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cook\Documents\GitHub\Concatenate-Quarterly_Programs\"/>
    </mc:Choice>
  </mc:AlternateContent>
  <bookViews>
    <workbookView xWindow="0" yWindow="0" windowWidth="19200" windowHeight="11880" activeTab="1"/>
  </bookViews>
  <sheets>
    <sheet name="DATA_GOES_HERE" sheetId="1" r:id="rId1"/>
    <sheet name="WORD" sheetId="5" r:id="rId2"/>
    <sheet name="X-BEDEWORK-VALUES" sheetId="6" r:id="rId3"/>
    <sheet name="VENUEID" sheetId="2" r:id="rId4"/>
    <sheet name="eventTypeID" sheetId="3" r:id="rId5"/>
    <sheet name="DESTINATION" sheetId="4" r:id="rId6"/>
  </sheets>
  <externalReferences>
    <externalReference r:id="rId7"/>
    <externalReference r:id="rId8"/>
  </externalReferences>
  <definedNames>
    <definedName name="_xlnm._FilterDatabase" localSheetId="0" hidden="1">DATA_GOES_HERE!$A$1:$AK$96</definedName>
    <definedName name="eventsFeed" localSheetId="0">DATA_GOES_HERE!$A$1:$AK$201</definedName>
    <definedName name="LOCATIONS">VENUEID!$A$2:$A$24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412" i="5" l="1"/>
  <c r="B1412" i="5"/>
  <c r="D1412" i="5"/>
  <c r="A1413" i="5"/>
  <c r="B1413" i="5"/>
  <c r="D1413" i="5"/>
  <c r="A1414" i="5"/>
  <c r="B1414" i="5"/>
  <c r="D1414" i="5"/>
  <c r="A1415" i="5"/>
  <c r="B1415" i="5"/>
  <c r="D1415" i="5"/>
  <c r="A1416" i="5"/>
  <c r="B1416" i="5"/>
  <c r="D1416" i="5"/>
  <c r="A1417" i="5"/>
  <c r="B1417" i="5"/>
  <c r="D1417" i="5"/>
  <c r="A1418" i="5"/>
  <c r="B1418" i="5"/>
  <c r="D1418" i="5"/>
  <c r="A1419" i="5"/>
  <c r="B1419" i="5"/>
  <c r="D1419" i="5"/>
  <c r="A1420" i="5"/>
  <c r="B1420" i="5"/>
  <c r="D1420" i="5"/>
  <c r="A1421" i="5"/>
  <c r="B1421" i="5"/>
  <c r="D1421" i="5"/>
  <c r="A1422" i="5"/>
  <c r="B1422" i="5"/>
  <c r="D1422" i="5"/>
  <c r="A1423" i="5"/>
  <c r="B1423" i="5"/>
  <c r="D1423" i="5"/>
  <c r="A1424" i="5"/>
  <c r="B1424" i="5"/>
  <c r="D1424" i="5"/>
  <c r="A1425" i="5"/>
  <c r="B1425" i="5"/>
  <c r="D1425" i="5"/>
  <c r="A1426" i="5"/>
  <c r="B1426" i="5"/>
  <c r="D1426" i="5"/>
  <c r="A1427" i="5"/>
  <c r="B1427" i="5"/>
  <c r="D1427" i="5"/>
  <c r="A1428" i="5"/>
  <c r="B1428" i="5"/>
  <c r="D1428" i="5"/>
  <c r="A1429" i="5"/>
  <c r="B1429" i="5"/>
  <c r="D1429" i="5"/>
  <c r="A1430" i="5"/>
  <c r="B1430" i="5"/>
  <c r="D1430" i="5"/>
  <c r="A1431" i="5"/>
  <c r="B1431" i="5"/>
  <c r="D1431" i="5"/>
  <c r="A1432" i="5"/>
  <c r="B1432" i="5"/>
  <c r="D1432" i="5"/>
  <c r="A1433" i="5"/>
  <c r="B1433" i="5"/>
  <c r="D1433" i="5"/>
  <c r="A1434" i="5"/>
  <c r="B1434" i="5"/>
  <c r="D1434" i="5"/>
  <c r="A1435" i="5"/>
  <c r="B1435" i="5"/>
  <c r="D1435" i="5"/>
  <c r="A1436" i="5"/>
  <c r="B1436" i="5"/>
  <c r="D1436" i="5"/>
  <c r="A1437" i="5"/>
  <c r="B1437" i="5"/>
  <c r="D1437" i="5"/>
  <c r="A1438" i="5"/>
  <c r="B1438" i="5"/>
  <c r="D1438" i="5"/>
  <c r="A1439" i="5"/>
  <c r="B1439" i="5"/>
  <c r="D1439" i="5"/>
  <c r="A1440" i="5"/>
  <c r="B1440" i="5"/>
  <c r="D1440" i="5"/>
  <c r="A1441" i="5"/>
  <c r="B1441" i="5"/>
  <c r="D1441" i="5"/>
  <c r="A1442" i="5"/>
  <c r="B1442" i="5"/>
  <c r="D1442" i="5"/>
  <c r="A1443" i="5"/>
  <c r="B1443" i="5"/>
  <c r="D1443" i="5"/>
  <c r="A1444" i="5"/>
  <c r="B1444" i="5"/>
  <c r="D1444" i="5"/>
  <c r="A1445" i="5"/>
  <c r="B1445" i="5"/>
  <c r="D1445" i="5"/>
  <c r="A1446" i="5"/>
  <c r="B1446" i="5"/>
  <c r="D1446" i="5"/>
  <c r="A1447" i="5"/>
  <c r="B1447" i="5"/>
  <c r="D1447" i="5"/>
  <c r="A1448" i="5"/>
  <c r="B1448" i="5"/>
  <c r="D1448" i="5"/>
  <c r="A1449" i="5"/>
  <c r="B1449" i="5"/>
  <c r="D1449" i="5"/>
  <c r="A1450" i="5"/>
  <c r="B1450" i="5"/>
  <c r="D1450" i="5"/>
  <c r="A1451" i="5"/>
  <c r="B1451" i="5"/>
  <c r="D1451" i="5"/>
  <c r="A1452" i="5"/>
  <c r="B1452" i="5"/>
  <c r="D1452" i="5"/>
  <c r="A1453" i="5"/>
  <c r="B1453" i="5"/>
  <c r="D1453" i="5"/>
  <c r="A1454" i="5"/>
  <c r="B1454" i="5"/>
  <c r="D1454" i="5"/>
  <c r="A1455" i="5"/>
  <c r="B1455" i="5"/>
  <c r="D1455" i="5"/>
  <c r="A1456" i="5"/>
  <c r="B1456" i="5"/>
  <c r="D1456" i="5"/>
  <c r="A1457" i="5"/>
  <c r="B1457" i="5"/>
  <c r="D1457" i="5"/>
  <c r="A1458" i="5"/>
  <c r="B1458" i="5"/>
  <c r="D1458" i="5"/>
  <c r="A1459" i="5"/>
  <c r="B1459" i="5"/>
  <c r="D1459" i="5"/>
  <c r="A1460" i="5"/>
  <c r="B1460" i="5"/>
  <c r="D1460" i="5"/>
  <c r="A1461" i="5"/>
  <c r="B1461" i="5"/>
  <c r="D1461" i="5"/>
  <c r="A1462" i="5"/>
  <c r="B1462" i="5"/>
  <c r="D1462" i="5"/>
  <c r="A1463" i="5"/>
  <c r="B1463" i="5"/>
  <c r="D1463" i="5"/>
  <c r="A1464" i="5"/>
  <c r="B1464" i="5"/>
  <c r="D1464" i="5"/>
  <c r="A1465" i="5"/>
  <c r="B1465" i="5"/>
  <c r="D1465" i="5"/>
  <c r="A1466" i="5"/>
  <c r="B1466" i="5"/>
  <c r="D1466" i="5"/>
  <c r="A1467" i="5"/>
  <c r="B1467" i="5"/>
  <c r="D1467" i="5"/>
  <c r="A1468" i="5"/>
  <c r="B1468" i="5"/>
  <c r="D1468" i="5"/>
  <c r="A1469" i="5"/>
  <c r="B1469" i="5"/>
  <c r="D1469" i="5"/>
  <c r="A1470" i="5"/>
  <c r="B1470" i="5"/>
  <c r="D1470" i="5"/>
  <c r="A1471" i="5"/>
  <c r="B1471" i="5"/>
  <c r="D1471" i="5"/>
  <c r="A1472" i="5"/>
  <c r="B1472" i="5"/>
  <c r="D1472" i="5"/>
  <c r="A1473" i="5"/>
  <c r="B1473" i="5"/>
  <c r="D1473" i="5"/>
  <c r="A1474" i="5"/>
  <c r="B1474" i="5"/>
  <c r="D1474" i="5"/>
  <c r="A1475" i="5"/>
  <c r="B1475" i="5"/>
  <c r="D1475" i="5"/>
  <c r="A1476" i="5"/>
  <c r="B1476" i="5"/>
  <c r="D1476" i="5"/>
  <c r="A1477" i="5"/>
  <c r="B1477" i="5"/>
  <c r="D1477" i="5"/>
  <c r="A1478" i="5"/>
  <c r="B1478" i="5"/>
  <c r="D1478" i="5"/>
  <c r="A1479" i="5"/>
  <c r="B1479" i="5"/>
  <c r="D1479" i="5"/>
  <c r="A1480" i="5"/>
  <c r="B1480" i="5"/>
  <c r="D1480" i="5"/>
  <c r="A1481" i="5"/>
  <c r="B1481" i="5"/>
  <c r="D1481" i="5"/>
  <c r="A1482" i="5"/>
  <c r="B1482" i="5"/>
  <c r="D1482" i="5"/>
  <c r="A1483" i="5"/>
  <c r="B1483" i="5"/>
  <c r="D1483" i="5"/>
  <c r="A1484" i="5"/>
  <c r="B1484" i="5"/>
  <c r="D1484" i="5"/>
  <c r="A1485" i="5"/>
  <c r="B1485" i="5"/>
  <c r="D1485" i="5"/>
  <c r="A1486" i="5"/>
  <c r="B1486" i="5"/>
  <c r="D1486" i="5"/>
  <c r="A1487" i="5"/>
  <c r="B1487" i="5"/>
  <c r="D1487" i="5"/>
  <c r="A1488" i="5"/>
  <c r="B1488" i="5"/>
  <c r="D1488" i="5"/>
  <c r="A1489" i="5"/>
  <c r="B1489" i="5"/>
  <c r="D1489" i="5"/>
  <c r="A1490" i="5"/>
  <c r="B1490" i="5"/>
  <c r="D1490" i="5"/>
  <c r="A1491" i="5"/>
  <c r="B1491" i="5"/>
  <c r="D1491" i="5"/>
  <c r="A1492" i="5"/>
  <c r="B1492" i="5"/>
  <c r="D1492" i="5"/>
  <c r="A1493" i="5"/>
  <c r="B1493" i="5"/>
  <c r="D1493" i="5"/>
  <c r="A1494" i="5"/>
  <c r="B1494" i="5"/>
  <c r="D1494" i="5"/>
  <c r="A1495" i="5"/>
  <c r="B1495" i="5"/>
  <c r="D1495" i="5"/>
  <c r="A1496" i="5"/>
  <c r="B1496" i="5"/>
  <c r="D1496" i="5"/>
  <c r="A1497" i="5"/>
  <c r="B1497" i="5"/>
  <c r="D1497" i="5"/>
  <c r="A1498" i="5"/>
  <c r="B1498" i="5"/>
  <c r="D1498" i="5"/>
  <c r="A1499" i="5"/>
  <c r="B1499" i="5"/>
  <c r="D1499" i="5"/>
  <c r="A1500" i="5"/>
  <c r="B1500" i="5"/>
  <c r="D1500" i="5"/>
  <c r="A1501" i="5"/>
  <c r="B1501" i="5"/>
  <c r="D1501" i="5"/>
  <c r="A1502" i="5"/>
  <c r="B1502" i="5"/>
  <c r="D1502" i="5"/>
  <c r="A1321" i="5"/>
  <c r="B1321" i="5"/>
  <c r="D1321" i="5"/>
  <c r="A1322" i="5"/>
  <c r="B1322" i="5"/>
  <c r="D1322" i="5"/>
  <c r="A1323" i="5"/>
  <c r="B1323" i="5"/>
  <c r="D1323" i="5"/>
  <c r="A1324" i="5"/>
  <c r="B1324" i="5"/>
  <c r="D1324" i="5"/>
  <c r="A1325" i="5"/>
  <c r="B1325" i="5"/>
  <c r="D1325" i="5"/>
  <c r="A1326" i="5"/>
  <c r="B1326" i="5"/>
  <c r="D1326" i="5"/>
  <c r="A1327" i="5"/>
  <c r="B1327" i="5"/>
  <c r="D1327" i="5"/>
  <c r="A1328" i="5"/>
  <c r="B1328" i="5"/>
  <c r="D1328" i="5"/>
  <c r="A1329" i="5"/>
  <c r="B1329" i="5"/>
  <c r="D1329" i="5"/>
  <c r="A1330" i="5"/>
  <c r="B1330" i="5"/>
  <c r="D1330" i="5"/>
  <c r="A1331" i="5"/>
  <c r="B1331" i="5"/>
  <c r="D1331" i="5"/>
  <c r="A1332" i="5"/>
  <c r="B1332" i="5"/>
  <c r="D1332" i="5"/>
  <c r="A1333" i="5"/>
  <c r="B1333" i="5"/>
  <c r="D1333" i="5"/>
  <c r="A1334" i="5"/>
  <c r="B1334" i="5"/>
  <c r="D1334" i="5"/>
  <c r="A1335" i="5"/>
  <c r="B1335" i="5"/>
  <c r="D1335" i="5"/>
  <c r="A1336" i="5"/>
  <c r="B1336" i="5"/>
  <c r="D1336" i="5"/>
  <c r="A1337" i="5"/>
  <c r="B1337" i="5"/>
  <c r="D1337" i="5"/>
  <c r="A1338" i="5"/>
  <c r="B1338" i="5"/>
  <c r="D1338" i="5"/>
  <c r="A1339" i="5"/>
  <c r="B1339" i="5"/>
  <c r="D1339" i="5"/>
  <c r="A1340" i="5"/>
  <c r="B1340" i="5"/>
  <c r="D1340" i="5"/>
  <c r="A1341" i="5"/>
  <c r="B1341" i="5"/>
  <c r="D1341" i="5"/>
  <c r="A1342" i="5"/>
  <c r="B1342" i="5"/>
  <c r="D1342" i="5"/>
  <c r="A1343" i="5"/>
  <c r="B1343" i="5"/>
  <c r="D1343" i="5"/>
  <c r="A1344" i="5"/>
  <c r="B1344" i="5"/>
  <c r="D1344" i="5"/>
  <c r="A1345" i="5"/>
  <c r="B1345" i="5"/>
  <c r="D1345" i="5"/>
  <c r="A1346" i="5"/>
  <c r="B1346" i="5"/>
  <c r="D1346" i="5"/>
  <c r="A1347" i="5"/>
  <c r="B1347" i="5"/>
  <c r="D1347" i="5"/>
  <c r="A1348" i="5"/>
  <c r="B1348" i="5"/>
  <c r="D1348" i="5"/>
  <c r="A1349" i="5"/>
  <c r="B1349" i="5"/>
  <c r="D1349" i="5"/>
  <c r="A1350" i="5"/>
  <c r="B1350" i="5"/>
  <c r="D1350" i="5"/>
  <c r="A1351" i="5"/>
  <c r="B1351" i="5"/>
  <c r="D1351" i="5"/>
  <c r="A1352" i="5"/>
  <c r="B1352" i="5"/>
  <c r="D1352" i="5"/>
  <c r="A1353" i="5"/>
  <c r="B1353" i="5"/>
  <c r="D1353" i="5"/>
  <c r="A1354" i="5"/>
  <c r="B1354" i="5"/>
  <c r="D1354" i="5"/>
  <c r="A1355" i="5"/>
  <c r="B1355" i="5"/>
  <c r="D1355" i="5"/>
  <c r="A1356" i="5"/>
  <c r="B1356" i="5"/>
  <c r="D1356" i="5"/>
  <c r="A1357" i="5"/>
  <c r="B1357" i="5"/>
  <c r="D1357" i="5"/>
  <c r="A1358" i="5"/>
  <c r="B1358" i="5"/>
  <c r="D1358" i="5"/>
  <c r="A1359" i="5"/>
  <c r="B1359" i="5"/>
  <c r="D1359" i="5"/>
  <c r="A1360" i="5"/>
  <c r="B1360" i="5"/>
  <c r="D1360" i="5"/>
  <c r="A1361" i="5"/>
  <c r="B1361" i="5"/>
  <c r="D1361" i="5"/>
  <c r="A1362" i="5"/>
  <c r="B1362" i="5"/>
  <c r="D1362" i="5"/>
  <c r="A1363" i="5"/>
  <c r="B1363" i="5"/>
  <c r="D1363" i="5"/>
  <c r="A1364" i="5"/>
  <c r="B1364" i="5"/>
  <c r="D1364" i="5"/>
  <c r="A1365" i="5"/>
  <c r="B1365" i="5"/>
  <c r="D1365" i="5"/>
  <c r="A1366" i="5"/>
  <c r="B1366" i="5"/>
  <c r="D1366" i="5"/>
  <c r="A1367" i="5"/>
  <c r="B1367" i="5"/>
  <c r="D1367" i="5"/>
  <c r="A1368" i="5"/>
  <c r="B1368" i="5"/>
  <c r="D1368" i="5"/>
  <c r="A1369" i="5"/>
  <c r="B1369" i="5"/>
  <c r="D1369" i="5"/>
  <c r="A1370" i="5"/>
  <c r="B1370" i="5"/>
  <c r="D1370" i="5"/>
  <c r="A1371" i="5"/>
  <c r="B1371" i="5"/>
  <c r="D1371" i="5"/>
  <c r="A1372" i="5"/>
  <c r="B1372" i="5"/>
  <c r="D1372" i="5"/>
  <c r="A1373" i="5"/>
  <c r="B1373" i="5"/>
  <c r="D1373" i="5"/>
  <c r="A1374" i="5"/>
  <c r="B1374" i="5"/>
  <c r="D1374" i="5"/>
  <c r="A1375" i="5"/>
  <c r="B1375" i="5"/>
  <c r="D1375" i="5"/>
  <c r="A1376" i="5"/>
  <c r="B1376" i="5"/>
  <c r="D1376" i="5"/>
  <c r="A1377" i="5"/>
  <c r="B1377" i="5"/>
  <c r="D1377" i="5"/>
  <c r="A1378" i="5"/>
  <c r="B1378" i="5"/>
  <c r="D1378" i="5"/>
  <c r="A1379" i="5"/>
  <c r="B1379" i="5"/>
  <c r="D1379" i="5"/>
  <c r="A1380" i="5"/>
  <c r="B1380" i="5"/>
  <c r="D1380" i="5"/>
  <c r="A1381" i="5"/>
  <c r="B1381" i="5"/>
  <c r="D1381" i="5"/>
  <c r="A1382" i="5"/>
  <c r="B1382" i="5"/>
  <c r="D1382" i="5"/>
  <c r="A1383" i="5"/>
  <c r="B1383" i="5"/>
  <c r="D1383" i="5"/>
  <c r="A1384" i="5"/>
  <c r="B1384" i="5"/>
  <c r="D1384" i="5"/>
  <c r="A1385" i="5"/>
  <c r="B1385" i="5"/>
  <c r="D1385" i="5"/>
  <c r="A1386" i="5"/>
  <c r="B1386" i="5"/>
  <c r="D1386" i="5"/>
  <c r="A1387" i="5"/>
  <c r="B1387" i="5"/>
  <c r="D1387" i="5"/>
  <c r="A1388" i="5"/>
  <c r="B1388" i="5"/>
  <c r="D1388" i="5"/>
  <c r="A1389" i="5"/>
  <c r="B1389" i="5"/>
  <c r="D1389" i="5"/>
  <c r="A1390" i="5"/>
  <c r="B1390" i="5"/>
  <c r="D1390" i="5"/>
  <c r="A1391" i="5"/>
  <c r="B1391" i="5"/>
  <c r="D1391" i="5"/>
  <c r="A1392" i="5"/>
  <c r="B1392" i="5"/>
  <c r="D1392" i="5"/>
  <c r="A1393" i="5"/>
  <c r="B1393" i="5"/>
  <c r="D1393" i="5"/>
  <c r="A1394" i="5"/>
  <c r="B1394" i="5"/>
  <c r="D1394" i="5"/>
  <c r="A1395" i="5"/>
  <c r="B1395" i="5"/>
  <c r="D1395" i="5"/>
  <c r="A1396" i="5"/>
  <c r="B1396" i="5"/>
  <c r="D1396" i="5"/>
  <c r="A1397" i="5"/>
  <c r="B1397" i="5"/>
  <c r="D1397" i="5"/>
  <c r="A1398" i="5"/>
  <c r="B1398" i="5"/>
  <c r="D1398" i="5"/>
  <c r="A1399" i="5"/>
  <c r="B1399" i="5"/>
  <c r="D1399" i="5"/>
  <c r="A1400" i="5"/>
  <c r="B1400" i="5"/>
  <c r="D1400" i="5"/>
  <c r="A1401" i="5"/>
  <c r="B1401" i="5"/>
  <c r="D1401" i="5"/>
  <c r="A1402" i="5"/>
  <c r="B1402" i="5"/>
  <c r="D1402" i="5"/>
  <c r="A1403" i="5"/>
  <c r="B1403" i="5"/>
  <c r="D1403" i="5"/>
  <c r="A1404" i="5"/>
  <c r="B1404" i="5"/>
  <c r="D1404" i="5"/>
  <c r="A1405" i="5"/>
  <c r="B1405" i="5"/>
  <c r="D1405" i="5"/>
  <c r="A1406" i="5"/>
  <c r="B1406" i="5"/>
  <c r="D1406" i="5"/>
  <c r="A1407" i="5"/>
  <c r="B1407" i="5"/>
  <c r="D1407" i="5"/>
  <c r="A1408" i="5"/>
  <c r="B1408" i="5"/>
  <c r="D1408" i="5"/>
  <c r="A1409" i="5"/>
  <c r="B1409" i="5"/>
  <c r="D1409" i="5"/>
  <c r="A1410" i="5"/>
  <c r="B1410" i="5"/>
  <c r="D1410" i="5"/>
  <c r="A1411" i="5"/>
  <c r="B1411" i="5"/>
  <c r="D1411" i="5"/>
  <c r="A1308" i="5"/>
  <c r="B1308" i="5"/>
  <c r="D1308" i="5"/>
  <c r="A1309" i="5"/>
  <c r="B1309" i="5"/>
  <c r="D1309" i="5"/>
  <c r="A1310" i="5"/>
  <c r="B1310" i="5"/>
  <c r="D1310" i="5"/>
  <c r="A1311" i="5"/>
  <c r="B1311" i="5"/>
  <c r="D1311" i="5"/>
  <c r="A1312" i="5"/>
  <c r="B1312" i="5"/>
  <c r="D1312" i="5"/>
  <c r="A1313" i="5"/>
  <c r="B1313" i="5"/>
  <c r="D1313" i="5"/>
  <c r="A1314" i="5"/>
  <c r="B1314" i="5"/>
  <c r="D1314" i="5"/>
  <c r="A1315" i="5"/>
  <c r="B1315" i="5"/>
  <c r="D1315" i="5"/>
  <c r="A1316" i="5"/>
  <c r="B1316" i="5"/>
  <c r="D1316" i="5"/>
  <c r="A1317" i="5"/>
  <c r="B1317" i="5"/>
  <c r="D1317" i="5"/>
  <c r="A1318" i="5"/>
  <c r="B1318" i="5"/>
  <c r="D1318" i="5"/>
  <c r="A1319" i="5"/>
  <c r="B1319" i="5"/>
  <c r="D1319" i="5"/>
  <c r="A1320" i="5"/>
  <c r="B1320" i="5"/>
  <c r="D1320" i="5"/>
  <c r="A202" i="5"/>
  <c r="B202" i="5"/>
  <c r="D202" i="5"/>
  <c r="A203" i="5"/>
  <c r="B203" i="5"/>
  <c r="D203" i="5"/>
  <c r="A204" i="5"/>
  <c r="B204" i="5"/>
  <c r="D204" i="5"/>
  <c r="A205" i="5"/>
  <c r="B205" i="5"/>
  <c r="D205" i="5"/>
  <c r="A206" i="5"/>
  <c r="B206" i="5"/>
  <c r="D206" i="5"/>
  <c r="A207" i="5"/>
  <c r="B207" i="5"/>
  <c r="D207" i="5"/>
  <c r="A208" i="5"/>
  <c r="B208" i="5"/>
  <c r="D208" i="5"/>
  <c r="A209" i="5"/>
  <c r="B209" i="5"/>
  <c r="D209" i="5"/>
  <c r="A210" i="5"/>
  <c r="B210" i="5"/>
  <c r="D210" i="5"/>
  <c r="A211" i="5"/>
  <c r="B211" i="5"/>
  <c r="D211" i="5"/>
  <c r="A212" i="5"/>
  <c r="B212" i="5"/>
  <c r="D212" i="5"/>
  <c r="A213" i="5"/>
  <c r="B213" i="5"/>
  <c r="D213" i="5"/>
  <c r="A214" i="5"/>
  <c r="B214" i="5"/>
  <c r="D214" i="5"/>
  <c r="A215" i="5"/>
  <c r="B215" i="5"/>
  <c r="D215" i="5"/>
  <c r="A216" i="5"/>
  <c r="B216" i="5"/>
  <c r="D216" i="5"/>
  <c r="A217" i="5"/>
  <c r="B217" i="5"/>
  <c r="D217" i="5"/>
  <c r="A218" i="5"/>
  <c r="B218" i="5"/>
  <c r="D218" i="5"/>
  <c r="A219" i="5"/>
  <c r="B219" i="5"/>
  <c r="D219" i="5"/>
  <c r="A220" i="5"/>
  <c r="B220" i="5"/>
  <c r="D220" i="5"/>
  <c r="A221" i="5"/>
  <c r="B221" i="5"/>
  <c r="D221" i="5"/>
  <c r="A222" i="5"/>
  <c r="B222" i="5"/>
  <c r="D222" i="5"/>
  <c r="A223" i="5"/>
  <c r="B223" i="5"/>
  <c r="D223" i="5"/>
  <c r="A224" i="5"/>
  <c r="B224" i="5"/>
  <c r="D224" i="5"/>
  <c r="A225" i="5"/>
  <c r="B225" i="5"/>
  <c r="D225" i="5"/>
  <c r="A226" i="5"/>
  <c r="B226" i="5"/>
  <c r="D226" i="5"/>
  <c r="A227" i="5"/>
  <c r="B227" i="5"/>
  <c r="D227" i="5"/>
  <c r="A228" i="5"/>
  <c r="B228" i="5"/>
  <c r="D228" i="5"/>
  <c r="A229" i="5"/>
  <c r="B229" i="5"/>
  <c r="D229" i="5"/>
  <c r="A230" i="5"/>
  <c r="B230" i="5"/>
  <c r="D230" i="5"/>
  <c r="A231" i="5"/>
  <c r="B231" i="5"/>
  <c r="D231" i="5"/>
  <c r="A232" i="5"/>
  <c r="B232" i="5"/>
  <c r="D232" i="5"/>
  <c r="A233" i="5"/>
  <c r="B233" i="5"/>
  <c r="D233" i="5"/>
  <c r="A234" i="5"/>
  <c r="B234" i="5"/>
  <c r="D234" i="5"/>
  <c r="A235" i="5"/>
  <c r="B235" i="5"/>
  <c r="D235" i="5"/>
  <c r="A236" i="5"/>
  <c r="B236" i="5"/>
  <c r="D236" i="5"/>
  <c r="A237" i="5"/>
  <c r="B237" i="5"/>
  <c r="D237" i="5"/>
  <c r="A238" i="5"/>
  <c r="B238" i="5"/>
  <c r="D238" i="5"/>
  <c r="A239" i="5"/>
  <c r="B239" i="5"/>
  <c r="D239" i="5"/>
  <c r="A240" i="5"/>
  <c r="B240" i="5"/>
  <c r="D240" i="5"/>
  <c r="A241" i="5"/>
  <c r="B241" i="5"/>
  <c r="D241" i="5"/>
  <c r="A242" i="5"/>
  <c r="B242" i="5"/>
  <c r="D242" i="5"/>
  <c r="A243" i="5"/>
  <c r="B243" i="5"/>
  <c r="D243" i="5"/>
  <c r="A244" i="5"/>
  <c r="B244" i="5"/>
  <c r="D244" i="5"/>
  <c r="A245" i="5"/>
  <c r="B245" i="5"/>
  <c r="D245" i="5"/>
  <c r="A246" i="5"/>
  <c r="B246" i="5"/>
  <c r="D246" i="5"/>
  <c r="A247" i="5"/>
  <c r="B247" i="5"/>
  <c r="D247" i="5"/>
  <c r="A248" i="5"/>
  <c r="B248" i="5"/>
  <c r="D248" i="5"/>
  <c r="A249" i="5"/>
  <c r="B249" i="5"/>
  <c r="D249" i="5"/>
  <c r="A250" i="5"/>
  <c r="B250" i="5"/>
  <c r="D250" i="5"/>
  <c r="A251" i="5"/>
  <c r="B251" i="5"/>
  <c r="D251" i="5"/>
  <c r="A252" i="5"/>
  <c r="B252" i="5"/>
  <c r="D252" i="5"/>
  <c r="A253" i="5"/>
  <c r="B253" i="5"/>
  <c r="D253" i="5"/>
  <c r="A254" i="5"/>
  <c r="B254" i="5"/>
  <c r="D254" i="5"/>
  <c r="A255" i="5"/>
  <c r="B255" i="5"/>
  <c r="D255" i="5"/>
  <c r="A256" i="5"/>
  <c r="B256" i="5"/>
  <c r="D256" i="5"/>
  <c r="A257" i="5"/>
  <c r="B257" i="5"/>
  <c r="D257" i="5"/>
  <c r="A258" i="5"/>
  <c r="B258" i="5"/>
  <c r="D258" i="5"/>
  <c r="A259" i="5"/>
  <c r="B259" i="5"/>
  <c r="D259" i="5"/>
  <c r="A260" i="5"/>
  <c r="B260" i="5"/>
  <c r="D260" i="5"/>
  <c r="A261" i="5"/>
  <c r="B261" i="5"/>
  <c r="D261" i="5"/>
  <c r="A262" i="5"/>
  <c r="B262" i="5"/>
  <c r="D262" i="5"/>
  <c r="A263" i="5"/>
  <c r="B263" i="5"/>
  <c r="D263" i="5"/>
  <c r="A264" i="5"/>
  <c r="B264" i="5"/>
  <c r="D264" i="5"/>
  <c r="A265" i="5"/>
  <c r="B265" i="5"/>
  <c r="D265" i="5"/>
  <c r="A266" i="5"/>
  <c r="B266" i="5"/>
  <c r="D266" i="5"/>
  <c r="A267" i="5"/>
  <c r="B267" i="5"/>
  <c r="D267" i="5"/>
  <c r="A268" i="5"/>
  <c r="B268" i="5"/>
  <c r="D268" i="5"/>
  <c r="A269" i="5"/>
  <c r="B269" i="5"/>
  <c r="D269" i="5"/>
  <c r="A270" i="5"/>
  <c r="B270" i="5"/>
  <c r="D270" i="5"/>
  <c r="A271" i="5"/>
  <c r="B271" i="5"/>
  <c r="D271" i="5"/>
  <c r="A272" i="5"/>
  <c r="B272" i="5"/>
  <c r="D272" i="5"/>
  <c r="A273" i="5"/>
  <c r="B273" i="5"/>
  <c r="D273" i="5"/>
  <c r="A274" i="5"/>
  <c r="B274" i="5"/>
  <c r="D274" i="5"/>
  <c r="A275" i="5"/>
  <c r="B275" i="5"/>
  <c r="D275" i="5"/>
  <c r="A276" i="5"/>
  <c r="B276" i="5"/>
  <c r="D276" i="5"/>
  <c r="A277" i="5"/>
  <c r="B277" i="5"/>
  <c r="D277" i="5"/>
  <c r="A278" i="5"/>
  <c r="B278" i="5"/>
  <c r="D278" i="5"/>
  <c r="A279" i="5"/>
  <c r="B279" i="5"/>
  <c r="D279" i="5"/>
  <c r="A280" i="5"/>
  <c r="B280" i="5"/>
  <c r="D280" i="5"/>
  <c r="A281" i="5"/>
  <c r="B281" i="5"/>
  <c r="D281" i="5"/>
  <c r="A282" i="5"/>
  <c r="B282" i="5"/>
  <c r="D282" i="5"/>
  <c r="A283" i="5"/>
  <c r="B283" i="5"/>
  <c r="D283" i="5"/>
  <c r="A284" i="5"/>
  <c r="B284" i="5"/>
  <c r="D284" i="5"/>
  <c r="A285" i="5"/>
  <c r="B285" i="5"/>
  <c r="D285" i="5"/>
  <c r="A286" i="5"/>
  <c r="B286" i="5"/>
  <c r="D286" i="5"/>
  <c r="A287" i="5"/>
  <c r="B287" i="5"/>
  <c r="D287" i="5"/>
  <c r="A288" i="5"/>
  <c r="B288" i="5"/>
  <c r="D288" i="5"/>
  <c r="A289" i="5"/>
  <c r="B289" i="5"/>
  <c r="D289" i="5"/>
  <c r="A290" i="5"/>
  <c r="B290" i="5"/>
  <c r="D290" i="5"/>
  <c r="A291" i="5"/>
  <c r="B291" i="5"/>
  <c r="D291" i="5"/>
  <c r="A292" i="5"/>
  <c r="B292" i="5"/>
  <c r="D292" i="5"/>
  <c r="A293" i="5"/>
  <c r="B293" i="5"/>
  <c r="D293" i="5"/>
  <c r="A294" i="5"/>
  <c r="B294" i="5"/>
  <c r="D294" i="5"/>
  <c r="A295" i="5"/>
  <c r="B295" i="5"/>
  <c r="D295" i="5"/>
  <c r="A296" i="5"/>
  <c r="B296" i="5"/>
  <c r="D296" i="5"/>
  <c r="A297" i="5"/>
  <c r="B297" i="5"/>
  <c r="D297" i="5"/>
  <c r="A298" i="5"/>
  <c r="B298" i="5"/>
  <c r="D298" i="5"/>
  <c r="A299" i="5"/>
  <c r="B299" i="5"/>
  <c r="D299" i="5"/>
  <c r="A300" i="5"/>
  <c r="B300" i="5"/>
  <c r="D300" i="5"/>
  <c r="A301" i="5"/>
  <c r="B301" i="5"/>
  <c r="D301" i="5"/>
  <c r="A302" i="5"/>
  <c r="B302" i="5"/>
  <c r="D302" i="5"/>
  <c r="A303" i="5"/>
  <c r="B303" i="5"/>
  <c r="D303" i="5"/>
  <c r="A304" i="5"/>
  <c r="B304" i="5"/>
  <c r="D304" i="5"/>
  <c r="A305" i="5"/>
  <c r="B305" i="5"/>
  <c r="D305" i="5"/>
  <c r="A306" i="5"/>
  <c r="B306" i="5"/>
  <c r="D306" i="5"/>
  <c r="A307" i="5"/>
  <c r="B307" i="5"/>
  <c r="D307" i="5"/>
  <c r="A308" i="5"/>
  <c r="B308" i="5"/>
  <c r="D308" i="5"/>
  <c r="A309" i="5"/>
  <c r="B309" i="5"/>
  <c r="D309" i="5"/>
  <c r="A310" i="5"/>
  <c r="B310" i="5"/>
  <c r="D310" i="5"/>
  <c r="A311" i="5"/>
  <c r="B311" i="5"/>
  <c r="D311" i="5"/>
  <c r="A312" i="5"/>
  <c r="B312" i="5"/>
  <c r="D312" i="5"/>
  <c r="A313" i="5"/>
  <c r="B313" i="5"/>
  <c r="D313" i="5"/>
  <c r="A314" i="5"/>
  <c r="B314" i="5"/>
  <c r="D314" i="5"/>
  <c r="A315" i="5"/>
  <c r="B315" i="5"/>
  <c r="D315" i="5"/>
  <c r="A316" i="5"/>
  <c r="B316" i="5"/>
  <c r="D316" i="5"/>
  <c r="A317" i="5"/>
  <c r="B317" i="5"/>
  <c r="D317" i="5"/>
  <c r="A318" i="5"/>
  <c r="B318" i="5"/>
  <c r="D318" i="5"/>
  <c r="A319" i="5"/>
  <c r="B319" i="5"/>
  <c r="D319" i="5"/>
  <c r="A320" i="5"/>
  <c r="B320" i="5"/>
  <c r="D320" i="5"/>
  <c r="A321" i="5"/>
  <c r="B321" i="5"/>
  <c r="D321" i="5"/>
  <c r="A322" i="5"/>
  <c r="B322" i="5"/>
  <c r="D322" i="5"/>
  <c r="A323" i="5"/>
  <c r="B323" i="5"/>
  <c r="D323" i="5"/>
  <c r="A324" i="5"/>
  <c r="B324" i="5"/>
  <c r="D324" i="5"/>
  <c r="A325" i="5"/>
  <c r="B325" i="5"/>
  <c r="D325" i="5"/>
  <c r="A326" i="5"/>
  <c r="B326" i="5"/>
  <c r="D326" i="5"/>
  <c r="A327" i="5"/>
  <c r="B327" i="5"/>
  <c r="D327" i="5"/>
  <c r="A328" i="5"/>
  <c r="B328" i="5"/>
  <c r="D328" i="5"/>
  <c r="A329" i="5"/>
  <c r="B329" i="5"/>
  <c r="D329" i="5"/>
  <c r="A330" i="5"/>
  <c r="B330" i="5"/>
  <c r="D330" i="5"/>
  <c r="A331" i="5"/>
  <c r="B331" i="5"/>
  <c r="D331" i="5"/>
  <c r="A332" i="5"/>
  <c r="B332" i="5"/>
  <c r="D332" i="5"/>
  <c r="A333" i="5"/>
  <c r="B333" i="5"/>
  <c r="D333" i="5"/>
  <c r="A334" i="5"/>
  <c r="B334" i="5"/>
  <c r="D334" i="5"/>
  <c r="A335" i="5"/>
  <c r="B335" i="5"/>
  <c r="D335" i="5"/>
  <c r="A336" i="5"/>
  <c r="B336" i="5"/>
  <c r="D336" i="5"/>
  <c r="A337" i="5"/>
  <c r="B337" i="5"/>
  <c r="D337" i="5"/>
  <c r="A338" i="5"/>
  <c r="B338" i="5"/>
  <c r="D338" i="5"/>
  <c r="A339" i="5"/>
  <c r="B339" i="5"/>
  <c r="D339" i="5"/>
  <c r="A340" i="5"/>
  <c r="B340" i="5"/>
  <c r="D340" i="5"/>
  <c r="A341" i="5"/>
  <c r="B341" i="5"/>
  <c r="D341" i="5"/>
  <c r="A342" i="5"/>
  <c r="B342" i="5"/>
  <c r="D342" i="5"/>
  <c r="A343" i="5"/>
  <c r="B343" i="5"/>
  <c r="D343" i="5"/>
  <c r="A344" i="5"/>
  <c r="B344" i="5"/>
  <c r="D344" i="5"/>
  <c r="A345" i="5"/>
  <c r="B345" i="5"/>
  <c r="D345" i="5"/>
  <c r="A346" i="5"/>
  <c r="B346" i="5"/>
  <c r="D346" i="5"/>
  <c r="A347" i="5"/>
  <c r="B347" i="5"/>
  <c r="D347" i="5"/>
  <c r="A348" i="5"/>
  <c r="B348" i="5"/>
  <c r="D348" i="5"/>
  <c r="A349" i="5"/>
  <c r="B349" i="5"/>
  <c r="D349" i="5"/>
  <c r="A350" i="5"/>
  <c r="B350" i="5"/>
  <c r="D350" i="5"/>
  <c r="A351" i="5"/>
  <c r="B351" i="5"/>
  <c r="D351" i="5"/>
  <c r="A352" i="5"/>
  <c r="B352" i="5"/>
  <c r="D352" i="5"/>
  <c r="A353" i="5"/>
  <c r="B353" i="5"/>
  <c r="D353" i="5"/>
  <c r="A354" i="5"/>
  <c r="B354" i="5"/>
  <c r="D354" i="5"/>
  <c r="A355" i="5"/>
  <c r="B355" i="5"/>
  <c r="D355" i="5"/>
  <c r="A356" i="5"/>
  <c r="B356" i="5"/>
  <c r="D356" i="5"/>
  <c r="A357" i="5"/>
  <c r="B357" i="5"/>
  <c r="D357" i="5"/>
  <c r="A358" i="5"/>
  <c r="B358" i="5"/>
  <c r="D358" i="5"/>
  <c r="A359" i="5"/>
  <c r="B359" i="5"/>
  <c r="D359" i="5"/>
  <c r="A360" i="5"/>
  <c r="B360" i="5"/>
  <c r="D360" i="5"/>
  <c r="A361" i="5"/>
  <c r="B361" i="5"/>
  <c r="D361" i="5"/>
  <c r="A362" i="5"/>
  <c r="B362" i="5"/>
  <c r="D362" i="5"/>
  <c r="A363" i="5"/>
  <c r="B363" i="5"/>
  <c r="D363" i="5"/>
  <c r="A364" i="5"/>
  <c r="B364" i="5"/>
  <c r="D364" i="5"/>
  <c r="A365" i="5"/>
  <c r="B365" i="5"/>
  <c r="D365" i="5"/>
  <c r="A366" i="5"/>
  <c r="B366" i="5"/>
  <c r="D366" i="5"/>
  <c r="A367" i="5"/>
  <c r="B367" i="5"/>
  <c r="D367" i="5"/>
  <c r="A368" i="5"/>
  <c r="B368" i="5"/>
  <c r="D368" i="5"/>
  <c r="A369" i="5"/>
  <c r="B369" i="5"/>
  <c r="D369" i="5"/>
  <c r="A370" i="5"/>
  <c r="B370" i="5"/>
  <c r="D370" i="5"/>
  <c r="A371" i="5"/>
  <c r="B371" i="5"/>
  <c r="D371" i="5"/>
  <c r="A372" i="5"/>
  <c r="B372" i="5"/>
  <c r="D372" i="5"/>
  <c r="A373" i="5"/>
  <c r="B373" i="5"/>
  <c r="D373" i="5"/>
  <c r="A374" i="5"/>
  <c r="B374" i="5"/>
  <c r="D374" i="5"/>
  <c r="A375" i="5"/>
  <c r="B375" i="5"/>
  <c r="D375" i="5"/>
  <c r="A376" i="5"/>
  <c r="B376" i="5"/>
  <c r="D376" i="5"/>
  <c r="A377" i="5"/>
  <c r="B377" i="5"/>
  <c r="D377" i="5"/>
  <c r="A378" i="5"/>
  <c r="B378" i="5"/>
  <c r="D378" i="5"/>
  <c r="A379" i="5"/>
  <c r="B379" i="5"/>
  <c r="D379" i="5"/>
  <c r="A380" i="5"/>
  <c r="B380" i="5"/>
  <c r="D380" i="5"/>
  <c r="A381" i="5"/>
  <c r="B381" i="5"/>
  <c r="D381" i="5"/>
  <c r="A382" i="5"/>
  <c r="B382" i="5"/>
  <c r="D382" i="5"/>
  <c r="A383" i="5"/>
  <c r="B383" i="5"/>
  <c r="D383" i="5"/>
  <c r="A384" i="5"/>
  <c r="B384" i="5"/>
  <c r="D384" i="5"/>
  <c r="A385" i="5"/>
  <c r="B385" i="5"/>
  <c r="D385" i="5"/>
  <c r="A386" i="5"/>
  <c r="B386" i="5"/>
  <c r="D386" i="5"/>
  <c r="A387" i="5"/>
  <c r="B387" i="5"/>
  <c r="D387" i="5"/>
  <c r="A388" i="5"/>
  <c r="B388" i="5"/>
  <c r="D388" i="5"/>
  <c r="A389" i="5"/>
  <c r="B389" i="5"/>
  <c r="D389" i="5"/>
  <c r="A390" i="5"/>
  <c r="B390" i="5"/>
  <c r="D390" i="5"/>
  <c r="A391" i="5"/>
  <c r="B391" i="5"/>
  <c r="D391" i="5"/>
  <c r="A392" i="5"/>
  <c r="B392" i="5"/>
  <c r="D392" i="5"/>
  <c r="A393" i="5"/>
  <c r="B393" i="5"/>
  <c r="D393" i="5"/>
  <c r="A394" i="5"/>
  <c r="B394" i="5"/>
  <c r="D394" i="5"/>
  <c r="A395" i="5"/>
  <c r="B395" i="5"/>
  <c r="D395" i="5"/>
  <c r="A396" i="5"/>
  <c r="B396" i="5"/>
  <c r="D396" i="5"/>
  <c r="A397" i="5"/>
  <c r="B397" i="5"/>
  <c r="D397" i="5"/>
  <c r="A398" i="5"/>
  <c r="B398" i="5"/>
  <c r="D398" i="5"/>
  <c r="A399" i="5"/>
  <c r="B399" i="5"/>
  <c r="D399" i="5"/>
  <c r="A400" i="5"/>
  <c r="B400" i="5"/>
  <c r="D400" i="5"/>
  <c r="A401" i="5"/>
  <c r="B401" i="5"/>
  <c r="D401" i="5"/>
  <c r="A402" i="5"/>
  <c r="B402" i="5"/>
  <c r="D402" i="5"/>
  <c r="A403" i="5"/>
  <c r="B403" i="5"/>
  <c r="D403" i="5"/>
  <c r="A404" i="5"/>
  <c r="B404" i="5"/>
  <c r="D404" i="5"/>
  <c r="A405" i="5"/>
  <c r="B405" i="5"/>
  <c r="D405" i="5"/>
  <c r="A406" i="5"/>
  <c r="B406" i="5"/>
  <c r="D406" i="5"/>
  <c r="A407" i="5"/>
  <c r="B407" i="5"/>
  <c r="D407" i="5"/>
  <c r="A408" i="5"/>
  <c r="B408" i="5"/>
  <c r="D408" i="5"/>
  <c r="A409" i="5"/>
  <c r="B409" i="5"/>
  <c r="D409" i="5"/>
  <c r="A410" i="5"/>
  <c r="B410" i="5"/>
  <c r="D410" i="5"/>
  <c r="A411" i="5"/>
  <c r="B411" i="5"/>
  <c r="D411" i="5"/>
  <c r="A412" i="5"/>
  <c r="B412" i="5"/>
  <c r="D412" i="5"/>
  <c r="A413" i="5"/>
  <c r="B413" i="5"/>
  <c r="D413" i="5"/>
  <c r="A414" i="5"/>
  <c r="B414" i="5"/>
  <c r="D414" i="5"/>
  <c r="A415" i="5"/>
  <c r="B415" i="5"/>
  <c r="D415" i="5"/>
  <c r="A416" i="5"/>
  <c r="B416" i="5"/>
  <c r="D416" i="5"/>
  <c r="A417" i="5"/>
  <c r="B417" i="5"/>
  <c r="D417" i="5"/>
  <c r="A418" i="5"/>
  <c r="B418" i="5"/>
  <c r="D418" i="5"/>
  <c r="A419" i="5"/>
  <c r="B419" i="5"/>
  <c r="D419" i="5"/>
  <c r="A420" i="5"/>
  <c r="B420" i="5"/>
  <c r="D420" i="5"/>
  <c r="A421" i="5"/>
  <c r="B421" i="5"/>
  <c r="D421" i="5"/>
  <c r="A422" i="5"/>
  <c r="B422" i="5"/>
  <c r="D422" i="5"/>
  <c r="A423" i="5"/>
  <c r="B423" i="5"/>
  <c r="D423" i="5"/>
  <c r="A424" i="5"/>
  <c r="B424" i="5"/>
  <c r="D424" i="5"/>
  <c r="A425" i="5"/>
  <c r="B425" i="5"/>
  <c r="D425" i="5"/>
  <c r="A426" i="5"/>
  <c r="B426" i="5"/>
  <c r="D426" i="5"/>
  <c r="A427" i="5"/>
  <c r="B427" i="5"/>
  <c r="D427" i="5"/>
  <c r="A428" i="5"/>
  <c r="B428" i="5"/>
  <c r="D428" i="5"/>
  <c r="A429" i="5"/>
  <c r="B429" i="5"/>
  <c r="D429" i="5"/>
  <c r="A430" i="5"/>
  <c r="B430" i="5"/>
  <c r="D430" i="5"/>
  <c r="A431" i="5"/>
  <c r="B431" i="5"/>
  <c r="D431" i="5"/>
  <c r="A432" i="5"/>
  <c r="B432" i="5"/>
  <c r="D432" i="5"/>
  <c r="A433" i="5"/>
  <c r="B433" i="5"/>
  <c r="D433" i="5"/>
  <c r="A434" i="5"/>
  <c r="B434" i="5"/>
  <c r="D434" i="5"/>
  <c r="A435" i="5"/>
  <c r="B435" i="5"/>
  <c r="D435" i="5"/>
  <c r="A436" i="5"/>
  <c r="B436" i="5"/>
  <c r="D436" i="5"/>
  <c r="A437" i="5"/>
  <c r="B437" i="5"/>
  <c r="D437" i="5"/>
  <c r="A438" i="5"/>
  <c r="B438" i="5"/>
  <c r="D438" i="5"/>
  <c r="A439" i="5"/>
  <c r="B439" i="5"/>
  <c r="D439" i="5"/>
  <c r="A440" i="5"/>
  <c r="B440" i="5"/>
  <c r="D440" i="5"/>
  <c r="A441" i="5"/>
  <c r="B441" i="5"/>
  <c r="D441" i="5"/>
  <c r="A442" i="5"/>
  <c r="B442" i="5"/>
  <c r="D442" i="5"/>
  <c r="A443" i="5"/>
  <c r="B443" i="5"/>
  <c r="D443" i="5"/>
  <c r="A444" i="5"/>
  <c r="B444" i="5"/>
  <c r="D444" i="5"/>
  <c r="A445" i="5"/>
  <c r="B445" i="5"/>
  <c r="D445" i="5"/>
  <c r="A446" i="5"/>
  <c r="B446" i="5"/>
  <c r="D446" i="5"/>
  <c r="A447" i="5"/>
  <c r="B447" i="5"/>
  <c r="D447" i="5"/>
  <c r="A448" i="5"/>
  <c r="B448" i="5"/>
  <c r="D448" i="5"/>
  <c r="A449" i="5"/>
  <c r="B449" i="5"/>
  <c r="D449" i="5"/>
  <c r="A450" i="5"/>
  <c r="B450" i="5"/>
  <c r="D450" i="5"/>
  <c r="A451" i="5"/>
  <c r="B451" i="5"/>
  <c r="D451" i="5"/>
  <c r="A452" i="5"/>
  <c r="B452" i="5"/>
  <c r="D452" i="5"/>
  <c r="A453" i="5"/>
  <c r="B453" i="5"/>
  <c r="D453" i="5"/>
  <c r="A454" i="5"/>
  <c r="B454" i="5"/>
  <c r="D454" i="5"/>
  <c r="A455" i="5"/>
  <c r="B455" i="5"/>
  <c r="D455" i="5"/>
  <c r="A456" i="5"/>
  <c r="B456" i="5"/>
  <c r="D456" i="5"/>
  <c r="A457" i="5"/>
  <c r="B457" i="5"/>
  <c r="D457" i="5"/>
  <c r="A458" i="5"/>
  <c r="B458" i="5"/>
  <c r="D458" i="5"/>
  <c r="A459" i="5"/>
  <c r="B459" i="5"/>
  <c r="D459" i="5"/>
  <c r="A460" i="5"/>
  <c r="B460" i="5"/>
  <c r="D460" i="5"/>
  <c r="A461" i="5"/>
  <c r="B461" i="5"/>
  <c r="D461" i="5"/>
  <c r="A462" i="5"/>
  <c r="B462" i="5"/>
  <c r="D462" i="5"/>
  <c r="A463" i="5"/>
  <c r="B463" i="5"/>
  <c r="D463" i="5"/>
  <c r="A464" i="5"/>
  <c r="B464" i="5"/>
  <c r="D464" i="5"/>
  <c r="A465" i="5"/>
  <c r="B465" i="5"/>
  <c r="D465" i="5"/>
  <c r="A466" i="5"/>
  <c r="B466" i="5"/>
  <c r="D466" i="5"/>
  <c r="A467" i="5"/>
  <c r="B467" i="5"/>
  <c r="D467" i="5"/>
  <c r="A468" i="5"/>
  <c r="B468" i="5"/>
  <c r="D468" i="5"/>
  <c r="A469" i="5"/>
  <c r="B469" i="5"/>
  <c r="D469" i="5"/>
  <c r="A470" i="5"/>
  <c r="B470" i="5"/>
  <c r="D470" i="5"/>
  <c r="A471" i="5"/>
  <c r="B471" i="5"/>
  <c r="D471" i="5"/>
  <c r="A472" i="5"/>
  <c r="B472" i="5"/>
  <c r="D472" i="5"/>
  <c r="A473" i="5"/>
  <c r="B473" i="5"/>
  <c r="D473" i="5"/>
  <c r="A474" i="5"/>
  <c r="B474" i="5"/>
  <c r="D474" i="5"/>
  <c r="A475" i="5"/>
  <c r="B475" i="5"/>
  <c r="D475" i="5"/>
  <c r="A476" i="5"/>
  <c r="B476" i="5"/>
  <c r="D476" i="5"/>
  <c r="A477" i="5"/>
  <c r="B477" i="5"/>
  <c r="D477" i="5"/>
  <c r="A478" i="5"/>
  <c r="B478" i="5"/>
  <c r="D478" i="5"/>
  <c r="A479" i="5"/>
  <c r="B479" i="5"/>
  <c r="D479" i="5"/>
  <c r="A480" i="5"/>
  <c r="B480" i="5"/>
  <c r="D480" i="5"/>
  <c r="A481" i="5"/>
  <c r="B481" i="5"/>
  <c r="D481" i="5"/>
  <c r="A482" i="5"/>
  <c r="B482" i="5"/>
  <c r="D482" i="5"/>
  <c r="A483" i="5"/>
  <c r="B483" i="5"/>
  <c r="D483" i="5"/>
  <c r="A484" i="5"/>
  <c r="B484" i="5"/>
  <c r="D484" i="5"/>
  <c r="A485" i="5"/>
  <c r="B485" i="5"/>
  <c r="D485" i="5"/>
  <c r="A486" i="5"/>
  <c r="B486" i="5"/>
  <c r="D486" i="5"/>
  <c r="A487" i="5"/>
  <c r="B487" i="5"/>
  <c r="D487" i="5"/>
  <c r="A488" i="5"/>
  <c r="B488" i="5"/>
  <c r="D488" i="5"/>
  <c r="A489" i="5"/>
  <c r="B489" i="5"/>
  <c r="D489" i="5"/>
  <c r="A490" i="5"/>
  <c r="B490" i="5"/>
  <c r="D490" i="5"/>
  <c r="A491" i="5"/>
  <c r="B491" i="5"/>
  <c r="D491" i="5"/>
  <c r="A492" i="5"/>
  <c r="B492" i="5"/>
  <c r="D492" i="5"/>
  <c r="A493" i="5"/>
  <c r="B493" i="5"/>
  <c r="D493" i="5"/>
  <c r="A494" i="5"/>
  <c r="B494" i="5"/>
  <c r="D494" i="5"/>
  <c r="A495" i="5"/>
  <c r="B495" i="5"/>
  <c r="D495" i="5"/>
  <c r="A496" i="5"/>
  <c r="B496" i="5"/>
  <c r="D496" i="5"/>
  <c r="A497" i="5"/>
  <c r="B497" i="5"/>
  <c r="D497" i="5"/>
  <c r="A498" i="5"/>
  <c r="B498" i="5"/>
  <c r="D498" i="5"/>
  <c r="A499" i="5"/>
  <c r="B499" i="5"/>
  <c r="D499" i="5"/>
  <c r="A500" i="5"/>
  <c r="B500" i="5"/>
  <c r="D500" i="5"/>
  <c r="A501" i="5"/>
  <c r="B501" i="5"/>
  <c r="D501" i="5"/>
  <c r="A502" i="5"/>
  <c r="B502" i="5"/>
  <c r="D502" i="5"/>
  <c r="A503" i="5"/>
  <c r="B503" i="5"/>
  <c r="D503" i="5"/>
  <c r="A504" i="5"/>
  <c r="B504" i="5"/>
  <c r="D504" i="5"/>
  <c r="A505" i="5"/>
  <c r="B505" i="5"/>
  <c r="D505" i="5"/>
  <c r="A506" i="5"/>
  <c r="B506" i="5"/>
  <c r="D506" i="5"/>
  <c r="A507" i="5"/>
  <c r="B507" i="5"/>
  <c r="D507" i="5"/>
  <c r="A508" i="5"/>
  <c r="B508" i="5"/>
  <c r="D508" i="5"/>
  <c r="A509" i="5"/>
  <c r="B509" i="5"/>
  <c r="D509" i="5"/>
  <c r="A510" i="5"/>
  <c r="B510" i="5"/>
  <c r="D510" i="5"/>
  <c r="A511" i="5"/>
  <c r="B511" i="5"/>
  <c r="D511" i="5"/>
  <c r="A512" i="5"/>
  <c r="B512" i="5"/>
  <c r="D512" i="5"/>
  <c r="A513" i="5"/>
  <c r="B513" i="5"/>
  <c r="D513" i="5"/>
  <c r="A514" i="5"/>
  <c r="B514" i="5"/>
  <c r="D514" i="5"/>
  <c r="A515" i="5"/>
  <c r="B515" i="5"/>
  <c r="D515" i="5"/>
  <c r="A516" i="5"/>
  <c r="B516" i="5"/>
  <c r="D516" i="5"/>
  <c r="A517" i="5"/>
  <c r="B517" i="5"/>
  <c r="D517" i="5"/>
  <c r="A518" i="5"/>
  <c r="B518" i="5"/>
  <c r="D518" i="5"/>
  <c r="A519" i="5"/>
  <c r="B519" i="5"/>
  <c r="D519" i="5"/>
  <c r="A520" i="5"/>
  <c r="B520" i="5"/>
  <c r="D520" i="5"/>
  <c r="A521" i="5"/>
  <c r="B521" i="5"/>
  <c r="D521" i="5"/>
  <c r="A522" i="5"/>
  <c r="B522" i="5"/>
  <c r="D522" i="5"/>
  <c r="A523" i="5"/>
  <c r="B523" i="5"/>
  <c r="D523" i="5"/>
  <c r="A524" i="5"/>
  <c r="B524" i="5"/>
  <c r="D524" i="5"/>
  <c r="A525" i="5"/>
  <c r="B525" i="5"/>
  <c r="D525" i="5"/>
  <c r="A526" i="5"/>
  <c r="B526" i="5"/>
  <c r="D526" i="5"/>
  <c r="A527" i="5"/>
  <c r="B527" i="5"/>
  <c r="D527" i="5"/>
  <c r="A528" i="5"/>
  <c r="B528" i="5"/>
  <c r="D528" i="5"/>
  <c r="A529" i="5"/>
  <c r="B529" i="5"/>
  <c r="D529" i="5"/>
  <c r="A530" i="5"/>
  <c r="B530" i="5"/>
  <c r="D530" i="5"/>
  <c r="A531" i="5"/>
  <c r="B531" i="5"/>
  <c r="D531" i="5"/>
  <c r="A532" i="5"/>
  <c r="B532" i="5"/>
  <c r="D532" i="5"/>
  <c r="A533" i="5"/>
  <c r="B533" i="5"/>
  <c r="D533" i="5"/>
  <c r="A534" i="5"/>
  <c r="B534" i="5"/>
  <c r="D534" i="5"/>
  <c r="A535" i="5"/>
  <c r="B535" i="5"/>
  <c r="D535" i="5"/>
  <c r="A536" i="5"/>
  <c r="B536" i="5"/>
  <c r="D536" i="5"/>
  <c r="A537" i="5"/>
  <c r="B537" i="5"/>
  <c r="D537" i="5"/>
  <c r="A538" i="5"/>
  <c r="B538" i="5"/>
  <c r="D538" i="5"/>
  <c r="A539" i="5"/>
  <c r="B539" i="5"/>
  <c r="D539" i="5"/>
  <c r="A540" i="5"/>
  <c r="B540" i="5"/>
  <c r="D540" i="5"/>
  <c r="A541" i="5"/>
  <c r="B541" i="5"/>
  <c r="D541" i="5"/>
  <c r="A542" i="5"/>
  <c r="B542" i="5"/>
  <c r="D542" i="5"/>
  <c r="A543" i="5"/>
  <c r="B543" i="5"/>
  <c r="D543" i="5"/>
  <c r="A544" i="5"/>
  <c r="B544" i="5"/>
  <c r="D544" i="5"/>
  <c r="A545" i="5"/>
  <c r="B545" i="5"/>
  <c r="D545" i="5"/>
  <c r="A546" i="5"/>
  <c r="B546" i="5"/>
  <c r="D546" i="5"/>
  <c r="A547" i="5"/>
  <c r="B547" i="5"/>
  <c r="D547" i="5"/>
  <c r="A548" i="5"/>
  <c r="B548" i="5"/>
  <c r="D548" i="5"/>
  <c r="A549" i="5"/>
  <c r="B549" i="5"/>
  <c r="D549" i="5"/>
  <c r="A550" i="5"/>
  <c r="B550" i="5"/>
  <c r="D550" i="5"/>
  <c r="A551" i="5"/>
  <c r="B551" i="5"/>
  <c r="D551" i="5"/>
  <c r="A552" i="5"/>
  <c r="B552" i="5"/>
  <c r="D552" i="5"/>
  <c r="A553" i="5"/>
  <c r="B553" i="5"/>
  <c r="D553" i="5"/>
  <c r="A554" i="5"/>
  <c r="B554" i="5"/>
  <c r="D554" i="5"/>
  <c r="A555" i="5"/>
  <c r="B555" i="5"/>
  <c r="D555" i="5"/>
  <c r="A556" i="5"/>
  <c r="B556" i="5"/>
  <c r="D556" i="5"/>
  <c r="A557" i="5"/>
  <c r="B557" i="5"/>
  <c r="D557" i="5"/>
  <c r="A558" i="5"/>
  <c r="B558" i="5"/>
  <c r="D558" i="5"/>
  <c r="A559" i="5"/>
  <c r="B559" i="5"/>
  <c r="D559" i="5"/>
  <c r="A560" i="5"/>
  <c r="B560" i="5"/>
  <c r="D560" i="5"/>
  <c r="A561" i="5"/>
  <c r="B561" i="5"/>
  <c r="D561" i="5"/>
  <c r="A562" i="5"/>
  <c r="B562" i="5"/>
  <c r="D562" i="5"/>
  <c r="A563" i="5"/>
  <c r="B563" i="5"/>
  <c r="D563" i="5"/>
  <c r="A564" i="5"/>
  <c r="B564" i="5"/>
  <c r="D564" i="5"/>
  <c r="A565" i="5"/>
  <c r="B565" i="5"/>
  <c r="D565" i="5"/>
  <c r="A566" i="5"/>
  <c r="B566" i="5"/>
  <c r="D566" i="5"/>
  <c r="A567" i="5"/>
  <c r="B567" i="5"/>
  <c r="D567" i="5"/>
  <c r="A568" i="5"/>
  <c r="B568" i="5"/>
  <c r="D568" i="5"/>
  <c r="A569" i="5"/>
  <c r="B569" i="5"/>
  <c r="D569" i="5"/>
  <c r="A570" i="5"/>
  <c r="B570" i="5"/>
  <c r="D570" i="5"/>
  <c r="A571" i="5"/>
  <c r="B571" i="5"/>
  <c r="D571" i="5"/>
  <c r="A572" i="5"/>
  <c r="B572" i="5"/>
  <c r="D572" i="5"/>
  <c r="A573" i="5"/>
  <c r="B573" i="5"/>
  <c r="D573" i="5"/>
  <c r="A574" i="5"/>
  <c r="B574" i="5"/>
  <c r="D574" i="5"/>
  <c r="A575" i="5"/>
  <c r="B575" i="5"/>
  <c r="D575" i="5"/>
  <c r="A576" i="5"/>
  <c r="B576" i="5"/>
  <c r="D576" i="5"/>
  <c r="A577" i="5"/>
  <c r="B577" i="5"/>
  <c r="D577" i="5"/>
  <c r="A578" i="5"/>
  <c r="B578" i="5"/>
  <c r="D578" i="5"/>
  <c r="A579" i="5"/>
  <c r="B579" i="5"/>
  <c r="D579" i="5"/>
  <c r="A580" i="5"/>
  <c r="B580" i="5"/>
  <c r="D580" i="5"/>
  <c r="A581" i="5"/>
  <c r="B581" i="5"/>
  <c r="D581" i="5"/>
  <c r="A582" i="5"/>
  <c r="B582" i="5"/>
  <c r="D582" i="5"/>
  <c r="A583" i="5"/>
  <c r="B583" i="5"/>
  <c r="D583" i="5"/>
  <c r="A584" i="5"/>
  <c r="B584" i="5"/>
  <c r="D584" i="5"/>
  <c r="A585" i="5"/>
  <c r="B585" i="5"/>
  <c r="D585" i="5"/>
  <c r="A586" i="5"/>
  <c r="B586" i="5"/>
  <c r="D586" i="5"/>
  <c r="A587" i="5"/>
  <c r="B587" i="5"/>
  <c r="D587" i="5"/>
  <c r="A588" i="5"/>
  <c r="B588" i="5"/>
  <c r="D588" i="5"/>
  <c r="A589" i="5"/>
  <c r="B589" i="5"/>
  <c r="D589" i="5"/>
  <c r="A590" i="5"/>
  <c r="B590" i="5"/>
  <c r="D590" i="5"/>
  <c r="A591" i="5"/>
  <c r="B591" i="5"/>
  <c r="D591" i="5"/>
  <c r="A592" i="5"/>
  <c r="B592" i="5"/>
  <c r="D592" i="5"/>
  <c r="A593" i="5"/>
  <c r="B593" i="5"/>
  <c r="D593" i="5"/>
  <c r="A594" i="5"/>
  <c r="B594" i="5"/>
  <c r="D594" i="5"/>
  <c r="A595" i="5"/>
  <c r="B595" i="5"/>
  <c r="D595" i="5"/>
  <c r="A596" i="5"/>
  <c r="B596" i="5"/>
  <c r="D596" i="5"/>
  <c r="A597" i="5"/>
  <c r="B597" i="5"/>
  <c r="D597" i="5"/>
  <c r="A598" i="5"/>
  <c r="B598" i="5"/>
  <c r="D598" i="5"/>
  <c r="A599" i="5"/>
  <c r="B599" i="5"/>
  <c r="D599" i="5"/>
  <c r="A600" i="5"/>
  <c r="B600" i="5"/>
  <c r="D600" i="5"/>
  <c r="A601" i="5"/>
  <c r="B601" i="5"/>
  <c r="D601" i="5"/>
  <c r="A602" i="5"/>
  <c r="B602" i="5"/>
  <c r="D602" i="5"/>
  <c r="A603" i="5"/>
  <c r="B603" i="5"/>
  <c r="D603" i="5"/>
  <c r="A604" i="5"/>
  <c r="B604" i="5"/>
  <c r="D604" i="5"/>
  <c r="A605" i="5"/>
  <c r="B605" i="5"/>
  <c r="D605" i="5"/>
  <c r="A606" i="5"/>
  <c r="B606" i="5"/>
  <c r="D606" i="5"/>
  <c r="A607" i="5"/>
  <c r="B607" i="5"/>
  <c r="D607" i="5"/>
  <c r="A608" i="5"/>
  <c r="B608" i="5"/>
  <c r="D608" i="5"/>
  <c r="A609" i="5"/>
  <c r="B609" i="5"/>
  <c r="D609" i="5"/>
  <c r="A610" i="5"/>
  <c r="B610" i="5"/>
  <c r="D610" i="5"/>
  <c r="A611" i="5"/>
  <c r="B611" i="5"/>
  <c r="D611" i="5"/>
  <c r="A612" i="5"/>
  <c r="B612" i="5"/>
  <c r="D612" i="5"/>
  <c r="A613" i="5"/>
  <c r="B613" i="5"/>
  <c r="D613" i="5"/>
  <c r="A614" i="5"/>
  <c r="B614" i="5"/>
  <c r="D614" i="5"/>
  <c r="A615" i="5"/>
  <c r="B615" i="5"/>
  <c r="D615" i="5"/>
  <c r="A616" i="5"/>
  <c r="B616" i="5"/>
  <c r="D616" i="5"/>
  <c r="A617" i="5"/>
  <c r="B617" i="5"/>
  <c r="D617" i="5"/>
  <c r="A618" i="5"/>
  <c r="B618" i="5"/>
  <c r="D618" i="5"/>
  <c r="A619" i="5"/>
  <c r="B619" i="5"/>
  <c r="D619" i="5"/>
  <c r="A620" i="5"/>
  <c r="B620" i="5"/>
  <c r="D620" i="5"/>
  <c r="A621" i="5"/>
  <c r="B621" i="5"/>
  <c r="D621" i="5"/>
  <c r="A622" i="5"/>
  <c r="B622" i="5"/>
  <c r="D622" i="5"/>
  <c r="A623" i="5"/>
  <c r="B623" i="5"/>
  <c r="D623" i="5"/>
  <c r="A624" i="5"/>
  <c r="B624" i="5"/>
  <c r="D624" i="5"/>
  <c r="A625" i="5"/>
  <c r="B625" i="5"/>
  <c r="D625" i="5"/>
  <c r="A626" i="5"/>
  <c r="B626" i="5"/>
  <c r="D626" i="5"/>
  <c r="A627" i="5"/>
  <c r="B627" i="5"/>
  <c r="D627" i="5"/>
  <c r="A628" i="5"/>
  <c r="B628" i="5"/>
  <c r="D628" i="5"/>
  <c r="A629" i="5"/>
  <c r="B629" i="5"/>
  <c r="D629" i="5"/>
  <c r="A630" i="5"/>
  <c r="B630" i="5"/>
  <c r="D630" i="5"/>
  <c r="A631" i="5"/>
  <c r="B631" i="5"/>
  <c r="D631" i="5"/>
  <c r="A632" i="5"/>
  <c r="B632" i="5"/>
  <c r="D632" i="5"/>
  <c r="A633" i="5"/>
  <c r="B633" i="5"/>
  <c r="D633" i="5"/>
  <c r="A634" i="5"/>
  <c r="B634" i="5"/>
  <c r="D634" i="5"/>
  <c r="A635" i="5"/>
  <c r="B635" i="5"/>
  <c r="D635" i="5"/>
  <c r="A636" i="5"/>
  <c r="B636" i="5"/>
  <c r="D636" i="5"/>
  <c r="A637" i="5"/>
  <c r="B637" i="5"/>
  <c r="D637" i="5"/>
  <c r="A638" i="5"/>
  <c r="B638" i="5"/>
  <c r="D638" i="5"/>
  <c r="A639" i="5"/>
  <c r="B639" i="5"/>
  <c r="D639" i="5"/>
  <c r="A640" i="5"/>
  <c r="B640" i="5"/>
  <c r="D640" i="5"/>
  <c r="A641" i="5"/>
  <c r="B641" i="5"/>
  <c r="D641" i="5"/>
  <c r="A642" i="5"/>
  <c r="B642" i="5"/>
  <c r="D642" i="5"/>
  <c r="A643" i="5"/>
  <c r="B643" i="5"/>
  <c r="D643" i="5"/>
  <c r="A644" i="5"/>
  <c r="B644" i="5"/>
  <c r="D644" i="5"/>
  <c r="A645" i="5"/>
  <c r="B645" i="5"/>
  <c r="D645" i="5"/>
  <c r="A646" i="5"/>
  <c r="B646" i="5"/>
  <c r="D646" i="5"/>
  <c r="A647" i="5"/>
  <c r="B647" i="5"/>
  <c r="D647" i="5"/>
  <c r="A648" i="5"/>
  <c r="B648" i="5"/>
  <c r="D648" i="5"/>
  <c r="A649" i="5"/>
  <c r="B649" i="5"/>
  <c r="D649" i="5"/>
  <c r="A650" i="5"/>
  <c r="B650" i="5"/>
  <c r="D650" i="5"/>
  <c r="A651" i="5"/>
  <c r="B651" i="5"/>
  <c r="D651" i="5"/>
  <c r="A652" i="5"/>
  <c r="B652" i="5"/>
  <c r="D652" i="5"/>
  <c r="A653" i="5"/>
  <c r="B653" i="5"/>
  <c r="D653" i="5"/>
  <c r="A654" i="5"/>
  <c r="B654" i="5"/>
  <c r="D654" i="5"/>
  <c r="A655" i="5"/>
  <c r="B655" i="5"/>
  <c r="D655" i="5"/>
  <c r="A656" i="5"/>
  <c r="B656" i="5"/>
  <c r="D656" i="5"/>
  <c r="A657" i="5"/>
  <c r="B657" i="5"/>
  <c r="D657" i="5"/>
  <c r="A658" i="5"/>
  <c r="B658" i="5"/>
  <c r="D658" i="5"/>
  <c r="A659" i="5"/>
  <c r="B659" i="5"/>
  <c r="D659" i="5"/>
  <c r="A660" i="5"/>
  <c r="B660" i="5"/>
  <c r="D660" i="5"/>
  <c r="A661" i="5"/>
  <c r="B661" i="5"/>
  <c r="D661" i="5"/>
  <c r="A662" i="5"/>
  <c r="B662" i="5"/>
  <c r="D662" i="5"/>
  <c r="A663" i="5"/>
  <c r="B663" i="5"/>
  <c r="D663" i="5"/>
  <c r="A664" i="5"/>
  <c r="B664" i="5"/>
  <c r="D664" i="5"/>
  <c r="A665" i="5"/>
  <c r="B665" i="5"/>
  <c r="D665" i="5"/>
  <c r="A666" i="5"/>
  <c r="B666" i="5"/>
  <c r="D666" i="5"/>
  <c r="A667" i="5"/>
  <c r="B667" i="5"/>
  <c r="D667" i="5"/>
  <c r="A668" i="5"/>
  <c r="B668" i="5"/>
  <c r="D668" i="5"/>
  <c r="A669" i="5"/>
  <c r="B669" i="5"/>
  <c r="D669" i="5"/>
  <c r="A670" i="5"/>
  <c r="B670" i="5"/>
  <c r="D670" i="5"/>
  <c r="A671" i="5"/>
  <c r="B671" i="5"/>
  <c r="D671" i="5"/>
  <c r="A672" i="5"/>
  <c r="B672" i="5"/>
  <c r="D672" i="5"/>
  <c r="A673" i="5"/>
  <c r="B673" i="5"/>
  <c r="D673" i="5"/>
  <c r="A674" i="5"/>
  <c r="B674" i="5"/>
  <c r="D674" i="5"/>
  <c r="A675" i="5"/>
  <c r="B675" i="5"/>
  <c r="D675" i="5"/>
  <c r="A676" i="5"/>
  <c r="B676" i="5"/>
  <c r="D676" i="5"/>
  <c r="A677" i="5"/>
  <c r="B677" i="5"/>
  <c r="D677" i="5"/>
  <c r="A678" i="5"/>
  <c r="B678" i="5"/>
  <c r="D678" i="5"/>
  <c r="A679" i="5"/>
  <c r="B679" i="5"/>
  <c r="D679" i="5"/>
  <c r="A680" i="5"/>
  <c r="B680" i="5"/>
  <c r="D680" i="5"/>
  <c r="A681" i="5"/>
  <c r="B681" i="5"/>
  <c r="D681" i="5"/>
  <c r="A682" i="5"/>
  <c r="B682" i="5"/>
  <c r="D682" i="5"/>
  <c r="A683" i="5"/>
  <c r="B683" i="5"/>
  <c r="D683" i="5"/>
  <c r="A684" i="5"/>
  <c r="B684" i="5"/>
  <c r="D684" i="5"/>
  <c r="A685" i="5"/>
  <c r="B685" i="5"/>
  <c r="D685" i="5"/>
  <c r="A686" i="5"/>
  <c r="B686" i="5"/>
  <c r="D686" i="5"/>
  <c r="A687" i="5"/>
  <c r="B687" i="5"/>
  <c r="D687" i="5"/>
  <c r="A688" i="5"/>
  <c r="B688" i="5"/>
  <c r="D688" i="5"/>
  <c r="A689" i="5"/>
  <c r="B689" i="5"/>
  <c r="D689" i="5"/>
  <c r="A690" i="5"/>
  <c r="B690" i="5"/>
  <c r="D690" i="5"/>
  <c r="A691" i="5"/>
  <c r="B691" i="5"/>
  <c r="D691" i="5"/>
  <c r="A692" i="5"/>
  <c r="B692" i="5"/>
  <c r="D692" i="5"/>
  <c r="A693" i="5"/>
  <c r="B693" i="5"/>
  <c r="D693" i="5"/>
  <c r="A694" i="5"/>
  <c r="B694" i="5"/>
  <c r="D694" i="5"/>
  <c r="A695" i="5"/>
  <c r="B695" i="5"/>
  <c r="D695" i="5"/>
  <c r="A696" i="5"/>
  <c r="B696" i="5"/>
  <c r="D696" i="5"/>
  <c r="A697" i="5"/>
  <c r="B697" i="5"/>
  <c r="D697" i="5"/>
  <c r="A698" i="5"/>
  <c r="B698" i="5"/>
  <c r="D698" i="5"/>
  <c r="A699" i="5"/>
  <c r="B699" i="5"/>
  <c r="D699" i="5"/>
  <c r="A700" i="5"/>
  <c r="B700" i="5"/>
  <c r="D700" i="5"/>
  <c r="A701" i="5"/>
  <c r="B701" i="5"/>
  <c r="D701" i="5"/>
  <c r="A702" i="5"/>
  <c r="B702" i="5"/>
  <c r="D702" i="5"/>
  <c r="A703" i="5"/>
  <c r="B703" i="5"/>
  <c r="D703" i="5"/>
  <c r="A704" i="5"/>
  <c r="B704" i="5"/>
  <c r="D704" i="5"/>
  <c r="A705" i="5"/>
  <c r="B705" i="5"/>
  <c r="D705" i="5"/>
  <c r="A706" i="5"/>
  <c r="B706" i="5"/>
  <c r="D706" i="5"/>
  <c r="A707" i="5"/>
  <c r="B707" i="5"/>
  <c r="D707" i="5"/>
  <c r="A708" i="5"/>
  <c r="B708" i="5"/>
  <c r="D708" i="5"/>
  <c r="A709" i="5"/>
  <c r="B709" i="5"/>
  <c r="D709" i="5"/>
  <c r="A710" i="5"/>
  <c r="B710" i="5"/>
  <c r="D710" i="5"/>
  <c r="A711" i="5"/>
  <c r="B711" i="5"/>
  <c r="D711" i="5"/>
  <c r="A712" i="5"/>
  <c r="B712" i="5"/>
  <c r="D712" i="5"/>
  <c r="A713" i="5"/>
  <c r="B713" i="5"/>
  <c r="D713" i="5"/>
  <c r="A714" i="5"/>
  <c r="B714" i="5"/>
  <c r="D714" i="5"/>
  <c r="A715" i="5"/>
  <c r="B715" i="5"/>
  <c r="D715" i="5"/>
  <c r="A716" i="5"/>
  <c r="B716" i="5"/>
  <c r="D716" i="5"/>
  <c r="A717" i="5"/>
  <c r="B717" i="5"/>
  <c r="D717" i="5"/>
  <c r="A718" i="5"/>
  <c r="B718" i="5"/>
  <c r="D718" i="5"/>
  <c r="A719" i="5"/>
  <c r="B719" i="5"/>
  <c r="D719" i="5"/>
  <c r="A720" i="5"/>
  <c r="B720" i="5"/>
  <c r="D720" i="5"/>
  <c r="A721" i="5"/>
  <c r="B721" i="5"/>
  <c r="D721" i="5"/>
  <c r="A722" i="5"/>
  <c r="B722" i="5"/>
  <c r="D722" i="5"/>
  <c r="A723" i="5"/>
  <c r="B723" i="5"/>
  <c r="D723" i="5"/>
  <c r="A724" i="5"/>
  <c r="B724" i="5"/>
  <c r="D724" i="5"/>
  <c r="A725" i="5"/>
  <c r="B725" i="5"/>
  <c r="D725" i="5"/>
  <c r="A726" i="5"/>
  <c r="B726" i="5"/>
  <c r="D726" i="5"/>
  <c r="A727" i="5"/>
  <c r="B727" i="5"/>
  <c r="D727" i="5"/>
  <c r="A728" i="5"/>
  <c r="B728" i="5"/>
  <c r="D728" i="5"/>
  <c r="A729" i="5"/>
  <c r="B729" i="5"/>
  <c r="D729" i="5"/>
  <c r="A730" i="5"/>
  <c r="B730" i="5"/>
  <c r="D730" i="5"/>
  <c r="A731" i="5"/>
  <c r="B731" i="5"/>
  <c r="D731" i="5"/>
  <c r="A732" i="5"/>
  <c r="B732" i="5"/>
  <c r="D732" i="5"/>
  <c r="A733" i="5"/>
  <c r="B733" i="5"/>
  <c r="D733" i="5"/>
  <c r="A734" i="5"/>
  <c r="B734" i="5"/>
  <c r="D734" i="5"/>
  <c r="A735" i="5"/>
  <c r="B735" i="5"/>
  <c r="D735" i="5"/>
  <c r="A736" i="5"/>
  <c r="B736" i="5"/>
  <c r="D736" i="5"/>
  <c r="A737" i="5"/>
  <c r="B737" i="5"/>
  <c r="D737" i="5"/>
  <c r="A738" i="5"/>
  <c r="B738" i="5"/>
  <c r="D738" i="5"/>
  <c r="A739" i="5"/>
  <c r="B739" i="5"/>
  <c r="D739" i="5"/>
  <c r="A740" i="5"/>
  <c r="B740" i="5"/>
  <c r="D740" i="5"/>
  <c r="A741" i="5"/>
  <c r="B741" i="5"/>
  <c r="D741" i="5"/>
  <c r="A742" i="5"/>
  <c r="B742" i="5"/>
  <c r="D742" i="5"/>
  <c r="A743" i="5"/>
  <c r="B743" i="5"/>
  <c r="D743" i="5"/>
  <c r="A744" i="5"/>
  <c r="B744" i="5"/>
  <c r="D744" i="5"/>
  <c r="A745" i="5"/>
  <c r="B745" i="5"/>
  <c r="D745" i="5"/>
  <c r="A746" i="5"/>
  <c r="B746" i="5"/>
  <c r="D746" i="5"/>
  <c r="A747" i="5"/>
  <c r="B747" i="5"/>
  <c r="D747" i="5"/>
  <c r="A748" i="5"/>
  <c r="B748" i="5"/>
  <c r="D748" i="5"/>
  <c r="A749" i="5"/>
  <c r="B749" i="5"/>
  <c r="D749" i="5"/>
  <c r="A750" i="5"/>
  <c r="B750" i="5"/>
  <c r="D750" i="5"/>
  <c r="A751" i="5"/>
  <c r="B751" i="5"/>
  <c r="D751" i="5"/>
  <c r="A752" i="5"/>
  <c r="B752" i="5"/>
  <c r="D752" i="5"/>
  <c r="A753" i="5"/>
  <c r="B753" i="5"/>
  <c r="D753" i="5"/>
  <c r="A754" i="5"/>
  <c r="B754" i="5"/>
  <c r="D754" i="5"/>
  <c r="A755" i="5"/>
  <c r="B755" i="5"/>
  <c r="D755" i="5"/>
  <c r="A756" i="5"/>
  <c r="B756" i="5"/>
  <c r="D756" i="5"/>
  <c r="A757" i="5"/>
  <c r="B757" i="5"/>
  <c r="D757" i="5"/>
  <c r="A758" i="5"/>
  <c r="B758" i="5"/>
  <c r="D758" i="5"/>
  <c r="A759" i="5"/>
  <c r="B759" i="5"/>
  <c r="D759" i="5"/>
  <c r="A760" i="5"/>
  <c r="B760" i="5"/>
  <c r="D760" i="5"/>
  <c r="A761" i="5"/>
  <c r="B761" i="5"/>
  <c r="D761" i="5"/>
  <c r="A762" i="5"/>
  <c r="B762" i="5"/>
  <c r="D762" i="5"/>
  <c r="A763" i="5"/>
  <c r="B763" i="5"/>
  <c r="D763" i="5"/>
  <c r="A764" i="5"/>
  <c r="B764" i="5"/>
  <c r="D764" i="5"/>
  <c r="A765" i="5"/>
  <c r="B765" i="5"/>
  <c r="D765" i="5"/>
  <c r="A766" i="5"/>
  <c r="B766" i="5"/>
  <c r="D766" i="5"/>
  <c r="A767" i="5"/>
  <c r="B767" i="5"/>
  <c r="D767" i="5"/>
  <c r="A768" i="5"/>
  <c r="B768" i="5"/>
  <c r="D768" i="5"/>
  <c r="A769" i="5"/>
  <c r="B769" i="5"/>
  <c r="D769" i="5"/>
  <c r="A770" i="5"/>
  <c r="B770" i="5"/>
  <c r="D770" i="5"/>
  <c r="A771" i="5"/>
  <c r="B771" i="5"/>
  <c r="D771" i="5"/>
  <c r="A772" i="5"/>
  <c r="B772" i="5"/>
  <c r="D772" i="5"/>
  <c r="A773" i="5"/>
  <c r="B773" i="5"/>
  <c r="D773" i="5"/>
  <c r="A774" i="5"/>
  <c r="B774" i="5"/>
  <c r="D774" i="5"/>
  <c r="A775" i="5"/>
  <c r="B775" i="5"/>
  <c r="D775" i="5"/>
  <c r="A776" i="5"/>
  <c r="B776" i="5"/>
  <c r="D776" i="5"/>
  <c r="A777" i="5"/>
  <c r="B777" i="5"/>
  <c r="D777" i="5"/>
  <c r="A778" i="5"/>
  <c r="B778" i="5"/>
  <c r="D778" i="5"/>
  <c r="A779" i="5"/>
  <c r="B779" i="5"/>
  <c r="D779" i="5"/>
  <c r="A780" i="5"/>
  <c r="B780" i="5"/>
  <c r="D780" i="5"/>
  <c r="A781" i="5"/>
  <c r="B781" i="5"/>
  <c r="D781" i="5"/>
  <c r="A782" i="5"/>
  <c r="B782" i="5"/>
  <c r="D782" i="5"/>
  <c r="A783" i="5"/>
  <c r="B783" i="5"/>
  <c r="D783" i="5"/>
  <c r="A784" i="5"/>
  <c r="B784" i="5"/>
  <c r="D784" i="5"/>
  <c r="A785" i="5"/>
  <c r="B785" i="5"/>
  <c r="D785" i="5"/>
  <c r="A786" i="5"/>
  <c r="B786" i="5"/>
  <c r="D786" i="5"/>
  <c r="A787" i="5"/>
  <c r="B787" i="5"/>
  <c r="D787" i="5"/>
  <c r="A788" i="5"/>
  <c r="B788" i="5"/>
  <c r="D788" i="5"/>
  <c r="A789" i="5"/>
  <c r="B789" i="5"/>
  <c r="D789" i="5"/>
  <c r="A790" i="5"/>
  <c r="B790" i="5"/>
  <c r="D790" i="5"/>
  <c r="A791" i="5"/>
  <c r="B791" i="5"/>
  <c r="D791" i="5"/>
  <c r="A792" i="5"/>
  <c r="B792" i="5"/>
  <c r="D792" i="5"/>
  <c r="A793" i="5"/>
  <c r="B793" i="5"/>
  <c r="D793" i="5"/>
  <c r="A794" i="5"/>
  <c r="B794" i="5"/>
  <c r="D794" i="5"/>
  <c r="A795" i="5"/>
  <c r="B795" i="5"/>
  <c r="D795" i="5"/>
  <c r="A796" i="5"/>
  <c r="B796" i="5"/>
  <c r="D796" i="5"/>
  <c r="A797" i="5"/>
  <c r="B797" i="5"/>
  <c r="D797" i="5"/>
  <c r="A798" i="5"/>
  <c r="B798" i="5"/>
  <c r="D798" i="5"/>
  <c r="A799" i="5"/>
  <c r="B799" i="5"/>
  <c r="D799" i="5"/>
  <c r="A800" i="5"/>
  <c r="B800" i="5"/>
  <c r="D800" i="5"/>
  <c r="A801" i="5"/>
  <c r="B801" i="5"/>
  <c r="D801" i="5"/>
  <c r="A802" i="5"/>
  <c r="B802" i="5"/>
  <c r="D802" i="5"/>
  <c r="A803" i="5"/>
  <c r="B803" i="5"/>
  <c r="D803" i="5"/>
  <c r="A804" i="5"/>
  <c r="B804" i="5"/>
  <c r="D804" i="5"/>
  <c r="A805" i="5"/>
  <c r="B805" i="5"/>
  <c r="D805" i="5"/>
  <c r="A806" i="5"/>
  <c r="B806" i="5"/>
  <c r="D806" i="5"/>
  <c r="A807" i="5"/>
  <c r="B807" i="5"/>
  <c r="D807" i="5"/>
  <c r="A808" i="5"/>
  <c r="B808" i="5"/>
  <c r="D808" i="5"/>
  <c r="A809" i="5"/>
  <c r="B809" i="5"/>
  <c r="D809" i="5"/>
  <c r="A810" i="5"/>
  <c r="B810" i="5"/>
  <c r="D810" i="5"/>
  <c r="A811" i="5"/>
  <c r="B811" i="5"/>
  <c r="D811" i="5"/>
  <c r="A812" i="5"/>
  <c r="B812" i="5"/>
  <c r="D812" i="5"/>
  <c r="A813" i="5"/>
  <c r="B813" i="5"/>
  <c r="D813" i="5"/>
  <c r="A814" i="5"/>
  <c r="B814" i="5"/>
  <c r="D814" i="5"/>
  <c r="A815" i="5"/>
  <c r="B815" i="5"/>
  <c r="D815" i="5"/>
  <c r="A816" i="5"/>
  <c r="B816" i="5"/>
  <c r="D816" i="5"/>
  <c r="A817" i="5"/>
  <c r="B817" i="5"/>
  <c r="D817" i="5"/>
  <c r="A818" i="5"/>
  <c r="B818" i="5"/>
  <c r="D818" i="5"/>
  <c r="A819" i="5"/>
  <c r="B819" i="5"/>
  <c r="D819" i="5"/>
  <c r="A820" i="5"/>
  <c r="B820" i="5"/>
  <c r="D820" i="5"/>
  <c r="A821" i="5"/>
  <c r="B821" i="5"/>
  <c r="D821" i="5"/>
  <c r="A822" i="5"/>
  <c r="B822" i="5"/>
  <c r="D822" i="5"/>
  <c r="A823" i="5"/>
  <c r="B823" i="5"/>
  <c r="D823" i="5"/>
  <c r="A824" i="5"/>
  <c r="B824" i="5"/>
  <c r="D824" i="5"/>
  <c r="A825" i="5"/>
  <c r="B825" i="5"/>
  <c r="D825" i="5"/>
  <c r="A826" i="5"/>
  <c r="B826" i="5"/>
  <c r="D826" i="5"/>
  <c r="A827" i="5"/>
  <c r="B827" i="5"/>
  <c r="D827" i="5"/>
  <c r="A828" i="5"/>
  <c r="B828" i="5"/>
  <c r="D828" i="5"/>
  <c r="A829" i="5"/>
  <c r="B829" i="5"/>
  <c r="D829" i="5"/>
  <c r="A830" i="5"/>
  <c r="B830" i="5"/>
  <c r="D830" i="5"/>
  <c r="A831" i="5"/>
  <c r="B831" i="5"/>
  <c r="D831" i="5"/>
  <c r="A832" i="5"/>
  <c r="B832" i="5"/>
  <c r="D832" i="5"/>
  <c r="A833" i="5"/>
  <c r="B833" i="5"/>
  <c r="D833" i="5"/>
  <c r="A834" i="5"/>
  <c r="B834" i="5"/>
  <c r="D834" i="5"/>
  <c r="A835" i="5"/>
  <c r="B835" i="5"/>
  <c r="D835" i="5"/>
  <c r="A836" i="5"/>
  <c r="B836" i="5"/>
  <c r="D836" i="5"/>
  <c r="A837" i="5"/>
  <c r="B837" i="5"/>
  <c r="D837" i="5"/>
  <c r="A838" i="5"/>
  <c r="B838" i="5"/>
  <c r="D838" i="5"/>
  <c r="A839" i="5"/>
  <c r="B839" i="5"/>
  <c r="D839" i="5"/>
  <c r="A840" i="5"/>
  <c r="B840" i="5"/>
  <c r="D840" i="5"/>
  <c r="A841" i="5"/>
  <c r="B841" i="5"/>
  <c r="D841" i="5"/>
  <c r="A842" i="5"/>
  <c r="B842" i="5"/>
  <c r="D842" i="5"/>
  <c r="A843" i="5"/>
  <c r="B843" i="5"/>
  <c r="D843" i="5"/>
  <c r="A844" i="5"/>
  <c r="B844" i="5"/>
  <c r="D844" i="5"/>
  <c r="A845" i="5"/>
  <c r="B845" i="5"/>
  <c r="D845" i="5"/>
  <c r="A846" i="5"/>
  <c r="B846" i="5"/>
  <c r="D846" i="5"/>
  <c r="A847" i="5"/>
  <c r="B847" i="5"/>
  <c r="D847" i="5"/>
  <c r="A848" i="5"/>
  <c r="B848" i="5"/>
  <c r="D848" i="5"/>
  <c r="A849" i="5"/>
  <c r="B849" i="5"/>
  <c r="D849" i="5"/>
  <c r="A850" i="5"/>
  <c r="B850" i="5"/>
  <c r="D850" i="5"/>
  <c r="A851" i="5"/>
  <c r="B851" i="5"/>
  <c r="D851" i="5"/>
  <c r="A852" i="5"/>
  <c r="B852" i="5"/>
  <c r="D852" i="5"/>
  <c r="A853" i="5"/>
  <c r="B853" i="5"/>
  <c r="D853" i="5"/>
  <c r="A854" i="5"/>
  <c r="B854" i="5"/>
  <c r="D854" i="5"/>
  <c r="A855" i="5"/>
  <c r="B855" i="5"/>
  <c r="D855" i="5"/>
  <c r="A856" i="5"/>
  <c r="B856" i="5"/>
  <c r="D856" i="5"/>
  <c r="A857" i="5"/>
  <c r="B857" i="5"/>
  <c r="D857" i="5"/>
  <c r="A858" i="5"/>
  <c r="B858" i="5"/>
  <c r="D858" i="5"/>
  <c r="A859" i="5"/>
  <c r="B859" i="5"/>
  <c r="D859" i="5"/>
  <c r="A860" i="5"/>
  <c r="B860" i="5"/>
  <c r="D860" i="5"/>
  <c r="A861" i="5"/>
  <c r="B861" i="5"/>
  <c r="D861" i="5"/>
  <c r="A862" i="5"/>
  <c r="B862" i="5"/>
  <c r="D862" i="5"/>
  <c r="A863" i="5"/>
  <c r="B863" i="5"/>
  <c r="D863" i="5"/>
  <c r="A864" i="5"/>
  <c r="B864" i="5"/>
  <c r="D864" i="5"/>
  <c r="A865" i="5"/>
  <c r="B865" i="5"/>
  <c r="D865" i="5"/>
  <c r="A866" i="5"/>
  <c r="B866" i="5"/>
  <c r="D866" i="5"/>
  <c r="A867" i="5"/>
  <c r="B867" i="5"/>
  <c r="D867" i="5"/>
  <c r="A868" i="5"/>
  <c r="B868" i="5"/>
  <c r="D868" i="5"/>
  <c r="A869" i="5"/>
  <c r="B869" i="5"/>
  <c r="D869" i="5"/>
  <c r="A870" i="5"/>
  <c r="B870" i="5"/>
  <c r="D870" i="5"/>
  <c r="A871" i="5"/>
  <c r="B871" i="5"/>
  <c r="D871" i="5"/>
  <c r="A872" i="5"/>
  <c r="B872" i="5"/>
  <c r="D872" i="5"/>
  <c r="A873" i="5"/>
  <c r="B873" i="5"/>
  <c r="D873" i="5"/>
  <c r="A874" i="5"/>
  <c r="B874" i="5"/>
  <c r="D874" i="5"/>
  <c r="A875" i="5"/>
  <c r="B875" i="5"/>
  <c r="D875" i="5"/>
  <c r="A876" i="5"/>
  <c r="B876" i="5"/>
  <c r="D876" i="5"/>
  <c r="A877" i="5"/>
  <c r="B877" i="5"/>
  <c r="D877" i="5"/>
  <c r="A878" i="5"/>
  <c r="B878" i="5"/>
  <c r="D878" i="5"/>
  <c r="A879" i="5"/>
  <c r="B879" i="5"/>
  <c r="D879" i="5"/>
  <c r="A880" i="5"/>
  <c r="B880" i="5"/>
  <c r="D880" i="5"/>
  <c r="A881" i="5"/>
  <c r="B881" i="5"/>
  <c r="D881" i="5"/>
  <c r="A882" i="5"/>
  <c r="B882" i="5"/>
  <c r="D882" i="5"/>
  <c r="A883" i="5"/>
  <c r="B883" i="5"/>
  <c r="D883" i="5"/>
  <c r="A884" i="5"/>
  <c r="B884" i="5"/>
  <c r="D884" i="5"/>
  <c r="A885" i="5"/>
  <c r="B885" i="5"/>
  <c r="D885" i="5"/>
  <c r="A886" i="5"/>
  <c r="B886" i="5"/>
  <c r="D886" i="5"/>
  <c r="A887" i="5"/>
  <c r="B887" i="5"/>
  <c r="D887" i="5"/>
  <c r="A888" i="5"/>
  <c r="B888" i="5"/>
  <c r="D888" i="5"/>
  <c r="A889" i="5"/>
  <c r="B889" i="5"/>
  <c r="D889" i="5"/>
  <c r="A890" i="5"/>
  <c r="B890" i="5"/>
  <c r="D890" i="5"/>
  <c r="A891" i="5"/>
  <c r="B891" i="5"/>
  <c r="D891" i="5"/>
  <c r="A892" i="5"/>
  <c r="B892" i="5"/>
  <c r="D892" i="5"/>
  <c r="A893" i="5"/>
  <c r="B893" i="5"/>
  <c r="D893" i="5"/>
  <c r="A894" i="5"/>
  <c r="B894" i="5"/>
  <c r="D894" i="5"/>
  <c r="A895" i="5"/>
  <c r="B895" i="5"/>
  <c r="D895" i="5"/>
  <c r="A896" i="5"/>
  <c r="B896" i="5"/>
  <c r="D896" i="5"/>
  <c r="A897" i="5"/>
  <c r="B897" i="5"/>
  <c r="D897" i="5"/>
  <c r="A898" i="5"/>
  <c r="B898" i="5"/>
  <c r="D898" i="5"/>
  <c r="A899" i="5"/>
  <c r="B899" i="5"/>
  <c r="D899" i="5"/>
  <c r="A900" i="5"/>
  <c r="B900" i="5"/>
  <c r="D900" i="5"/>
  <c r="A901" i="5"/>
  <c r="B901" i="5"/>
  <c r="D901" i="5"/>
  <c r="A902" i="5"/>
  <c r="B902" i="5"/>
  <c r="D902" i="5"/>
  <c r="A903" i="5"/>
  <c r="B903" i="5"/>
  <c r="D903" i="5"/>
  <c r="A904" i="5"/>
  <c r="B904" i="5"/>
  <c r="D904" i="5"/>
  <c r="A905" i="5"/>
  <c r="B905" i="5"/>
  <c r="D905" i="5"/>
  <c r="A906" i="5"/>
  <c r="B906" i="5"/>
  <c r="D906" i="5"/>
  <c r="A907" i="5"/>
  <c r="B907" i="5"/>
  <c r="D907" i="5"/>
  <c r="A908" i="5"/>
  <c r="B908" i="5"/>
  <c r="D908" i="5"/>
  <c r="A909" i="5"/>
  <c r="B909" i="5"/>
  <c r="D909" i="5"/>
  <c r="A910" i="5"/>
  <c r="B910" i="5"/>
  <c r="D910" i="5"/>
  <c r="A911" i="5"/>
  <c r="B911" i="5"/>
  <c r="D911" i="5"/>
  <c r="A912" i="5"/>
  <c r="B912" i="5"/>
  <c r="D912" i="5"/>
  <c r="A913" i="5"/>
  <c r="B913" i="5"/>
  <c r="D913" i="5"/>
  <c r="A914" i="5"/>
  <c r="B914" i="5"/>
  <c r="D914" i="5"/>
  <c r="A915" i="5"/>
  <c r="B915" i="5"/>
  <c r="D915" i="5"/>
  <c r="A916" i="5"/>
  <c r="B916" i="5"/>
  <c r="D916" i="5"/>
  <c r="A917" i="5"/>
  <c r="B917" i="5"/>
  <c r="D917" i="5"/>
  <c r="A918" i="5"/>
  <c r="B918" i="5"/>
  <c r="D918" i="5"/>
  <c r="A919" i="5"/>
  <c r="B919" i="5"/>
  <c r="D919" i="5"/>
  <c r="A920" i="5"/>
  <c r="B920" i="5"/>
  <c r="D920" i="5"/>
  <c r="A921" i="5"/>
  <c r="B921" i="5"/>
  <c r="D921" i="5"/>
  <c r="A922" i="5"/>
  <c r="B922" i="5"/>
  <c r="D922" i="5"/>
  <c r="A923" i="5"/>
  <c r="B923" i="5"/>
  <c r="D923" i="5"/>
  <c r="A924" i="5"/>
  <c r="B924" i="5"/>
  <c r="D924" i="5"/>
  <c r="A925" i="5"/>
  <c r="B925" i="5"/>
  <c r="D925" i="5"/>
  <c r="A926" i="5"/>
  <c r="B926" i="5"/>
  <c r="D926" i="5"/>
  <c r="A927" i="5"/>
  <c r="B927" i="5"/>
  <c r="D927" i="5"/>
  <c r="A928" i="5"/>
  <c r="B928" i="5"/>
  <c r="D928" i="5"/>
  <c r="A929" i="5"/>
  <c r="B929" i="5"/>
  <c r="D929" i="5"/>
  <c r="A930" i="5"/>
  <c r="B930" i="5"/>
  <c r="D930" i="5"/>
  <c r="A931" i="5"/>
  <c r="B931" i="5"/>
  <c r="D931" i="5"/>
  <c r="A932" i="5"/>
  <c r="B932" i="5"/>
  <c r="D932" i="5"/>
  <c r="A933" i="5"/>
  <c r="B933" i="5"/>
  <c r="D933" i="5"/>
  <c r="A934" i="5"/>
  <c r="B934" i="5"/>
  <c r="D934" i="5"/>
  <c r="A935" i="5"/>
  <c r="B935" i="5"/>
  <c r="D935" i="5"/>
  <c r="A936" i="5"/>
  <c r="B936" i="5"/>
  <c r="D936" i="5"/>
  <c r="A937" i="5"/>
  <c r="B937" i="5"/>
  <c r="D937" i="5"/>
  <c r="A938" i="5"/>
  <c r="B938" i="5"/>
  <c r="D938" i="5"/>
  <c r="A939" i="5"/>
  <c r="B939" i="5"/>
  <c r="D939" i="5"/>
  <c r="A940" i="5"/>
  <c r="B940" i="5"/>
  <c r="D940" i="5"/>
  <c r="A941" i="5"/>
  <c r="B941" i="5"/>
  <c r="D941" i="5"/>
  <c r="A942" i="5"/>
  <c r="B942" i="5"/>
  <c r="D942" i="5"/>
  <c r="A943" i="5"/>
  <c r="B943" i="5"/>
  <c r="D943" i="5"/>
  <c r="A944" i="5"/>
  <c r="B944" i="5"/>
  <c r="D944" i="5"/>
  <c r="A945" i="5"/>
  <c r="B945" i="5"/>
  <c r="D945" i="5"/>
  <c r="A946" i="5"/>
  <c r="B946" i="5"/>
  <c r="D946" i="5"/>
  <c r="A947" i="5"/>
  <c r="B947" i="5"/>
  <c r="D947" i="5"/>
  <c r="A948" i="5"/>
  <c r="B948" i="5"/>
  <c r="D948" i="5"/>
  <c r="A949" i="5"/>
  <c r="B949" i="5"/>
  <c r="D949" i="5"/>
  <c r="A950" i="5"/>
  <c r="B950" i="5"/>
  <c r="D950" i="5"/>
  <c r="A951" i="5"/>
  <c r="B951" i="5"/>
  <c r="D951" i="5"/>
  <c r="A952" i="5"/>
  <c r="B952" i="5"/>
  <c r="D952" i="5"/>
  <c r="A953" i="5"/>
  <c r="B953" i="5"/>
  <c r="D953" i="5"/>
  <c r="A954" i="5"/>
  <c r="B954" i="5"/>
  <c r="D954" i="5"/>
  <c r="A955" i="5"/>
  <c r="B955" i="5"/>
  <c r="D955" i="5"/>
  <c r="A956" i="5"/>
  <c r="B956" i="5"/>
  <c r="D956" i="5"/>
  <c r="A957" i="5"/>
  <c r="B957" i="5"/>
  <c r="D957" i="5"/>
  <c r="A958" i="5"/>
  <c r="B958" i="5"/>
  <c r="D958" i="5"/>
  <c r="A959" i="5"/>
  <c r="B959" i="5"/>
  <c r="D959" i="5"/>
  <c r="A960" i="5"/>
  <c r="B960" i="5"/>
  <c r="D960" i="5"/>
  <c r="A961" i="5"/>
  <c r="B961" i="5"/>
  <c r="D961" i="5"/>
  <c r="A962" i="5"/>
  <c r="B962" i="5"/>
  <c r="D962" i="5"/>
  <c r="A963" i="5"/>
  <c r="B963" i="5"/>
  <c r="D963" i="5"/>
  <c r="A964" i="5"/>
  <c r="B964" i="5"/>
  <c r="D964" i="5"/>
  <c r="A965" i="5"/>
  <c r="B965" i="5"/>
  <c r="D965" i="5"/>
  <c r="A966" i="5"/>
  <c r="B966" i="5"/>
  <c r="D966" i="5"/>
  <c r="A967" i="5"/>
  <c r="B967" i="5"/>
  <c r="D967" i="5"/>
  <c r="A968" i="5"/>
  <c r="B968" i="5"/>
  <c r="D968" i="5"/>
  <c r="A969" i="5"/>
  <c r="B969" i="5"/>
  <c r="D969" i="5"/>
  <c r="A970" i="5"/>
  <c r="B970" i="5"/>
  <c r="D970" i="5"/>
  <c r="A971" i="5"/>
  <c r="B971" i="5"/>
  <c r="D971" i="5"/>
  <c r="A972" i="5"/>
  <c r="B972" i="5"/>
  <c r="D972" i="5"/>
  <c r="A973" i="5"/>
  <c r="B973" i="5"/>
  <c r="D973" i="5"/>
  <c r="A974" i="5"/>
  <c r="B974" i="5"/>
  <c r="D974" i="5"/>
  <c r="A975" i="5"/>
  <c r="B975" i="5"/>
  <c r="D975" i="5"/>
  <c r="A976" i="5"/>
  <c r="B976" i="5"/>
  <c r="D976" i="5"/>
  <c r="A977" i="5"/>
  <c r="B977" i="5"/>
  <c r="D977" i="5"/>
  <c r="A978" i="5"/>
  <c r="B978" i="5"/>
  <c r="D978" i="5"/>
  <c r="A979" i="5"/>
  <c r="B979" i="5"/>
  <c r="D979" i="5"/>
  <c r="A980" i="5"/>
  <c r="B980" i="5"/>
  <c r="D980" i="5"/>
  <c r="A981" i="5"/>
  <c r="B981" i="5"/>
  <c r="D981" i="5"/>
  <c r="A982" i="5"/>
  <c r="B982" i="5"/>
  <c r="D982" i="5"/>
  <c r="A983" i="5"/>
  <c r="B983" i="5"/>
  <c r="D983" i="5"/>
  <c r="A984" i="5"/>
  <c r="B984" i="5"/>
  <c r="D984" i="5"/>
  <c r="A985" i="5"/>
  <c r="B985" i="5"/>
  <c r="D985" i="5"/>
  <c r="A986" i="5"/>
  <c r="B986" i="5"/>
  <c r="D986" i="5"/>
  <c r="A987" i="5"/>
  <c r="B987" i="5"/>
  <c r="D987" i="5"/>
  <c r="A988" i="5"/>
  <c r="B988" i="5"/>
  <c r="D988" i="5"/>
  <c r="A989" i="5"/>
  <c r="B989" i="5"/>
  <c r="D989" i="5"/>
  <c r="A990" i="5"/>
  <c r="B990" i="5"/>
  <c r="D990" i="5"/>
  <c r="A991" i="5"/>
  <c r="B991" i="5"/>
  <c r="D991" i="5"/>
  <c r="A992" i="5"/>
  <c r="B992" i="5"/>
  <c r="D992" i="5"/>
  <c r="A993" i="5"/>
  <c r="B993" i="5"/>
  <c r="D993" i="5"/>
  <c r="A994" i="5"/>
  <c r="B994" i="5"/>
  <c r="D994" i="5"/>
  <c r="A995" i="5"/>
  <c r="B995" i="5"/>
  <c r="D995" i="5"/>
  <c r="A996" i="5"/>
  <c r="B996" i="5"/>
  <c r="D996" i="5"/>
  <c r="A997" i="5"/>
  <c r="B997" i="5"/>
  <c r="D997" i="5"/>
  <c r="A998" i="5"/>
  <c r="B998" i="5"/>
  <c r="D998" i="5"/>
  <c r="A999" i="5"/>
  <c r="B999" i="5"/>
  <c r="D999" i="5"/>
  <c r="A1000" i="5"/>
  <c r="B1000" i="5"/>
  <c r="D1000" i="5"/>
  <c r="A1001" i="5"/>
  <c r="B1001" i="5"/>
  <c r="D1001" i="5"/>
  <c r="A1002" i="5"/>
  <c r="B1002" i="5"/>
  <c r="D1002" i="5"/>
  <c r="A1003" i="5"/>
  <c r="B1003" i="5"/>
  <c r="D1003" i="5"/>
  <c r="A1004" i="5"/>
  <c r="B1004" i="5"/>
  <c r="D1004" i="5"/>
  <c r="A1005" i="5"/>
  <c r="B1005" i="5"/>
  <c r="D1005" i="5"/>
  <c r="A1006" i="5"/>
  <c r="B1006" i="5"/>
  <c r="D1006" i="5"/>
  <c r="A1007" i="5"/>
  <c r="B1007" i="5"/>
  <c r="D1007" i="5"/>
  <c r="A1008" i="5"/>
  <c r="B1008" i="5"/>
  <c r="D1008" i="5"/>
  <c r="A1009" i="5"/>
  <c r="B1009" i="5"/>
  <c r="D1009" i="5"/>
  <c r="A1010" i="5"/>
  <c r="B1010" i="5"/>
  <c r="D1010" i="5"/>
  <c r="A1011" i="5"/>
  <c r="B1011" i="5"/>
  <c r="D1011" i="5"/>
  <c r="A1012" i="5"/>
  <c r="B1012" i="5"/>
  <c r="D1012" i="5"/>
  <c r="A1013" i="5"/>
  <c r="B1013" i="5"/>
  <c r="D1013" i="5"/>
  <c r="A1014" i="5"/>
  <c r="B1014" i="5"/>
  <c r="D1014" i="5"/>
  <c r="A1015" i="5"/>
  <c r="B1015" i="5"/>
  <c r="D1015" i="5"/>
  <c r="A1016" i="5"/>
  <c r="B1016" i="5"/>
  <c r="D1016" i="5"/>
  <c r="A1017" i="5"/>
  <c r="B1017" i="5"/>
  <c r="D1017" i="5"/>
  <c r="A1018" i="5"/>
  <c r="B1018" i="5"/>
  <c r="D1018" i="5"/>
  <c r="A1019" i="5"/>
  <c r="B1019" i="5"/>
  <c r="D1019" i="5"/>
  <c r="A1020" i="5"/>
  <c r="B1020" i="5"/>
  <c r="D1020" i="5"/>
  <c r="A1021" i="5"/>
  <c r="B1021" i="5"/>
  <c r="D1021" i="5"/>
  <c r="A1022" i="5"/>
  <c r="B1022" i="5"/>
  <c r="D1022" i="5"/>
  <c r="A1023" i="5"/>
  <c r="B1023" i="5"/>
  <c r="D1023" i="5"/>
  <c r="A1024" i="5"/>
  <c r="B1024" i="5"/>
  <c r="D1024" i="5"/>
  <c r="A1025" i="5"/>
  <c r="B1025" i="5"/>
  <c r="D1025" i="5"/>
  <c r="A1026" i="5"/>
  <c r="B1026" i="5"/>
  <c r="D1026" i="5"/>
  <c r="A1027" i="5"/>
  <c r="B1027" i="5"/>
  <c r="D1027" i="5"/>
  <c r="A1028" i="5"/>
  <c r="B1028" i="5"/>
  <c r="D1028" i="5"/>
  <c r="A1029" i="5"/>
  <c r="B1029" i="5"/>
  <c r="D1029" i="5"/>
  <c r="A1030" i="5"/>
  <c r="B1030" i="5"/>
  <c r="D1030" i="5"/>
  <c r="A1031" i="5"/>
  <c r="B1031" i="5"/>
  <c r="D1031" i="5"/>
  <c r="A1032" i="5"/>
  <c r="B1032" i="5"/>
  <c r="D1032" i="5"/>
  <c r="A1033" i="5"/>
  <c r="B1033" i="5"/>
  <c r="D1033" i="5"/>
  <c r="A1034" i="5"/>
  <c r="B1034" i="5"/>
  <c r="D1034" i="5"/>
  <c r="A1035" i="5"/>
  <c r="B1035" i="5"/>
  <c r="D1035" i="5"/>
  <c r="A1036" i="5"/>
  <c r="B1036" i="5"/>
  <c r="D1036" i="5"/>
  <c r="A1037" i="5"/>
  <c r="B1037" i="5"/>
  <c r="D1037" i="5"/>
  <c r="A1038" i="5"/>
  <c r="B1038" i="5"/>
  <c r="D1038" i="5"/>
  <c r="A1039" i="5"/>
  <c r="B1039" i="5"/>
  <c r="D1039" i="5"/>
  <c r="A1040" i="5"/>
  <c r="B1040" i="5"/>
  <c r="D1040" i="5"/>
  <c r="A1041" i="5"/>
  <c r="B1041" i="5"/>
  <c r="D1041" i="5"/>
  <c r="A1042" i="5"/>
  <c r="B1042" i="5"/>
  <c r="D1042" i="5"/>
  <c r="A1043" i="5"/>
  <c r="B1043" i="5"/>
  <c r="D1043" i="5"/>
  <c r="A1044" i="5"/>
  <c r="B1044" i="5"/>
  <c r="D1044" i="5"/>
  <c r="A1045" i="5"/>
  <c r="B1045" i="5"/>
  <c r="D1045" i="5"/>
  <c r="A1046" i="5"/>
  <c r="B1046" i="5"/>
  <c r="D1046" i="5"/>
  <c r="A1047" i="5"/>
  <c r="B1047" i="5"/>
  <c r="D1047" i="5"/>
  <c r="A1048" i="5"/>
  <c r="B1048" i="5"/>
  <c r="D1048" i="5"/>
  <c r="A1049" i="5"/>
  <c r="B1049" i="5"/>
  <c r="D1049" i="5"/>
  <c r="A1050" i="5"/>
  <c r="B1050" i="5"/>
  <c r="D1050" i="5"/>
  <c r="A1051" i="5"/>
  <c r="B1051" i="5"/>
  <c r="D1051" i="5"/>
  <c r="A1052" i="5"/>
  <c r="B1052" i="5"/>
  <c r="D1052" i="5"/>
  <c r="A1053" i="5"/>
  <c r="B1053" i="5"/>
  <c r="D1053" i="5"/>
  <c r="A1054" i="5"/>
  <c r="B1054" i="5"/>
  <c r="D1054" i="5"/>
  <c r="A1055" i="5"/>
  <c r="B1055" i="5"/>
  <c r="D1055" i="5"/>
  <c r="A1056" i="5"/>
  <c r="B1056" i="5"/>
  <c r="D1056" i="5"/>
  <c r="A1057" i="5"/>
  <c r="B1057" i="5"/>
  <c r="D1057" i="5"/>
  <c r="A1058" i="5"/>
  <c r="B1058" i="5"/>
  <c r="D1058" i="5"/>
  <c r="A1059" i="5"/>
  <c r="B1059" i="5"/>
  <c r="D1059" i="5"/>
  <c r="A1060" i="5"/>
  <c r="B1060" i="5"/>
  <c r="D1060" i="5"/>
  <c r="A1061" i="5"/>
  <c r="B1061" i="5"/>
  <c r="D1061" i="5"/>
  <c r="A1062" i="5"/>
  <c r="B1062" i="5"/>
  <c r="D1062" i="5"/>
  <c r="A1063" i="5"/>
  <c r="B1063" i="5"/>
  <c r="D1063" i="5"/>
  <c r="A1064" i="5"/>
  <c r="B1064" i="5"/>
  <c r="D1064" i="5"/>
  <c r="A1065" i="5"/>
  <c r="B1065" i="5"/>
  <c r="D1065" i="5"/>
  <c r="A1066" i="5"/>
  <c r="B1066" i="5"/>
  <c r="D1066" i="5"/>
  <c r="A1067" i="5"/>
  <c r="B1067" i="5"/>
  <c r="D1067" i="5"/>
  <c r="A1068" i="5"/>
  <c r="B1068" i="5"/>
  <c r="D1068" i="5"/>
  <c r="A1069" i="5"/>
  <c r="B1069" i="5"/>
  <c r="D1069" i="5"/>
  <c r="A1070" i="5"/>
  <c r="B1070" i="5"/>
  <c r="D1070" i="5"/>
  <c r="A1071" i="5"/>
  <c r="B1071" i="5"/>
  <c r="D1071" i="5"/>
  <c r="A1072" i="5"/>
  <c r="B1072" i="5"/>
  <c r="D1072" i="5"/>
  <c r="A1073" i="5"/>
  <c r="B1073" i="5"/>
  <c r="D1073" i="5"/>
  <c r="A1074" i="5"/>
  <c r="B1074" i="5"/>
  <c r="D1074" i="5"/>
  <c r="A1075" i="5"/>
  <c r="B1075" i="5"/>
  <c r="D1075" i="5"/>
  <c r="A1076" i="5"/>
  <c r="B1076" i="5"/>
  <c r="D1076" i="5"/>
  <c r="A1077" i="5"/>
  <c r="B1077" i="5"/>
  <c r="D1077" i="5"/>
  <c r="A1078" i="5"/>
  <c r="B1078" i="5"/>
  <c r="D1078" i="5"/>
  <c r="A1079" i="5"/>
  <c r="B1079" i="5"/>
  <c r="D1079" i="5"/>
  <c r="A1080" i="5"/>
  <c r="B1080" i="5"/>
  <c r="D1080" i="5"/>
  <c r="A1081" i="5"/>
  <c r="B1081" i="5"/>
  <c r="D1081" i="5"/>
  <c r="A1082" i="5"/>
  <c r="B1082" i="5"/>
  <c r="D1082" i="5"/>
  <c r="A1083" i="5"/>
  <c r="B1083" i="5"/>
  <c r="D1083" i="5"/>
  <c r="A1084" i="5"/>
  <c r="B1084" i="5"/>
  <c r="D1084" i="5"/>
  <c r="A1085" i="5"/>
  <c r="B1085" i="5"/>
  <c r="D1085" i="5"/>
  <c r="A1086" i="5"/>
  <c r="B1086" i="5"/>
  <c r="D1086" i="5"/>
  <c r="A1087" i="5"/>
  <c r="B1087" i="5"/>
  <c r="D1087" i="5"/>
  <c r="A1088" i="5"/>
  <c r="B1088" i="5"/>
  <c r="D1088" i="5"/>
  <c r="A1089" i="5"/>
  <c r="B1089" i="5"/>
  <c r="D1089" i="5"/>
  <c r="A1090" i="5"/>
  <c r="B1090" i="5"/>
  <c r="D1090" i="5"/>
  <c r="A1091" i="5"/>
  <c r="B1091" i="5"/>
  <c r="D1091" i="5"/>
  <c r="A1092" i="5"/>
  <c r="B1092" i="5"/>
  <c r="D1092" i="5"/>
  <c r="A1093" i="5"/>
  <c r="B1093" i="5"/>
  <c r="D1093" i="5"/>
  <c r="A1094" i="5"/>
  <c r="B1094" i="5"/>
  <c r="D1094" i="5"/>
  <c r="A1095" i="5"/>
  <c r="B1095" i="5"/>
  <c r="D1095" i="5"/>
  <c r="A1096" i="5"/>
  <c r="B1096" i="5"/>
  <c r="D1096" i="5"/>
  <c r="A1097" i="5"/>
  <c r="B1097" i="5"/>
  <c r="D1097" i="5"/>
  <c r="A1098" i="5"/>
  <c r="B1098" i="5"/>
  <c r="D1098" i="5"/>
  <c r="A1099" i="5"/>
  <c r="B1099" i="5"/>
  <c r="D1099" i="5"/>
  <c r="A1100" i="5"/>
  <c r="B1100" i="5"/>
  <c r="D1100" i="5"/>
  <c r="A1101" i="5"/>
  <c r="B1101" i="5"/>
  <c r="D1101" i="5"/>
  <c r="A1102" i="5"/>
  <c r="B1102" i="5"/>
  <c r="D1102" i="5"/>
  <c r="A1103" i="5"/>
  <c r="B1103" i="5"/>
  <c r="D1103" i="5"/>
  <c r="A1104" i="5"/>
  <c r="B1104" i="5"/>
  <c r="D1104" i="5"/>
  <c r="A1105" i="5"/>
  <c r="B1105" i="5"/>
  <c r="D1105" i="5"/>
  <c r="A1106" i="5"/>
  <c r="B1106" i="5"/>
  <c r="D1106" i="5"/>
  <c r="A1107" i="5"/>
  <c r="B1107" i="5"/>
  <c r="D1107" i="5"/>
  <c r="A1108" i="5"/>
  <c r="B1108" i="5"/>
  <c r="D1108" i="5"/>
  <c r="A1109" i="5"/>
  <c r="B1109" i="5"/>
  <c r="D1109" i="5"/>
  <c r="A1110" i="5"/>
  <c r="B1110" i="5"/>
  <c r="D1110" i="5"/>
  <c r="A1111" i="5"/>
  <c r="B1111" i="5"/>
  <c r="D1111" i="5"/>
  <c r="A1112" i="5"/>
  <c r="B1112" i="5"/>
  <c r="D1112" i="5"/>
  <c r="A1113" i="5"/>
  <c r="B1113" i="5"/>
  <c r="D1113" i="5"/>
  <c r="A1114" i="5"/>
  <c r="B1114" i="5"/>
  <c r="D1114" i="5"/>
  <c r="A1115" i="5"/>
  <c r="B1115" i="5"/>
  <c r="D1115" i="5"/>
  <c r="A1116" i="5"/>
  <c r="B1116" i="5"/>
  <c r="D1116" i="5"/>
  <c r="A1117" i="5"/>
  <c r="B1117" i="5"/>
  <c r="D1117" i="5"/>
  <c r="A1118" i="5"/>
  <c r="B1118" i="5"/>
  <c r="D1118" i="5"/>
  <c r="A1119" i="5"/>
  <c r="B1119" i="5"/>
  <c r="D1119" i="5"/>
  <c r="A1120" i="5"/>
  <c r="B1120" i="5"/>
  <c r="D1120" i="5"/>
  <c r="A1121" i="5"/>
  <c r="B1121" i="5"/>
  <c r="D1121" i="5"/>
  <c r="A1122" i="5"/>
  <c r="B1122" i="5"/>
  <c r="D1122" i="5"/>
  <c r="A1123" i="5"/>
  <c r="B1123" i="5"/>
  <c r="D1123" i="5"/>
  <c r="A1124" i="5"/>
  <c r="B1124" i="5"/>
  <c r="D1124" i="5"/>
  <c r="A1125" i="5"/>
  <c r="B1125" i="5"/>
  <c r="D1125" i="5"/>
  <c r="A1126" i="5"/>
  <c r="B1126" i="5"/>
  <c r="D1126" i="5"/>
  <c r="A1127" i="5"/>
  <c r="B1127" i="5"/>
  <c r="D1127" i="5"/>
  <c r="A1128" i="5"/>
  <c r="B1128" i="5"/>
  <c r="D1128" i="5"/>
  <c r="A1129" i="5"/>
  <c r="B1129" i="5"/>
  <c r="D1129" i="5"/>
  <c r="A1130" i="5"/>
  <c r="B1130" i="5"/>
  <c r="D1130" i="5"/>
  <c r="A1131" i="5"/>
  <c r="B1131" i="5"/>
  <c r="D1131" i="5"/>
  <c r="A1132" i="5"/>
  <c r="B1132" i="5"/>
  <c r="D1132" i="5"/>
  <c r="A1133" i="5"/>
  <c r="B1133" i="5"/>
  <c r="D1133" i="5"/>
  <c r="A1134" i="5"/>
  <c r="B1134" i="5"/>
  <c r="D1134" i="5"/>
  <c r="A1135" i="5"/>
  <c r="B1135" i="5"/>
  <c r="D1135" i="5"/>
  <c r="A1136" i="5"/>
  <c r="B1136" i="5"/>
  <c r="D1136" i="5"/>
  <c r="A1137" i="5"/>
  <c r="B1137" i="5"/>
  <c r="D1137" i="5"/>
  <c r="A1138" i="5"/>
  <c r="B1138" i="5"/>
  <c r="D1138" i="5"/>
  <c r="A1139" i="5"/>
  <c r="B1139" i="5"/>
  <c r="D1139" i="5"/>
  <c r="A1140" i="5"/>
  <c r="B1140" i="5"/>
  <c r="D1140" i="5"/>
  <c r="A1141" i="5"/>
  <c r="B1141" i="5"/>
  <c r="D1141" i="5"/>
  <c r="A1142" i="5"/>
  <c r="B1142" i="5"/>
  <c r="D1142" i="5"/>
  <c r="A1143" i="5"/>
  <c r="B1143" i="5"/>
  <c r="D1143" i="5"/>
  <c r="A1144" i="5"/>
  <c r="B1144" i="5"/>
  <c r="D1144" i="5"/>
  <c r="A1145" i="5"/>
  <c r="B1145" i="5"/>
  <c r="D1145" i="5"/>
  <c r="A1146" i="5"/>
  <c r="B1146" i="5"/>
  <c r="D1146" i="5"/>
  <c r="A1147" i="5"/>
  <c r="B1147" i="5"/>
  <c r="D1147" i="5"/>
  <c r="A1148" i="5"/>
  <c r="B1148" i="5"/>
  <c r="D1148" i="5"/>
  <c r="A1149" i="5"/>
  <c r="B1149" i="5"/>
  <c r="D1149" i="5"/>
  <c r="A1150" i="5"/>
  <c r="B1150" i="5"/>
  <c r="D1150" i="5"/>
  <c r="A1151" i="5"/>
  <c r="B1151" i="5"/>
  <c r="D1151" i="5"/>
  <c r="A1152" i="5"/>
  <c r="B1152" i="5"/>
  <c r="D1152" i="5"/>
  <c r="A1153" i="5"/>
  <c r="B1153" i="5"/>
  <c r="D1153" i="5"/>
  <c r="A1154" i="5"/>
  <c r="B1154" i="5"/>
  <c r="D1154" i="5"/>
  <c r="A1155" i="5"/>
  <c r="B1155" i="5"/>
  <c r="D1155" i="5"/>
  <c r="A1156" i="5"/>
  <c r="B1156" i="5"/>
  <c r="D1156" i="5"/>
  <c r="A1157" i="5"/>
  <c r="B1157" i="5"/>
  <c r="D1157" i="5"/>
  <c r="A1158" i="5"/>
  <c r="B1158" i="5"/>
  <c r="D1158" i="5"/>
  <c r="A1159" i="5"/>
  <c r="B1159" i="5"/>
  <c r="D1159" i="5"/>
  <c r="A1160" i="5"/>
  <c r="B1160" i="5"/>
  <c r="D1160" i="5"/>
  <c r="A1161" i="5"/>
  <c r="B1161" i="5"/>
  <c r="D1161" i="5"/>
  <c r="A1162" i="5"/>
  <c r="B1162" i="5"/>
  <c r="D1162" i="5"/>
  <c r="A1163" i="5"/>
  <c r="B1163" i="5"/>
  <c r="D1163" i="5"/>
  <c r="A1164" i="5"/>
  <c r="B1164" i="5"/>
  <c r="D1164" i="5"/>
  <c r="A1165" i="5"/>
  <c r="B1165" i="5"/>
  <c r="D1165" i="5"/>
  <c r="A1166" i="5"/>
  <c r="B1166" i="5"/>
  <c r="D1166" i="5"/>
  <c r="A1167" i="5"/>
  <c r="B1167" i="5"/>
  <c r="D1167" i="5"/>
  <c r="A1168" i="5"/>
  <c r="B1168" i="5"/>
  <c r="D1168" i="5"/>
  <c r="A1169" i="5"/>
  <c r="B1169" i="5"/>
  <c r="D1169" i="5"/>
  <c r="A1170" i="5"/>
  <c r="B1170" i="5"/>
  <c r="D1170" i="5"/>
  <c r="A1171" i="5"/>
  <c r="B1171" i="5"/>
  <c r="D1171" i="5"/>
  <c r="A1172" i="5"/>
  <c r="B1172" i="5"/>
  <c r="D1172" i="5"/>
  <c r="A1173" i="5"/>
  <c r="B1173" i="5"/>
  <c r="D1173" i="5"/>
  <c r="A1174" i="5"/>
  <c r="B1174" i="5"/>
  <c r="D1174" i="5"/>
  <c r="A1175" i="5"/>
  <c r="B1175" i="5"/>
  <c r="D1175" i="5"/>
  <c r="A1176" i="5"/>
  <c r="B1176" i="5"/>
  <c r="D1176" i="5"/>
  <c r="A1177" i="5"/>
  <c r="B1177" i="5"/>
  <c r="D1177" i="5"/>
  <c r="A1178" i="5"/>
  <c r="B1178" i="5"/>
  <c r="D1178" i="5"/>
  <c r="A1179" i="5"/>
  <c r="B1179" i="5"/>
  <c r="D1179" i="5"/>
  <c r="A1180" i="5"/>
  <c r="B1180" i="5"/>
  <c r="D1180" i="5"/>
  <c r="A1181" i="5"/>
  <c r="B1181" i="5"/>
  <c r="D1181" i="5"/>
  <c r="A1182" i="5"/>
  <c r="B1182" i="5"/>
  <c r="D1182" i="5"/>
  <c r="A1183" i="5"/>
  <c r="B1183" i="5"/>
  <c r="D1183" i="5"/>
  <c r="A1184" i="5"/>
  <c r="B1184" i="5"/>
  <c r="D1184" i="5"/>
  <c r="A1185" i="5"/>
  <c r="B1185" i="5"/>
  <c r="D1185" i="5"/>
  <c r="A1186" i="5"/>
  <c r="B1186" i="5"/>
  <c r="D1186" i="5"/>
  <c r="A1187" i="5"/>
  <c r="B1187" i="5"/>
  <c r="D1187" i="5"/>
  <c r="A1188" i="5"/>
  <c r="B1188" i="5"/>
  <c r="D1188" i="5"/>
  <c r="A1189" i="5"/>
  <c r="B1189" i="5"/>
  <c r="D1189" i="5"/>
  <c r="A1190" i="5"/>
  <c r="B1190" i="5"/>
  <c r="D1190" i="5"/>
  <c r="A1191" i="5"/>
  <c r="B1191" i="5"/>
  <c r="D1191" i="5"/>
  <c r="A1192" i="5"/>
  <c r="B1192" i="5"/>
  <c r="D1192" i="5"/>
  <c r="A1193" i="5"/>
  <c r="B1193" i="5"/>
  <c r="D1193" i="5"/>
  <c r="A1194" i="5"/>
  <c r="B1194" i="5"/>
  <c r="D1194" i="5"/>
  <c r="A1195" i="5"/>
  <c r="B1195" i="5"/>
  <c r="D1195" i="5"/>
  <c r="A1196" i="5"/>
  <c r="B1196" i="5"/>
  <c r="D1196" i="5"/>
  <c r="A1197" i="5"/>
  <c r="B1197" i="5"/>
  <c r="D1197" i="5"/>
  <c r="A1198" i="5"/>
  <c r="B1198" i="5"/>
  <c r="D1198" i="5"/>
  <c r="A1199" i="5"/>
  <c r="B1199" i="5"/>
  <c r="D1199" i="5"/>
  <c r="A1200" i="5"/>
  <c r="B1200" i="5"/>
  <c r="D1200" i="5"/>
  <c r="A1201" i="5"/>
  <c r="B1201" i="5"/>
  <c r="D1201" i="5"/>
  <c r="A1202" i="5"/>
  <c r="B1202" i="5"/>
  <c r="D1202" i="5"/>
  <c r="A1203" i="5"/>
  <c r="B1203" i="5"/>
  <c r="D1203" i="5"/>
  <c r="A1204" i="5"/>
  <c r="B1204" i="5"/>
  <c r="D1204" i="5"/>
  <c r="A1205" i="5"/>
  <c r="B1205" i="5"/>
  <c r="D1205" i="5"/>
  <c r="A1206" i="5"/>
  <c r="B1206" i="5"/>
  <c r="D1206" i="5"/>
  <c r="A1207" i="5"/>
  <c r="B1207" i="5"/>
  <c r="D1207" i="5"/>
  <c r="A1208" i="5"/>
  <c r="B1208" i="5"/>
  <c r="D1208" i="5"/>
  <c r="A1209" i="5"/>
  <c r="B1209" i="5"/>
  <c r="D1209" i="5"/>
  <c r="A1210" i="5"/>
  <c r="B1210" i="5"/>
  <c r="D1210" i="5"/>
  <c r="A1211" i="5"/>
  <c r="B1211" i="5"/>
  <c r="D1211" i="5"/>
  <c r="A1212" i="5"/>
  <c r="B1212" i="5"/>
  <c r="D1212" i="5"/>
  <c r="A1213" i="5"/>
  <c r="B1213" i="5"/>
  <c r="D1213" i="5"/>
  <c r="A1214" i="5"/>
  <c r="B1214" i="5"/>
  <c r="D1214" i="5"/>
  <c r="A1215" i="5"/>
  <c r="B1215" i="5"/>
  <c r="D1215" i="5"/>
  <c r="A1216" i="5"/>
  <c r="B1216" i="5"/>
  <c r="D1216" i="5"/>
  <c r="A1217" i="5"/>
  <c r="B1217" i="5"/>
  <c r="D1217" i="5"/>
  <c r="A1218" i="5"/>
  <c r="B1218" i="5"/>
  <c r="D1218" i="5"/>
  <c r="A1219" i="5"/>
  <c r="B1219" i="5"/>
  <c r="D1219" i="5"/>
  <c r="A1220" i="5"/>
  <c r="B1220" i="5"/>
  <c r="D1220" i="5"/>
  <c r="A1221" i="5"/>
  <c r="B1221" i="5"/>
  <c r="D1221" i="5"/>
  <c r="A1222" i="5"/>
  <c r="B1222" i="5"/>
  <c r="D1222" i="5"/>
  <c r="A1223" i="5"/>
  <c r="B1223" i="5"/>
  <c r="D1223" i="5"/>
  <c r="A1224" i="5"/>
  <c r="B1224" i="5"/>
  <c r="D1224" i="5"/>
  <c r="A1225" i="5"/>
  <c r="B1225" i="5"/>
  <c r="D1225" i="5"/>
  <c r="A1226" i="5"/>
  <c r="B1226" i="5"/>
  <c r="D1226" i="5"/>
  <c r="A1227" i="5"/>
  <c r="B1227" i="5"/>
  <c r="D1227" i="5"/>
  <c r="A1228" i="5"/>
  <c r="B1228" i="5"/>
  <c r="D1228" i="5"/>
  <c r="A1229" i="5"/>
  <c r="B1229" i="5"/>
  <c r="D1229" i="5"/>
  <c r="A1230" i="5"/>
  <c r="B1230" i="5"/>
  <c r="D1230" i="5"/>
  <c r="A1231" i="5"/>
  <c r="B1231" i="5"/>
  <c r="D1231" i="5"/>
  <c r="A1232" i="5"/>
  <c r="B1232" i="5"/>
  <c r="D1232" i="5"/>
  <c r="A1233" i="5"/>
  <c r="B1233" i="5"/>
  <c r="D1233" i="5"/>
  <c r="A1234" i="5"/>
  <c r="B1234" i="5"/>
  <c r="D1234" i="5"/>
  <c r="A1235" i="5"/>
  <c r="B1235" i="5"/>
  <c r="D1235" i="5"/>
  <c r="A1236" i="5"/>
  <c r="B1236" i="5"/>
  <c r="D1236" i="5"/>
  <c r="A1237" i="5"/>
  <c r="B1237" i="5"/>
  <c r="D1237" i="5"/>
  <c r="A1238" i="5"/>
  <c r="B1238" i="5"/>
  <c r="D1238" i="5"/>
  <c r="A1239" i="5"/>
  <c r="B1239" i="5"/>
  <c r="D1239" i="5"/>
  <c r="A1240" i="5"/>
  <c r="B1240" i="5"/>
  <c r="D1240" i="5"/>
  <c r="A1241" i="5"/>
  <c r="B1241" i="5"/>
  <c r="D1241" i="5"/>
  <c r="A1242" i="5"/>
  <c r="B1242" i="5"/>
  <c r="D1242" i="5"/>
  <c r="A1243" i="5"/>
  <c r="B1243" i="5"/>
  <c r="D1243" i="5"/>
  <c r="A1244" i="5"/>
  <c r="B1244" i="5"/>
  <c r="D1244" i="5"/>
  <c r="A1245" i="5"/>
  <c r="B1245" i="5"/>
  <c r="D1245" i="5"/>
  <c r="A1246" i="5"/>
  <c r="B1246" i="5"/>
  <c r="D1246" i="5"/>
  <c r="A1247" i="5"/>
  <c r="B1247" i="5"/>
  <c r="D1247" i="5"/>
  <c r="A1248" i="5"/>
  <c r="B1248" i="5"/>
  <c r="D1248" i="5"/>
  <c r="A1249" i="5"/>
  <c r="B1249" i="5"/>
  <c r="D1249" i="5"/>
  <c r="A1250" i="5"/>
  <c r="B1250" i="5"/>
  <c r="D1250" i="5"/>
  <c r="A1251" i="5"/>
  <c r="B1251" i="5"/>
  <c r="D1251" i="5"/>
  <c r="A1252" i="5"/>
  <c r="B1252" i="5"/>
  <c r="D1252" i="5"/>
  <c r="A1253" i="5"/>
  <c r="B1253" i="5"/>
  <c r="D1253" i="5"/>
  <c r="A1254" i="5"/>
  <c r="B1254" i="5"/>
  <c r="D1254" i="5"/>
  <c r="A1255" i="5"/>
  <c r="B1255" i="5"/>
  <c r="D1255" i="5"/>
  <c r="A1256" i="5"/>
  <c r="B1256" i="5"/>
  <c r="D1256" i="5"/>
  <c r="A1257" i="5"/>
  <c r="B1257" i="5"/>
  <c r="D1257" i="5"/>
  <c r="A1258" i="5"/>
  <c r="B1258" i="5"/>
  <c r="D1258" i="5"/>
  <c r="A1259" i="5"/>
  <c r="B1259" i="5"/>
  <c r="D1259" i="5"/>
  <c r="A1260" i="5"/>
  <c r="B1260" i="5"/>
  <c r="D1260" i="5"/>
  <c r="A1261" i="5"/>
  <c r="B1261" i="5"/>
  <c r="D1261" i="5"/>
  <c r="A1262" i="5"/>
  <c r="B1262" i="5"/>
  <c r="D1262" i="5"/>
  <c r="A1263" i="5"/>
  <c r="B1263" i="5"/>
  <c r="D1263" i="5"/>
  <c r="A1264" i="5"/>
  <c r="B1264" i="5"/>
  <c r="D1264" i="5"/>
  <c r="A1265" i="5"/>
  <c r="B1265" i="5"/>
  <c r="D1265" i="5"/>
  <c r="A1266" i="5"/>
  <c r="B1266" i="5"/>
  <c r="D1266" i="5"/>
  <c r="A1267" i="5"/>
  <c r="B1267" i="5"/>
  <c r="D1267" i="5"/>
  <c r="A1268" i="5"/>
  <c r="B1268" i="5"/>
  <c r="D1268" i="5"/>
  <c r="A1269" i="5"/>
  <c r="B1269" i="5"/>
  <c r="D1269" i="5"/>
  <c r="A1270" i="5"/>
  <c r="B1270" i="5"/>
  <c r="D1270" i="5"/>
  <c r="A1271" i="5"/>
  <c r="B1271" i="5"/>
  <c r="D1271" i="5"/>
  <c r="A1272" i="5"/>
  <c r="B1272" i="5"/>
  <c r="D1272" i="5"/>
  <c r="A1273" i="5"/>
  <c r="B1273" i="5"/>
  <c r="D1273" i="5"/>
  <c r="A1274" i="5"/>
  <c r="B1274" i="5"/>
  <c r="D1274" i="5"/>
  <c r="A1275" i="5"/>
  <c r="B1275" i="5"/>
  <c r="D1275" i="5"/>
  <c r="A1276" i="5"/>
  <c r="B1276" i="5"/>
  <c r="D1276" i="5"/>
  <c r="A1277" i="5"/>
  <c r="B1277" i="5"/>
  <c r="D1277" i="5"/>
  <c r="A1278" i="5"/>
  <c r="B1278" i="5"/>
  <c r="D1278" i="5"/>
  <c r="A1279" i="5"/>
  <c r="B1279" i="5"/>
  <c r="D1279" i="5"/>
  <c r="A1280" i="5"/>
  <c r="B1280" i="5"/>
  <c r="D1280" i="5"/>
  <c r="A1281" i="5"/>
  <c r="B1281" i="5"/>
  <c r="D1281" i="5"/>
  <c r="A1282" i="5"/>
  <c r="B1282" i="5"/>
  <c r="D1282" i="5"/>
  <c r="A1283" i="5"/>
  <c r="B1283" i="5"/>
  <c r="D1283" i="5"/>
  <c r="A1284" i="5"/>
  <c r="B1284" i="5"/>
  <c r="D1284" i="5"/>
  <c r="A1285" i="5"/>
  <c r="B1285" i="5"/>
  <c r="D1285" i="5"/>
  <c r="A1286" i="5"/>
  <c r="B1286" i="5"/>
  <c r="D1286" i="5"/>
  <c r="A1287" i="5"/>
  <c r="B1287" i="5"/>
  <c r="D1287" i="5"/>
  <c r="A1288" i="5"/>
  <c r="B1288" i="5"/>
  <c r="D1288" i="5"/>
  <c r="A1289" i="5"/>
  <c r="B1289" i="5"/>
  <c r="D1289" i="5"/>
  <c r="A1290" i="5"/>
  <c r="B1290" i="5"/>
  <c r="D1290" i="5"/>
  <c r="A1291" i="5"/>
  <c r="B1291" i="5"/>
  <c r="D1291" i="5"/>
  <c r="A1292" i="5"/>
  <c r="B1292" i="5"/>
  <c r="D1292" i="5"/>
  <c r="A1293" i="5"/>
  <c r="B1293" i="5"/>
  <c r="D1293" i="5"/>
  <c r="A1294" i="5"/>
  <c r="B1294" i="5"/>
  <c r="D1294" i="5"/>
  <c r="A1295" i="5"/>
  <c r="B1295" i="5"/>
  <c r="D1295" i="5"/>
  <c r="A1296" i="5"/>
  <c r="B1296" i="5"/>
  <c r="D1296" i="5"/>
  <c r="A1297" i="5"/>
  <c r="B1297" i="5"/>
  <c r="D1297" i="5"/>
  <c r="A1298" i="5"/>
  <c r="B1298" i="5"/>
  <c r="D1298" i="5"/>
  <c r="A1299" i="5"/>
  <c r="B1299" i="5"/>
  <c r="D1299" i="5"/>
  <c r="A1300" i="5"/>
  <c r="B1300" i="5"/>
  <c r="D1300" i="5"/>
  <c r="A1301" i="5"/>
  <c r="B1301" i="5"/>
  <c r="D1301" i="5"/>
  <c r="A1302" i="5"/>
  <c r="B1302" i="5"/>
  <c r="D1302" i="5"/>
  <c r="A1303" i="5"/>
  <c r="B1303" i="5"/>
  <c r="D1303" i="5"/>
  <c r="A1304" i="5"/>
  <c r="B1304" i="5"/>
  <c r="D1304" i="5"/>
  <c r="A1305" i="5"/>
  <c r="B1305" i="5"/>
  <c r="D1305" i="5"/>
  <c r="A1306" i="5"/>
  <c r="B1306" i="5"/>
  <c r="D1306" i="5"/>
  <c r="A1307" i="5"/>
  <c r="B1307" i="5"/>
  <c r="D1307" i="5"/>
  <c r="C2" i="5"/>
  <c r="A2" i="5"/>
  <c r="B2" i="5"/>
  <c r="D2" i="5"/>
  <c r="A3" i="5"/>
  <c r="B3" i="5"/>
  <c r="D3" i="5"/>
  <c r="A11" i="5"/>
  <c r="B11" i="5"/>
  <c r="D11" i="5"/>
  <c r="A19" i="5"/>
  <c r="B19" i="5"/>
  <c r="D19" i="5"/>
  <c r="A28" i="5"/>
  <c r="B28" i="5"/>
  <c r="D28" i="5"/>
  <c r="A36" i="5"/>
  <c r="B36" i="5"/>
  <c r="D36" i="5"/>
  <c r="A45" i="5"/>
  <c r="B45" i="5"/>
  <c r="D45" i="5"/>
  <c r="A53" i="5"/>
  <c r="B53" i="5"/>
  <c r="D53" i="5"/>
  <c r="A63" i="5"/>
  <c r="B63" i="5"/>
  <c r="D63" i="5"/>
  <c r="A70" i="5"/>
  <c r="B70" i="5"/>
  <c r="D70" i="5"/>
  <c r="A78" i="5"/>
  <c r="B78" i="5"/>
  <c r="D78" i="5"/>
  <c r="A87" i="5"/>
  <c r="B87" i="5"/>
  <c r="D87" i="5"/>
  <c r="A4" i="5"/>
  <c r="A76" i="5"/>
  <c r="B76" i="5"/>
  <c r="D76" i="5"/>
  <c r="A136" i="5"/>
  <c r="B136" i="5"/>
  <c r="D136" i="5"/>
  <c r="A77" i="5"/>
  <c r="B77" i="5"/>
  <c r="D77" i="5"/>
  <c r="A137" i="5"/>
  <c r="B137" i="5"/>
  <c r="D137" i="5"/>
  <c r="A193" i="5"/>
  <c r="B193" i="5"/>
  <c r="D193" i="5"/>
  <c r="A79" i="5"/>
  <c r="B79" i="5"/>
  <c r="D79" i="5"/>
  <c r="A80" i="5"/>
  <c r="B80" i="5"/>
  <c r="D80" i="5"/>
  <c r="A138" i="5"/>
  <c r="B138" i="5"/>
  <c r="D138" i="5"/>
  <c r="A194" i="5"/>
  <c r="B194" i="5"/>
  <c r="D194" i="5"/>
  <c r="A195" i="5"/>
  <c r="B195" i="5"/>
  <c r="D195" i="5"/>
  <c r="A196" i="5"/>
  <c r="B196" i="5"/>
  <c r="D196" i="5"/>
  <c r="A81" i="5"/>
  <c r="B81" i="5"/>
  <c r="D81" i="5"/>
  <c r="A197" i="5"/>
  <c r="B197" i="5"/>
  <c r="D197" i="5"/>
  <c r="A139" i="5"/>
  <c r="B139" i="5"/>
  <c r="D139" i="5"/>
  <c r="A140" i="5"/>
  <c r="B140" i="5"/>
  <c r="D140" i="5"/>
  <c r="A141" i="5"/>
  <c r="B141" i="5"/>
  <c r="D141" i="5"/>
  <c r="A82" i="5"/>
  <c r="B82" i="5"/>
  <c r="D82" i="5"/>
  <c r="A83" i="5"/>
  <c r="B83" i="5"/>
  <c r="D83" i="5"/>
  <c r="A84" i="5"/>
  <c r="B84" i="5"/>
  <c r="D84" i="5"/>
  <c r="A142" i="5"/>
  <c r="B142" i="5"/>
  <c r="D142" i="5"/>
  <c r="A198" i="5"/>
  <c r="B198" i="5"/>
  <c r="D198" i="5"/>
  <c r="A85" i="5"/>
  <c r="B85" i="5"/>
  <c r="D85" i="5"/>
  <c r="A86" i="5"/>
  <c r="B86" i="5"/>
  <c r="D86" i="5"/>
  <c r="A143" i="5"/>
  <c r="B143" i="5"/>
  <c r="D143" i="5"/>
  <c r="A200" i="5"/>
  <c r="B200" i="5"/>
  <c r="D200" i="5"/>
  <c r="A88" i="5"/>
  <c r="B88" i="5"/>
  <c r="D88" i="5"/>
  <c r="A89" i="5"/>
  <c r="B89" i="5"/>
  <c r="D89" i="5"/>
  <c r="A14" i="5"/>
  <c r="B14" i="5"/>
  <c r="D14" i="5"/>
  <c r="A97" i="5"/>
  <c r="B97" i="5"/>
  <c r="D97" i="5"/>
  <c r="A150" i="5"/>
  <c r="B150" i="5"/>
  <c r="D150" i="5"/>
  <c r="A201" i="5"/>
  <c r="B201" i="5"/>
  <c r="D201" i="5"/>
  <c r="A98" i="5"/>
  <c r="B98" i="5"/>
  <c r="D98" i="5"/>
  <c r="A151" i="5"/>
  <c r="B151" i="5"/>
  <c r="D151" i="5"/>
  <c r="A15" i="5"/>
  <c r="B15" i="5"/>
  <c r="D15" i="5"/>
  <c r="A152" i="5"/>
  <c r="B152" i="5"/>
  <c r="D152" i="5"/>
  <c r="A99" i="5"/>
  <c r="B99" i="5"/>
  <c r="D99" i="5"/>
  <c r="A16" i="5"/>
  <c r="B16" i="5"/>
  <c r="D16" i="5"/>
  <c r="A17" i="5"/>
  <c r="B17" i="5"/>
  <c r="D17" i="5"/>
  <c r="A100" i="5"/>
  <c r="B100" i="5"/>
  <c r="D100" i="5"/>
  <c r="A153" i="5"/>
  <c r="B153" i="5"/>
  <c r="D153" i="5"/>
  <c r="A18" i="5"/>
  <c r="B18" i="5"/>
  <c r="D18" i="5"/>
  <c r="A101" i="5"/>
  <c r="B101" i="5"/>
  <c r="D101" i="5"/>
  <c r="A154" i="5"/>
  <c r="B154" i="5"/>
  <c r="D154" i="5"/>
  <c r="A20" i="5"/>
  <c r="B20" i="5"/>
  <c r="D20" i="5"/>
  <c r="A21" i="5"/>
  <c r="B21" i="5"/>
  <c r="D21" i="5"/>
  <c r="A22" i="5"/>
  <c r="B22" i="5"/>
  <c r="D22" i="5"/>
  <c r="A155" i="5"/>
  <c r="B155" i="5"/>
  <c r="D155" i="5"/>
  <c r="A23" i="5"/>
  <c r="B23" i="5"/>
  <c r="D23" i="5"/>
  <c r="A156" i="5"/>
  <c r="B156" i="5"/>
  <c r="D156" i="5"/>
  <c r="A102" i="5"/>
  <c r="B102" i="5"/>
  <c r="D102" i="5"/>
  <c r="A103" i="5"/>
  <c r="B103" i="5"/>
  <c r="D103" i="5"/>
  <c r="A104" i="5"/>
  <c r="B104" i="5"/>
  <c r="D104" i="5"/>
  <c r="A24" i="5"/>
  <c r="B24" i="5"/>
  <c r="D24" i="5"/>
  <c r="A25" i="5"/>
  <c r="B25" i="5"/>
  <c r="D25" i="5"/>
  <c r="A26" i="5"/>
  <c r="B26" i="5"/>
  <c r="D26" i="5"/>
  <c r="A105" i="5"/>
  <c r="B105" i="5"/>
  <c r="D105" i="5"/>
  <c r="A157" i="5"/>
  <c r="B157" i="5"/>
  <c r="D157" i="5"/>
  <c r="A27" i="5"/>
  <c r="B27" i="5"/>
  <c r="D27" i="5"/>
  <c r="A29" i="5"/>
  <c r="B29" i="5"/>
  <c r="D29" i="5"/>
  <c r="A30" i="5"/>
  <c r="B30" i="5"/>
  <c r="D30" i="5"/>
  <c r="A31" i="5"/>
  <c r="B31" i="5"/>
  <c r="D31" i="5"/>
  <c r="A158" i="5"/>
  <c r="B158" i="5"/>
  <c r="D158" i="5"/>
  <c r="A159" i="5"/>
  <c r="B159" i="5"/>
  <c r="D159" i="5"/>
  <c r="A160" i="5"/>
  <c r="B160" i="5"/>
  <c r="D160" i="5"/>
  <c r="A32" i="5"/>
  <c r="B32" i="5"/>
  <c r="D32" i="5"/>
  <c r="A161" i="5"/>
  <c r="B161" i="5"/>
  <c r="D161" i="5"/>
  <c r="A162" i="5"/>
  <c r="B162" i="5"/>
  <c r="D162" i="5"/>
  <c r="A33" i="5"/>
  <c r="B33" i="5"/>
  <c r="D33" i="5"/>
  <c r="A163" i="5"/>
  <c r="B163" i="5"/>
  <c r="D163" i="5"/>
  <c r="A34" i="5"/>
  <c r="B34" i="5"/>
  <c r="D34" i="5"/>
  <c r="A35" i="5"/>
  <c r="B35" i="5"/>
  <c r="D35" i="5"/>
  <c r="A106" i="5"/>
  <c r="B106" i="5"/>
  <c r="D106" i="5"/>
  <c r="A37" i="5"/>
  <c r="B37" i="5"/>
  <c r="D37" i="5"/>
  <c r="A38" i="5"/>
  <c r="B38" i="5"/>
  <c r="D38" i="5"/>
  <c r="A107" i="5"/>
  <c r="B107" i="5"/>
  <c r="D107" i="5"/>
  <c r="A164" i="5"/>
  <c r="B164" i="5"/>
  <c r="D164" i="5"/>
  <c r="A39" i="5"/>
  <c r="B39" i="5"/>
  <c r="D39" i="5"/>
  <c r="A165" i="5"/>
  <c r="B165" i="5"/>
  <c r="D165" i="5"/>
  <c r="A108" i="5"/>
  <c r="B108" i="5"/>
  <c r="D108" i="5"/>
  <c r="A109" i="5"/>
  <c r="B109" i="5"/>
  <c r="D109" i="5"/>
  <c r="A166" i="5"/>
  <c r="B166" i="5"/>
  <c r="D166" i="5"/>
  <c r="A110" i="5"/>
  <c r="B110" i="5"/>
  <c r="D110" i="5"/>
  <c r="A167" i="5"/>
  <c r="B167" i="5"/>
  <c r="D167" i="5"/>
  <c r="A40" i="5"/>
  <c r="B40" i="5"/>
  <c r="D40" i="5"/>
  <c r="A41" i="5"/>
  <c r="B41" i="5"/>
  <c r="D41" i="5"/>
  <c r="A42" i="5"/>
  <c r="B42" i="5"/>
  <c r="D42" i="5"/>
  <c r="A43" i="5"/>
  <c r="B43" i="5"/>
  <c r="D43" i="5"/>
  <c r="A168" i="5"/>
  <c r="B168" i="5"/>
  <c r="D168" i="5"/>
  <c r="A111" i="5"/>
  <c r="B111" i="5"/>
  <c r="D111" i="5"/>
  <c r="A112" i="5"/>
  <c r="B112" i="5"/>
  <c r="D112" i="5"/>
  <c r="A44" i="5"/>
  <c r="B44" i="5"/>
  <c r="D44" i="5"/>
  <c r="A113" i="5"/>
  <c r="B113" i="5"/>
  <c r="D113" i="5"/>
  <c r="A169" i="5"/>
  <c r="B169" i="5"/>
  <c r="D169" i="5"/>
  <c r="A170" i="5"/>
  <c r="B170" i="5"/>
  <c r="D170" i="5"/>
  <c r="A46" i="5"/>
  <c r="B46" i="5"/>
  <c r="D46" i="5"/>
  <c r="A47" i="5"/>
  <c r="B47" i="5"/>
  <c r="D47" i="5"/>
  <c r="A171" i="5"/>
  <c r="B171" i="5"/>
  <c r="D171" i="5"/>
  <c r="A114" i="5"/>
  <c r="B114" i="5"/>
  <c r="D114" i="5"/>
  <c r="A172" i="5"/>
  <c r="B172" i="5"/>
  <c r="D172" i="5"/>
  <c r="A173" i="5"/>
  <c r="B173" i="5"/>
  <c r="D173" i="5"/>
  <c r="A48" i="5"/>
  <c r="B48" i="5"/>
  <c r="D48" i="5"/>
  <c r="A174" i="5"/>
  <c r="B174" i="5"/>
  <c r="D174" i="5"/>
  <c r="A175" i="5"/>
  <c r="B175" i="5"/>
  <c r="D175" i="5"/>
  <c r="A115" i="5"/>
  <c r="B115" i="5"/>
  <c r="D115" i="5"/>
  <c r="A116" i="5"/>
  <c r="B116" i="5"/>
  <c r="D116" i="5"/>
  <c r="A176" i="5"/>
  <c r="B176" i="5"/>
  <c r="D176" i="5"/>
  <c r="A117" i="5"/>
  <c r="B117" i="5"/>
  <c r="D117" i="5"/>
  <c r="A177" i="5"/>
  <c r="B177" i="5"/>
  <c r="D177" i="5"/>
  <c r="A49" i="5"/>
  <c r="B49" i="5"/>
  <c r="D49" i="5"/>
  <c r="A50" i="5"/>
  <c r="B50" i="5"/>
  <c r="D50" i="5"/>
  <c r="A178" i="5"/>
  <c r="B178" i="5"/>
  <c r="D178" i="5"/>
  <c r="A51" i="5"/>
  <c r="B51" i="5"/>
  <c r="D51" i="5"/>
  <c r="A118" i="5"/>
  <c r="B118" i="5"/>
  <c r="D118" i="5"/>
  <c r="A179" i="5"/>
  <c r="B179" i="5"/>
  <c r="D179" i="5"/>
  <c r="A52" i="5"/>
  <c r="B52" i="5"/>
  <c r="D52" i="5"/>
  <c r="A119" i="5"/>
  <c r="B119" i="5"/>
  <c r="D119" i="5"/>
  <c r="A54" i="5"/>
  <c r="B54" i="5"/>
  <c r="D54" i="5"/>
  <c r="A55" i="5"/>
  <c r="B55" i="5"/>
  <c r="D55" i="5"/>
  <c r="A56" i="5"/>
  <c r="B56" i="5"/>
  <c r="D56" i="5"/>
  <c r="A180" i="5"/>
  <c r="B180" i="5"/>
  <c r="D180" i="5"/>
  <c r="A120" i="5"/>
  <c r="B120" i="5"/>
  <c r="D120" i="5"/>
  <c r="A181" i="5"/>
  <c r="B181" i="5"/>
  <c r="D181" i="5"/>
  <c r="A57" i="5"/>
  <c r="B57" i="5"/>
  <c r="D57" i="5"/>
  <c r="A182" i="5"/>
  <c r="B182" i="5"/>
  <c r="D182" i="5"/>
  <c r="A121" i="5"/>
  <c r="B121" i="5"/>
  <c r="D121" i="5"/>
  <c r="A122" i="5"/>
  <c r="B122" i="5"/>
  <c r="D122" i="5"/>
  <c r="A183" i="5"/>
  <c r="B183" i="5"/>
  <c r="D183" i="5"/>
  <c r="A123" i="5"/>
  <c r="B123" i="5"/>
  <c r="D123" i="5"/>
  <c r="A58" i="5"/>
  <c r="B58" i="5"/>
  <c r="D58" i="5"/>
  <c r="A184" i="5"/>
  <c r="B184" i="5"/>
  <c r="D184" i="5"/>
  <c r="A59" i="5"/>
  <c r="B59" i="5"/>
  <c r="D59" i="5"/>
  <c r="A60" i="5"/>
  <c r="B60" i="5"/>
  <c r="D60" i="5"/>
  <c r="A124" i="5"/>
  <c r="B124" i="5"/>
  <c r="D124" i="5"/>
  <c r="A61" i="5"/>
  <c r="B61" i="5"/>
  <c r="D61" i="5"/>
  <c r="A62" i="5"/>
  <c r="B62" i="5"/>
  <c r="D62" i="5"/>
  <c r="A125" i="5"/>
  <c r="B125" i="5"/>
  <c r="D125" i="5"/>
  <c r="A185" i="5"/>
  <c r="B185" i="5"/>
  <c r="D185" i="5"/>
  <c r="A64" i="5"/>
  <c r="B64" i="5"/>
  <c r="D64" i="5"/>
  <c r="A65" i="5"/>
  <c r="B65" i="5"/>
  <c r="D65" i="5"/>
  <c r="A186" i="5"/>
  <c r="B186" i="5"/>
  <c r="D186" i="5"/>
  <c r="A126" i="5"/>
  <c r="B126" i="5"/>
  <c r="D126" i="5"/>
  <c r="A187" i="5"/>
  <c r="B187" i="5"/>
  <c r="D187" i="5"/>
  <c r="A66" i="5"/>
  <c r="B66" i="5"/>
  <c r="D66" i="5"/>
  <c r="A188" i="5"/>
  <c r="B188" i="5"/>
  <c r="D188" i="5"/>
  <c r="A127" i="5"/>
  <c r="B127" i="5"/>
  <c r="D127" i="5"/>
  <c r="A128" i="5"/>
  <c r="B128" i="5"/>
  <c r="D128" i="5"/>
  <c r="A129" i="5"/>
  <c r="B129" i="5"/>
  <c r="D129" i="5"/>
  <c r="A67" i="5"/>
  <c r="B67" i="5"/>
  <c r="D67" i="5"/>
  <c r="A189" i="5"/>
  <c r="B189" i="5"/>
  <c r="D189" i="5"/>
  <c r="A68" i="5"/>
  <c r="B68" i="5"/>
  <c r="D68" i="5"/>
  <c r="A130" i="5"/>
  <c r="B130" i="5"/>
  <c r="D130" i="5"/>
  <c r="A69" i="5"/>
  <c r="B69" i="5"/>
  <c r="D69" i="5"/>
  <c r="A131" i="5"/>
  <c r="B131" i="5"/>
  <c r="D131" i="5"/>
  <c r="A190" i="5"/>
  <c r="B190" i="5"/>
  <c r="D190" i="5"/>
  <c r="A71" i="5"/>
  <c r="B71" i="5"/>
  <c r="D71" i="5"/>
  <c r="A72" i="5"/>
  <c r="B72" i="5"/>
  <c r="D72" i="5"/>
  <c r="A73" i="5"/>
  <c r="B73" i="5"/>
  <c r="D73" i="5"/>
  <c r="A132" i="5"/>
  <c r="B132" i="5"/>
  <c r="D132" i="5"/>
  <c r="A191" i="5"/>
  <c r="B191" i="5"/>
  <c r="D191" i="5"/>
  <c r="A74" i="5"/>
  <c r="B74" i="5"/>
  <c r="D74" i="5"/>
  <c r="A192" i="5"/>
  <c r="B192" i="5"/>
  <c r="D192" i="5"/>
  <c r="A133" i="5"/>
  <c r="B133" i="5"/>
  <c r="D133" i="5"/>
  <c r="A134" i="5"/>
  <c r="B134" i="5"/>
  <c r="D134" i="5"/>
  <c r="A135" i="5"/>
  <c r="B135" i="5"/>
  <c r="D135" i="5"/>
  <c r="A75" i="5"/>
  <c r="B75" i="5"/>
  <c r="D75" i="5"/>
  <c r="A148" i="5"/>
  <c r="B148" i="5"/>
  <c r="D148" i="5"/>
  <c r="A94" i="5"/>
  <c r="B94" i="5"/>
  <c r="D94" i="5"/>
  <c r="A8" i="5"/>
  <c r="B8" i="5"/>
  <c r="D8" i="5"/>
  <c r="A199" i="5"/>
  <c r="B199" i="5"/>
  <c r="D199" i="5"/>
  <c r="A9" i="5"/>
  <c r="B9" i="5"/>
  <c r="D9" i="5"/>
  <c r="A95" i="5"/>
  <c r="B95" i="5"/>
  <c r="D95" i="5"/>
  <c r="A10" i="5"/>
  <c r="B10" i="5"/>
  <c r="D10" i="5"/>
  <c r="A96" i="5"/>
  <c r="B96" i="5"/>
  <c r="D96" i="5"/>
  <c r="A149" i="5"/>
  <c r="B149" i="5"/>
  <c r="D149" i="5"/>
  <c r="A12" i="5"/>
  <c r="B12" i="5"/>
  <c r="D12" i="5"/>
  <c r="A13" i="5"/>
  <c r="B13" i="5"/>
  <c r="D13" i="5"/>
  <c r="B4" i="5"/>
  <c r="B93" i="5"/>
  <c r="B92" i="5"/>
  <c r="B147" i="5"/>
  <c r="B7" i="5"/>
  <c r="B146" i="5"/>
  <c r="B145" i="5"/>
  <c r="B91" i="5"/>
  <c r="B6" i="5"/>
  <c r="B5" i="5"/>
  <c r="B144" i="5"/>
  <c r="B90" i="5"/>
  <c r="D144" i="5" l="1"/>
  <c r="D5" i="5"/>
  <c r="D6" i="5"/>
  <c r="D91" i="5"/>
  <c r="D145" i="5"/>
  <c r="D146" i="5"/>
  <c r="D7" i="5"/>
  <c r="D147" i="5"/>
  <c r="D92" i="5"/>
  <c r="D93" i="5"/>
  <c r="D90" i="5"/>
  <c r="A144" i="5"/>
  <c r="A5" i="5"/>
  <c r="A6" i="5"/>
  <c r="A91" i="5"/>
  <c r="A145" i="5"/>
  <c r="A146" i="5"/>
  <c r="A7" i="5"/>
  <c r="A147" i="5"/>
  <c r="A92" i="5"/>
  <c r="A93" i="5"/>
  <c r="A90" i="5"/>
  <c r="D4" i="5"/>
  <c r="N20" i="4" l="1"/>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2" i="4"/>
  <c r="E2" i="4"/>
  <c r="F2" i="4"/>
  <c r="G2" i="4"/>
  <c r="H2" i="4"/>
  <c r="I2" i="4"/>
  <c r="M2" i="4"/>
  <c r="N2" i="4"/>
  <c r="Q2" i="4"/>
  <c r="R2" i="4"/>
  <c r="W2" i="4"/>
  <c r="X2" i="4"/>
  <c r="Y2" i="4"/>
  <c r="Z2" i="4"/>
  <c r="AA2" i="4"/>
  <c r="AB2" i="4"/>
  <c r="AC2" i="4"/>
  <c r="B3" i="4"/>
  <c r="E3" i="4"/>
  <c r="F3" i="4"/>
  <c r="G3" i="4"/>
  <c r="H3" i="4"/>
  <c r="I3" i="4"/>
  <c r="M3" i="4"/>
  <c r="N3" i="4"/>
  <c r="Q3" i="4"/>
  <c r="R3" i="4"/>
  <c r="W3" i="4"/>
  <c r="X3" i="4"/>
  <c r="Y3" i="4"/>
  <c r="Z3" i="4"/>
  <c r="AA3" i="4"/>
  <c r="AB3" i="4"/>
  <c r="AC3" i="4"/>
  <c r="B4" i="4"/>
  <c r="E4" i="4"/>
  <c r="F4" i="4"/>
  <c r="G4" i="4"/>
  <c r="H4" i="4"/>
  <c r="I4" i="4"/>
  <c r="M4" i="4"/>
  <c r="N4" i="4"/>
  <c r="Q4" i="4"/>
  <c r="R4" i="4"/>
  <c r="W4" i="4"/>
  <c r="X4" i="4"/>
  <c r="Y4" i="4"/>
  <c r="Z4" i="4"/>
  <c r="AA4" i="4"/>
  <c r="AB4" i="4"/>
  <c r="AC4" i="4"/>
  <c r="B5" i="4"/>
  <c r="E5" i="4"/>
  <c r="F5" i="4"/>
  <c r="G5" i="4"/>
  <c r="H5" i="4"/>
  <c r="I5" i="4"/>
  <c r="M5" i="4"/>
  <c r="N5" i="4"/>
  <c r="Q5" i="4"/>
  <c r="R5" i="4"/>
  <c r="W5" i="4"/>
  <c r="X5" i="4"/>
  <c r="Y5" i="4"/>
  <c r="Z5" i="4"/>
  <c r="AA5" i="4"/>
  <c r="AB5" i="4"/>
  <c r="AC5" i="4"/>
  <c r="B6" i="4"/>
  <c r="E6" i="4"/>
  <c r="F6" i="4"/>
  <c r="G6" i="4"/>
  <c r="H6" i="4"/>
  <c r="I6" i="4"/>
  <c r="M6" i="4"/>
  <c r="N6" i="4"/>
  <c r="Q6" i="4"/>
  <c r="R6" i="4"/>
  <c r="W6" i="4"/>
  <c r="X6" i="4"/>
  <c r="Y6" i="4"/>
  <c r="Z6" i="4"/>
  <c r="AA6" i="4"/>
  <c r="AB6" i="4"/>
  <c r="AC6" i="4"/>
  <c r="B7" i="4"/>
  <c r="E7" i="4"/>
  <c r="F7" i="4"/>
  <c r="G7" i="4"/>
  <c r="H7" i="4"/>
  <c r="I7" i="4"/>
  <c r="M7" i="4"/>
  <c r="N7" i="4"/>
  <c r="Q7" i="4"/>
  <c r="R7" i="4"/>
  <c r="W7" i="4"/>
  <c r="X7" i="4"/>
  <c r="Y7" i="4"/>
  <c r="Z7" i="4"/>
  <c r="AA7" i="4"/>
  <c r="AB7" i="4"/>
  <c r="AC7" i="4"/>
  <c r="B8" i="4"/>
  <c r="E8" i="4"/>
  <c r="F8" i="4"/>
  <c r="G8" i="4"/>
  <c r="H8" i="4"/>
  <c r="I8" i="4"/>
  <c r="M8" i="4"/>
  <c r="N8" i="4"/>
  <c r="Q8" i="4"/>
  <c r="R8" i="4"/>
  <c r="W8" i="4"/>
  <c r="X8" i="4"/>
  <c r="Y8" i="4"/>
  <c r="Z8" i="4"/>
  <c r="AA8" i="4"/>
  <c r="AB8" i="4"/>
  <c r="AC8" i="4"/>
  <c r="B9" i="4"/>
  <c r="E9" i="4"/>
  <c r="F9" i="4"/>
  <c r="G9" i="4"/>
  <c r="H9" i="4"/>
  <c r="I9" i="4"/>
  <c r="M9" i="4"/>
  <c r="N9" i="4"/>
  <c r="Q9" i="4"/>
  <c r="R9" i="4"/>
  <c r="W9" i="4"/>
  <c r="X9" i="4"/>
  <c r="Y9" i="4"/>
  <c r="Z9" i="4"/>
  <c r="AA9" i="4"/>
  <c r="AB9" i="4"/>
  <c r="AC9" i="4"/>
  <c r="B10" i="4"/>
  <c r="E10" i="4"/>
  <c r="F10" i="4"/>
  <c r="G10" i="4"/>
  <c r="H10" i="4"/>
  <c r="I10" i="4"/>
  <c r="M10" i="4"/>
  <c r="N10" i="4"/>
  <c r="Q10" i="4"/>
  <c r="R10" i="4"/>
  <c r="W10" i="4"/>
  <c r="X10" i="4"/>
  <c r="Y10" i="4"/>
  <c r="Z10" i="4"/>
  <c r="AA10" i="4"/>
  <c r="AB10" i="4"/>
  <c r="AC10" i="4"/>
  <c r="B11" i="4"/>
  <c r="E11" i="4"/>
  <c r="F11" i="4"/>
  <c r="G11" i="4"/>
  <c r="H11" i="4"/>
  <c r="I11" i="4"/>
  <c r="M11" i="4"/>
  <c r="N11" i="4"/>
  <c r="Q11" i="4"/>
  <c r="R11" i="4"/>
  <c r="W11" i="4"/>
  <c r="X11" i="4"/>
  <c r="Y11" i="4"/>
  <c r="Z11" i="4"/>
  <c r="AA11" i="4"/>
  <c r="AB11" i="4"/>
  <c r="AC11" i="4"/>
  <c r="B12" i="4"/>
  <c r="E12" i="4"/>
  <c r="F12" i="4"/>
  <c r="G12" i="4"/>
  <c r="H12" i="4"/>
  <c r="I12" i="4"/>
  <c r="M12" i="4"/>
  <c r="N12" i="4"/>
  <c r="Q12" i="4"/>
  <c r="R12" i="4"/>
  <c r="W12" i="4"/>
  <c r="X12" i="4"/>
  <c r="Y12" i="4"/>
  <c r="Z12" i="4"/>
  <c r="AA12" i="4"/>
  <c r="AB12" i="4"/>
  <c r="AC12" i="4"/>
  <c r="B13" i="4"/>
  <c r="E13" i="4"/>
  <c r="F13" i="4"/>
  <c r="G13" i="4"/>
  <c r="H13" i="4"/>
  <c r="I13" i="4"/>
  <c r="M13" i="4"/>
  <c r="N13" i="4"/>
  <c r="Q13" i="4"/>
  <c r="R13" i="4"/>
  <c r="W13" i="4"/>
  <c r="X13" i="4"/>
  <c r="Y13" i="4"/>
  <c r="Z13" i="4"/>
  <c r="AA13" i="4"/>
  <c r="AB13" i="4"/>
  <c r="AC13" i="4"/>
  <c r="B14" i="4"/>
  <c r="E14" i="4"/>
  <c r="G14" i="4"/>
  <c r="H14" i="4"/>
  <c r="I14" i="4"/>
  <c r="M14" i="4"/>
  <c r="N14" i="4"/>
  <c r="Q14" i="4"/>
  <c r="R14" i="4"/>
  <c r="W14" i="4"/>
  <c r="X14" i="4"/>
  <c r="Y14" i="4"/>
  <c r="Z14" i="4"/>
  <c r="AA14" i="4"/>
  <c r="AB14" i="4"/>
  <c r="AC14" i="4"/>
  <c r="B15" i="4"/>
  <c r="E15" i="4"/>
  <c r="G15" i="4"/>
  <c r="H15" i="4"/>
  <c r="I15" i="4"/>
  <c r="M15" i="4"/>
  <c r="N15" i="4"/>
  <c r="Q15" i="4"/>
  <c r="R15" i="4"/>
  <c r="W15" i="4"/>
  <c r="X15" i="4"/>
  <c r="Y15" i="4"/>
  <c r="Z15" i="4"/>
  <c r="AA15" i="4"/>
  <c r="AB15" i="4"/>
  <c r="AC15" i="4"/>
  <c r="B16" i="4"/>
  <c r="E16" i="4"/>
  <c r="G16" i="4"/>
  <c r="H16" i="4"/>
  <c r="I16" i="4"/>
  <c r="M16" i="4"/>
  <c r="N16" i="4"/>
  <c r="Q16" i="4"/>
  <c r="R16" i="4"/>
  <c r="W16" i="4"/>
  <c r="X16" i="4"/>
  <c r="Y16" i="4"/>
  <c r="Z16" i="4"/>
  <c r="AA16" i="4"/>
  <c r="AB16" i="4"/>
  <c r="AC16" i="4"/>
  <c r="B17" i="4"/>
  <c r="E17" i="4"/>
  <c r="G17" i="4"/>
  <c r="H17" i="4"/>
  <c r="I17" i="4"/>
  <c r="M17" i="4"/>
  <c r="N17" i="4"/>
  <c r="Q17" i="4"/>
  <c r="R17" i="4"/>
  <c r="W17" i="4"/>
  <c r="X17" i="4"/>
  <c r="Y17" i="4"/>
  <c r="Z17" i="4"/>
  <c r="AA17" i="4"/>
  <c r="AB17" i="4"/>
  <c r="AC17" i="4"/>
  <c r="B18" i="4"/>
  <c r="E18" i="4"/>
  <c r="G18" i="4"/>
  <c r="H18" i="4"/>
  <c r="I18" i="4"/>
  <c r="M18" i="4"/>
  <c r="N18" i="4"/>
  <c r="Q18" i="4"/>
  <c r="R18" i="4"/>
  <c r="W18" i="4"/>
  <c r="X18" i="4"/>
  <c r="Y18" i="4"/>
  <c r="Z18" i="4"/>
  <c r="AA18" i="4"/>
  <c r="AB18" i="4"/>
  <c r="AC18" i="4"/>
  <c r="B19" i="4"/>
  <c r="E19" i="4"/>
  <c r="G19" i="4"/>
  <c r="H19" i="4"/>
  <c r="I19" i="4"/>
  <c r="N19" i="4"/>
  <c r="Q19" i="4"/>
  <c r="R19" i="4"/>
  <c r="W19" i="4"/>
  <c r="X19" i="4"/>
  <c r="Y19" i="4"/>
  <c r="Z19" i="4"/>
  <c r="AA19" i="4"/>
  <c r="AB19" i="4"/>
  <c r="AC19" i="4"/>
  <c r="E20" i="4"/>
  <c r="I20" i="4"/>
  <c r="Q20" i="4"/>
  <c r="R20" i="4"/>
  <c r="W20" i="4"/>
  <c r="X20" i="4"/>
  <c r="Y20" i="4"/>
  <c r="Z20" i="4"/>
  <c r="AA20" i="4"/>
  <c r="AB20" i="4"/>
  <c r="AC20" i="4"/>
  <c r="E21" i="4"/>
  <c r="I21" i="4"/>
  <c r="Q21" i="4"/>
  <c r="R21" i="4"/>
  <c r="W21" i="4"/>
  <c r="X21" i="4"/>
  <c r="Y21" i="4"/>
  <c r="Z21" i="4"/>
  <c r="AA21" i="4"/>
  <c r="AB21" i="4"/>
  <c r="AC21" i="4"/>
  <c r="E22" i="4"/>
  <c r="I22" i="4"/>
  <c r="Q22" i="4"/>
  <c r="R22" i="4"/>
  <c r="W22" i="4"/>
  <c r="X22" i="4"/>
  <c r="Y22" i="4"/>
  <c r="Z22" i="4"/>
  <c r="AA22" i="4"/>
  <c r="AB22" i="4"/>
  <c r="AC22" i="4"/>
  <c r="E23" i="4"/>
  <c r="I23" i="4"/>
  <c r="Q23" i="4"/>
  <c r="R23" i="4"/>
  <c r="W23" i="4"/>
  <c r="X23" i="4"/>
  <c r="Y23" i="4"/>
  <c r="Z23" i="4"/>
  <c r="AA23" i="4"/>
  <c r="AB23" i="4"/>
  <c r="AC23" i="4"/>
  <c r="E24" i="4"/>
  <c r="I24" i="4"/>
  <c r="Q24" i="4"/>
  <c r="R24" i="4"/>
  <c r="W24" i="4"/>
  <c r="X24" i="4"/>
  <c r="Y24" i="4"/>
  <c r="Z24" i="4"/>
  <c r="AA24" i="4"/>
  <c r="AB24" i="4"/>
  <c r="AC24" i="4"/>
  <c r="E25" i="4"/>
  <c r="I25" i="4"/>
  <c r="Q25" i="4"/>
  <c r="R25" i="4"/>
  <c r="W25" i="4"/>
  <c r="X25" i="4"/>
  <c r="Y25" i="4"/>
  <c r="Z25" i="4"/>
  <c r="AA25" i="4"/>
  <c r="AB25" i="4"/>
  <c r="AC25" i="4"/>
  <c r="E26" i="4"/>
  <c r="I26" i="4"/>
  <c r="Q26" i="4"/>
  <c r="R26" i="4"/>
  <c r="W26" i="4"/>
  <c r="X26" i="4"/>
  <c r="Y26" i="4"/>
  <c r="Z26" i="4"/>
  <c r="AA26" i="4"/>
  <c r="AB26" i="4"/>
  <c r="AC26" i="4"/>
  <c r="E27" i="4"/>
  <c r="I27" i="4"/>
  <c r="Q27" i="4"/>
  <c r="R27" i="4"/>
  <c r="W27" i="4"/>
  <c r="X27" i="4"/>
  <c r="Y27" i="4"/>
  <c r="Z27" i="4"/>
  <c r="AA27" i="4"/>
  <c r="AB27" i="4"/>
  <c r="AC27" i="4"/>
  <c r="E28" i="4"/>
  <c r="I28" i="4"/>
  <c r="Q28" i="4"/>
  <c r="R28" i="4"/>
  <c r="W28" i="4"/>
  <c r="X28" i="4"/>
  <c r="Y28" i="4"/>
  <c r="Z28" i="4"/>
  <c r="AA28" i="4"/>
  <c r="AB28" i="4"/>
  <c r="AC28" i="4"/>
  <c r="E29" i="4"/>
  <c r="I29" i="4"/>
  <c r="Q29" i="4"/>
  <c r="R29" i="4"/>
  <c r="W29" i="4"/>
  <c r="X29" i="4"/>
  <c r="Y29" i="4"/>
  <c r="Z29" i="4"/>
  <c r="AA29" i="4"/>
  <c r="AB29" i="4"/>
  <c r="AC29" i="4"/>
  <c r="E30" i="4"/>
  <c r="I30" i="4"/>
  <c r="Q30" i="4"/>
  <c r="R30" i="4"/>
  <c r="W30" i="4"/>
  <c r="X30" i="4"/>
  <c r="Y30" i="4"/>
  <c r="Z30" i="4"/>
  <c r="AA30" i="4"/>
  <c r="AB30" i="4"/>
  <c r="AC30" i="4"/>
  <c r="E31" i="4"/>
  <c r="I31" i="4"/>
  <c r="Q31" i="4"/>
  <c r="R31" i="4"/>
  <c r="W31" i="4"/>
  <c r="X31" i="4"/>
  <c r="Y31" i="4"/>
  <c r="Z31" i="4"/>
  <c r="AA31" i="4"/>
  <c r="AB31" i="4"/>
  <c r="AC31" i="4"/>
  <c r="E32" i="4"/>
  <c r="I32" i="4"/>
  <c r="Q32" i="4"/>
  <c r="R32" i="4"/>
  <c r="W32" i="4"/>
  <c r="X32" i="4"/>
  <c r="Y32" i="4"/>
  <c r="Z32" i="4"/>
  <c r="AA32" i="4"/>
  <c r="AB32" i="4"/>
  <c r="AC32" i="4"/>
  <c r="E33" i="4"/>
  <c r="I33" i="4"/>
  <c r="Q33" i="4"/>
  <c r="R33" i="4"/>
  <c r="W33" i="4"/>
  <c r="X33" i="4"/>
  <c r="Y33" i="4"/>
  <c r="Z33" i="4"/>
  <c r="AA33" i="4"/>
  <c r="AB33" i="4"/>
  <c r="AC33" i="4"/>
  <c r="E34" i="4"/>
  <c r="I34" i="4"/>
  <c r="Q34" i="4"/>
  <c r="R34" i="4"/>
  <c r="W34" i="4"/>
  <c r="X34" i="4"/>
  <c r="Y34" i="4"/>
  <c r="Z34" i="4"/>
  <c r="AA34" i="4"/>
  <c r="AB34" i="4"/>
  <c r="AC34" i="4"/>
  <c r="E35" i="4"/>
  <c r="I35" i="4"/>
  <c r="Q35" i="4"/>
  <c r="R35" i="4"/>
  <c r="W35" i="4"/>
  <c r="X35" i="4"/>
  <c r="Y35" i="4"/>
  <c r="Z35" i="4"/>
  <c r="AA35" i="4"/>
  <c r="AB35" i="4"/>
  <c r="AC35" i="4"/>
  <c r="E36" i="4"/>
  <c r="I36" i="4"/>
  <c r="Q36" i="4"/>
  <c r="R36" i="4"/>
  <c r="W36" i="4"/>
  <c r="X36" i="4"/>
  <c r="Y36" i="4"/>
  <c r="Z36" i="4"/>
  <c r="AA36" i="4"/>
  <c r="AB36" i="4"/>
  <c r="AC36" i="4"/>
  <c r="E37" i="4"/>
  <c r="I37" i="4"/>
  <c r="Q37" i="4"/>
  <c r="R37" i="4"/>
  <c r="W37" i="4"/>
  <c r="X37" i="4"/>
  <c r="Y37" i="4"/>
  <c r="Z37" i="4"/>
  <c r="AA37" i="4"/>
  <c r="AB37" i="4"/>
  <c r="AC37" i="4"/>
  <c r="E38" i="4"/>
  <c r="I38" i="4"/>
  <c r="Q38" i="4"/>
  <c r="R38" i="4"/>
  <c r="W38" i="4"/>
  <c r="X38" i="4"/>
  <c r="Y38" i="4"/>
  <c r="Z38" i="4"/>
  <c r="AA38" i="4"/>
  <c r="AB38" i="4"/>
  <c r="AC38" i="4"/>
  <c r="E39" i="4"/>
  <c r="I39" i="4"/>
  <c r="Q39" i="4"/>
  <c r="R39" i="4"/>
  <c r="W39" i="4"/>
  <c r="X39" i="4"/>
  <c r="Y39" i="4"/>
  <c r="Z39" i="4"/>
  <c r="AA39" i="4"/>
  <c r="AB39" i="4"/>
  <c r="AC39" i="4"/>
  <c r="E40" i="4"/>
  <c r="I40" i="4"/>
  <c r="Q40" i="4"/>
  <c r="R40" i="4"/>
  <c r="W40" i="4"/>
  <c r="X40" i="4"/>
  <c r="Y40" i="4"/>
  <c r="Z40" i="4"/>
  <c r="AA40" i="4"/>
  <c r="AB40" i="4"/>
  <c r="AC40" i="4"/>
  <c r="E41" i="4"/>
  <c r="I41" i="4"/>
  <c r="Q41" i="4"/>
  <c r="R41" i="4"/>
  <c r="W41" i="4"/>
  <c r="X41" i="4"/>
  <c r="Y41" i="4"/>
  <c r="Z41" i="4"/>
  <c r="AA41" i="4"/>
  <c r="AB41" i="4"/>
  <c r="AC41" i="4"/>
  <c r="E42" i="4"/>
  <c r="I42" i="4"/>
  <c r="Q42" i="4"/>
  <c r="R42" i="4"/>
  <c r="W42" i="4"/>
  <c r="X42" i="4"/>
  <c r="Y42" i="4"/>
  <c r="Z42" i="4"/>
  <c r="AA42" i="4"/>
  <c r="AB42" i="4"/>
  <c r="AC42" i="4"/>
  <c r="E43" i="4"/>
  <c r="I43" i="4"/>
  <c r="Q43" i="4"/>
  <c r="R43" i="4"/>
  <c r="W43" i="4"/>
  <c r="X43" i="4"/>
  <c r="Y43" i="4"/>
  <c r="Z43" i="4"/>
  <c r="AA43" i="4"/>
  <c r="AB43" i="4"/>
  <c r="AC43" i="4"/>
  <c r="E44" i="4"/>
  <c r="I44" i="4"/>
  <c r="Q44" i="4"/>
  <c r="R44" i="4"/>
  <c r="W44" i="4"/>
  <c r="X44" i="4"/>
  <c r="Y44" i="4"/>
  <c r="Z44" i="4"/>
  <c r="AA44" i="4"/>
  <c r="AB44" i="4"/>
  <c r="AC44" i="4"/>
  <c r="E45" i="4"/>
  <c r="I45" i="4"/>
  <c r="Q45" i="4"/>
  <c r="R45" i="4"/>
  <c r="W45" i="4"/>
  <c r="X45" i="4"/>
  <c r="Y45" i="4"/>
  <c r="Z45" i="4"/>
  <c r="AA45" i="4"/>
  <c r="AB45" i="4"/>
  <c r="AC45" i="4"/>
  <c r="E46" i="4"/>
  <c r="I46" i="4"/>
  <c r="Q46" i="4"/>
  <c r="R46" i="4"/>
  <c r="W46" i="4"/>
  <c r="X46" i="4"/>
  <c r="Y46" i="4"/>
  <c r="Z46" i="4"/>
  <c r="AA46" i="4"/>
  <c r="AB46" i="4"/>
  <c r="AC46" i="4"/>
  <c r="E47" i="4"/>
  <c r="I47" i="4"/>
  <c r="Q47" i="4"/>
  <c r="R47" i="4"/>
  <c r="W47" i="4"/>
  <c r="X47" i="4"/>
  <c r="Y47" i="4"/>
  <c r="Z47" i="4"/>
  <c r="AA47" i="4"/>
  <c r="AB47" i="4"/>
  <c r="AC47" i="4"/>
  <c r="E48" i="4"/>
  <c r="I48" i="4"/>
  <c r="Q48" i="4"/>
  <c r="R48" i="4"/>
  <c r="W48" i="4"/>
  <c r="X48" i="4"/>
  <c r="Y48" i="4"/>
  <c r="Z48" i="4"/>
  <c r="AA48" i="4"/>
  <c r="AB48" i="4"/>
  <c r="AC48" i="4"/>
  <c r="E49" i="4"/>
  <c r="I49" i="4"/>
  <c r="Q49" i="4"/>
  <c r="R49" i="4"/>
  <c r="W49" i="4"/>
  <c r="X49" i="4"/>
  <c r="Y49" i="4"/>
  <c r="Z49" i="4"/>
  <c r="AA49" i="4"/>
  <c r="AB49" i="4"/>
  <c r="AC49" i="4"/>
  <c r="E50" i="4"/>
  <c r="I50" i="4"/>
  <c r="Q50" i="4"/>
  <c r="R50" i="4"/>
  <c r="W50" i="4"/>
  <c r="X50" i="4"/>
  <c r="Y50" i="4"/>
  <c r="Z50" i="4"/>
  <c r="AA50" i="4"/>
  <c r="AB50" i="4"/>
  <c r="AC50" i="4"/>
  <c r="E51" i="4"/>
  <c r="I51" i="4"/>
  <c r="Q51" i="4"/>
  <c r="R51" i="4"/>
  <c r="W51" i="4"/>
  <c r="X51" i="4"/>
  <c r="Y51" i="4"/>
  <c r="Z51" i="4"/>
  <c r="AA51" i="4"/>
  <c r="AB51" i="4"/>
  <c r="AC51" i="4"/>
  <c r="E52" i="4"/>
  <c r="I52" i="4"/>
  <c r="Q52" i="4"/>
  <c r="R52" i="4"/>
  <c r="W52" i="4"/>
  <c r="X52" i="4"/>
  <c r="Y52" i="4"/>
  <c r="Z52" i="4"/>
  <c r="AA52" i="4"/>
  <c r="AB52" i="4"/>
  <c r="AC52" i="4"/>
  <c r="E53" i="4"/>
  <c r="I53" i="4"/>
  <c r="Q53" i="4"/>
  <c r="R53" i="4"/>
  <c r="W53" i="4"/>
  <c r="X53" i="4"/>
  <c r="Y53" i="4"/>
  <c r="Z53" i="4"/>
  <c r="AA53" i="4"/>
  <c r="AB53" i="4"/>
  <c r="AC53" i="4"/>
  <c r="E54" i="4"/>
  <c r="I54" i="4"/>
  <c r="Q54" i="4"/>
  <c r="R54" i="4"/>
  <c r="W54" i="4"/>
  <c r="X54" i="4"/>
  <c r="Y54" i="4"/>
  <c r="Z54" i="4"/>
  <c r="AA54" i="4"/>
  <c r="AB54" i="4"/>
  <c r="AC54" i="4"/>
  <c r="E55" i="4"/>
  <c r="I55" i="4"/>
  <c r="Q55" i="4"/>
  <c r="R55" i="4"/>
  <c r="W55" i="4"/>
  <c r="X55" i="4"/>
  <c r="Y55" i="4"/>
  <c r="Z55" i="4"/>
  <c r="AA55" i="4"/>
  <c r="AB55" i="4"/>
  <c r="AC55" i="4"/>
  <c r="E56" i="4"/>
  <c r="I56" i="4"/>
  <c r="Q56" i="4"/>
  <c r="R56" i="4"/>
  <c r="W56" i="4"/>
  <c r="X56" i="4"/>
  <c r="Y56" i="4"/>
  <c r="Z56" i="4"/>
  <c r="AA56" i="4"/>
  <c r="AB56" i="4"/>
  <c r="AC56" i="4"/>
  <c r="E57" i="4"/>
  <c r="I57" i="4"/>
  <c r="Q57" i="4"/>
  <c r="R57" i="4"/>
  <c r="W57" i="4"/>
  <c r="X57" i="4"/>
  <c r="Y57" i="4"/>
  <c r="Z57" i="4"/>
  <c r="AA57" i="4"/>
  <c r="AB57" i="4"/>
  <c r="AC57" i="4"/>
  <c r="E58" i="4"/>
  <c r="I58" i="4"/>
  <c r="Q58" i="4"/>
  <c r="R58" i="4"/>
  <c r="W58" i="4"/>
  <c r="X58" i="4"/>
  <c r="Y58" i="4"/>
  <c r="Z58" i="4"/>
  <c r="AA58" i="4"/>
  <c r="AB58" i="4"/>
  <c r="AC58" i="4"/>
  <c r="E59" i="4"/>
  <c r="I59" i="4"/>
  <c r="Q59" i="4"/>
  <c r="R59" i="4"/>
  <c r="W59" i="4"/>
  <c r="X59" i="4"/>
  <c r="Y59" i="4"/>
  <c r="Z59" i="4"/>
  <c r="AA59" i="4"/>
  <c r="AB59" i="4"/>
  <c r="AC59" i="4"/>
  <c r="E60" i="4"/>
  <c r="I60" i="4"/>
  <c r="Q60" i="4"/>
  <c r="R60" i="4"/>
  <c r="W60" i="4"/>
  <c r="X60" i="4"/>
  <c r="Y60" i="4"/>
  <c r="Z60" i="4"/>
  <c r="AA60" i="4"/>
  <c r="AB60" i="4"/>
  <c r="AC60" i="4"/>
  <c r="E61" i="4"/>
  <c r="I61" i="4"/>
  <c r="Q61" i="4"/>
  <c r="R61" i="4"/>
  <c r="W61" i="4"/>
  <c r="X61" i="4"/>
  <c r="Y61" i="4"/>
  <c r="Z61" i="4"/>
  <c r="AA61" i="4"/>
  <c r="AB61" i="4"/>
  <c r="AC61" i="4"/>
  <c r="E62" i="4"/>
  <c r="I62" i="4"/>
  <c r="Q62" i="4"/>
  <c r="R62" i="4"/>
  <c r="W62" i="4"/>
  <c r="X62" i="4"/>
  <c r="Y62" i="4"/>
  <c r="Z62" i="4"/>
  <c r="AA62" i="4"/>
  <c r="AB62" i="4"/>
  <c r="AC62" i="4"/>
  <c r="E63" i="4"/>
  <c r="I63" i="4"/>
  <c r="Q63" i="4"/>
  <c r="R63" i="4"/>
  <c r="W63" i="4"/>
  <c r="X63" i="4"/>
  <c r="Y63" i="4"/>
  <c r="Z63" i="4"/>
  <c r="AA63" i="4"/>
  <c r="AB63" i="4"/>
  <c r="AC63" i="4"/>
  <c r="E64" i="4"/>
  <c r="I64" i="4"/>
  <c r="Q64" i="4"/>
  <c r="R64" i="4"/>
  <c r="W64" i="4"/>
  <c r="X64" i="4"/>
  <c r="Y64" i="4"/>
  <c r="Z64" i="4"/>
  <c r="AA64" i="4"/>
  <c r="AB64" i="4"/>
  <c r="AC64" i="4"/>
  <c r="E65" i="4"/>
  <c r="I65" i="4"/>
  <c r="Q65" i="4"/>
  <c r="R65" i="4"/>
  <c r="W65" i="4"/>
  <c r="X65" i="4"/>
  <c r="Y65" i="4"/>
  <c r="Z65" i="4"/>
  <c r="AA65" i="4"/>
  <c r="AB65" i="4"/>
  <c r="AC65" i="4"/>
  <c r="E66" i="4"/>
  <c r="I66" i="4"/>
  <c r="Q66" i="4"/>
  <c r="R66" i="4"/>
  <c r="W66" i="4"/>
  <c r="X66" i="4"/>
  <c r="Y66" i="4"/>
  <c r="Z66" i="4"/>
  <c r="AA66" i="4"/>
  <c r="AB66" i="4"/>
  <c r="AC66" i="4"/>
  <c r="E67" i="4"/>
  <c r="I67" i="4"/>
  <c r="Q67" i="4"/>
  <c r="R67" i="4"/>
  <c r="W67" i="4"/>
  <c r="X67" i="4"/>
  <c r="Y67" i="4"/>
  <c r="Z67" i="4"/>
  <c r="AA67" i="4"/>
  <c r="AB67" i="4"/>
  <c r="AC67" i="4"/>
  <c r="E68" i="4"/>
  <c r="I68" i="4"/>
  <c r="Q68" i="4"/>
  <c r="R68" i="4"/>
  <c r="W68" i="4"/>
  <c r="X68" i="4"/>
  <c r="Y68" i="4"/>
  <c r="Z68" i="4"/>
  <c r="AA68" i="4"/>
  <c r="AB68" i="4"/>
  <c r="AC68" i="4"/>
  <c r="E69" i="4"/>
  <c r="I69" i="4"/>
  <c r="Q69" i="4"/>
  <c r="R69" i="4"/>
  <c r="W69" i="4"/>
  <c r="X69" i="4"/>
  <c r="Y69" i="4"/>
  <c r="Z69" i="4"/>
  <c r="AA69" i="4"/>
  <c r="AB69" i="4"/>
  <c r="AC69" i="4"/>
  <c r="E70" i="4"/>
  <c r="I70" i="4"/>
  <c r="Q70" i="4"/>
  <c r="R70" i="4"/>
  <c r="W70" i="4"/>
  <c r="X70" i="4"/>
  <c r="Y70" i="4"/>
  <c r="Z70" i="4"/>
  <c r="AA70" i="4"/>
  <c r="AB70" i="4"/>
  <c r="AC70" i="4"/>
  <c r="E71" i="4"/>
  <c r="I71" i="4"/>
  <c r="Q71" i="4"/>
  <c r="R71" i="4"/>
  <c r="W71" i="4"/>
  <c r="X71" i="4"/>
  <c r="Y71" i="4"/>
  <c r="Z71" i="4"/>
  <c r="AA71" i="4"/>
  <c r="AB71" i="4"/>
  <c r="AC71" i="4"/>
  <c r="E72" i="4"/>
  <c r="I72" i="4"/>
  <c r="Q72" i="4"/>
  <c r="R72" i="4"/>
  <c r="W72" i="4"/>
  <c r="X72" i="4"/>
  <c r="Y72" i="4"/>
  <c r="Z72" i="4"/>
  <c r="AA72" i="4"/>
  <c r="AB72" i="4"/>
  <c r="AC72" i="4"/>
  <c r="E73" i="4"/>
  <c r="I73" i="4"/>
  <c r="Q73" i="4"/>
  <c r="R73" i="4"/>
  <c r="W73" i="4"/>
  <c r="X73" i="4"/>
  <c r="Y73" i="4"/>
  <c r="Z73" i="4"/>
  <c r="AA73" i="4"/>
  <c r="AB73" i="4"/>
  <c r="AC73" i="4"/>
  <c r="E74" i="4"/>
  <c r="I74" i="4"/>
  <c r="Q74" i="4"/>
  <c r="R74" i="4"/>
  <c r="W74" i="4"/>
  <c r="X74" i="4"/>
  <c r="Y74" i="4"/>
  <c r="Z74" i="4"/>
  <c r="AA74" i="4"/>
  <c r="AB74" i="4"/>
  <c r="AC74" i="4"/>
  <c r="E75" i="4"/>
  <c r="I75" i="4"/>
  <c r="Q75" i="4"/>
  <c r="R75" i="4"/>
  <c r="W75" i="4"/>
  <c r="X75" i="4"/>
  <c r="Y75" i="4"/>
  <c r="Z75" i="4"/>
  <c r="AA75" i="4"/>
  <c r="AB75" i="4"/>
  <c r="AC75" i="4"/>
  <c r="E76" i="4"/>
  <c r="I76" i="4"/>
  <c r="Q76" i="4"/>
  <c r="R76" i="4"/>
  <c r="W76" i="4"/>
  <c r="X76" i="4"/>
  <c r="Y76" i="4"/>
  <c r="Z76" i="4"/>
  <c r="AA76" i="4"/>
  <c r="AB76" i="4"/>
  <c r="AC76" i="4"/>
  <c r="E77" i="4"/>
  <c r="I77" i="4"/>
  <c r="Q77" i="4"/>
  <c r="R77" i="4"/>
  <c r="W77" i="4"/>
  <c r="X77" i="4"/>
  <c r="Y77" i="4"/>
  <c r="Z77" i="4"/>
  <c r="AA77" i="4"/>
  <c r="AB77" i="4"/>
  <c r="AC77" i="4"/>
  <c r="E78" i="4"/>
  <c r="I78" i="4"/>
  <c r="Q78" i="4"/>
  <c r="R78" i="4"/>
  <c r="W78" i="4"/>
  <c r="X78" i="4"/>
  <c r="Y78" i="4"/>
  <c r="Z78" i="4"/>
  <c r="AA78" i="4"/>
  <c r="AB78" i="4"/>
  <c r="AC78" i="4"/>
  <c r="E79" i="4"/>
  <c r="I79" i="4"/>
  <c r="Q79" i="4"/>
  <c r="R79" i="4"/>
  <c r="W79" i="4"/>
  <c r="X79" i="4"/>
  <c r="Y79" i="4"/>
  <c r="Z79" i="4"/>
  <c r="AA79" i="4"/>
  <c r="AB79" i="4"/>
  <c r="AC79" i="4"/>
  <c r="E80" i="4"/>
  <c r="I80" i="4"/>
  <c r="Q80" i="4"/>
  <c r="R80" i="4"/>
  <c r="W80" i="4"/>
  <c r="X80" i="4"/>
  <c r="Y80" i="4"/>
  <c r="Z80" i="4"/>
  <c r="AA80" i="4"/>
  <c r="AB80" i="4"/>
  <c r="AC80" i="4"/>
  <c r="E81" i="4"/>
  <c r="I81" i="4"/>
  <c r="Q81" i="4"/>
  <c r="R81" i="4"/>
  <c r="W81" i="4"/>
  <c r="X81" i="4"/>
  <c r="Y81" i="4"/>
  <c r="Z81" i="4"/>
  <c r="AA81" i="4"/>
  <c r="AB81" i="4"/>
  <c r="AC81" i="4"/>
  <c r="E82" i="4"/>
  <c r="I82" i="4"/>
  <c r="Q82" i="4"/>
  <c r="R82" i="4"/>
  <c r="W82" i="4"/>
  <c r="X82" i="4"/>
  <c r="Y82" i="4"/>
  <c r="Z82" i="4"/>
  <c r="AA82" i="4"/>
  <c r="AB82" i="4"/>
  <c r="AC82" i="4"/>
  <c r="E83" i="4"/>
  <c r="I83" i="4"/>
  <c r="Q83" i="4"/>
  <c r="R83" i="4"/>
  <c r="W83" i="4"/>
  <c r="X83" i="4"/>
  <c r="Y83" i="4"/>
  <c r="Z83" i="4"/>
  <c r="AA83" i="4"/>
  <c r="AB83" i="4"/>
  <c r="AC83" i="4"/>
  <c r="E84" i="4"/>
  <c r="I84" i="4"/>
  <c r="Q84" i="4"/>
  <c r="R84" i="4"/>
  <c r="W84" i="4"/>
  <c r="X84" i="4"/>
  <c r="Y84" i="4"/>
  <c r="Z84" i="4"/>
  <c r="AA84" i="4"/>
  <c r="AB84" i="4"/>
  <c r="AC84" i="4"/>
  <c r="E85" i="4"/>
  <c r="I85" i="4"/>
  <c r="Q85" i="4"/>
  <c r="R85" i="4"/>
  <c r="W85" i="4"/>
  <c r="X85" i="4"/>
  <c r="Y85" i="4"/>
  <c r="Z85" i="4"/>
  <c r="AA85" i="4"/>
  <c r="AB85" i="4"/>
  <c r="AC85" i="4"/>
  <c r="E86" i="4"/>
  <c r="I86" i="4"/>
  <c r="Q86" i="4"/>
  <c r="R86" i="4"/>
  <c r="W86" i="4"/>
  <c r="X86" i="4"/>
  <c r="Y86" i="4"/>
  <c r="Z86" i="4"/>
  <c r="AA86" i="4"/>
  <c r="AB86" i="4"/>
  <c r="AC86" i="4"/>
  <c r="E87" i="4"/>
  <c r="I87" i="4"/>
  <c r="Q87" i="4"/>
  <c r="R87" i="4"/>
  <c r="W87" i="4"/>
  <c r="X87" i="4"/>
  <c r="Y87" i="4"/>
  <c r="Z87" i="4"/>
  <c r="AA87" i="4"/>
  <c r="AB87" i="4"/>
  <c r="AC87" i="4"/>
  <c r="E88" i="4"/>
  <c r="I88" i="4"/>
  <c r="Q88" i="4"/>
  <c r="R88" i="4"/>
  <c r="W88" i="4"/>
  <c r="X88" i="4"/>
  <c r="Y88" i="4"/>
  <c r="Z88" i="4"/>
  <c r="AA88" i="4"/>
  <c r="AB88" i="4"/>
  <c r="AC88" i="4"/>
  <c r="E89" i="4"/>
  <c r="I89" i="4"/>
  <c r="Q89" i="4"/>
  <c r="R89" i="4"/>
  <c r="W89" i="4"/>
  <c r="X89" i="4"/>
  <c r="Y89" i="4"/>
  <c r="Z89" i="4"/>
  <c r="AA89" i="4"/>
  <c r="AB89" i="4"/>
  <c r="AC89" i="4"/>
  <c r="E90" i="4"/>
  <c r="I90" i="4"/>
  <c r="Q90" i="4"/>
  <c r="R90" i="4"/>
  <c r="W90" i="4"/>
  <c r="X90" i="4"/>
  <c r="Y90" i="4"/>
  <c r="Z90" i="4"/>
  <c r="AA90" i="4"/>
  <c r="AB90" i="4"/>
  <c r="AC90" i="4"/>
  <c r="E91" i="4"/>
  <c r="I91" i="4"/>
  <c r="Q91" i="4"/>
  <c r="R91" i="4"/>
  <c r="W91" i="4"/>
  <c r="X91" i="4"/>
  <c r="Y91" i="4"/>
  <c r="Z91" i="4"/>
  <c r="AA91" i="4"/>
  <c r="AB91" i="4"/>
  <c r="AC91" i="4"/>
  <c r="E92" i="4"/>
  <c r="I92" i="4"/>
  <c r="Q92" i="4"/>
  <c r="R92" i="4"/>
  <c r="W92" i="4"/>
  <c r="X92" i="4"/>
  <c r="Y92" i="4"/>
  <c r="Z92" i="4"/>
  <c r="AA92" i="4"/>
  <c r="AB92" i="4"/>
  <c r="AC92" i="4"/>
  <c r="E93" i="4"/>
  <c r="I93" i="4"/>
  <c r="Q93" i="4"/>
  <c r="R93" i="4"/>
  <c r="W93" i="4"/>
  <c r="X93" i="4"/>
  <c r="Y93" i="4"/>
  <c r="Z93" i="4"/>
  <c r="AA93" i="4"/>
  <c r="AB93" i="4"/>
  <c r="AC93" i="4"/>
  <c r="E94" i="4"/>
  <c r="I94" i="4"/>
  <c r="Q94" i="4"/>
  <c r="R94" i="4"/>
  <c r="W94" i="4"/>
  <c r="X94" i="4"/>
  <c r="Y94" i="4"/>
  <c r="Z94" i="4"/>
  <c r="AA94" i="4"/>
  <c r="AB94" i="4"/>
  <c r="AC94" i="4"/>
  <c r="E95" i="4"/>
  <c r="I95" i="4"/>
  <c r="Q95" i="4"/>
  <c r="R95" i="4"/>
  <c r="W95" i="4"/>
  <c r="X95" i="4"/>
  <c r="Y95" i="4"/>
  <c r="Z95" i="4"/>
  <c r="AA95" i="4"/>
  <c r="AB95" i="4"/>
  <c r="AC95" i="4"/>
  <c r="E96" i="4"/>
  <c r="I96" i="4"/>
  <c r="Q96" i="4"/>
  <c r="R96" i="4"/>
  <c r="W96" i="4"/>
  <c r="X96" i="4"/>
  <c r="Y96" i="4"/>
  <c r="Z96" i="4"/>
  <c r="AA96" i="4"/>
  <c r="AB96" i="4"/>
  <c r="AC96" i="4"/>
  <c r="E97" i="4"/>
  <c r="I97" i="4"/>
  <c r="Q97" i="4"/>
  <c r="R97" i="4"/>
  <c r="W97" i="4"/>
  <c r="X97" i="4"/>
  <c r="Y97" i="4"/>
  <c r="Z97" i="4"/>
  <c r="AA97" i="4"/>
  <c r="AB97" i="4"/>
  <c r="AC97" i="4"/>
  <c r="E98" i="4"/>
  <c r="I98" i="4"/>
  <c r="Q98" i="4"/>
  <c r="R98" i="4"/>
  <c r="W98" i="4"/>
  <c r="X98" i="4"/>
  <c r="Y98" i="4"/>
  <c r="Z98" i="4"/>
  <c r="AA98" i="4"/>
  <c r="AB98" i="4"/>
  <c r="AC98" i="4"/>
  <c r="E99" i="4"/>
  <c r="I99" i="4"/>
  <c r="Q99" i="4"/>
  <c r="R99" i="4"/>
  <c r="W99" i="4"/>
  <c r="X99" i="4"/>
  <c r="Y99" i="4"/>
  <c r="Z99" i="4"/>
  <c r="AA99" i="4"/>
  <c r="AB99" i="4"/>
  <c r="AC99" i="4"/>
  <c r="E100" i="4"/>
  <c r="I100" i="4"/>
  <c r="Q100" i="4"/>
  <c r="R100" i="4"/>
  <c r="W100" i="4"/>
  <c r="X100" i="4"/>
  <c r="Y100" i="4"/>
  <c r="Z100" i="4"/>
  <c r="AA100" i="4"/>
  <c r="AB100" i="4"/>
  <c r="AC100" i="4"/>
  <c r="E101" i="4"/>
  <c r="I101" i="4"/>
  <c r="Q101" i="4"/>
  <c r="R101" i="4"/>
  <c r="W101" i="4"/>
  <c r="X101" i="4"/>
  <c r="Y101" i="4"/>
  <c r="Z101" i="4"/>
  <c r="AA101" i="4"/>
  <c r="AB101" i="4"/>
  <c r="AC101" i="4"/>
  <c r="E102" i="4"/>
  <c r="I102" i="4"/>
  <c r="Q102" i="4"/>
  <c r="R102" i="4"/>
  <c r="W102" i="4"/>
  <c r="X102" i="4"/>
  <c r="Y102" i="4"/>
  <c r="Z102" i="4"/>
  <c r="AA102" i="4"/>
  <c r="AB102" i="4"/>
  <c r="AC102" i="4"/>
  <c r="E103" i="4"/>
  <c r="I103" i="4"/>
  <c r="Q103" i="4"/>
  <c r="R103" i="4"/>
  <c r="W103" i="4"/>
  <c r="X103" i="4"/>
  <c r="Y103" i="4"/>
  <c r="Z103" i="4"/>
  <c r="AA103" i="4"/>
  <c r="AB103" i="4"/>
  <c r="AC103" i="4"/>
  <c r="E104" i="4"/>
  <c r="I104" i="4"/>
  <c r="Q104" i="4"/>
  <c r="R104" i="4"/>
  <c r="W104" i="4"/>
  <c r="X104" i="4"/>
  <c r="Y104" i="4"/>
  <c r="Z104" i="4"/>
  <c r="AA104" i="4"/>
  <c r="AB104" i="4"/>
  <c r="AC104" i="4"/>
  <c r="E105" i="4"/>
  <c r="I105" i="4"/>
  <c r="Q105" i="4"/>
  <c r="R105" i="4"/>
  <c r="W105" i="4"/>
  <c r="X105" i="4"/>
  <c r="Y105" i="4"/>
  <c r="Z105" i="4"/>
  <c r="AA105" i="4"/>
  <c r="AB105" i="4"/>
  <c r="AC105" i="4"/>
  <c r="E106" i="4"/>
  <c r="I106" i="4"/>
  <c r="Q106" i="4"/>
  <c r="R106" i="4"/>
  <c r="W106" i="4"/>
  <c r="X106" i="4"/>
  <c r="Y106" i="4"/>
  <c r="Z106" i="4"/>
  <c r="AA106" i="4"/>
  <c r="AB106" i="4"/>
  <c r="AC106" i="4"/>
  <c r="E107" i="4"/>
  <c r="I107" i="4"/>
  <c r="Q107" i="4"/>
  <c r="R107" i="4"/>
  <c r="W107" i="4"/>
  <c r="X107" i="4"/>
  <c r="Y107" i="4"/>
  <c r="Z107" i="4"/>
  <c r="AA107" i="4"/>
  <c r="AB107" i="4"/>
  <c r="AC107" i="4"/>
  <c r="E108" i="4"/>
  <c r="I108" i="4"/>
  <c r="Q108" i="4"/>
  <c r="R108" i="4"/>
  <c r="W108" i="4"/>
  <c r="X108" i="4"/>
  <c r="Y108" i="4"/>
  <c r="Z108" i="4"/>
  <c r="AA108" i="4"/>
  <c r="AB108" i="4"/>
  <c r="AC108" i="4"/>
  <c r="E109" i="4"/>
  <c r="I109" i="4"/>
  <c r="Q109" i="4"/>
  <c r="R109" i="4"/>
  <c r="W109" i="4"/>
  <c r="X109" i="4"/>
  <c r="Y109" i="4"/>
  <c r="Z109" i="4"/>
  <c r="AA109" i="4"/>
  <c r="AB109" i="4"/>
  <c r="AC109" i="4"/>
  <c r="E110" i="4"/>
  <c r="I110" i="4"/>
  <c r="Q110" i="4"/>
  <c r="R110" i="4"/>
  <c r="W110" i="4"/>
  <c r="X110" i="4"/>
  <c r="Y110" i="4"/>
  <c r="Z110" i="4"/>
  <c r="AA110" i="4"/>
  <c r="AB110" i="4"/>
  <c r="AC110" i="4"/>
  <c r="E111" i="4"/>
  <c r="I111" i="4"/>
  <c r="Q111" i="4"/>
  <c r="R111" i="4"/>
  <c r="W111" i="4"/>
  <c r="X111" i="4"/>
  <c r="Y111" i="4"/>
  <c r="Z111" i="4"/>
  <c r="AA111" i="4"/>
  <c r="AB111" i="4"/>
  <c r="AC111" i="4"/>
  <c r="E112" i="4"/>
  <c r="I112" i="4"/>
  <c r="Q112" i="4"/>
  <c r="R112" i="4"/>
  <c r="W112" i="4"/>
  <c r="X112" i="4"/>
  <c r="Y112" i="4"/>
  <c r="Z112" i="4"/>
  <c r="AA112" i="4"/>
  <c r="AB112" i="4"/>
  <c r="AC112" i="4"/>
  <c r="E113" i="4"/>
  <c r="I113" i="4"/>
  <c r="Q113" i="4"/>
  <c r="R113" i="4"/>
  <c r="W113" i="4"/>
  <c r="X113" i="4"/>
  <c r="Y113" i="4"/>
  <c r="Z113" i="4"/>
  <c r="AA113" i="4"/>
  <c r="AB113" i="4"/>
  <c r="AC113" i="4"/>
  <c r="E114" i="4"/>
  <c r="I114" i="4"/>
  <c r="Q114" i="4"/>
  <c r="R114" i="4"/>
  <c r="W114" i="4"/>
  <c r="X114" i="4"/>
  <c r="Y114" i="4"/>
  <c r="Z114" i="4"/>
  <c r="AA114" i="4"/>
  <c r="AB114" i="4"/>
  <c r="AC114" i="4"/>
  <c r="E115" i="4"/>
  <c r="I115" i="4"/>
  <c r="Q115" i="4"/>
  <c r="R115" i="4"/>
  <c r="W115" i="4"/>
  <c r="X115" i="4"/>
  <c r="Y115" i="4"/>
  <c r="Z115" i="4"/>
  <c r="AA115" i="4"/>
  <c r="AB115" i="4"/>
  <c r="AC115" i="4"/>
  <c r="E116" i="4"/>
  <c r="I116" i="4"/>
  <c r="Q116" i="4"/>
  <c r="R116" i="4"/>
  <c r="W116" i="4"/>
  <c r="X116" i="4"/>
  <c r="Y116" i="4"/>
  <c r="Z116" i="4"/>
  <c r="AA116" i="4"/>
  <c r="AB116" i="4"/>
  <c r="AC116" i="4"/>
  <c r="E117" i="4"/>
  <c r="I117" i="4"/>
  <c r="Q117" i="4"/>
  <c r="R117" i="4"/>
  <c r="W117" i="4"/>
  <c r="X117" i="4"/>
  <c r="Y117" i="4"/>
  <c r="Z117" i="4"/>
  <c r="AA117" i="4"/>
  <c r="AB117" i="4"/>
  <c r="AC117" i="4"/>
  <c r="E118" i="4"/>
  <c r="I118" i="4"/>
  <c r="Q118" i="4"/>
  <c r="R118" i="4"/>
  <c r="W118" i="4"/>
  <c r="X118" i="4"/>
  <c r="Y118" i="4"/>
  <c r="Z118" i="4"/>
  <c r="AA118" i="4"/>
  <c r="AB118" i="4"/>
  <c r="AC118" i="4"/>
  <c r="E119" i="4"/>
  <c r="I119" i="4"/>
  <c r="Q119" i="4"/>
  <c r="R119" i="4"/>
  <c r="W119" i="4"/>
  <c r="X119" i="4"/>
  <c r="Y119" i="4"/>
  <c r="Z119" i="4"/>
  <c r="AA119" i="4"/>
  <c r="AB119" i="4"/>
  <c r="AC119" i="4"/>
  <c r="E120" i="4"/>
  <c r="I120" i="4"/>
  <c r="Q120" i="4"/>
  <c r="R120" i="4"/>
  <c r="W120" i="4"/>
  <c r="X120" i="4"/>
  <c r="Y120" i="4"/>
  <c r="Z120" i="4"/>
  <c r="AA120" i="4"/>
  <c r="AB120" i="4"/>
  <c r="AC120" i="4"/>
  <c r="E121" i="4"/>
  <c r="I121" i="4"/>
  <c r="Q121" i="4"/>
  <c r="R121" i="4"/>
  <c r="W121" i="4"/>
  <c r="X121" i="4"/>
  <c r="Y121" i="4"/>
  <c r="Z121" i="4"/>
  <c r="AA121" i="4"/>
  <c r="AB121" i="4"/>
  <c r="AC121" i="4"/>
  <c r="E122" i="4"/>
  <c r="I122" i="4"/>
  <c r="Q122" i="4"/>
  <c r="R122" i="4"/>
  <c r="W122" i="4"/>
  <c r="X122" i="4"/>
  <c r="Y122" i="4"/>
  <c r="Z122" i="4"/>
  <c r="AA122" i="4"/>
  <c r="AB122" i="4"/>
  <c r="AC122" i="4"/>
  <c r="E123" i="4"/>
  <c r="I123" i="4"/>
  <c r="Q123" i="4"/>
  <c r="R123" i="4"/>
  <c r="W123" i="4"/>
  <c r="X123" i="4"/>
  <c r="Y123" i="4"/>
  <c r="Z123" i="4"/>
  <c r="AA123" i="4"/>
  <c r="AB123" i="4"/>
  <c r="AC123" i="4"/>
  <c r="E124" i="4"/>
  <c r="I124" i="4"/>
  <c r="Q124" i="4"/>
  <c r="R124" i="4"/>
  <c r="W124" i="4"/>
  <c r="X124" i="4"/>
  <c r="Y124" i="4"/>
  <c r="Z124" i="4"/>
  <c r="AA124" i="4"/>
  <c r="AB124" i="4"/>
  <c r="AC124" i="4"/>
  <c r="E125" i="4"/>
  <c r="I125" i="4"/>
  <c r="Q125" i="4"/>
  <c r="R125" i="4"/>
  <c r="W125" i="4"/>
  <c r="X125" i="4"/>
  <c r="Y125" i="4"/>
  <c r="Z125" i="4"/>
  <c r="AA125" i="4"/>
  <c r="AB125" i="4"/>
  <c r="AC125" i="4"/>
  <c r="E126" i="4"/>
  <c r="I126" i="4"/>
  <c r="Q126" i="4"/>
  <c r="R126" i="4"/>
  <c r="W126" i="4"/>
  <c r="X126" i="4"/>
  <c r="Y126" i="4"/>
  <c r="Z126" i="4"/>
  <c r="AA126" i="4"/>
  <c r="AB126" i="4"/>
  <c r="AC126" i="4"/>
  <c r="E127" i="4"/>
  <c r="I127" i="4"/>
  <c r="Q127" i="4"/>
  <c r="R127" i="4"/>
  <c r="W127" i="4"/>
  <c r="X127" i="4"/>
  <c r="Y127" i="4"/>
  <c r="Z127" i="4"/>
  <c r="AA127" i="4"/>
  <c r="AB127" i="4"/>
  <c r="AC127" i="4"/>
  <c r="E128" i="4"/>
  <c r="I128" i="4"/>
  <c r="Q128" i="4"/>
  <c r="R128" i="4"/>
  <c r="W128" i="4"/>
  <c r="X128" i="4"/>
  <c r="Y128" i="4"/>
  <c r="Z128" i="4"/>
  <c r="AA128" i="4"/>
  <c r="AB128" i="4"/>
  <c r="AC128" i="4"/>
  <c r="E129" i="4"/>
  <c r="I129" i="4"/>
  <c r="Q129" i="4"/>
  <c r="R129" i="4"/>
  <c r="W129" i="4"/>
  <c r="X129" i="4"/>
  <c r="Y129" i="4"/>
  <c r="Z129" i="4"/>
  <c r="AA129" i="4"/>
  <c r="AB129" i="4"/>
  <c r="AC129" i="4"/>
  <c r="E130" i="4"/>
  <c r="I130" i="4"/>
  <c r="Q130" i="4"/>
  <c r="R130" i="4"/>
  <c r="W130" i="4"/>
  <c r="X130" i="4"/>
  <c r="Y130" i="4"/>
  <c r="Z130" i="4"/>
  <c r="AA130" i="4"/>
  <c r="AB130" i="4"/>
  <c r="AC130" i="4"/>
  <c r="E131" i="4"/>
  <c r="I131" i="4"/>
  <c r="Q131" i="4"/>
  <c r="R131" i="4"/>
  <c r="W131" i="4"/>
  <c r="X131" i="4"/>
  <c r="Y131" i="4"/>
  <c r="Z131" i="4"/>
  <c r="AA131" i="4"/>
  <c r="AB131" i="4"/>
  <c r="AC131" i="4"/>
  <c r="E132" i="4"/>
  <c r="I132" i="4"/>
  <c r="Q132" i="4"/>
  <c r="R132" i="4"/>
  <c r="W132" i="4"/>
  <c r="X132" i="4"/>
  <c r="Y132" i="4"/>
  <c r="Z132" i="4"/>
  <c r="AA132" i="4"/>
  <c r="AB132" i="4"/>
  <c r="AC132" i="4"/>
  <c r="E133" i="4"/>
  <c r="I133" i="4"/>
  <c r="Q133" i="4"/>
  <c r="R133" i="4"/>
  <c r="W133" i="4"/>
  <c r="X133" i="4"/>
  <c r="Y133" i="4"/>
  <c r="Z133" i="4"/>
  <c r="AA133" i="4"/>
  <c r="AB133" i="4"/>
  <c r="AC133" i="4"/>
  <c r="E134" i="4"/>
  <c r="I134" i="4"/>
  <c r="Q134" i="4"/>
  <c r="R134" i="4"/>
  <c r="W134" i="4"/>
  <c r="X134" i="4"/>
  <c r="Y134" i="4"/>
  <c r="Z134" i="4"/>
  <c r="AA134" i="4"/>
  <c r="AB134" i="4"/>
  <c r="AC134" i="4"/>
  <c r="E135" i="4"/>
  <c r="I135" i="4"/>
  <c r="Q135" i="4"/>
  <c r="R135" i="4"/>
  <c r="W135" i="4"/>
  <c r="X135" i="4"/>
  <c r="Y135" i="4"/>
  <c r="Z135" i="4"/>
  <c r="AA135" i="4"/>
  <c r="AB135" i="4"/>
  <c r="AC135" i="4"/>
  <c r="E136" i="4"/>
  <c r="I136" i="4"/>
  <c r="Q136" i="4"/>
  <c r="R136" i="4"/>
  <c r="W136" i="4"/>
  <c r="X136" i="4"/>
  <c r="Y136" i="4"/>
  <c r="Z136" i="4"/>
  <c r="AA136" i="4"/>
  <c r="AB136" i="4"/>
  <c r="AC136" i="4"/>
  <c r="E137" i="4"/>
  <c r="I137" i="4"/>
  <c r="Q137" i="4"/>
  <c r="R137" i="4"/>
  <c r="W137" i="4"/>
  <c r="X137" i="4"/>
  <c r="Y137" i="4"/>
  <c r="Z137" i="4"/>
  <c r="AA137" i="4"/>
  <c r="AB137" i="4"/>
  <c r="AC137" i="4"/>
  <c r="E138" i="4"/>
  <c r="I138" i="4"/>
  <c r="Q138" i="4"/>
  <c r="R138" i="4"/>
  <c r="W138" i="4"/>
  <c r="X138" i="4"/>
  <c r="Y138" i="4"/>
  <c r="Z138" i="4"/>
  <c r="AA138" i="4"/>
  <c r="AB138" i="4"/>
  <c r="AC138" i="4"/>
  <c r="E139" i="4"/>
  <c r="I139" i="4"/>
  <c r="Q139" i="4"/>
  <c r="R139" i="4"/>
  <c r="W139" i="4"/>
  <c r="X139" i="4"/>
  <c r="Y139" i="4"/>
  <c r="Z139" i="4"/>
  <c r="AA139" i="4"/>
  <c r="AB139" i="4"/>
  <c r="AC139" i="4"/>
  <c r="E140" i="4"/>
  <c r="I140" i="4"/>
  <c r="Q140" i="4"/>
  <c r="R140" i="4"/>
  <c r="W140" i="4"/>
  <c r="X140" i="4"/>
  <c r="Y140" i="4"/>
  <c r="Z140" i="4"/>
  <c r="AA140" i="4"/>
  <c r="AB140" i="4"/>
  <c r="AC140" i="4"/>
  <c r="E141" i="4"/>
  <c r="I141" i="4"/>
  <c r="Q141" i="4"/>
  <c r="R141" i="4"/>
  <c r="W141" i="4"/>
  <c r="X141" i="4"/>
  <c r="Y141" i="4"/>
  <c r="Z141" i="4"/>
  <c r="AA141" i="4"/>
  <c r="AB141" i="4"/>
  <c r="AC141" i="4"/>
  <c r="E142" i="4"/>
  <c r="I142" i="4"/>
  <c r="Q142" i="4"/>
  <c r="R142" i="4"/>
  <c r="W142" i="4"/>
  <c r="X142" i="4"/>
  <c r="Y142" i="4"/>
  <c r="Z142" i="4"/>
  <c r="AA142" i="4"/>
  <c r="AB142" i="4"/>
  <c r="AC142" i="4"/>
  <c r="E143" i="4"/>
  <c r="I143" i="4"/>
  <c r="Q143" i="4"/>
  <c r="R143" i="4"/>
  <c r="W143" i="4"/>
  <c r="X143" i="4"/>
  <c r="Y143" i="4"/>
  <c r="Z143" i="4"/>
  <c r="AA143" i="4"/>
  <c r="AB143" i="4"/>
  <c r="AC143" i="4"/>
  <c r="E144" i="4"/>
  <c r="I144" i="4"/>
  <c r="Q144" i="4"/>
  <c r="R144" i="4"/>
  <c r="W144" i="4"/>
  <c r="X144" i="4"/>
  <c r="Y144" i="4"/>
  <c r="Z144" i="4"/>
  <c r="AA144" i="4"/>
  <c r="AB144" i="4"/>
  <c r="AC144" i="4"/>
  <c r="E145" i="4"/>
  <c r="I145" i="4"/>
  <c r="Q145" i="4"/>
  <c r="R145" i="4"/>
  <c r="W145" i="4"/>
  <c r="X145" i="4"/>
  <c r="Y145" i="4"/>
  <c r="Z145" i="4"/>
  <c r="AA145" i="4"/>
  <c r="AB145" i="4"/>
  <c r="AC145" i="4"/>
  <c r="E146" i="4"/>
  <c r="I146" i="4"/>
  <c r="Q146" i="4"/>
  <c r="R146" i="4"/>
  <c r="W146" i="4"/>
  <c r="X146" i="4"/>
  <c r="Y146" i="4"/>
  <c r="Z146" i="4"/>
  <c r="AA146" i="4"/>
  <c r="AB146" i="4"/>
  <c r="AC146" i="4"/>
  <c r="E147" i="4"/>
  <c r="I147" i="4"/>
  <c r="Q147" i="4"/>
  <c r="R147" i="4"/>
  <c r="W147" i="4"/>
  <c r="X147" i="4"/>
  <c r="Y147" i="4"/>
  <c r="Z147" i="4"/>
  <c r="AA147" i="4"/>
  <c r="AB147" i="4"/>
  <c r="AC147" i="4"/>
  <c r="E148" i="4"/>
  <c r="I148" i="4"/>
  <c r="Q148" i="4"/>
  <c r="R148" i="4"/>
  <c r="W148" i="4"/>
  <c r="X148" i="4"/>
  <c r="Y148" i="4"/>
  <c r="Z148" i="4"/>
  <c r="AA148" i="4"/>
  <c r="AB148" i="4"/>
  <c r="AC148" i="4"/>
  <c r="E149" i="4"/>
  <c r="I149" i="4"/>
  <c r="Q149" i="4"/>
  <c r="R149" i="4"/>
  <c r="W149" i="4"/>
  <c r="X149" i="4"/>
  <c r="Y149" i="4"/>
  <c r="Z149" i="4"/>
  <c r="AA149" i="4"/>
  <c r="AB149" i="4"/>
  <c r="AC149" i="4"/>
  <c r="E150" i="4"/>
  <c r="I150" i="4"/>
  <c r="Q150" i="4"/>
  <c r="R150" i="4"/>
  <c r="W150" i="4"/>
  <c r="X150" i="4"/>
  <c r="Y150" i="4"/>
  <c r="Z150" i="4"/>
  <c r="AA150" i="4"/>
  <c r="AB150" i="4"/>
  <c r="AC150" i="4"/>
  <c r="E151" i="4"/>
  <c r="I151" i="4"/>
  <c r="Q151" i="4"/>
  <c r="R151" i="4"/>
  <c r="W151" i="4"/>
  <c r="X151" i="4"/>
  <c r="Y151" i="4"/>
  <c r="Z151" i="4"/>
  <c r="AA151" i="4"/>
  <c r="AB151" i="4"/>
  <c r="AC151" i="4"/>
  <c r="E152" i="4"/>
  <c r="I152" i="4"/>
  <c r="Q152" i="4"/>
  <c r="R152" i="4"/>
  <c r="W152" i="4"/>
  <c r="X152" i="4"/>
  <c r="Y152" i="4"/>
  <c r="Z152" i="4"/>
  <c r="AA152" i="4"/>
  <c r="AB152" i="4"/>
  <c r="AC152" i="4"/>
  <c r="E153" i="4"/>
  <c r="I153" i="4"/>
  <c r="Q153" i="4"/>
  <c r="R153" i="4"/>
  <c r="W153" i="4"/>
  <c r="X153" i="4"/>
  <c r="Y153" i="4"/>
  <c r="Z153" i="4"/>
  <c r="AA153" i="4"/>
  <c r="AB153" i="4"/>
  <c r="AC153" i="4"/>
  <c r="E154" i="4"/>
  <c r="I154" i="4"/>
  <c r="Q154" i="4"/>
  <c r="R154" i="4"/>
  <c r="W154" i="4"/>
  <c r="X154" i="4"/>
  <c r="Y154" i="4"/>
  <c r="Z154" i="4"/>
  <c r="AA154" i="4"/>
  <c r="AB154" i="4"/>
  <c r="AC154" i="4"/>
  <c r="E155" i="4"/>
  <c r="I155" i="4"/>
  <c r="Q155" i="4"/>
  <c r="R155" i="4"/>
  <c r="W155" i="4"/>
  <c r="X155" i="4"/>
  <c r="Y155" i="4"/>
  <c r="Z155" i="4"/>
  <c r="AA155" i="4"/>
  <c r="AB155" i="4"/>
  <c r="AC155" i="4"/>
  <c r="E156" i="4"/>
  <c r="I156" i="4"/>
  <c r="Q156" i="4"/>
  <c r="R156" i="4"/>
  <c r="W156" i="4"/>
  <c r="X156" i="4"/>
  <c r="Y156" i="4"/>
  <c r="Z156" i="4"/>
  <c r="AA156" i="4"/>
  <c r="AB156" i="4"/>
  <c r="AC156" i="4"/>
  <c r="E157" i="4"/>
  <c r="I157" i="4"/>
  <c r="Q157" i="4"/>
  <c r="R157" i="4"/>
  <c r="W157" i="4"/>
  <c r="X157" i="4"/>
  <c r="Y157" i="4"/>
  <c r="Z157" i="4"/>
  <c r="AA157" i="4"/>
  <c r="AB157" i="4"/>
  <c r="AC157" i="4"/>
  <c r="E158" i="4"/>
  <c r="I158" i="4"/>
  <c r="Q158" i="4"/>
  <c r="R158" i="4"/>
  <c r="W158" i="4"/>
  <c r="X158" i="4"/>
  <c r="Y158" i="4"/>
  <c r="Z158" i="4"/>
  <c r="AA158" i="4"/>
  <c r="AB158" i="4"/>
  <c r="AC158" i="4"/>
  <c r="E159" i="4"/>
  <c r="I159" i="4"/>
  <c r="Q159" i="4"/>
  <c r="R159" i="4"/>
  <c r="W159" i="4"/>
  <c r="X159" i="4"/>
  <c r="Y159" i="4"/>
  <c r="Z159" i="4"/>
  <c r="AA159" i="4"/>
  <c r="AB159" i="4"/>
  <c r="AC159" i="4"/>
  <c r="E160" i="4"/>
  <c r="I160" i="4"/>
  <c r="Q160" i="4"/>
  <c r="R160" i="4"/>
  <c r="W160" i="4"/>
  <c r="X160" i="4"/>
  <c r="Y160" i="4"/>
  <c r="Z160" i="4"/>
  <c r="AA160" i="4"/>
  <c r="AB160" i="4"/>
  <c r="AC160" i="4"/>
  <c r="E161" i="4"/>
  <c r="I161" i="4"/>
  <c r="Q161" i="4"/>
  <c r="R161" i="4"/>
  <c r="W161" i="4"/>
  <c r="X161" i="4"/>
  <c r="Y161" i="4"/>
  <c r="Z161" i="4"/>
  <c r="AA161" i="4"/>
  <c r="AB161" i="4"/>
  <c r="AC161" i="4"/>
  <c r="E162" i="4"/>
  <c r="I162" i="4"/>
  <c r="Q162" i="4"/>
  <c r="R162" i="4"/>
  <c r="W162" i="4"/>
  <c r="X162" i="4"/>
  <c r="Y162" i="4"/>
  <c r="Z162" i="4"/>
  <c r="AA162" i="4"/>
  <c r="AB162" i="4"/>
  <c r="AC162" i="4"/>
  <c r="E163" i="4"/>
  <c r="I163" i="4"/>
  <c r="Q163" i="4"/>
  <c r="R163" i="4"/>
  <c r="W163" i="4"/>
  <c r="X163" i="4"/>
  <c r="Y163" i="4"/>
  <c r="Z163" i="4"/>
  <c r="AA163" i="4"/>
  <c r="AB163" i="4"/>
  <c r="AC163" i="4"/>
  <c r="E164" i="4"/>
  <c r="I164" i="4"/>
  <c r="Q164" i="4"/>
  <c r="R164" i="4"/>
  <c r="W164" i="4"/>
  <c r="X164" i="4"/>
  <c r="Y164" i="4"/>
  <c r="Z164" i="4"/>
  <c r="AA164" i="4"/>
  <c r="AB164" i="4"/>
  <c r="AC164" i="4"/>
  <c r="E165" i="4"/>
  <c r="I165" i="4"/>
  <c r="Q165" i="4"/>
  <c r="R165" i="4"/>
  <c r="W165" i="4"/>
  <c r="X165" i="4"/>
  <c r="Y165" i="4"/>
  <c r="Z165" i="4"/>
  <c r="AA165" i="4"/>
  <c r="AB165" i="4"/>
  <c r="AC165" i="4"/>
  <c r="E166" i="4"/>
  <c r="I166" i="4"/>
  <c r="Q166" i="4"/>
  <c r="R166" i="4"/>
  <c r="W166" i="4"/>
  <c r="X166" i="4"/>
  <c r="Y166" i="4"/>
  <c r="Z166" i="4"/>
  <c r="AA166" i="4"/>
  <c r="AB166" i="4"/>
  <c r="AC166" i="4"/>
  <c r="E167" i="4"/>
  <c r="I167" i="4"/>
  <c r="Q167" i="4"/>
  <c r="R167" i="4"/>
  <c r="W167" i="4"/>
  <c r="X167" i="4"/>
  <c r="Y167" i="4"/>
  <c r="Z167" i="4"/>
  <c r="AA167" i="4"/>
  <c r="AB167" i="4"/>
  <c r="AC167" i="4"/>
  <c r="E168" i="4"/>
  <c r="I168" i="4"/>
  <c r="Q168" i="4"/>
  <c r="R168" i="4"/>
  <c r="W168" i="4"/>
  <c r="X168" i="4"/>
  <c r="Y168" i="4"/>
  <c r="Z168" i="4"/>
  <c r="AA168" i="4"/>
  <c r="AB168" i="4"/>
  <c r="AC168" i="4"/>
  <c r="E169" i="4"/>
  <c r="I169" i="4"/>
  <c r="Q169" i="4"/>
  <c r="R169" i="4"/>
  <c r="W169" i="4"/>
  <c r="X169" i="4"/>
  <c r="Y169" i="4"/>
  <c r="Z169" i="4"/>
  <c r="AA169" i="4"/>
  <c r="AB169" i="4"/>
  <c r="AC169" i="4"/>
  <c r="E170" i="4"/>
  <c r="I170" i="4"/>
  <c r="Q170" i="4"/>
  <c r="R170" i="4"/>
  <c r="W170" i="4"/>
  <c r="X170" i="4"/>
  <c r="Y170" i="4"/>
  <c r="Z170" i="4"/>
  <c r="AA170" i="4"/>
  <c r="AB170" i="4"/>
  <c r="AC170" i="4"/>
  <c r="E171" i="4"/>
  <c r="I171" i="4"/>
  <c r="Q171" i="4"/>
  <c r="R171" i="4"/>
  <c r="W171" i="4"/>
  <c r="X171" i="4"/>
  <c r="Y171" i="4"/>
  <c r="Z171" i="4"/>
  <c r="AA171" i="4"/>
  <c r="AB171" i="4"/>
  <c r="AC171" i="4"/>
  <c r="E172" i="4"/>
  <c r="I172" i="4"/>
  <c r="Q172" i="4"/>
  <c r="R172" i="4"/>
  <c r="W172" i="4"/>
  <c r="X172" i="4"/>
  <c r="Y172" i="4"/>
  <c r="Z172" i="4"/>
  <c r="AA172" i="4"/>
  <c r="AB172" i="4"/>
  <c r="AC172" i="4"/>
  <c r="E173" i="4"/>
  <c r="I173" i="4"/>
  <c r="Q173" i="4"/>
  <c r="R173" i="4"/>
  <c r="W173" i="4"/>
  <c r="X173" i="4"/>
  <c r="Y173" i="4"/>
  <c r="Z173" i="4"/>
  <c r="AA173" i="4"/>
  <c r="AB173" i="4"/>
  <c r="AC173" i="4"/>
  <c r="E174" i="4"/>
  <c r="I174" i="4"/>
  <c r="Q174" i="4"/>
  <c r="R174" i="4"/>
  <c r="W174" i="4"/>
  <c r="X174" i="4"/>
  <c r="Y174" i="4"/>
  <c r="Z174" i="4"/>
  <c r="AA174" i="4"/>
  <c r="AB174" i="4"/>
  <c r="AC174" i="4"/>
  <c r="E175" i="4"/>
  <c r="I175" i="4"/>
  <c r="Q175" i="4"/>
  <c r="R175" i="4"/>
  <c r="W175" i="4"/>
  <c r="X175" i="4"/>
  <c r="Y175" i="4"/>
  <c r="Z175" i="4"/>
  <c r="AA175" i="4"/>
  <c r="AB175" i="4"/>
  <c r="AC175" i="4"/>
  <c r="E176" i="4"/>
  <c r="I176" i="4"/>
  <c r="Q176" i="4"/>
  <c r="R176" i="4"/>
  <c r="W176" i="4"/>
  <c r="X176" i="4"/>
  <c r="Y176" i="4"/>
  <c r="Z176" i="4"/>
  <c r="AA176" i="4"/>
  <c r="AB176" i="4"/>
  <c r="AC176" i="4"/>
  <c r="E177" i="4"/>
  <c r="I177" i="4"/>
  <c r="Q177" i="4"/>
  <c r="R177" i="4"/>
  <c r="W177" i="4"/>
  <c r="X177" i="4"/>
  <c r="Y177" i="4"/>
  <c r="Z177" i="4"/>
  <c r="AA177" i="4"/>
  <c r="AB177" i="4"/>
  <c r="AC177" i="4"/>
  <c r="E178" i="4"/>
  <c r="I178" i="4"/>
  <c r="Q178" i="4"/>
  <c r="R178" i="4"/>
  <c r="W178" i="4"/>
  <c r="X178" i="4"/>
  <c r="Y178" i="4"/>
  <c r="Z178" i="4"/>
  <c r="AA178" i="4"/>
  <c r="AB178" i="4"/>
  <c r="AC178" i="4"/>
  <c r="E179" i="4"/>
  <c r="I179" i="4"/>
  <c r="Q179" i="4"/>
  <c r="R179" i="4"/>
  <c r="W179" i="4"/>
  <c r="X179" i="4"/>
  <c r="Y179" i="4"/>
  <c r="Z179" i="4"/>
  <c r="AA179" i="4"/>
  <c r="AB179" i="4"/>
  <c r="AC179" i="4"/>
  <c r="E180" i="4"/>
  <c r="I180" i="4"/>
  <c r="Q180" i="4"/>
  <c r="R180" i="4"/>
  <c r="W180" i="4"/>
  <c r="X180" i="4"/>
  <c r="Y180" i="4"/>
  <c r="Z180" i="4"/>
  <c r="AA180" i="4"/>
  <c r="AB180" i="4"/>
  <c r="AC180" i="4"/>
  <c r="E181" i="4"/>
  <c r="I181" i="4"/>
  <c r="Q181" i="4"/>
  <c r="R181" i="4"/>
  <c r="W181" i="4"/>
  <c r="X181" i="4"/>
  <c r="Y181" i="4"/>
  <c r="Z181" i="4"/>
  <c r="AA181" i="4"/>
  <c r="AB181" i="4"/>
  <c r="AC181" i="4"/>
  <c r="E182" i="4"/>
  <c r="I182" i="4"/>
  <c r="Q182" i="4"/>
  <c r="R182" i="4"/>
  <c r="W182" i="4"/>
  <c r="X182" i="4"/>
  <c r="Y182" i="4"/>
  <c r="Z182" i="4"/>
  <c r="AA182" i="4"/>
  <c r="AB182" i="4"/>
  <c r="AC182" i="4"/>
  <c r="E183" i="4"/>
  <c r="I183" i="4"/>
  <c r="Q183" i="4"/>
  <c r="R183" i="4"/>
  <c r="W183" i="4"/>
  <c r="X183" i="4"/>
  <c r="Y183" i="4"/>
  <c r="Z183" i="4"/>
  <c r="AA183" i="4"/>
  <c r="AB183" i="4"/>
  <c r="AC183" i="4"/>
  <c r="E184" i="4"/>
  <c r="I184" i="4"/>
  <c r="Q184" i="4"/>
  <c r="R184" i="4"/>
  <c r="W184" i="4"/>
  <c r="X184" i="4"/>
  <c r="Y184" i="4"/>
  <c r="Z184" i="4"/>
  <c r="AA184" i="4"/>
  <c r="AB184" i="4"/>
  <c r="AC184" i="4"/>
  <c r="E185" i="4"/>
  <c r="I185" i="4"/>
  <c r="Q185" i="4"/>
  <c r="R185" i="4"/>
  <c r="W185" i="4"/>
  <c r="X185" i="4"/>
  <c r="Y185" i="4"/>
  <c r="Z185" i="4"/>
  <c r="AA185" i="4"/>
  <c r="AB185" i="4"/>
  <c r="AC185" i="4"/>
  <c r="E186" i="4"/>
  <c r="I186" i="4"/>
  <c r="Q186" i="4"/>
  <c r="R186" i="4"/>
  <c r="W186" i="4"/>
  <c r="X186" i="4"/>
  <c r="Y186" i="4"/>
  <c r="Z186" i="4"/>
  <c r="AA186" i="4"/>
  <c r="AB186" i="4"/>
  <c r="AC186" i="4"/>
  <c r="E187" i="4"/>
  <c r="I187" i="4"/>
  <c r="Q187" i="4"/>
  <c r="R187" i="4"/>
  <c r="W187" i="4"/>
  <c r="X187" i="4"/>
  <c r="Y187" i="4"/>
  <c r="Z187" i="4"/>
  <c r="AA187" i="4"/>
  <c r="AB187" i="4"/>
  <c r="AC187" i="4"/>
  <c r="E188" i="4"/>
  <c r="I188" i="4"/>
  <c r="Q188" i="4"/>
  <c r="R188" i="4"/>
  <c r="W188" i="4"/>
  <c r="X188" i="4"/>
  <c r="Y188" i="4"/>
  <c r="Z188" i="4"/>
  <c r="AA188" i="4"/>
  <c r="AB188" i="4"/>
  <c r="AC188" i="4"/>
  <c r="E189" i="4"/>
  <c r="I189" i="4"/>
  <c r="Q189" i="4"/>
  <c r="R189" i="4"/>
  <c r="W189" i="4"/>
  <c r="X189" i="4"/>
  <c r="Y189" i="4"/>
  <c r="Z189" i="4"/>
  <c r="AA189" i="4"/>
  <c r="AB189" i="4"/>
  <c r="AC189" i="4"/>
  <c r="E190" i="4"/>
  <c r="I190" i="4"/>
  <c r="Q190" i="4"/>
  <c r="R190" i="4"/>
  <c r="W190" i="4"/>
  <c r="X190" i="4"/>
  <c r="Y190" i="4"/>
  <c r="Z190" i="4"/>
  <c r="AA190" i="4"/>
  <c r="AB190" i="4"/>
  <c r="AC190" i="4"/>
  <c r="E191" i="4"/>
  <c r="I191" i="4"/>
  <c r="Q191" i="4"/>
  <c r="R191" i="4"/>
  <c r="W191" i="4"/>
  <c r="X191" i="4"/>
  <c r="Y191" i="4"/>
  <c r="Z191" i="4"/>
  <c r="AA191" i="4"/>
  <c r="AB191" i="4"/>
  <c r="AC191" i="4"/>
  <c r="E192" i="4"/>
  <c r="I192" i="4"/>
  <c r="Q192" i="4"/>
  <c r="R192" i="4"/>
  <c r="W192" i="4"/>
  <c r="X192" i="4"/>
  <c r="Y192" i="4"/>
  <c r="Z192" i="4"/>
  <c r="AA192" i="4"/>
  <c r="AB192" i="4"/>
  <c r="AC192" i="4"/>
  <c r="E193" i="4"/>
  <c r="I193" i="4"/>
  <c r="Q193" i="4"/>
  <c r="R193" i="4"/>
  <c r="W193" i="4"/>
  <c r="X193" i="4"/>
  <c r="Y193" i="4"/>
  <c r="Z193" i="4"/>
  <c r="AA193" i="4"/>
  <c r="AB193" i="4"/>
  <c r="AC193" i="4"/>
  <c r="E194" i="4"/>
  <c r="I194" i="4"/>
  <c r="Q194" i="4"/>
  <c r="R194" i="4"/>
  <c r="W194" i="4"/>
  <c r="X194" i="4"/>
  <c r="Y194" i="4"/>
  <c r="Z194" i="4"/>
  <c r="AA194" i="4"/>
  <c r="AB194" i="4"/>
  <c r="AC194" i="4"/>
  <c r="E195" i="4"/>
  <c r="I195" i="4"/>
  <c r="Q195" i="4"/>
  <c r="R195" i="4"/>
  <c r="W195" i="4"/>
  <c r="X195" i="4"/>
  <c r="Y195" i="4"/>
  <c r="Z195" i="4"/>
  <c r="AA195" i="4"/>
  <c r="AB195" i="4"/>
  <c r="AC195" i="4"/>
  <c r="E196" i="4"/>
  <c r="I196" i="4"/>
  <c r="Q196" i="4"/>
  <c r="R196" i="4"/>
  <c r="W196" i="4"/>
  <c r="X196" i="4"/>
  <c r="Y196" i="4"/>
  <c r="Z196" i="4"/>
  <c r="AA196" i="4"/>
  <c r="AB196" i="4"/>
  <c r="AC196" i="4"/>
  <c r="E197" i="4"/>
  <c r="I197" i="4"/>
  <c r="Q197" i="4"/>
  <c r="R197" i="4"/>
  <c r="W197" i="4"/>
  <c r="X197" i="4"/>
  <c r="Y197" i="4"/>
  <c r="Z197" i="4"/>
  <c r="AA197" i="4"/>
  <c r="AB197" i="4"/>
  <c r="AC197" i="4"/>
  <c r="E198" i="4"/>
  <c r="I198" i="4"/>
  <c r="Q198" i="4"/>
  <c r="R198" i="4"/>
  <c r="W198" i="4"/>
  <c r="X198" i="4"/>
  <c r="Y198" i="4"/>
  <c r="Z198" i="4"/>
  <c r="AA198" i="4"/>
  <c r="AB198" i="4"/>
  <c r="AC198" i="4"/>
  <c r="E199" i="4"/>
  <c r="I199" i="4"/>
  <c r="Q199" i="4"/>
  <c r="R199" i="4"/>
  <c r="W199" i="4"/>
  <c r="X199" i="4"/>
  <c r="Y199" i="4"/>
  <c r="Z199" i="4"/>
  <c r="AA199" i="4"/>
  <c r="AB199" i="4"/>
  <c r="AC199" i="4"/>
  <c r="E200" i="4"/>
  <c r="I200" i="4"/>
  <c r="Q200" i="4"/>
  <c r="R200" i="4"/>
  <c r="W200" i="4"/>
  <c r="X200" i="4"/>
  <c r="Y200" i="4"/>
  <c r="Z200" i="4"/>
  <c r="AA200" i="4"/>
  <c r="AB200" i="4"/>
  <c r="AC200" i="4"/>
  <c r="E201" i="4"/>
  <c r="I201" i="4"/>
  <c r="Q201" i="4"/>
  <c r="R201" i="4"/>
  <c r="W201" i="4"/>
  <c r="X201" i="4"/>
  <c r="Y201" i="4"/>
  <c r="Z201" i="4"/>
  <c r="AA201" i="4"/>
  <c r="AB201" i="4"/>
  <c r="AC201" i="4"/>
  <c r="E202" i="4"/>
  <c r="I202" i="4"/>
  <c r="Q202" i="4"/>
  <c r="R202" i="4"/>
  <c r="W202" i="4"/>
  <c r="X202" i="4"/>
  <c r="Y202" i="4"/>
  <c r="Z202" i="4"/>
  <c r="AA202" i="4"/>
  <c r="AB202" i="4"/>
  <c r="AC202" i="4"/>
  <c r="E203" i="4"/>
  <c r="I203" i="4"/>
  <c r="Q203" i="4"/>
  <c r="R203" i="4"/>
  <c r="W203" i="4"/>
  <c r="X203" i="4"/>
  <c r="Y203" i="4"/>
  <c r="Z203" i="4"/>
  <c r="AA203" i="4"/>
  <c r="AB203" i="4"/>
  <c r="AC203" i="4"/>
  <c r="E204" i="4"/>
  <c r="I204" i="4"/>
  <c r="Q204" i="4"/>
  <c r="R204" i="4"/>
  <c r="W204" i="4"/>
  <c r="X204" i="4"/>
  <c r="Y204" i="4"/>
  <c r="Z204" i="4"/>
  <c r="AA204" i="4"/>
  <c r="AB204" i="4"/>
  <c r="AC204" i="4"/>
  <c r="E205" i="4"/>
  <c r="I205" i="4"/>
  <c r="Q205" i="4"/>
  <c r="R205" i="4"/>
  <c r="W205" i="4"/>
  <c r="X205" i="4"/>
  <c r="Y205" i="4"/>
  <c r="Z205" i="4"/>
  <c r="AA205" i="4"/>
  <c r="AB205" i="4"/>
  <c r="AC205" i="4"/>
  <c r="A206" i="4"/>
  <c r="E206" i="4"/>
  <c r="I206" i="4"/>
  <c r="Q206" i="4"/>
  <c r="R206" i="4"/>
  <c r="W206" i="4"/>
  <c r="X206" i="4"/>
  <c r="Y206" i="4"/>
  <c r="Z206" i="4"/>
  <c r="AA206" i="4"/>
  <c r="AB206" i="4"/>
  <c r="AC206" i="4"/>
  <c r="A207" i="4"/>
  <c r="E207" i="4"/>
  <c r="I207" i="4"/>
  <c r="Q207" i="4"/>
  <c r="R207" i="4"/>
  <c r="W207" i="4"/>
  <c r="X207" i="4"/>
  <c r="Y207" i="4"/>
  <c r="Z207" i="4"/>
  <c r="AA207" i="4"/>
  <c r="AB207" i="4"/>
  <c r="AC207" i="4"/>
  <c r="A208" i="4"/>
  <c r="E208" i="4"/>
  <c r="I208" i="4"/>
  <c r="Q208" i="4"/>
  <c r="R208" i="4"/>
  <c r="W208" i="4"/>
  <c r="X208" i="4"/>
  <c r="Y208" i="4"/>
  <c r="Z208" i="4"/>
  <c r="AA208" i="4"/>
  <c r="AB208" i="4"/>
  <c r="AC208" i="4"/>
  <c r="A209" i="4"/>
  <c r="E209" i="4"/>
  <c r="I209" i="4"/>
  <c r="Q209" i="4"/>
  <c r="R209" i="4"/>
  <c r="W209" i="4"/>
  <c r="X209" i="4"/>
  <c r="Y209" i="4"/>
  <c r="Z209" i="4"/>
  <c r="AA209" i="4"/>
  <c r="AB209" i="4"/>
  <c r="AC209" i="4"/>
  <c r="A210" i="4"/>
  <c r="E210" i="4"/>
  <c r="I210" i="4"/>
  <c r="Q210" i="4"/>
  <c r="R210" i="4"/>
  <c r="W210" i="4"/>
  <c r="X210" i="4"/>
  <c r="Y210" i="4"/>
  <c r="Z210" i="4"/>
  <c r="AA210" i="4"/>
  <c r="AB210" i="4"/>
  <c r="AC210" i="4"/>
  <c r="A211" i="4"/>
  <c r="E211" i="4"/>
  <c r="I211" i="4"/>
  <c r="Q211" i="4"/>
  <c r="R211" i="4"/>
  <c r="W211" i="4"/>
  <c r="X211" i="4"/>
  <c r="Y211" i="4"/>
  <c r="Z211" i="4"/>
  <c r="AA211" i="4"/>
  <c r="AB211" i="4"/>
  <c r="AC211" i="4"/>
  <c r="A212" i="4"/>
  <c r="E212" i="4"/>
  <c r="I212" i="4"/>
  <c r="Q212" i="4"/>
  <c r="R212" i="4"/>
  <c r="W212" i="4"/>
  <c r="X212" i="4"/>
  <c r="Y212" i="4"/>
  <c r="Z212" i="4"/>
  <c r="AA212" i="4"/>
  <c r="AB212" i="4"/>
  <c r="AC212" i="4"/>
  <c r="A213" i="4"/>
  <c r="E213" i="4"/>
  <c r="I213" i="4"/>
  <c r="Q213" i="4"/>
  <c r="R213" i="4"/>
  <c r="W213" i="4"/>
  <c r="X213" i="4"/>
  <c r="Y213" i="4"/>
  <c r="Z213" i="4"/>
  <c r="AA213" i="4"/>
  <c r="AB213" i="4"/>
  <c r="AC213" i="4"/>
  <c r="A214" i="4"/>
  <c r="E214" i="4"/>
  <c r="I214" i="4"/>
  <c r="Q214" i="4"/>
  <c r="R214" i="4"/>
  <c r="W214" i="4"/>
  <c r="X214" i="4"/>
  <c r="Y214" i="4"/>
  <c r="Z214" i="4"/>
  <c r="AA214" i="4"/>
  <c r="AB214" i="4"/>
  <c r="AC214" i="4"/>
  <c r="A215" i="4"/>
  <c r="E215" i="4"/>
  <c r="I215" i="4"/>
  <c r="Q215" i="4"/>
  <c r="R215" i="4"/>
  <c r="W215" i="4"/>
  <c r="X215" i="4"/>
  <c r="Y215" i="4"/>
  <c r="Z215" i="4"/>
  <c r="AA215" i="4"/>
  <c r="AB215" i="4"/>
  <c r="AC215" i="4"/>
  <c r="A216" i="4"/>
  <c r="E216" i="4"/>
  <c r="I216" i="4"/>
  <c r="Q216" i="4"/>
  <c r="R216" i="4"/>
  <c r="W216" i="4"/>
  <c r="X216" i="4"/>
  <c r="Y216" i="4"/>
  <c r="Z216" i="4"/>
  <c r="AA216" i="4"/>
  <c r="AB216" i="4"/>
  <c r="AC216" i="4"/>
  <c r="A217" i="4"/>
  <c r="E217" i="4"/>
  <c r="I217" i="4"/>
  <c r="Q217" i="4"/>
  <c r="R217" i="4"/>
  <c r="W217" i="4"/>
  <c r="X217" i="4"/>
  <c r="Y217" i="4"/>
  <c r="Z217" i="4"/>
  <c r="AA217" i="4"/>
  <c r="AB217" i="4"/>
  <c r="AC217" i="4"/>
  <c r="A218" i="4"/>
  <c r="E218" i="4"/>
  <c r="I218" i="4"/>
  <c r="Q218" i="4"/>
  <c r="R218" i="4"/>
  <c r="W218" i="4"/>
  <c r="X218" i="4"/>
  <c r="Y218" i="4"/>
  <c r="Z218" i="4"/>
  <c r="AA218" i="4"/>
  <c r="AB218" i="4"/>
  <c r="AC218" i="4"/>
  <c r="A219" i="4"/>
  <c r="E219" i="4"/>
  <c r="I219" i="4"/>
  <c r="Q219" i="4"/>
  <c r="R219" i="4"/>
  <c r="W219" i="4"/>
  <c r="X219" i="4"/>
  <c r="Y219" i="4"/>
  <c r="Z219" i="4"/>
  <c r="AA219" i="4"/>
  <c r="AB219" i="4"/>
  <c r="AC219" i="4"/>
  <c r="A220" i="4"/>
  <c r="E220" i="4"/>
  <c r="I220" i="4"/>
  <c r="Q220" i="4"/>
  <c r="R220" i="4"/>
  <c r="W220" i="4"/>
  <c r="X220" i="4"/>
  <c r="Y220" i="4"/>
  <c r="Z220" i="4"/>
  <c r="AA220" i="4"/>
  <c r="AB220" i="4"/>
  <c r="AC220" i="4"/>
  <c r="A221" i="4"/>
  <c r="E221" i="4"/>
  <c r="I221" i="4"/>
  <c r="Q221" i="4"/>
  <c r="R221" i="4"/>
  <c r="W221" i="4"/>
  <c r="X221" i="4"/>
  <c r="Y221" i="4"/>
  <c r="Z221" i="4"/>
  <c r="AA221" i="4"/>
  <c r="AB221" i="4"/>
  <c r="AC221" i="4"/>
  <c r="A222" i="4"/>
  <c r="E222" i="4"/>
  <c r="I222" i="4"/>
  <c r="Q222" i="4"/>
  <c r="R222" i="4"/>
  <c r="W222" i="4"/>
  <c r="X222" i="4"/>
  <c r="Y222" i="4"/>
  <c r="Z222" i="4"/>
  <c r="AA222" i="4"/>
  <c r="AB222" i="4"/>
  <c r="AC222" i="4"/>
  <c r="A223" i="4"/>
  <c r="E223" i="4"/>
  <c r="I223" i="4"/>
  <c r="Q223" i="4"/>
  <c r="R223" i="4"/>
  <c r="W223" i="4"/>
  <c r="X223" i="4"/>
  <c r="Y223" i="4"/>
  <c r="Z223" i="4"/>
  <c r="AA223" i="4"/>
  <c r="AB223" i="4"/>
  <c r="AC223" i="4"/>
  <c r="A224" i="4"/>
  <c r="E224" i="4"/>
  <c r="I224" i="4"/>
  <c r="Q224" i="4"/>
  <c r="R224" i="4"/>
  <c r="W224" i="4"/>
  <c r="X224" i="4"/>
  <c r="Y224" i="4"/>
  <c r="Z224" i="4"/>
  <c r="AA224" i="4"/>
  <c r="AB224" i="4"/>
  <c r="AC224" i="4"/>
  <c r="A225" i="4"/>
  <c r="E225" i="4"/>
  <c r="I225" i="4"/>
  <c r="Q225" i="4"/>
  <c r="R225" i="4"/>
  <c r="W225" i="4"/>
  <c r="X225" i="4"/>
  <c r="Y225" i="4"/>
  <c r="Z225" i="4"/>
  <c r="AA225" i="4"/>
  <c r="AB225" i="4"/>
  <c r="AC225" i="4"/>
  <c r="A226" i="4"/>
  <c r="E226" i="4"/>
  <c r="I226" i="4"/>
  <c r="Q226" i="4"/>
  <c r="R226" i="4"/>
  <c r="W226" i="4"/>
  <c r="X226" i="4"/>
  <c r="Y226" i="4"/>
  <c r="Z226" i="4"/>
  <c r="AA226" i="4"/>
  <c r="AB226" i="4"/>
  <c r="AC226" i="4"/>
  <c r="A227" i="4"/>
  <c r="E227" i="4"/>
  <c r="I227" i="4"/>
  <c r="Q227" i="4"/>
  <c r="R227" i="4"/>
  <c r="W227" i="4"/>
  <c r="X227" i="4"/>
  <c r="Y227" i="4"/>
  <c r="Z227" i="4"/>
  <c r="AA227" i="4"/>
  <c r="AB227" i="4"/>
  <c r="AC227" i="4"/>
  <c r="A228" i="4"/>
  <c r="E228" i="4"/>
  <c r="I228" i="4"/>
  <c r="Q228" i="4"/>
  <c r="R228" i="4"/>
  <c r="W228" i="4"/>
  <c r="X228" i="4"/>
  <c r="Y228" i="4"/>
  <c r="Z228" i="4"/>
  <c r="AA228" i="4"/>
  <c r="AB228" i="4"/>
  <c r="AC228" i="4"/>
  <c r="A229" i="4"/>
  <c r="E229" i="4"/>
  <c r="I229" i="4"/>
  <c r="Q229" i="4"/>
  <c r="R229" i="4"/>
  <c r="W229" i="4"/>
  <c r="X229" i="4"/>
  <c r="Y229" i="4"/>
  <c r="Z229" i="4"/>
  <c r="AA229" i="4"/>
  <c r="AB229" i="4"/>
  <c r="AC229" i="4"/>
  <c r="A230" i="4"/>
  <c r="E230" i="4"/>
  <c r="I230" i="4"/>
  <c r="Q230" i="4"/>
  <c r="R230" i="4"/>
  <c r="W230" i="4"/>
  <c r="X230" i="4"/>
  <c r="Y230" i="4"/>
  <c r="Z230" i="4"/>
  <c r="AA230" i="4"/>
  <c r="AB230" i="4"/>
  <c r="AC230" i="4"/>
  <c r="A231" i="4"/>
  <c r="E231" i="4"/>
  <c r="I231" i="4"/>
  <c r="Q231" i="4"/>
  <c r="R231" i="4"/>
  <c r="W231" i="4"/>
  <c r="X231" i="4"/>
  <c r="Y231" i="4"/>
  <c r="Z231" i="4"/>
  <c r="AA231" i="4"/>
  <c r="AB231" i="4"/>
  <c r="AC231" i="4"/>
  <c r="A232" i="4"/>
  <c r="E232" i="4"/>
  <c r="I232" i="4"/>
  <c r="Q232" i="4"/>
  <c r="R232" i="4"/>
  <c r="W232" i="4"/>
  <c r="X232" i="4"/>
  <c r="Y232" i="4"/>
  <c r="Z232" i="4"/>
  <c r="AA232" i="4"/>
  <c r="AB232" i="4"/>
  <c r="AC232" i="4"/>
  <c r="A233" i="4"/>
  <c r="E233" i="4"/>
  <c r="I233" i="4"/>
  <c r="Q233" i="4"/>
  <c r="R233" i="4"/>
  <c r="W233" i="4"/>
  <c r="X233" i="4"/>
  <c r="Y233" i="4"/>
  <c r="Z233" i="4"/>
  <c r="AA233" i="4"/>
  <c r="AB233" i="4"/>
  <c r="AC233" i="4"/>
  <c r="A234" i="4"/>
  <c r="E234" i="4"/>
  <c r="I234" i="4"/>
  <c r="Q234" i="4"/>
  <c r="R234" i="4"/>
  <c r="W234" i="4"/>
  <c r="X234" i="4"/>
  <c r="Y234" i="4"/>
  <c r="Z234" i="4"/>
  <c r="AA234" i="4"/>
  <c r="AB234" i="4"/>
  <c r="AC234" i="4"/>
  <c r="A235" i="4"/>
  <c r="E235" i="4"/>
  <c r="I235" i="4"/>
  <c r="Q235" i="4"/>
  <c r="R235" i="4"/>
  <c r="W235" i="4"/>
  <c r="X235" i="4"/>
  <c r="Y235" i="4"/>
  <c r="Z235" i="4"/>
  <c r="AA235" i="4"/>
  <c r="AB235" i="4"/>
  <c r="AC235" i="4"/>
  <c r="A236" i="4"/>
  <c r="E236" i="4"/>
  <c r="I236" i="4"/>
  <c r="Q236" i="4"/>
  <c r="R236" i="4"/>
  <c r="W236" i="4"/>
  <c r="X236" i="4"/>
  <c r="Y236" i="4"/>
  <c r="Z236" i="4"/>
  <c r="AA236" i="4"/>
  <c r="AB236" i="4"/>
  <c r="AC236" i="4"/>
  <c r="A237" i="4"/>
  <c r="E237" i="4"/>
  <c r="I237" i="4"/>
  <c r="Q237" i="4"/>
  <c r="R237" i="4"/>
  <c r="W237" i="4"/>
  <c r="X237" i="4"/>
  <c r="Y237" i="4"/>
  <c r="Z237" i="4"/>
  <c r="AA237" i="4"/>
  <c r="AB237" i="4"/>
  <c r="AC237" i="4"/>
  <c r="A238" i="4"/>
  <c r="E238" i="4"/>
  <c r="I238" i="4"/>
  <c r="Q238" i="4"/>
  <c r="R238" i="4"/>
  <c r="W238" i="4"/>
  <c r="X238" i="4"/>
  <c r="Y238" i="4"/>
  <c r="Z238" i="4"/>
  <c r="AA238" i="4"/>
  <c r="AB238" i="4"/>
  <c r="AC238" i="4"/>
  <c r="A239" i="4"/>
  <c r="E239" i="4"/>
  <c r="I239" i="4"/>
  <c r="Q239" i="4"/>
  <c r="R239" i="4"/>
  <c r="W239" i="4"/>
  <c r="X239" i="4"/>
  <c r="Y239" i="4"/>
  <c r="Z239" i="4"/>
  <c r="AA239" i="4"/>
  <c r="AB239" i="4"/>
  <c r="AC239" i="4"/>
  <c r="A240" i="4"/>
  <c r="E240" i="4"/>
  <c r="I240" i="4"/>
  <c r="Q240" i="4"/>
  <c r="R240" i="4"/>
  <c r="W240" i="4"/>
  <c r="X240" i="4"/>
  <c r="Y240" i="4"/>
  <c r="Z240" i="4"/>
  <c r="AA240" i="4"/>
  <c r="AB240" i="4"/>
  <c r="AC240" i="4"/>
  <c r="A241" i="4"/>
  <c r="E241" i="4"/>
  <c r="I241" i="4"/>
  <c r="Q241" i="4"/>
  <c r="R241" i="4"/>
  <c r="W241" i="4"/>
  <c r="X241" i="4"/>
  <c r="Y241" i="4"/>
  <c r="Z241" i="4"/>
  <c r="AA241" i="4"/>
  <c r="AB241" i="4"/>
  <c r="AC241" i="4"/>
  <c r="A242" i="4"/>
  <c r="E242" i="4"/>
  <c r="I242" i="4"/>
  <c r="Q242" i="4"/>
  <c r="R242" i="4"/>
  <c r="W242" i="4"/>
  <c r="X242" i="4"/>
  <c r="Y242" i="4"/>
  <c r="Z242" i="4"/>
  <c r="AA242" i="4"/>
  <c r="AB242" i="4"/>
  <c r="AC242" i="4"/>
  <c r="A243" i="4"/>
  <c r="E243" i="4"/>
  <c r="I243" i="4"/>
  <c r="Q243" i="4"/>
  <c r="R243" i="4"/>
  <c r="W243" i="4"/>
  <c r="X243" i="4"/>
  <c r="Y243" i="4"/>
  <c r="Z243" i="4"/>
  <c r="AA243" i="4"/>
  <c r="AB243" i="4"/>
  <c r="AC243" i="4"/>
  <c r="A244" i="4"/>
  <c r="E244" i="4"/>
  <c r="I244" i="4"/>
  <c r="Q244" i="4"/>
  <c r="R244" i="4"/>
  <c r="W244" i="4"/>
  <c r="X244" i="4"/>
  <c r="Y244" i="4"/>
  <c r="Z244" i="4"/>
  <c r="AA244" i="4"/>
  <c r="AB244" i="4"/>
  <c r="AC244" i="4"/>
  <c r="A245" i="4"/>
  <c r="E245" i="4"/>
  <c r="I245" i="4"/>
  <c r="Q245" i="4"/>
  <c r="R245" i="4"/>
  <c r="W245" i="4"/>
  <c r="X245" i="4"/>
  <c r="Y245" i="4"/>
  <c r="Z245" i="4"/>
  <c r="AA245" i="4"/>
  <c r="AB245" i="4"/>
  <c r="AC245" i="4"/>
  <c r="A246" i="4"/>
  <c r="E246" i="4"/>
  <c r="I246" i="4"/>
  <c r="Q246" i="4"/>
  <c r="R246" i="4"/>
  <c r="W246" i="4"/>
  <c r="X246" i="4"/>
  <c r="Y246" i="4"/>
  <c r="Z246" i="4"/>
  <c r="AA246" i="4"/>
  <c r="AB246" i="4"/>
  <c r="AC246" i="4"/>
  <c r="A247" i="4"/>
  <c r="E247" i="4"/>
  <c r="I247" i="4"/>
  <c r="Q247" i="4"/>
  <c r="R247" i="4"/>
  <c r="W247" i="4"/>
  <c r="X247" i="4"/>
  <c r="Y247" i="4"/>
  <c r="Z247" i="4"/>
  <c r="AA247" i="4"/>
  <c r="AB247" i="4"/>
  <c r="AC247" i="4"/>
  <c r="A248" i="4"/>
  <c r="E248" i="4"/>
  <c r="I248" i="4"/>
  <c r="Q248" i="4"/>
  <c r="R248" i="4"/>
  <c r="W248" i="4"/>
  <c r="X248" i="4"/>
  <c r="Y248" i="4"/>
  <c r="Z248" i="4"/>
  <c r="AA248" i="4"/>
  <c r="AB248" i="4"/>
  <c r="AC248" i="4"/>
  <c r="A249" i="4"/>
  <c r="E249" i="4"/>
  <c r="I249" i="4"/>
  <c r="Q249" i="4"/>
  <c r="R249" i="4"/>
  <c r="W249" i="4"/>
  <c r="X249" i="4"/>
  <c r="Y249" i="4"/>
  <c r="Z249" i="4"/>
  <c r="AA249" i="4"/>
  <c r="AB249" i="4"/>
  <c r="AC249" i="4"/>
  <c r="A250" i="4"/>
  <c r="E250" i="4"/>
  <c r="I250" i="4"/>
  <c r="Q250" i="4"/>
  <c r="R250" i="4"/>
  <c r="W250" i="4"/>
  <c r="X250" i="4"/>
  <c r="Y250" i="4"/>
  <c r="Z250" i="4"/>
  <c r="AA250" i="4"/>
  <c r="AB250" i="4"/>
  <c r="AC250" i="4"/>
  <c r="A251" i="4"/>
  <c r="E251" i="4"/>
  <c r="I251" i="4"/>
  <c r="Q251" i="4"/>
  <c r="R251" i="4"/>
  <c r="W251" i="4"/>
  <c r="X251" i="4"/>
  <c r="Y251" i="4"/>
  <c r="Z251" i="4"/>
  <c r="AA251" i="4"/>
  <c r="AB251" i="4"/>
  <c r="AC251" i="4"/>
  <c r="A252" i="4"/>
  <c r="E252" i="4"/>
  <c r="I252" i="4"/>
  <c r="Q252" i="4"/>
  <c r="R252" i="4"/>
  <c r="W252" i="4"/>
  <c r="X252" i="4"/>
  <c r="Y252" i="4"/>
  <c r="Z252" i="4"/>
  <c r="AA252" i="4"/>
  <c r="AB252" i="4"/>
  <c r="AC252" i="4"/>
  <c r="A253" i="4"/>
  <c r="E253" i="4"/>
  <c r="I253" i="4"/>
  <c r="Q253" i="4"/>
  <c r="R253" i="4"/>
  <c r="W253" i="4"/>
  <c r="X253" i="4"/>
  <c r="Y253" i="4"/>
  <c r="Z253" i="4"/>
  <c r="AA253" i="4"/>
  <c r="AB253" i="4"/>
  <c r="AC253" i="4"/>
  <c r="A254" i="4"/>
  <c r="E254" i="4"/>
  <c r="I254" i="4"/>
  <c r="Q254" i="4"/>
  <c r="R254" i="4"/>
  <c r="W254" i="4"/>
  <c r="X254" i="4"/>
  <c r="Y254" i="4"/>
  <c r="Z254" i="4"/>
  <c r="AA254" i="4"/>
  <c r="AB254" i="4"/>
  <c r="AC254" i="4"/>
  <c r="A255" i="4"/>
  <c r="E255" i="4"/>
  <c r="I255" i="4"/>
  <c r="Q255" i="4"/>
  <c r="R255" i="4"/>
  <c r="W255" i="4"/>
  <c r="X255" i="4"/>
  <c r="Y255" i="4"/>
  <c r="Z255" i="4"/>
  <c r="AA255" i="4"/>
  <c r="AB255" i="4"/>
  <c r="AC255" i="4"/>
  <c r="A256" i="4"/>
  <c r="E256" i="4"/>
  <c r="I256" i="4"/>
  <c r="Q256" i="4"/>
  <c r="R256" i="4"/>
  <c r="W256" i="4"/>
  <c r="X256" i="4"/>
  <c r="Y256" i="4"/>
  <c r="Z256" i="4"/>
  <c r="AA256" i="4"/>
  <c r="AB256" i="4"/>
  <c r="AC256" i="4"/>
  <c r="A257" i="4"/>
  <c r="E257" i="4"/>
  <c r="I257" i="4"/>
  <c r="Q257" i="4"/>
  <c r="R257" i="4"/>
  <c r="W257" i="4"/>
  <c r="X257" i="4"/>
  <c r="Y257" i="4"/>
  <c r="Z257" i="4"/>
  <c r="AA257" i="4"/>
  <c r="AB257" i="4"/>
  <c r="AC257" i="4"/>
  <c r="A258" i="4"/>
  <c r="E258" i="4"/>
  <c r="I258" i="4"/>
  <c r="Q258" i="4"/>
  <c r="R258" i="4"/>
  <c r="W258" i="4"/>
  <c r="X258" i="4"/>
  <c r="Y258" i="4"/>
  <c r="Z258" i="4"/>
  <c r="AA258" i="4"/>
  <c r="AB258" i="4"/>
  <c r="AC258" i="4"/>
  <c r="A259" i="4"/>
  <c r="E259" i="4"/>
  <c r="I259" i="4"/>
  <c r="Q259" i="4"/>
  <c r="R259" i="4"/>
  <c r="W259" i="4"/>
  <c r="X259" i="4"/>
  <c r="Y259" i="4"/>
  <c r="Z259" i="4"/>
  <c r="AA259" i="4"/>
  <c r="AB259" i="4"/>
  <c r="AC259" i="4"/>
  <c r="A260" i="4"/>
  <c r="E260" i="4"/>
  <c r="I260" i="4"/>
  <c r="Q260" i="4"/>
  <c r="R260" i="4"/>
  <c r="W260" i="4"/>
  <c r="X260" i="4"/>
  <c r="Y260" i="4"/>
  <c r="Z260" i="4"/>
  <c r="AA260" i="4"/>
  <c r="AB260" i="4"/>
  <c r="AC260" i="4"/>
  <c r="A261" i="4"/>
  <c r="E261" i="4"/>
  <c r="I261" i="4"/>
  <c r="Q261" i="4"/>
  <c r="R261" i="4"/>
  <c r="W261" i="4"/>
  <c r="X261" i="4"/>
  <c r="Y261" i="4"/>
  <c r="Z261" i="4"/>
  <c r="AA261" i="4"/>
  <c r="AB261" i="4"/>
  <c r="AC261" i="4"/>
  <c r="A262" i="4"/>
  <c r="E262" i="4"/>
  <c r="I262" i="4"/>
  <c r="Q262" i="4"/>
  <c r="R262" i="4"/>
  <c r="W262" i="4"/>
  <c r="X262" i="4"/>
  <c r="Y262" i="4"/>
  <c r="Z262" i="4"/>
  <c r="AA262" i="4"/>
  <c r="AB262" i="4"/>
  <c r="AC262" i="4"/>
  <c r="A263" i="4"/>
  <c r="E263" i="4"/>
  <c r="I263" i="4"/>
  <c r="K263" i="4"/>
  <c r="Q263" i="4"/>
  <c r="R263" i="4"/>
  <c r="W263" i="4"/>
  <c r="X263" i="4"/>
  <c r="Y263" i="4"/>
  <c r="Z263" i="4"/>
  <c r="AA263" i="4"/>
  <c r="AB263" i="4"/>
  <c r="AC263" i="4"/>
  <c r="A264" i="4"/>
  <c r="E264" i="4"/>
  <c r="I264" i="4"/>
  <c r="K264" i="4"/>
  <c r="Q264" i="4"/>
  <c r="R264" i="4"/>
  <c r="W264" i="4"/>
  <c r="X264" i="4"/>
  <c r="Y264" i="4"/>
  <c r="Z264" i="4"/>
  <c r="AA264" i="4"/>
  <c r="AB264" i="4"/>
  <c r="AC264" i="4"/>
  <c r="A265" i="4"/>
  <c r="E265" i="4"/>
  <c r="I265" i="4"/>
  <c r="K265" i="4"/>
  <c r="Q265" i="4"/>
  <c r="R265" i="4"/>
  <c r="W265" i="4"/>
  <c r="X265" i="4"/>
  <c r="Y265" i="4"/>
  <c r="Z265" i="4"/>
  <c r="AA265" i="4"/>
  <c r="AB265" i="4"/>
  <c r="AC265" i="4"/>
  <c r="A266" i="4"/>
  <c r="E266" i="4"/>
  <c r="I266" i="4"/>
  <c r="K266" i="4"/>
  <c r="Q266" i="4"/>
  <c r="R266" i="4"/>
  <c r="W266" i="4"/>
  <c r="X266" i="4"/>
  <c r="Y266" i="4"/>
  <c r="Z266" i="4"/>
  <c r="AA266" i="4"/>
  <c r="AB266" i="4"/>
  <c r="AC266" i="4"/>
  <c r="A267" i="4"/>
  <c r="E267" i="4"/>
  <c r="I267" i="4"/>
  <c r="K267" i="4"/>
  <c r="Q267" i="4"/>
  <c r="R267" i="4"/>
  <c r="W267" i="4"/>
  <c r="X267" i="4"/>
  <c r="Y267" i="4"/>
  <c r="Z267" i="4"/>
  <c r="AA267" i="4"/>
  <c r="AB267" i="4"/>
  <c r="AC267" i="4"/>
  <c r="A268" i="4"/>
  <c r="E268" i="4"/>
  <c r="I268" i="4"/>
  <c r="K268" i="4"/>
  <c r="Q268" i="4"/>
  <c r="R268" i="4"/>
  <c r="W268" i="4"/>
  <c r="X268" i="4"/>
  <c r="Y268" i="4"/>
  <c r="Z268" i="4"/>
  <c r="AA268" i="4"/>
  <c r="AB268" i="4"/>
  <c r="AC268" i="4"/>
  <c r="A269" i="4"/>
  <c r="E269" i="4"/>
  <c r="I269" i="4"/>
  <c r="K269" i="4"/>
  <c r="Q269" i="4"/>
  <c r="R269" i="4"/>
  <c r="W269" i="4"/>
  <c r="X269" i="4"/>
  <c r="Y269" i="4"/>
  <c r="Z269" i="4"/>
  <c r="AA269" i="4"/>
  <c r="AB269" i="4"/>
  <c r="AC269" i="4"/>
  <c r="A270" i="4"/>
  <c r="E270" i="4"/>
  <c r="I270" i="4"/>
  <c r="K270" i="4"/>
  <c r="Q270" i="4"/>
  <c r="R270" i="4"/>
  <c r="W270" i="4"/>
  <c r="X270" i="4"/>
  <c r="Y270" i="4"/>
  <c r="Z270" i="4"/>
  <c r="AA270" i="4"/>
  <c r="AB270" i="4"/>
  <c r="AC270" i="4"/>
  <c r="A271" i="4"/>
  <c r="E271" i="4"/>
  <c r="I271" i="4"/>
  <c r="K271" i="4"/>
  <c r="Q271" i="4"/>
  <c r="R271" i="4"/>
  <c r="W271" i="4"/>
  <c r="X271" i="4"/>
  <c r="Y271" i="4"/>
  <c r="Z271" i="4"/>
  <c r="AA271" i="4"/>
  <c r="AB271" i="4"/>
  <c r="AC271" i="4"/>
  <c r="A272" i="4"/>
  <c r="E272" i="4"/>
  <c r="I272" i="4"/>
  <c r="K272" i="4"/>
  <c r="Q272" i="4"/>
  <c r="R272" i="4"/>
  <c r="W272" i="4"/>
  <c r="X272" i="4"/>
  <c r="Y272" i="4"/>
  <c r="Z272" i="4"/>
  <c r="AA272" i="4"/>
  <c r="AB272" i="4"/>
  <c r="AC272" i="4"/>
  <c r="A273" i="4"/>
  <c r="E273" i="4"/>
  <c r="I273" i="4"/>
  <c r="K273" i="4"/>
  <c r="Q273" i="4"/>
  <c r="R273" i="4"/>
  <c r="W273" i="4"/>
  <c r="X273" i="4"/>
  <c r="Y273" i="4"/>
  <c r="Z273" i="4"/>
  <c r="AA273" i="4"/>
  <c r="AB273" i="4"/>
  <c r="AC273" i="4"/>
  <c r="A274" i="4"/>
  <c r="E274" i="4"/>
  <c r="I274" i="4"/>
  <c r="K274" i="4"/>
  <c r="Q274" i="4"/>
  <c r="R274" i="4"/>
  <c r="W274" i="4"/>
  <c r="X274" i="4"/>
  <c r="Y274" i="4"/>
  <c r="Z274" i="4"/>
  <c r="AA274" i="4"/>
  <c r="AB274" i="4"/>
  <c r="AC274" i="4"/>
  <c r="A275" i="4"/>
  <c r="E275" i="4"/>
  <c r="I275" i="4"/>
  <c r="K275" i="4"/>
  <c r="Q275" i="4"/>
  <c r="R275" i="4"/>
  <c r="W275" i="4"/>
  <c r="X275" i="4"/>
  <c r="Y275" i="4"/>
  <c r="Z275" i="4"/>
  <c r="AA275" i="4"/>
  <c r="AB275" i="4"/>
  <c r="AC275" i="4"/>
  <c r="A276" i="4"/>
  <c r="E276" i="4"/>
  <c r="I276" i="4"/>
  <c r="K276" i="4"/>
  <c r="Q276" i="4"/>
  <c r="R276" i="4"/>
  <c r="W276" i="4"/>
  <c r="X276" i="4"/>
  <c r="Y276" i="4"/>
  <c r="Z276" i="4"/>
  <c r="AA276" i="4"/>
  <c r="AB276" i="4"/>
  <c r="AC276" i="4"/>
  <c r="A277" i="4"/>
  <c r="E277" i="4"/>
  <c r="I277" i="4"/>
  <c r="K277" i="4"/>
  <c r="Q277" i="4"/>
  <c r="R277" i="4"/>
  <c r="W277" i="4"/>
  <c r="X277" i="4"/>
  <c r="Y277" i="4"/>
  <c r="Z277" i="4"/>
  <c r="AA277" i="4"/>
  <c r="AB277" i="4"/>
  <c r="AC277" i="4"/>
  <c r="A278" i="4"/>
  <c r="E278" i="4"/>
  <c r="I278" i="4"/>
  <c r="K278" i="4"/>
  <c r="Q278" i="4"/>
  <c r="R278" i="4"/>
  <c r="W278" i="4"/>
  <c r="X278" i="4"/>
  <c r="Y278" i="4"/>
  <c r="Z278" i="4"/>
  <c r="AA278" i="4"/>
  <c r="AB278" i="4"/>
  <c r="AC278" i="4"/>
  <c r="A279" i="4"/>
  <c r="E279" i="4"/>
  <c r="I279" i="4"/>
  <c r="K279" i="4"/>
  <c r="Q279" i="4"/>
  <c r="R279" i="4"/>
  <c r="W279" i="4"/>
  <c r="X279" i="4"/>
  <c r="Y279" i="4"/>
  <c r="Z279" i="4"/>
  <c r="AA279" i="4"/>
  <c r="AB279" i="4"/>
  <c r="AC279" i="4"/>
  <c r="A280" i="4"/>
  <c r="E280" i="4"/>
  <c r="I280" i="4"/>
  <c r="K280" i="4"/>
  <c r="Q280" i="4"/>
  <c r="R280" i="4"/>
  <c r="W280" i="4"/>
  <c r="X280" i="4"/>
  <c r="Y280" i="4"/>
  <c r="Z280" i="4"/>
  <c r="AA280" i="4"/>
  <c r="AB280" i="4"/>
  <c r="AC280" i="4"/>
  <c r="A281" i="4"/>
  <c r="E281" i="4"/>
  <c r="I281" i="4"/>
  <c r="K281" i="4"/>
  <c r="Q281" i="4"/>
  <c r="R281" i="4"/>
  <c r="W281" i="4"/>
  <c r="X281" i="4"/>
  <c r="Y281" i="4"/>
  <c r="Z281" i="4"/>
  <c r="AA281" i="4"/>
  <c r="AB281" i="4"/>
  <c r="AC281" i="4"/>
  <c r="A282" i="4"/>
  <c r="E282" i="4"/>
  <c r="I282" i="4"/>
  <c r="K282" i="4"/>
  <c r="Q282" i="4"/>
  <c r="R282" i="4"/>
  <c r="W282" i="4"/>
  <c r="X282" i="4"/>
  <c r="Y282" i="4"/>
  <c r="Z282" i="4"/>
  <c r="AA282" i="4"/>
  <c r="AB282" i="4"/>
  <c r="AC282" i="4"/>
  <c r="A283" i="4"/>
  <c r="E283" i="4"/>
  <c r="I283" i="4"/>
  <c r="K283" i="4"/>
  <c r="Q283" i="4"/>
  <c r="R283" i="4"/>
  <c r="W283" i="4"/>
  <c r="X283" i="4"/>
  <c r="Y283" i="4"/>
  <c r="Z283" i="4"/>
  <c r="AA283" i="4"/>
  <c r="AB283" i="4"/>
  <c r="AC283" i="4"/>
  <c r="A284" i="4"/>
  <c r="E284" i="4"/>
  <c r="I284" i="4"/>
  <c r="K284" i="4"/>
  <c r="Q284" i="4"/>
  <c r="R284" i="4"/>
  <c r="W284" i="4"/>
  <c r="X284" i="4"/>
  <c r="Y284" i="4"/>
  <c r="Z284" i="4"/>
  <c r="AA284" i="4"/>
  <c r="AB284" i="4"/>
  <c r="AC284" i="4"/>
  <c r="A285" i="4"/>
  <c r="E285" i="4"/>
  <c r="I285" i="4"/>
  <c r="K285" i="4"/>
  <c r="Q285" i="4"/>
  <c r="R285" i="4"/>
  <c r="W285" i="4"/>
  <c r="X285" i="4"/>
  <c r="Y285" i="4"/>
  <c r="Z285" i="4"/>
  <c r="AA285" i="4"/>
  <c r="AB285" i="4"/>
  <c r="AC285" i="4"/>
  <c r="A286" i="4"/>
  <c r="E286" i="4"/>
  <c r="I286" i="4"/>
  <c r="K286" i="4"/>
  <c r="Q286" i="4"/>
  <c r="R286" i="4"/>
  <c r="W286" i="4"/>
  <c r="X286" i="4"/>
  <c r="Y286" i="4"/>
  <c r="Z286" i="4"/>
  <c r="AA286" i="4"/>
  <c r="AB286" i="4"/>
  <c r="AC286" i="4"/>
  <c r="A287" i="4"/>
  <c r="E287" i="4"/>
  <c r="I287" i="4"/>
  <c r="K287" i="4"/>
  <c r="Q287" i="4"/>
  <c r="R287" i="4"/>
  <c r="W287" i="4"/>
  <c r="X287" i="4"/>
  <c r="Y287" i="4"/>
  <c r="Z287" i="4"/>
  <c r="AA287" i="4"/>
  <c r="AB287" i="4"/>
  <c r="AC287" i="4"/>
  <c r="A288" i="4"/>
  <c r="E288" i="4"/>
  <c r="I288" i="4"/>
  <c r="K288" i="4"/>
  <c r="Q288" i="4"/>
  <c r="R288" i="4"/>
  <c r="W288" i="4"/>
  <c r="X288" i="4"/>
  <c r="Y288" i="4"/>
  <c r="Z288" i="4"/>
  <c r="AA288" i="4"/>
  <c r="AB288" i="4"/>
  <c r="AC288" i="4"/>
  <c r="A289" i="4"/>
  <c r="E289" i="4"/>
  <c r="I289" i="4"/>
  <c r="K289" i="4"/>
  <c r="Q289" i="4"/>
  <c r="R289" i="4"/>
  <c r="W289" i="4"/>
  <c r="X289" i="4"/>
  <c r="Y289" i="4"/>
  <c r="Z289" i="4"/>
  <c r="AA289" i="4"/>
  <c r="AB289" i="4"/>
  <c r="AC289" i="4"/>
  <c r="A290" i="4"/>
  <c r="E290" i="4"/>
  <c r="I290" i="4"/>
  <c r="K290" i="4"/>
  <c r="Q290" i="4"/>
  <c r="R290" i="4"/>
  <c r="W290" i="4"/>
  <c r="X290" i="4"/>
  <c r="Y290" i="4"/>
  <c r="Z290" i="4"/>
  <c r="AA290" i="4"/>
  <c r="AB290" i="4"/>
  <c r="AC290" i="4"/>
  <c r="A291" i="4"/>
  <c r="E291" i="4"/>
  <c r="I291" i="4"/>
  <c r="K291" i="4"/>
  <c r="Q291" i="4"/>
  <c r="R291" i="4"/>
  <c r="W291" i="4"/>
  <c r="X291" i="4"/>
  <c r="Y291" i="4"/>
  <c r="Z291" i="4"/>
  <c r="AA291" i="4"/>
  <c r="AB291" i="4"/>
  <c r="AC291" i="4"/>
  <c r="A292" i="4"/>
  <c r="E292" i="4"/>
  <c r="I292" i="4"/>
  <c r="K292" i="4"/>
  <c r="Q292" i="4"/>
  <c r="R292" i="4"/>
  <c r="W292" i="4"/>
  <c r="X292" i="4"/>
  <c r="Y292" i="4"/>
  <c r="Z292" i="4"/>
  <c r="AA292" i="4"/>
  <c r="AB292" i="4"/>
  <c r="AC292" i="4"/>
  <c r="A293" i="4"/>
  <c r="E293" i="4"/>
  <c r="I293" i="4"/>
  <c r="K293" i="4"/>
  <c r="Q293" i="4"/>
  <c r="R293" i="4"/>
  <c r="W293" i="4"/>
  <c r="X293" i="4"/>
  <c r="Y293" i="4"/>
  <c r="Z293" i="4"/>
  <c r="AA293" i="4"/>
  <c r="AB293" i="4"/>
  <c r="AC293" i="4"/>
  <c r="A294" i="4"/>
  <c r="E294" i="4"/>
  <c r="I294" i="4"/>
  <c r="K294" i="4"/>
  <c r="Q294" i="4"/>
  <c r="R294" i="4"/>
  <c r="W294" i="4"/>
  <c r="X294" i="4"/>
  <c r="Y294" i="4"/>
  <c r="Z294" i="4"/>
  <c r="AA294" i="4"/>
  <c r="AB294" i="4"/>
  <c r="AC294" i="4"/>
  <c r="A295" i="4"/>
  <c r="E295" i="4"/>
  <c r="I295" i="4"/>
  <c r="K295" i="4"/>
  <c r="Q295" i="4"/>
  <c r="R295" i="4"/>
  <c r="W295" i="4"/>
  <c r="X295" i="4"/>
  <c r="Y295" i="4"/>
  <c r="Z295" i="4"/>
  <c r="AA295" i="4"/>
  <c r="AB295" i="4"/>
  <c r="AC295" i="4"/>
  <c r="A296" i="4"/>
  <c r="E296" i="4"/>
  <c r="I296" i="4"/>
  <c r="K296" i="4"/>
  <c r="Q296" i="4"/>
  <c r="R296" i="4"/>
  <c r="W296" i="4"/>
  <c r="X296" i="4"/>
  <c r="Y296" i="4"/>
  <c r="Z296" i="4"/>
  <c r="AA296" i="4"/>
  <c r="AB296" i="4"/>
  <c r="AC296" i="4"/>
  <c r="A297" i="4"/>
  <c r="E297" i="4"/>
  <c r="I297" i="4"/>
  <c r="K297" i="4"/>
  <c r="Q297" i="4"/>
  <c r="R297" i="4"/>
  <c r="W297" i="4"/>
  <c r="X297" i="4"/>
  <c r="Y297" i="4"/>
  <c r="Z297" i="4"/>
  <c r="AA297" i="4"/>
  <c r="AB297" i="4"/>
  <c r="AC297" i="4"/>
  <c r="A298" i="4"/>
  <c r="E298" i="4"/>
  <c r="I298" i="4"/>
  <c r="K298" i="4"/>
  <c r="Q298" i="4"/>
  <c r="R298" i="4"/>
  <c r="W298" i="4"/>
  <c r="X298" i="4"/>
  <c r="Y298" i="4"/>
  <c r="Z298" i="4"/>
  <c r="AA298" i="4"/>
  <c r="AB298" i="4"/>
  <c r="AC298" i="4"/>
  <c r="A299" i="4"/>
  <c r="E299" i="4"/>
  <c r="I299" i="4"/>
  <c r="K299" i="4"/>
  <c r="Q299" i="4"/>
  <c r="R299" i="4"/>
  <c r="W299" i="4"/>
  <c r="X299" i="4"/>
  <c r="Y299" i="4"/>
  <c r="Z299" i="4"/>
  <c r="AA299" i="4"/>
  <c r="AB299" i="4"/>
  <c r="AC299" i="4"/>
  <c r="A300" i="4"/>
  <c r="E300" i="4"/>
  <c r="I300" i="4"/>
  <c r="K300" i="4"/>
  <c r="Q300" i="4"/>
  <c r="R300" i="4"/>
  <c r="W300" i="4"/>
  <c r="X300" i="4"/>
  <c r="Y300" i="4"/>
  <c r="Z300" i="4"/>
  <c r="AA300" i="4"/>
  <c r="AB300" i="4"/>
  <c r="AC300" i="4"/>
  <c r="A301" i="4"/>
  <c r="E301" i="4"/>
  <c r="I301" i="4"/>
  <c r="K301" i="4"/>
  <c r="Q301" i="4"/>
  <c r="R301" i="4"/>
  <c r="W301" i="4"/>
  <c r="X301" i="4"/>
  <c r="Y301" i="4"/>
  <c r="Z301" i="4"/>
  <c r="AA301" i="4"/>
  <c r="AB301" i="4"/>
  <c r="AC301" i="4"/>
  <c r="A302" i="4"/>
  <c r="E302" i="4"/>
  <c r="I302" i="4"/>
  <c r="K302" i="4"/>
  <c r="Q302" i="4"/>
  <c r="R302" i="4"/>
  <c r="W302" i="4"/>
  <c r="X302" i="4"/>
  <c r="Y302" i="4"/>
  <c r="Z302" i="4"/>
  <c r="AA302" i="4"/>
  <c r="AB302" i="4"/>
  <c r="AC302" i="4"/>
  <c r="A303" i="4"/>
  <c r="E303" i="4"/>
  <c r="I303" i="4"/>
  <c r="K303" i="4"/>
  <c r="Q303" i="4"/>
  <c r="R303" i="4"/>
  <c r="W303" i="4"/>
  <c r="X303" i="4"/>
  <c r="Y303" i="4"/>
  <c r="Z303" i="4"/>
  <c r="AA303" i="4"/>
  <c r="AB303" i="4"/>
  <c r="AC303" i="4"/>
  <c r="A304" i="4"/>
  <c r="E304" i="4"/>
  <c r="I304" i="4"/>
  <c r="K304" i="4"/>
  <c r="Q304" i="4"/>
  <c r="R304" i="4"/>
  <c r="W304" i="4"/>
  <c r="X304" i="4"/>
  <c r="Y304" i="4"/>
  <c r="Z304" i="4"/>
  <c r="AA304" i="4"/>
  <c r="AB304" i="4"/>
  <c r="AC304" i="4"/>
  <c r="A305" i="4"/>
  <c r="E305" i="4"/>
  <c r="I305" i="4"/>
  <c r="K305" i="4"/>
  <c r="Q305" i="4"/>
  <c r="R305" i="4"/>
  <c r="W305" i="4"/>
  <c r="X305" i="4"/>
  <c r="Y305" i="4"/>
  <c r="Z305" i="4"/>
  <c r="AA305" i="4"/>
  <c r="AB305" i="4"/>
  <c r="AC305" i="4"/>
  <c r="A306" i="4"/>
  <c r="E306" i="4"/>
  <c r="I306" i="4"/>
  <c r="K306" i="4"/>
  <c r="Q306" i="4"/>
  <c r="R306" i="4"/>
  <c r="W306" i="4"/>
  <c r="X306" i="4"/>
  <c r="Y306" i="4"/>
  <c r="Z306" i="4"/>
  <c r="AA306" i="4"/>
  <c r="AB306" i="4"/>
  <c r="AC306" i="4"/>
  <c r="A307" i="4"/>
  <c r="E307" i="4"/>
  <c r="I307" i="4"/>
  <c r="K307" i="4"/>
  <c r="Q307" i="4"/>
  <c r="R307" i="4"/>
  <c r="W307" i="4"/>
  <c r="X307" i="4"/>
  <c r="Y307" i="4"/>
  <c r="Z307" i="4"/>
  <c r="AA307" i="4"/>
  <c r="AB307" i="4"/>
  <c r="AC307" i="4"/>
  <c r="A308" i="4"/>
  <c r="E308" i="4"/>
  <c r="I308" i="4"/>
  <c r="K308" i="4"/>
  <c r="Q308" i="4"/>
  <c r="R308" i="4"/>
  <c r="W308" i="4"/>
  <c r="X308" i="4"/>
  <c r="Y308" i="4"/>
  <c r="Z308" i="4"/>
  <c r="AA308" i="4"/>
  <c r="AB308" i="4"/>
  <c r="AC308" i="4"/>
  <c r="A309" i="4"/>
  <c r="E309" i="4"/>
  <c r="I309" i="4"/>
  <c r="K309" i="4"/>
  <c r="Q309" i="4"/>
  <c r="R309" i="4"/>
  <c r="W309" i="4"/>
  <c r="X309" i="4"/>
  <c r="Y309" i="4"/>
  <c r="Z309" i="4"/>
  <c r="AA309" i="4"/>
  <c r="AB309" i="4"/>
  <c r="AC309" i="4"/>
  <c r="A310" i="4"/>
  <c r="E310" i="4"/>
  <c r="I310" i="4"/>
  <c r="K310" i="4"/>
  <c r="Q310" i="4"/>
  <c r="R310" i="4"/>
  <c r="W310" i="4"/>
  <c r="X310" i="4"/>
  <c r="Y310" i="4"/>
  <c r="Z310" i="4"/>
  <c r="AA310" i="4"/>
  <c r="AB310" i="4"/>
  <c r="AC310" i="4"/>
  <c r="A311" i="4"/>
  <c r="E311" i="4"/>
  <c r="I311" i="4"/>
  <c r="K311" i="4"/>
  <c r="Q311" i="4"/>
  <c r="R311" i="4"/>
  <c r="W311" i="4"/>
  <c r="X311" i="4"/>
  <c r="Y311" i="4"/>
  <c r="Z311" i="4"/>
  <c r="AA311" i="4"/>
  <c r="AB311" i="4"/>
  <c r="AC311" i="4"/>
  <c r="A312" i="4"/>
  <c r="E312" i="4"/>
  <c r="I312" i="4"/>
  <c r="K312" i="4"/>
  <c r="Q312" i="4"/>
  <c r="R312" i="4"/>
  <c r="W312" i="4"/>
  <c r="X312" i="4"/>
  <c r="Y312" i="4"/>
  <c r="Z312" i="4"/>
  <c r="AA312" i="4"/>
  <c r="AB312" i="4"/>
  <c r="AC312" i="4"/>
  <c r="A313" i="4"/>
  <c r="E313" i="4"/>
  <c r="I313" i="4"/>
  <c r="K313" i="4"/>
  <c r="Q313" i="4"/>
  <c r="R313" i="4"/>
  <c r="W313" i="4"/>
  <c r="X313" i="4"/>
  <c r="Y313" i="4"/>
  <c r="Z313" i="4"/>
  <c r="AA313" i="4"/>
  <c r="AB313" i="4"/>
  <c r="AC313" i="4"/>
  <c r="A314" i="4"/>
  <c r="E314" i="4"/>
  <c r="I314" i="4"/>
  <c r="K314" i="4"/>
  <c r="Q314" i="4"/>
  <c r="R314" i="4"/>
  <c r="W314" i="4"/>
  <c r="X314" i="4"/>
  <c r="Y314" i="4"/>
  <c r="Z314" i="4"/>
  <c r="AA314" i="4"/>
  <c r="AB314" i="4"/>
  <c r="AC314" i="4"/>
  <c r="A315" i="4"/>
  <c r="E315" i="4"/>
  <c r="I315" i="4"/>
  <c r="K315" i="4"/>
  <c r="Q315" i="4"/>
  <c r="R315" i="4"/>
  <c r="W315" i="4"/>
  <c r="X315" i="4"/>
  <c r="Y315" i="4"/>
  <c r="Z315" i="4"/>
  <c r="AA315" i="4"/>
  <c r="AB315" i="4"/>
  <c r="AC315" i="4"/>
  <c r="A316" i="4"/>
  <c r="E316" i="4"/>
  <c r="I316" i="4"/>
  <c r="K316" i="4"/>
  <c r="Q316" i="4"/>
  <c r="R316" i="4"/>
  <c r="W316" i="4"/>
  <c r="X316" i="4"/>
  <c r="Y316" i="4"/>
  <c r="Z316" i="4"/>
  <c r="AA316" i="4"/>
  <c r="AB316" i="4"/>
  <c r="AC316" i="4"/>
  <c r="A317" i="4"/>
  <c r="E317" i="4"/>
  <c r="I317" i="4"/>
  <c r="K317" i="4"/>
  <c r="Q317" i="4"/>
  <c r="R317" i="4"/>
  <c r="W317" i="4"/>
  <c r="X317" i="4"/>
  <c r="Y317" i="4"/>
  <c r="Z317" i="4"/>
  <c r="AA317" i="4"/>
  <c r="AB317" i="4"/>
  <c r="AC317" i="4"/>
  <c r="A318" i="4"/>
  <c r="E318" i="4"/>
  <c r="I318" i="4"/>
  <c r="K318" i="4"/>
  <c r="Q318" i="4"/>
  <c r="R318" i="4"/>
  <c r="W318" i="4"/>
  <c r="X318" i="4"/>
  <c r="Y318" i="4"/>
  <c r="Z318" i="4"/>
  <c r="AA318" i="4"/>
  <c r="AB318" i="4"/>
  <c r="AC318" i="4"/>
  <c r="A319" i="4"/>
  <c r="E319" i="4"/>
  <c r="I319" i="4"/>
  <c r="K319" i="4"/>
  <c r="Q319" i="4"/>
  <c r="R319" i="4"/>
  <c r="W319" i="4"/>
  <c r="X319" i="4"/>
  <c r="Y319" i="4"/>
  <c r="Z319" i="4"/>
  <c r="AA319" i="4"/>
  <c r="AB319" i="4"/>
  <c r="AC319" i="4"/>
  <c r="A320" i="4"/>
  <c r="E320" i="4"/>
  <c r="I320" i="4"/>
  <c r="K320" i="4"/>
  <c r="Q320" i="4"/>
  <c r="R320" i="4"/>
  <c r="W320" i="4"/>
  <c r="X320" i="4"/>
  <c r="Y320" i="4"/>
  <c r="Z320" i="4"/>
  <c r="AA320" i="4"/>
  <c r="AB320" i="4"/>
  <c r="AC320" i="4"/>
  <c r="A321" i="4"/>
  <c r="E321" i="4"/>
  <c r="I321" i="4"/>
  <c r="K321" i="4"/>
  <c r="Q321" i="4"/>
  <c r="R321" i="4"/>
  <c r="W321" i="4"/>
  <c r="X321" i="4"/>
  <c r="Y321" i="4"/>
  <c r="Z321" i="4"/>
  <c r="AA321" i="4"/>
  <c r="AB321" i="4"/>
  <c r="AC321" i="4"/>
  <c r="A322" i="4"/>
  <c r="E322" i="4"/>
  <c r="I322" i="4"/>
  <c r="K322" i="4"/>
  <c r="Q322" i="4"/>
  <c r="R322" i="4"/>
  <c r="W322" i="4"/>
  <c r="X322" i="4"/>
  <c r="Y322" i="4"/>
  <c r="Z322" i="4"/>
  <c r="AA322" i="4"/>
  <c r="AB322" i="4"/>
  <c r="AC322" i="4"/>
  <c r="A323" i="4"/>
  <c r="E323" i="4"/>
  <c r="I323" i="4"/>
  <c r="K323" i="4"/>
  <c r="Q323" i="4"/>
  <c r="R323" i="4"/>
  <c r="W323" i="4"/>
  <c r="X323" i="4"/>
  <c r="Y323" i="4"/>
  <c r="Z323" i="4"/>
  <c r="AA323" i="4"/>
  <c r="AB323" i="4"/>
  <c r="AC323" i="4"/>
  <c r="A324" i="4"/>
  <c r="E324" i="4"/>
  <c r="I324" i="4"/>
  <c r="K324" i="4"/>
  <c r="Q324" i="4"/>
  <c r="R324" i="4"/>
  <c r="W324" i="4"/>
  <c r="X324" i="4"/>
  <c r="Y324" i="4"/>
  <c r="Z324" i="4"/>
  <c r="AA324" i="4"/>
  <c r="AB324" i="4"/>
  <c r="AC324" i="4"/>
  <c r="A325" i="4"/>
  <c r="E325" i="4"/>
  <c r="I325" i="4"/>
  <c r="K325" i="4"/>
  <c r="Q325" i="4"/>
  <c r="R325" i="4"/>
  <c r="W325" i="4"/>
  <c r="X325" i="4"/>
  <c r="Y325" i="4"/>
  <c r="Z325" i="4"/>
  <c r="AA325" i="4"/>
  <c r="AB325" i="4"/>
  <c r="AC325" i="4"/>
  <c r="A326" i="4"/>
  <c r="E326" i="4"/>
  <c r="I326" i="4"/>
  <c r="K326" i="4"/>
  <c r="Q326" i="4"/>
  <c r="R326" i="4"/>
  <c r="W326" i="4"/>
  <c r="X326" i="4"/>
  <c r="Y326" i="4"/>
  <c r="Z326" i="4"/>
  <c r="AA326" i="4"/>
  <c r="AB326" i="4"/>
  <c r="AC326" i="4"/>
  <c r="A327" i="4"/>
  <c r="E327" i="4"/>
  <c r="I327" i="4"/>
  <c r="K327" i="4"/>
  <c r="Q327" i="4"/>
  <c r="R327" i="4"/>
  <c r="W327" i="4"/>
  <c r="X327" i="4"/>
  <c r="Y327" i="4"/>
  <c r="Z327" i="4"/>
  <c r="AA327" i="4"/>
  <c r="AB327" i="4"/>
  <c r="AC327" i="4"/>
  <c r="A328" i="4"/>
  <c r="E328" i="4"/>
  <c r="I328" i="4"/>
  <c r="K328" i="4"/>
  <c r="Q328" i="4"/>
  <c r="R328" i="4"/>
  <c r="W328" i="4"/>
  <c r="X328" i="4"/>
  <c r="Y328" i="4"/>
  <c r="Z328" i="4"/>
  <c r="AA328" i="4"/>
  <c r="AB328" i="4"/>
  <c r="AC328" i="4"/>
  <c r="A329" i="4"/>
  <c r="E329" i="4"/>
  <c r="I329" i="4"/>
  <c r="K329" i="4"/>
  <c r="Q329" i="4"/>
  <c r="R329" i="4"/>
  <c r="W329" i="4"/>
  <c r="X329" i="4"/>
  <c r="Y329" i="4"/>
  <c r="Z329" i="4"/>
  <c r="AA329" i="4"/>
  <c r="AB329" i="4"/>
  <c r="AC329" i="4"/>
  <c r="A330" i="4"/>
  <c r="E330" i="4"/>
  <c r="I330" i="4"/>
  <c r="K330" i="4"/>
  <c r="Q330" i="4"/>
  <c r="R330" i="4"/>
  <c r="W330" i="4"/>
  <c r="X330" i="4"/>
  <c r="Y330" i="4"/>
  <c r="Z330" i="4"/>
  <c r="AA330" i="4"/>
  <c r="AB330" i="4"/>
  <c r="AC330" i="4"/>
  <c r="A331" i="4"/>
  <c r="E331" i="4"/>
  <c r="I331" i="4"/>
  <c r="K331" i="4"/>
  <c r="Q331" i="4"/>
  <c r="R331" i="4"/>
  <c r="W331" i="4"/>
  <c r="X331" i="4"/>
  <c r="Y331" i="4"/>
  <c r="Z331" i="4"/>
  <c r="AA331" i="4"/>
  <c r="AB331" i="4"/>
  <c r="AC331" i="4"/>
  <c r="A332" i="4"/>
  <c r="E332" i="4"/>
  <c r="I332" i="4"/>
  <c r="K332" i="4"/>
  <c r="Q332" i="4"/>
  <c r="R332" i="4"/>
  <c r="W332" i="4"/>
  <c r="X332" i="4"/>
  <c r="Y332" i="4"/>
  <c r="Z332" i="4"/>
  <c r="AA332" i="4"/>
  <c r="AB332" i="4"/>
  <c r="AC332" i="4"/>
  <c r="A333" i="4"/>
  <c r="E333" i="4"/>
  <c r="I333" i="4"/>
  <c r="K333" i="4"/>
  <c r="Q333" i="4"/>
  <c r="R333" i="4"/>
  <c r="W333" i="4"/>
  <c r="X333" i="4"/>
  <c r="Y333" i="4"/>
  <c r="Z333" i="4"/>
  <c r="AA333" i="4"/>
  <c r="AB333" i="4"/>
  <c r="AC333" i="4"/>
  <c r="A334" i="4"/>
  <c r="E334" i="4"/>
  <c r="I334" i="4"/>
  <c r="K334" i="4"/>
  <c r="Q334" i="4"/>
  <c r="R334" i="4"/>
  <c r="W334" i="4"/>
  <c r="X334" i="4"/>
  <c r="Y334" i="4"/>
  <c r="Z334" i="4"/>
  <c r="AA334" i="4"/>
  <c r="AB334" i="4"/>
  <c r="AC334" i="4"/>
  <c r="A335" i="4"/>
  <c r="E335" i="4"/>
  <c r="I335" i="4"/>
  <c r="K335" i="4"/>
  <c r="Q335" i="4"/>
  <c r="R335" i="4"/>
  <c r="W335" i="4"/>
  <c r="X335" i="4"/>
  <c r="Y335" i="4"/>
  <c r="Z335" i="4"/>
  <c r="AA335" i="4"/>
  <c r="AB335" i="4"/>
  <c r="AC335" i="4"/>
  <c r="A336" i="4"/>
  <c r="E336" i="4"/>
  <c r="I336" i="4"/>
  <c r="K336" i="4"/>
  <c r="Q336" i="4"/>
  <c r="R336" i="4"/>
  <c r="W336" i="4"/>
  <c r="X336" i="4"/>
  <c r="Y336" i="4"/>
  <c r="Z336" i="4"/>
  <c r="AA336" i="4"/>
  <c r="AB336" i="4"/>
  <c r="AC336" i="4"/>
  <c r="A337" i="4"/>
  <c r="E337" i="4"/>
  <c r="I337" i="4"/>
  <c r="K337" i="4"/>
  <c r="Q337" i="4"/>
  <c r="R337" i="4"/>
  <c r="W337" i="4"/>
  <c r="X337" i="4"/>
  <c r="Y337" i="4"/>
  <c r="Z337" i="4"/>
  <c r="AA337" i="4"/>
  <c r="AB337" i="4"/>
  <c r="AC337" i="4"/>
  <c r="A338" i="4"/>
  <c r="E338" i="4"/>
  <c r="I338" i="4"/>
  <c r="K338" i="4"/>
  <c r="Q338" i="4"/>
  <c r="R338" i="4"/>
  <c r="W338" i="4"/>
  <c r="X338" i="4"/>
  <c r="Y338" i="4"/>
  <c r="Z338" i="4"/>
  <c r="AA338" i="4"/>
  <c r="AB338" i="4"/>
  <c r="AC338" i="4"/>
  <c r="A339" i="4"/>
  <c r="E339" i="4"/>
  <c r="I339" i="4"/>
  <c r="K339" i="4"/>
  <c r="Q339" i="4"/>
  <c r="R339" i="4"/>
  <c r="W339" i="4"/>
  <c r="X339" i="4"/>
  <c r="Y339" i="4"/>
  <c r="Z339" i="4"/>
  <c r="AA339" i="4"/>
  <c r="AB339" i="4"/>
  <c r="AC339" i="4"/>
  <c r="A340" i="4"/>
  <c r="E340" i="4"/>
  <c r="I340" i="4"/>
  <c r="K340" i="4"/>
  <c r="Q340" i="4"/>
  <c r="R340" i="4"/>
  <c r="W340" i="4"/>
  <c r="X340" i="4"/>
  <c r="Y340" i="4"/>
  <c r="Z340" i="4"/>
  <c r="AA340" i="4"/>
  <c r="AB340" i="4"/>
  <c r="AC340" i="4"/>
  <c r="A341" i="4"/>
  <c r="E341" i="4"/>
  <c r="I341" i="4"/>
  <c r="K341" i="4"/>
  <c r="Q341" i="4"/>
  <c r="R341" i="4"/>
  <c r="W341" i="4"/>
  <c r="X341" i="4"/>
  <c r="Y341" i="4"/>
  <c r="Z341" i="4"/>
  <c r="AA341" i="4"/>
  <c r="AB341" i="4"/>
  <c r="AC341" i="4"/>
  <c r="A342" i="4"/>
  <c r="E342" i="4"/>
  <c r="I342" i="4"/>
  <c r="K342" i="4"/>
  <c r="Q342" i="4"/>
  <c r="R342" i="4"/>
  <c r="W342" i="4"/>
  <c r="X342" i="4"/>
  <c r="Y342" i="4"/>
  <c r="Z342" i="4"/>
  <c r="AA342" i="4"/>
  <c r="AB342" i="4"/>
  <c r="AC342" i="4"/>
  <c r="A343" i="4"/>
  <c r="E343" i="4"/>
  <c r="I343" i="4"/>
  <c r="K343" i="4"/>
  <c r="Q343" i="4"/>
  <c r="R343" i="4"/>
  <c r="W343" i="4"/>
  <c r="X343" i="4"/>
  <c r="Y343" i="4"/>
  <c r="Z343" i="4"/>
  <c r="AA343" i="4"/>
  <c r="AB343" i="4"/>
  <c r="AC343" i="4"/>
  <c r="A344" i="4"/>
  <c r="E344" i="4"/>
  <c r="I344" i="4"/>
  <c r="K344" i="4"/>
  <c r="Q344" i="4"/>
  <c r="R344" i="4"/>
  <c r="W344" i="4"/>
  <c r="X344" i="4"/>
  <c r="Y344" i="4"/>
  <c r="Z344" i="4"/>
  <c r="AA344" i="4"/>
  <c r="AB344" i="4"/>
  <c r="AC344" i="4"/>
  <c r="A345" i="4"/>
  <c r="E345" i="4"/>
  <c r="I345" i="4"/>
  <c r="K345" i="4"/>
  <c r="Q345" i="4"/>
  <c r="R345" i="4"/>
  <c r="W345" i="4"/>
  <c r="X345" i="4"/>
  <c r="Y345" i="4"/>
  <c r="Z345" i="4"/>
  <c r="AA345" i="4"/>
  <c r="AB345" i="4"/>
  <c r="AC345" i="4"/>
  <c r="A346" i="4"/>
  <c r="E346" i="4"/>
  <c r="I346" i="4"/>
  <c r="K346" i="4"/>
  <c r="Q346" i="4"/>
  <c r="R346" i="4"/>
  <c r="W346" i="4"/>
  <c r="X346" i="4"/>
  <c r="Y346" i="4"/>
  <c r="Z346" i="4"/>
  <c r="AA346" i="4"/>
  <c r="AB346" i="4"/>
  <c r="AC346" i="4"/>
  <c r="A347" i="4"/>
  <c r="E347" i="4"/>
  <c r="I347" i="4"/>
  <c r="K347" i="4"/>
  <c r="Q347" i="4"/>
  <c r="R347" i="4"/>
  <c r="W347" i="4"/>
  <c r="X347" i="4"/>
  <c r="Y347" i="4"/>
  <c r="Z347" i="4"/>
  <c r="AA347" i="4"/>
  <c r="AB347" i="4"/>
  <c r="AC347" i="4"/>
  <c r="A348" i="4"/>
  <c r="E348" i="4"/>
  <c r="I348" i="4"/>
  <c r="K348" i="4"/>
  <c r="Q348" i="4"/>
  <c r="R348" i="4"/>
  <c r="W348" i="4"/>
  <c r="X348" i="4"/>
  <c r="Y348" i="4"/>
  <c r="Z348" i="4"/>
  <c r="AA348" i="4"/>
  <c r="AB348" i="4"/>
  <c r="AC348" i="4"/>
  <c r="A349" i="4"/>
  <c r="E349" i="4"/>
  <c r="I349" i="4"/>
  <c r="K349" i="4"/>
  <c r="Q349" i="4"/>
  <c r="R349" i="4"/>
  <c r="W349" i="4"/>
  <c r="X349" i="4"/>
  <c r="Y349" i="4"/>
  <c r="Z349" i="4"/>
  <c r="AA349" i="4"/>
  <c r="AB349" i="4"/>
  <c r="AC349" i="4"/>
  <c r="A350" i="4"/>
  <c r="E350" i="4"/>
  <c r="I350" i="4"/>
  <c r="K350" i="4"/>
  <c r="Q350" i="4"/>
  <c r="R350" i="4"/>
  <c r="W350" i="4"/>
  <c r="X350" i="4"/>
  <c r="Y350" i="4"/>
  <c r="Z350" i="4"/>
  <c r="AA350" i="4"/>
  <c r="AB350" i="4"/>
  <c r="AC350" i="4"/>
  <c r="A351" i="4"/>
  <c r="E351" i="4"/>
  <c r="I351" i="4"/>
  <c r="K351" i="4"/>
  <c r="Q351" i="4"/>
  <c r="R351" i="4"/>
  <c r="W351" i="4"/>
  <c r="X351" i="4"/>
  <c r="Y351" i="4"/>
  <c r="Z351" i="4"/>
  <c r="AA351" i="4"/>
  <c r="AB351" i="4"/>
  <c r="AC351" i="4"/>
  <c r="A352" i="4"/>
  <c r="E352" i="4"/>
  <c r="I352" i="4"/>
  <c r="K352" i="4"/>
  <c r="Q352" i="4"/>
  <c r="R352" i="4"/>
  <c r="W352" i="4"/>
  <c r="X352" i="4"/>
  <c r="Y352" i="4"/>
  <c r="Z352" i="4"/>
  <c r="AA352" i="4"/>
  <c r="AB352" i="4"/>
  <c r="AC352" i="4"/>
  <c r="A353" i="4"/>
  <c r="E353" i="4"/>
  <c r="I353" i="4"/>
  <c r="K353" i="4"/>
  <c r="Q353" i="4"/>
  <c r="R353" i="4"/>
  <c r="W353" i="4"/>
  <c r="X353" i="4"/>
  <c r="Y353" i="4"/>
  <c r="Z353" i="4"/>
  <c r="AA353" i="4"/>
  <c r="AB353" i="4"/>
  <c r="AC353" i="4"/>
  <c r="A354" i="4"/>
  <c r="E354" i="4"/>
  <c r="I354" i="4"/>
  <c r="K354" i="4"/>
  <c r="Q354" i="4"/>
  <c r="R354" i="4"/>
  <c r="W354" i="4"/>
  <c r="X354" i="4"/>
  <c r="Y354" i="4"/>
  <c r="Z354" i="4"/>
  <c r="AA354" i="4"/>
  <c r="AB354" i="4"/>
  <c r="AC354" i="4"/>
  <c r="A355" i="4"/>
  <c r="E355" i="4"/>
  <c r="I355" i="4"/>
  <c r="K355" i="4"/>
  <c r="Q355" i="4"/>
  <c r="R355" i="4"/>
  <c r="W355" i="4"/>
  <c r="X355" i="4"/>
  <c r="Y355" i="4"/>
  <c r="Z355" i="4"/>
  <c r="AA355" i="4"/>
  <c r="AB355" i="4"/>
  <c r="AC355" i="4"/>
  <c r="A356" i="4"/>
  <c r="E356" i="4"/>
  <c r="I356" i="4"/>
  <c r="K356" i="4"/>
  <c r="Q356" i="4"/>
  <c r="R356" i="4"/>
  <c r="W356" i="4"/>
  <c r="X356" i="4"/>
  <c r="Y356" i="4"/>
  <c r="Z356" i="4"/>
  <c r="AA356" i="4"/>
  <c r="AB356" i="4"/>
  <c r="AC356" i="4"/>
  <c r="A357" i="4"/>
  <c r="E357" i="4"/>
  <c r="I357" i="4"/>
  <c r="K357" i="4"/>
  <c r="Q357" i="4"/>
  <c r="R357" i="4"/>
  <c r="W357" i="4"/>
  <c r="X357" i="4"/>
  <c r="Y357" i="4"/>
  <c r="Z357" i="4"/>
  <c r="AA357" i="4"/>
  <c r="AB357" i="4"/>
  <c r="AC357" i="4"/>
  <c r="A358" i="4"/>
  <c r="E358" i="4"/>
  <c r="I358" i="4"/>
  <c r="K358" i="4"/>
  <c r="Q358" i="4"/>
  <c r="R358" i="4"/>
  <c r="W358" i="4"/>
  <c r="X358" i="4"/>
  <c r="Y358" i="4"/>
  <c r="Z358" i="4"/>
  <c r="AA358" i="4"/>
  <c r="AB358" i="4"/>
  <c r="AC358" i="4"/>
  <c r="A359" i="4"/>
  <c r="E359" i="4"/>
  <c r="I359" i="4"/>
  <c r="K359" i="4"/>
  <c r="Q359" i="4"/>
  <c r="R359" i="4"/>
  <c r="W359" i="4"/>
  <c r="X359" i="4"/>
  <c r="Y359" i="4"/>
  <c r="Z359" i="4"/>
  <c r="AA359" i="4"/>
  <c r="AB359" i="4"/>
  <c r="AC359" i="4"/>
  <c r="A360" i="4"/>
  <c r="E360" i="4"/>
  <c r="I360" i="4"/>
  <c r="K360" i="4"/>
  <c r="Q360" i="4"/>
  <c r="R360" i="4"/>
  <c r="W360" i="4"/>
  <c r="X360" i="4"/>
  <c r="Y360" i="4"/>
  <c r="Z360" i="4"/>
  <c r="AA360" i="4"/>
  <c r="AB360" i="4"/>
  <c r="AC360" i="4"/>
  <c r="A361" i="4"/>
  <c r="E361" i="4"/>
  <c r="I361" i="4"/>
  <c r="K361" i="4"/>
  <c r="Q361" i="4"/>
  <c r="R361" i="4"/>
  <c r="W361" i="4"/>
  <c r="X361" i="4"/>
  <c r="Y361" i="4"/>
  <c r="Z361" i="4"/>
  <c r="AA361" i="4"/>
  <c r="AB361" i="4"/>
  <c r="AC361" i="4"/>
  <c r="A362" i="4"/>
  <c r="E362" i="4"/>
  <c r="I362" i="4"/>
  <c r="K362" i="4"/>
  <c r="Q362" i="4"/>
  <c r="R362" i="4"/>
  <c r="W362" i="4"/>
  <c r="X362" i="4"/>
  <c r="Y362" i="4"/>
  <c r="Z362" i="4"/>
  <c r="AA362" i="4"/>
  <c r="AB362" i="4"/>
  <c r="AC362" i="4"/>
  <c r="A363" i="4"/>
  <c r="E363" i="4"/>
  <c r="I363" i="4"/>
  <c r="K363" i="4"/>
  <c r="Q363" i="4"/>
  <c r="R363" i="4"/>
  <c r="W363" i="4"/>
  <c r="X363" i="4"/>
  <c r="Y363" i="4"/>
  <c r="Z363" i="4"/>
  <c r="AA363" i="4"/>
  <c r="AB363" i="4"/>
  <c r="AC363" i="4"/>
  <c r="A364" i="4"/>
  <c r="E364" i="4"/>
  <c r="I364" i="4"/>
  <c r="K364" i="4"/>
  <c r="Q364" i="4"/>
  <c r="R364" i="4"/>
  <c r="W364" i="4"/>
  <c r="X364" i="4"/>
  <c r="Y364" i="4"/>
  <c r="Z364" i="4"/>
  <c r="AA364" i="4"/>
  <c r="AB364" i="4"/>
  <c r="AC364" i="4"/>
  <c r="A365" i="4"/>
  <c r="E365" i="4"/>
  <c r="I365" i="4"/>
  <c r="K365" i="4"/>
  <c r="Q365" i="4"/>
  <c r="R365" i="4"/>
  <c r="W365" i="4"/>
  <c r="X365" i="4"/>
  <c r="Y365" i="4"/>
  <c r="Z365" i="4"/>
  <c r="AA365" i="4"/>
  <c r="AB365" i="4"/>
  <c r="AC365" i="4"/>
  <c r="A366" i="4"/>
  <c r="E366" i="4"/>
  <c r="I366" i="4"/>
  <c r="K366" i="4"/>
  <c r="Q366" i="4"/>
  <c r="R366" i="4"/>
  <c r="W366" i="4"/>
  <c r="X366" i="4"/>
  <c r="Y366" i="4"/>
  <c r="Z366" i="4"/>
  <c r="AA366" i="4"/>
  <c r="AB366" i="4"/>
  <c r="AC366" i="4"/>
  <c r="A367" i="4"/>
  <c r="E367" i="4"/>
  <c r="I367" i="4"/>
  <c r="K367" i="4"/>
  <c r="Q367" i="4"/>
  <c r="R367" i="4"/>
  <c r="W367" i="4"/>
  <c r="X367" i="4"/>
  <c r="Y367" i="4"/>
  <c r="Z367" i="4"/>
  <c r="AA367" i="4"/>
  <c r="AB367" i="4"/>
  <c r="AC367" i="4"/>
  <c r="A368" i="4"/>
  <c r="E368" i="4"/>
  <c r="I368" i="4"/>
  <c r="K368" i="4"/>
  <c r="Q368" i="4"/>
  <c r="R368" i="4"/>
  <c r="W368" i="4"/>
  <c r="X368" i="4"/>
  <c r="Y368" i="4"/>
  <c r="Z368" i="4"/>
  <c r="AA368" i="4"/>
  <c r="AB368" i="4"/>
  <c r="AC368" i="4"/>
  <c r="A369" i="4"/>
  <c r="E369" i="4"/>
  <c r="I369" i="4"/>
  <c r="K369" i="4"/>
  <c r="Q369" i="4"/>
  <c r="R369" i="4"/>
  <c r="W369" i="4"/>
  <c r="X369" i="4"/>
  <c r="Y369" i="4"/>
  <c r="Z369" i="4"/>
  <c r="AA369" i="4"/>
  <c r="AB369" i="4"/>
  <c r="AC369" i="4"/>
  <c r="A370" i="4"/>
  <c r="E370" i="4"/>
  <c r="I370" i="4"/>
  <c r="K370" i="4"/>
  <c r="Q370" i="4"/>
  <c r="R370" i="4"/>
  <c r="W370" i="4"/>
  <c r="X370" i="4"/>
  <c r="Y370" i="4"/>
  <c r="Z370" i="4"/>
  <c r="AA370" i="4"/>
  <c r="AB370" i="4"/>
  <c r="AC370" i="4"/>
  <c r="A371" i="4"/>
  <c r="E371" i="4"/>
  <c r="I371" i="4"/>
  <c r="K371" i="4"/>
  <c r="Q371" i="4"/>
  <c r="R371" i="4"/>
  <c r="W371" i="4"/>
  <c r="X371" i="4"/>
  <c r="Y371" i="4"/>
  <c r="Z371" i="4"/>
  <c r="AA371" i="4"/>
  <c r="AB371" i="4"/>
  <c r="AC371" i="4"/>
  <c r="A372" i="4"/>
  <c r="E372" i="4"/>
  <c r="I372" i="4"/>
  <c r="K372" i="4"/>
  <c r="Q372" i="4"/>
  <c r="R372" i="4"/>
  <c r="W372" i="4"/>
  <c r="X372" i="4"/>
  <c r="Y372" i="4"/>
  <c r="Z372" i="4"/>
  <c r="AA372" i="4"/>
  <c r="AB372" i="4"/>
  <c r="AC372" i="4"/>
  <c r="A373" i="4"/>
  <c r="E373" i="4"/>
  <c r="I373" i="4"/>
  <c r="K373" i="4"/>
  <c r="Q373" i="4"/>
  <c r="R373" i="4"/>
  <c r="W373" i="4"/>
  <c r="X373" i="4"/>
  <c r="Y373" i="4"/>
  <c r="Z373" i="4"/>
  <c r="AA373" i="4"/>
  <c r="AB373" i="4"/>
  <c r="AC373" i="4"/>
  <c r="A374" i="4"/>
  <c r="E374" i="4"/>
  <c r="I374" i="4"/>
  <c r="K374" i="4"/>
  <c r="Q374" i="4"/>
  <c r="R374" i="4"/>
  <c r="W374" i="4"/>
  <c r="X374" i="4"/>
  <c r="Y374" i="4"/>
  <c r="Z374" i="4"/>
  <c r="AA374" i="4"/>
  <c r="AB374" i="4"/>
  <c r="AC374" i="4"/>
  <c r="A375" i="4"/>
  <c r="E375" i="4"/>
  <c r="I375" i="4"/>
  <c r="K375" i="4"/>
  <c r="Q375" i="4"/>
  <c r="R375" i="4"/>
  <c r="W375" i="4"/>
  <c r="X375" i="4"/>
  <c r="Y375" i="4"/>
  <c r="Z375" i="4"/>
  <c r="AA375" i="4"/>
  <c r="AB375" i="4"/>
  <c r="AC375" i="4"/>
  <c r="A376" i="4"/>
  <c r="E376" i="4"/>
  <c r="I376" i="4"/>
  <c r="K376" i="4"/>
  <c r="Q376" i="4"/>
  <c r="R376" i="4"/>
  <c r="W376" i="4"/>
  <c r="X376" i="4"/>
  <c r="Y376" i="4"/>
  <c r="Z376" i="4"/>
  <c r="AA376" i="4"/>
  <c r="AB376" i="4"/>
  <c r="AC376" i="4"/>
  <c r="A377" i="4"/>
  <c r="E377" i="4"/>
  <c r="I377" i="4"/>
  <c r="K377" i="4"/>
  <c r="Q377" i="4"/>
  <c r="R377" i="4"/>
  <c r="W377" i="4"/>
  <c r="X377" i="4"/>
  <c r="Y377" i="4"/>
  <c r="Z377" i="4"/>
  <c r="AA377" i="4"/>
  <c r="AB377" i="4"/>
  <c r="AC377" i="4"/>
  <c r="A378" i="4"/>
  <c r="E378" i="4"/>
  <c r="I378" i="4"/>
  <c r="K378" i="4"/>
  <c r="Q378" i="4"/>
  <c r="R378" i="4"/>
  <c r="W378" i="4"/>
  <c r="X378" i="4"/>
  <c r="Y378" i="4"/>
  <c r="Z378" i="4"/>
  <c r="AA378" i="4"/>
  <c r="AB378" i="4"/>
  <c r="AC378" i="4"/>
  <c r="A379" i="4"/>
  <c r="E379" i="4"/>
  <c r="I379" i="4"/>
  <c r="K379" i="4"/>
  <c r="Q379" i="4"/>
  <c r="R379" i="4"/>
  <c r="W379" i="4"/>
  <c r="X379" i="4"/>
  <c r="Y379" i="4"/>
  <c r="Z379" i="4"/>
  <c r="AA379" i="4"/>
  <c r="AB379" i="4"/>
  <c r="AC379" i="4"/>
  <c r="A380" i="4"/>
  <c r="E380" i="4"/>
  <c r="I380" i="4"/>
  <c r="K380" i="4"/>
  <c r="Q380" i="4"/>
  <c r="R380" i="4"/>
  <c r="W380" i="4"/>
  <c r="X380" i="4"/>
  <c r="Y380" i="4"/>
  <c r="Z380" i="4"/>
  <c r="AA380" i="4"/>
  <c r="AB380" i="4"/>
  <c r="AC380" i="4"/>
  <c r="A381" i="4"/>
  <c r="E381" i="4"/>
  <c r="I381" i="4"/>
  <c r="K381" i="4"/>
  <c r="Q381" i="4"/>
  <c r="R381" i="4"/>
  <c r="W381" i="4"/>
  <c r="X381" i="4"/>
  <c r="Y381" i="4"/>
  <c r="Z381" i="4"/>
  <c r="AA381" i="4"/>
  <c r="AB381" i="4"/>
  <c r="AC381" i="4"/>
  <c r="A382" i="4"/>
  <c r="E382" i="4"/>
  <c r="I382" i="4"/>
  <c r="K382" i="4"/>
  <c r="Q382" i="4"/>
  <c r="R382" i="4"/>
  <c r="W382" i="4"/>
  <c r="X382" i="4"/>
  <c r="Y382" i="4"/>
  <c r="Z382" i="4"/>
  <c r="AA382" i="4"/>
  <c r="AB382" i="4"/>
  <c r="AC382" i="4"/>
  <c r="A383" i="4"/>
  <c r="E383" i="4"/>
  <c r="I383" i="4"/>
  <c r="K383" i="4"/>
  <c r="Q383" i="4"/>
  <c r="R383" i="4"/>
  <c r="W383" i="4"/>
  <c r="X383" i="4"/>
  <c r="Y383" i="4"/>
  <c r="Z383" i="4"/>
  <c r="AA383" i="4"/>
  <c r="AB383" i="4"/>
  <c r="AC383" i="4"/>
  <c r="A384" i="4"/>
  <c r="E384" i="4"/>
  <c r="I384" i="4"/>
  <c r="K384" i="4"/>
  <c r="Q384" i="4"/>
  <c r="R384" i="4"/>
  <c r="W384" i="4"/>
  <c r="X384" i="4"/>
  <c r="Y384" i="4"/>
  <c r="Z384" i="4"/>
  <c r="AA384" i="4"/>
  <c r="AB384" i="4"/>
  <c r="AC384" i="4"/>
  <c r="A385" i="4"/>
  <c r="E385" i="4"/>
  <c r="I385" i="4"/>
  <c r="K385" i="4"/>
  <c r="Q385" i="4"/>
  <c r="R385" i="4"/>
  <c r="W385" i="4"/>
  <c r="X385" i="4"/>
  <c r="Y385" i="4"/>
  <c r="Z385" i="4"/>
  <c r="AA385" i="4"/>
  <c r="AB385" i="4"/>
  <c r="AC385" i="4"/>
  <c r="A386" i="4"/>
  <c r="E386" i="4"/>
  <c r="I386" i="4"/>
  <c r="K386" i="4"/>
  <c r="Q386" i="4"/>
  <c r="R386" i="4"/>
  <c r="W386" i="4"/>
  <c r="X386" i="4"/>
  <c r="Y386" i="4"/>
  <c r="Z386" i="4"/>
  <c r="AA386" i="4"/>
  <c r="AB386" i="4"/>
  <c r="AC386" i="4"/>
  <c r="A387" i="4"/>
  <c r="E387" i="4"/>
  <c r="I387" i="4"/>
  <c r="K387" i="4"/>
  <c r="Q387" i="4"/>
  <c r="R387" i="4"/>
  <c r="W387" i="4"/>
  <c r="X387" i="4"/>
  <c r="Y387" i="4"/>
  <c r="Z387" i="4"/>
  <c r="AA387" i="4"/>
  <c r="AB387" i="4"/>
  <c r="AC387" i="4"/>
  <c r="A388" i="4"/>
  <c r="E388" i="4"/>
  <c r="I388" i="4"/>
  <c r="K388" i="4"/>
  <c r="Q388" i="4"/>
  <c r="R388" i="4"/>
  <c r="W388" i="4"/>
  <c r="X388" i="4"/>
  <c r="Y388" i="4"/>
  <c r="Z388" i="4"/>
  <c r="AA388" i="4"/>
  <c r="AB388" i="4"/>
  <c r="AC388" i="4"/>
  <c r="A389" i="4"/>
  <c r="E389" i="4"/>
  <c r="I389" i="4"/>
  <c r="K389" i="4"/>
  <c r="Q389" i="4"/>
  <c r="R389" i="4"/>
  <c r="W389" i="4"/>
  <c r="X389" i="4"/>
  <c r="Y389" i="4"/>
  <c r="Z389" i="4"/>
  <c r="AA389" i="4"/>
  <c r="AB389" i="4"/>
  <c r="AC389" i="4"/>
  <c r="A390" i="4"/>
  <c r="E390" i="4"/>
  <c r="I390" i="4"/>
  <c r="K390" i="4"/>
  <c r="Q390" i="4"/>
  <c r="R390" i="4"/>
  <c r="W390" i="4"/>
  <c r="X390" i="4"/>
  <c r="Y390" i="4"/>
  <c r="Z390" i="4"/>
  <c r="AA390" i="4"/>
  <c r="AB390" i="4"/>
  <c r="AC390" i="4"/>
  <c r="A391" i="4"/>
  <c r="E391" i="4"/>
  <c r="I391" i="4"/>
  <c r="K391" i="4"/>
  <c r="Q391" i="4"/>
  <c r="R391" i="4"/>
  <c r="W391" i="4"/>
  <c r="X391" i="4"/>
  <c r="Y391" i="4"/>
  <c r="Z391" i="4"/>
  <c r="AA391" i="4"/>
  <c r="AB391" i="4"/>
  <c r="AC391" i="4"/>
  <c r="A392" i="4"/>
  <c r="E392" i="4"/>
  <c r="I392" i="4"/>
  <c r="K392" i="4"/>
  <c r="Q392" i="4"/>
  <c r="R392" i="4"/>
  <c r="W392" i="4"/>
  <c r="X392" i="4"/>
  <c r="Y392" i="4"/>
  <c r="Z392" i="4"/>
  <c r="AA392" i="4"/>
  <c r="AB392" i="4"/>
  <c r="AC392" i="4"/>
  <c r="A393" i="4"/>
  <c r="E393" i="4"/>
  <c r="I393" i="4"/>
  <c r="K393" i="4"/>
  <c r="Q393" i="4"/>
  <c r="R393" i="4"/>
  <c r="W393" i="4"/>
  <c r="X393" i="4"/>
  <c r="Y393" i="4"/>
  <c r="Z393" i="4"/>
  <c r="AA393" i="4"/>
  <c r="AB393" i="4"/>
  <c r="AC393" i="4"/>
  <c r="A394" i="4"/>
  <c r="E394" i="4"/>
  <c r="I394" i="4"/>
  <c r="K394" i="4"/>
  <c r="Q394" i="4"/>
  <c r="R394" i="4"/>
  <c r="W394" i="4"/>
  <c r="X394" i="4"/>
  <c r="Y394" i="4"/>
  <c r="Z394" i="4"/>
  <c r="AA394" i="4"/>
  <c r="AB394" i="4"/>
  <c r="AC394" i="4"/>
  <c r="A395" i="4"/>
  <c r="E395" i="4"/>
  <c r="I395" i="4"/>
  <c r="K395" i="4"/>
  <c r="Q395" i="4"/>
  <c r="R395" i="4"/>
  <c r="W395" i="4"/>
  <c r="X395" i="4"/>
  <c r="Y395" i="4"/>
  <c r="Z395" i="4"/>
  <c r="AA395" i="4"/>
  <c r="AB395" i="4"/>
  <c r="AC395" i="4"/>
  <c r="A396" i="4"/>
  <c r="E396" i="4"/>
  <c r="I396" i="4"/>
  <c r="K396" i="4"/>
  <c r="Q396" i="4"/>
  <c r="R396" i="4"/>
  <c r="W396" i="4"/>
  <c r="X396" i="4"/>
  <c r="Y396" i="4"/>
  <c r="Z396" i="4"/>
  <c r="AA396" i="4"/>
  <c r="AB396" i="4"/>
  <c r="AC396" i="4"/>
  <c r="A397" i="4"/>
  <c r="E397" i="4"/>
  <c r="I397" i="4"/>
  <c r="K397" i="4"/>
  <c r="Q397" i="4"/>
  <c r="R397" i="4"/>
  <c r="W397" i="4"/>
  <c r="X397" i="4"/>
  <c r="Y397" i="4"/>
  <c r="Z397" i="4"/>
  <c r="AA397" i="4"/>
  <c r="AB397" i="4"/>
  <c r="AC397" i="4"/>
  <c r="A398" i="4"/>
  <c r="E398" i="4"/>
  <c r="I398" i="4"/>
  <c r="K398" i="4"/>
  <c r="Q398" i="4"/>
  <c r="R398" i="4"/>
  <c r="W398" i="4"/>
  <c r="X398" i="4"/>
  <c r="Y398" i="4"/>
  <c r="Z398" i="4"/>
  <c r="AA398" i="4"/>
  <c r="AB398" i="4"/>
  <c r="AC398" i="4"/>
  <c r="A399" i="4"/>
  <c r="E399" i="4"/>
  <c r="I399" i="4"/>
  <c r="K399" i="4"/>
  <c r="Q399" i="4"/>
  <c r="R399" i="4"/>
  <c r="W399" i="4"/>
  <c r="X399" i="4"/>
  <c r="Y399" i="4"/>
  <c r="Z399" i="4"/>
  <c r="AA399" i="4"/>
  <c r="AB399" i="4"/>
  <c r="AC399" i="4"/>
  <c r="A400" i="4"/>
  <c r="E400" i="4"/>
  <c r="I400" i="4"/>
  <c r="K400" i="4"/>
  <c r="Q400" i="4"/>
  <c r="R400" i="4"/>
  <c r="W400" i="4"/>
  <c r="X400" i="4"/>
  <c r="Y400" i="4"/>
  <c r="Z400" i="4"/>
  <c r="AA400" i="4"/>
  <c r="AB400" i="4"/>
  <c r="AC400" i="4"/>
  <c r="A401" i="4"/>
  <c r="E401" i="4"/>
  <c r="I401" i="4"/>
  <c r="K401" i="4"/>
  <c r="Q401" i="4"/>
  <c r="R401" i="4"/>
  <c r="W401" i="4"/>
  <c r="X401" i="4"/>
  <c r="Y401" i="4"/>
  <c r="Z401" i="4"/>
  <c r="AA401" i="4"/>
  <c r="AB401" i="4"/>
  <c r="AC401" i="4"/>
  <c r="A402" i="4"/>
  <c r="E402" i="4"/>
  <c r="I402" i="4"/>
  <c r="K402" i="4"/>
  <c r="Q402" i="4"/>
  <c r="R402" i="4"/>
  <c r="W402" i="4"/>
  <c r="X402" i="4"/>
  <c r="Y402" i="4"/>
  <c r="Z402" i="4"/>
  <c r="AA402" i="4"/>
  <c r="AB402" i="4"/>
  <c r="AC402" i="4"/>
  <c r="A403" i="4"/>
  <c r="E403" i="4"/>
  <c r="I403" i="4"/>
  <c r="K403" i="4"/>
  <c r="Q403" i="4"/>
  <c r="R403" i="4"/>
  <c r="W403" i="4"/>
  <c r="X403" i="4"/>
  <c r="Y403" i="4"/>
  <c r="Z403" i="4"/>
  <c r="AA403" i="4"/>
  <c r="AB403" i="4"/>
  <c r="AC403" i="4"/>
  <c r="E404" i="4"/>
  <c r="W404" i="4"/>
  <c r="X404" i="4"/>
  <c r="Y404" i="4"/>
  <c r="Z404" i="4"/>
  <c r="AA404" i="4"/>
  <c r="AB404" i="4"/>
  <c r="AC404" i="4"/>
  <c r="E405" i="4"/>
  <c r="W405" i="4"/>
  <c r="X405" i="4"/>
  <c r="Y405" i="4"/>
  <c r="Z405" i="4"/>
  <c r="AA405" i="4"/>
  <c r="AB405" i="4"/>
  <c r="AC405" i="4"/>
  <c r="E406" i="4"/>
  <c r="W406" i="4"/>
  <c r="X406" i="4"/>
  <c r="Y406" i="4"/>
  <c r="Z406" i="4"/>
  <c r="AA406" i="4"/>
  <c r="AB406" i="4"/>
  <c r="AC406" i="4"/>
  <c r="E407" i="4"/>
  <c r="W407" i="4"/>
  <c r="X407" i="4"/>
  <c r="Y407" i="4"/>
  <c r="Z407" i="4"/>
  <c r="AA407" i="4"/>
  <c r="AB407" i="4"/>
  <c r="AC407" i="4"/>
  <c r="E408" i="4"/>
  <c r="W408" i="4"/>
  <c r="X408" i="4"/>
  <c r="Y408" i="4"/>
  <c r="Z408" i="4"/>
  <c r="AA408" i="4"/>
  <c r="AB408" i="4"/>
  <c r="AC408" i="4"/>
  <c r="E409" i="4"/>
  <c r="W409" i="4"/>
  <c r="X409" i="4"/>
  <c r="Y409" i="4"/>
  <c r="Z409" i="4"/>
  <c r="AA409" i="4"/>
  <c r="AB409" i="4"/>
  <c r="AC409" i="4"/>
  <c r="E410" i="4"/>
  <c r="W410" i="4"/>
  <c r="X410" i="4"/>
  <c r="Y410" i="4"/>
  <c r="Z410" i="4"/>
  <c r="AA410" i="4"/>
  <c r="AB410" i="4"/>
  <c r="AC410" i="4"/>
  <c r="E411" i="4"/>
  <c r="W411" i="4"/>
  <c r="X411" i="4"/>
  <c r="Y411" i="4"/>
  <c r="Z411" i="4"/>
  <c r="AA411" i="4"/>
  <c r="AB411" i="4"/>
  <c r="AC411" i="4"/>
  <c r="E412" i="4"/>
  <c r="W412" i="4"/>
  <c r="X412" i="4"/>
  <c r="Y412" i="4"/>
  <c r="Z412" i="4"/>
  <c r="AA412" i="4"/>
  <c r="AB412" i="4"/>
  <c r="AC412" i="4"/>
  <c r="E413" i="4"/>
  <c r="W413" i="4"/>
  <c r="X413" i="4"/>
  <c r="Y413" i="4"/>
  <c r="Z413" i="4"/>
  <c r="AA413" i="4"/>
  <c r="AB413" i="4"/>
  <c r="AC413" i="4"/>
  <c r="E414" i="4"/>
  <c r="W414" i="4"/>
  <c r="X414" i="4"/>
  <c r="Y414" i="4"/>
  <c r="Z414" i="4"/>
  <c r="AA414" i="4"/>
  <c r="AB414" i="4"/>
  <c r="AC414" i="4"/>
  <c r="E415" i="4"/>
  <c r="W415" i="4"/>
  <c r="X415" i="4"/>
  <c r="Y415" i="4"/>
  <c r="Z415" i="4"/>
  <c r="AA415" i="4"/>
  <c r="AB415" i="4"/>
  <c r="AC415" i="4"/>
  <c r="E416" i="4"/>
  <c r="W416" i="4"/>
  <c r="X416" i="4"/>
  <c r="Y416" i="4"/>
  <c r="Z416" i="4"/>
  <c r="AA416" i="4"/>
  <c r="AB416" i="4"/>
  <c r="AC416" i="4"/>
  <c r="E417" i="4"/>
  <c r="W417" i="4"/>
  <c r="X417" i="4"/>
  <c r="Y417" i="4"/>
  <c r="Z417" i="4"/>
  <c r="AA417" i="4"/>
  <c r="AB417" i="4"/>
  <c r="AC417" i="4"/>
  <c r="E418" i="4"/>
  <c r="W418" i="4"/>
  <c r="X418" i="4"/>
  <c r="Y418" i="4"/>
  <c r="Z418" i="4"/>
  <c r="AA418" i="4"/>
  <c r="AB418" i="4"/>
  <c r="AC418" i="4"/>
  <c r="E419" i="4"/>
  <c r="W419" i="4"/>
  <c r="X419" i="4"/>
  <c r="Y419" i="4"/>
  <c r="Z419" i="4"/>
  <c r="AA419" i="4"/>
  <c r="AB419" i="4"/>
  <c r="AC419" i="4"/>
</calcChain>
</file>

<file path=xl/connections.xml><?xml version="1.0" encoding="utf-8"?>
<connections xmlns="http://schemas.openxmlformats.org/spreadsheetml/2006/main">
  <connection id="1" name="eventsFeed" type="6" refreshedVersion="5" background="1" saveData="1">
    <textPr codePage="437" sourceFile="C:\Users\kcook\Desktop\eventsFeed.csv">
      <textFields count="37">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<sst xmlns="http://schemas.openxmlformats.org/spreadsheetml/2006/main" count="29137" uniqueCount="5629">
  <si>
    <t xml:space="preserve"> summary</t>
  </si>
  <si>
    <t>subscriptionId</t>
  </si>
  <si>
    <t>calPath</t>
  </si>
  <si>
    <t>guid</t>
  </si>
  <si>
    <t>recurrenceId</t>
  </si>
  <si>
    <t>link</t>
  </si>
  <si>
    <t>eventlink</t>
  </si>
  <si>
    <t>status</t>
  </si>
  <si>
    <t>startallday</t>
  </si>
  <si>
    <t>startshortdate</t>
  </si>
  <si>
    <t>startlongdate</t>
  </si>
  <si>
    <t>startdayname</t>
  </si>
  <si>
    <t>starttime</t>
  </si>
  <si>
    <t>startutcdate</t>
  </si>
  <si>
    <t>endallday</t>
  </si>
  <si>
    <t>endshortdate</t>
  </si>
  <si>
    <t>endlongdate</t>
  </si>
  <si>
    <t>enddayname</t>
  </si>
  <si>
    <t>endtime</t>
  </si>
  <si>
    <t>endutcdate</t>
  </si>
  <si>
    <t>enddatetime</t>
  </si>
  <si>
    <t>endtimezone</t>
  </si>
  <si>
    <t>locationaddress</t>
  </si>
  <si>
    <t>locationlink</t>
  </si>
  <si>
    <t>contactname</t>
  </si>
  <si>
    <t>contactphone</t>
  </si>
  <si>
    <t>contactlink</t>
  </si>
  <si>
    <t>calendarname</t>
  </si>
  <si>
    <t>calendardisplayName</t>
  </si>
  <si>
    <t>calendarpath</t>
  </si>
  <si>
    <t>calendarencodedPath</t>
  </si>
  <si>
    <t>categories</t>
  </si>
  <si>
    <t>description</t>
  </si>
  <si>
    <t>%2Fpublic%2Fcals%2FMainCal</t>
  </si>
  <si>
    <t>CONFIRMED</t>
  </si>
  <si>
    <t>Saturday</t>
  </si>
  <si>
    <t>Sunday</t>
  </si>
  <si>
    <t>MainCal</t>
  </si>
  <si>
    <t>/public/cals/MainCal</t>
  </si>
  <si>
    <t>Monday</t>
  </si>
  <si>
    <t>Tuesday</t>
  </si>
  <si>
    <t>Wednesday</t>
  </si>
  <si>
    <t>Thursday</t>
  </si>
  <si>
    <t>Friday</t>
  </si>
  <si>
    <t>LOCATIONS</t>
  </si>
  <si>
    <t>VENUEID</t>
  </si>
  <si>
    <t>PHONE</t>
  </si>
  <si>
    <t>BELLEVUE</t>
  </si>
  <si>
    <t>(615) 862-5854</t>
  </si>
  <si>
    <t>BORDEAUX</t>
  </si>
  <si>
    <t>(615) 862-5856</t>
  </si>
  <si>
    <t>DONELSON</t>
  </si>
  <si>
    <t>(615) 862-5859</t>
  </si>
  <si>
    <t>EAST</t>
  </si>
  <si>
    <t>(615) 862-5860</t>
  </si>
  <si>
    <t>EDGEHILL</t>
  </si>
  <si>
    <t>(615) 862-5861</t>
  </si>
  <si>
    <t>EDMONDSON PIKE</t>
  </si>
  <si>
    <t>(615) 880-3957</t>
  </si>
  <si>
    <t>GOODLETTSVILLE</t>
  </si>
  <si>
    <t>(615) 862-5862</t>
  </si>
  <si>
    <t>GREEN HILLS</t>
  </si>
  <si>
    <t>(615) 862-5863</t>
  </si>
  <si>
    <t>HADLEY PARK</t>
  </si>
  <si>
    <t>(615) 862-5865</t>
  </si>
  <si>
    <t>HERMITAGE</t>
  </si>
  <si>
    <t>(615) 880-3951</t>
  </si>
  <si>
    <t>INGLEWOOD</t>
  </si>
  <si>
    <t>(615) 862-5866</t>
  </si>
  <si>
    <t>LOOBY</t>
  </si>
  <si>
    <t>(615) 862-5867</t>
  </si>
  <si>
    <t>MADISON</t>
  </si>
  <si>
    <t>(615) 862-5868</t>
  </si>
  <si>
    <t>MAIN</t>
  </si>
  <si>
    <t>(615) 862-5800</t>
  </si>
  <si>
    <t>METRO ARCHIVES</t>
  </si>
  <si>
    <t>(615) 862-5880</t>
  </si>
  <si>
    <t>NORTH</t>
  </si>
  <si>
    <t>(615) 862-5858</t>
  </si>
  <si>
    <t>OLD HICKORY</t>
  </si>
  <si>
    <t>(615) 862-5869</t>
  </si>
  <si>
    <t>PRUITT</t>
  </si>
  <si>
    <t>(615) 862-5885</t>
  </si>
  <si>
    <t>RICHLAND PARK</t>
  </si>
  <si>
    <t>(615) 862-5870</t>
  </si>
  <si>
    <t>SOUTHEAST</t>
  </si>
  <si>
    <t>(615) 862-5871</t>
  </si>
  <si>
    <t>THOMPSON LANE</t>
  </si>
  <si>
    <t>(615) 862-5873</t>
  </si>
  <si>
    <t>WATKINS PARK</t>
  </si>
  <si>
    <t>(615) 862-5872</t>
  </si>
  <si>
    <t>Topical Areas</t>
  </si>
  <si>
    <t>eventType</t>
  </si>
  <si>
    <t>Number</t>
  </si>
  <si>
    <t>Adult Crafts</t>
  </si>
  <si>
    <t>CLASSES &amp; WORKSHOPS</t>
  </si>
  <si>
    <t>Books &amp; Authors</t>
  </si>
  <si>
    <t>BOOKS &amp; POETRY</t>
  </si>
  <si>
    <t>Book Clubs</t>
  </si>
  <si>
    <t>KIDS &amp; FAMILY</t>
  </si>
  <si>
    <t>Childrens</t>
  </si>
  <si>
    <t>Classes and Workshops</t>
  </si>
  <si>
    <t>SPORTS &amp; RECREATION</t>
  </si>
  <si>
    <t>Computers</t>
  </si>
  <si>
    <t>Dance</t>
  </si>
  <si>
    <t>DANCE</t>
  </si>
  <si>
    <t>Exhibits</t>
  </si>
  <si>
    <t>VISUAL ART AND MUSEUMS</t>
  </si>
  <si>
    <t>Featured</t>
  </si>
  <si>
    <t>FREE EVENTS</t>
  </si>
  <si>
    <t>Health</t>
  </si>
  <si>
    <t>HEALTH</t>
  </si>
  <si>
    <t>Movies</t>
  </si>
  <si>
    <t>MOVIES</t>
  </si>
  <si>
    <t>Music</t>
  </si>
  <si>
    <t>MUSIC</t>
  </si>
  <si>
    <t>Sale</t>
  </si>
  <si>
    <t>FUNDRAISERS</t>
  </si>
  <si>
    <t>School</t>
  </si>
  <si>
    <t>series/Artober</t>
  </si>
  <si>
    <t>ARTOBER</t>
  </si>
  <si>
    <t>series/Holiday</t>
  </si>
  <si>
    <t>HOLIDAY &amp; SEASONAL</t>
  </si>
  <si>
    <t>Theater</t>
  </si>
  <si>
    <t>THEATER</t>
  </si>
  <si>
    <t>FESTIVALS</t>
  </si>
  <si>
    <t>TN HISTORY &amp; HERITAGE</t>
  </si>
  <si>
    <t>COMMUNITY CALENDAR</t>
  </si>
  <si>
    <t>COMEDY</t>
  </si>
  <si>
    <t>TOURS</t>
  </si>
  <si>
    <t>RELIGION</t>
  </si>
  <si>
    <t>secondary_category</t>
  </si>
  <si>
    <t>contactEmail</t>
  </si>
  <si>
    <t>contactPhone</t>
  </si>
  <si>
    <t>contactName</t>
  </si>
  <si>
    <t>image</t>
  </si>
  <si>
    <t>startTime</t>
  </si>
  <si>
    <t>phone</t>
  </si>
  <si>
    <t>ticketInfo</t>
  </si>
  <si>
    <t>subcat_id</t>
  </si>
  <si>
    <t>eventTypeID</t>
  </si>
  <si>
    <t>venueID</t>
  </si>
  <si>
    <t>orgName</t>
  </si>
  <si>
    <t>orgID</t>
  </si>
  <si>
    <t>display</t>
  </si>
  <si>
    <t>datePosted</t>
  </si>
  <si>
    <t>dateEnd</t>
  </si>
  <si>
    <t>dateBegin</t>
  </si>
  <si>
    <t>url</t>
  </si>
  <si>
    <t>email</t>
  </si>
  <si>
    <t>ticketURL</t>
  </si>
  <si>
    <t>name</t>
  </si>
  <si>
    <t>userID</t>
  </si>
  <si>
    <t>IMPORT</t>
  </si>
  <si>
    <t>startdatetime</t>
  </si>
  <si>
    <t>starttimezone</t>
  </si>
  <si>
    <t>America/Chicago</t>
  </si>
  <si>
    <t>Bellevue</t>
  </si>
  <si>
    <t>http://www.library.nashville.org/locations/loc_bellevue.asp</t>
  </si>
  <si>
    <t xml:space="preserve"> Mother Goose Moments</t>
  </si>
  <si>
    <t xml:space="preserve"> Mindfulness Meditation</t>
  </si>
  <si>
    <t>Nashville Public Library</t>
  </si>
  <si>
    <t>cost</t>
  </si>
  <si>
    <t xml:space="preserve">xproperties </t>
  </si>
  <si>
    <t>Main Library</t>
  </si>
  <si>
    <t xml:space="preserve"> Story Time</t>
  </si>
  <si>
    <t xml:space="preserve"> Adventure Club: Crafts, Movies, and More</t>
  </si>
  <si>
    <t>20160127-000002-BELLEVUE-201603011600%40LIBRARY.NASHVILLE.ORG</t>
  </si>
  <si>
    <t>http://events.library.nashville.org/feeder/feeder/event/eventView.do?b=de&amp;amp;calPath=%2Fpublic%2Fcals%2FMainCal&amp;amp;guid=20160127-000002-BELLEVUE-201603011600%40LIBRARY.NASHVILLE.ORG&amp;amp;recurrenceId=</t>
  </si>
  <si>
    <t>20160301T220000Z</t>
  </si>
  <si>
    <t>20160301T160000</t>
  </si>
  <si>
    <t>location/Bellevue,Children,Locations,Series</t>
  </si>
  <si>
    <t>School-age children can join us for crafts, activities, special guests, movies, and more! There's something new every week. Grades K-4.</t>
  </si>
  <si>
    <t xml:space="preserve">X-BEDEWORK-ALIAS : values : text : /user/agrp_calsuite-MainCampus/Locations/Bellevue,X-BEDEWORK-ALIAS : values : text : /user/agrp_calsuite-MainCampus/Children </t>
  </si>
  <si>
    <t>20160302T000000Z</t>
  </si>
  <si>
    <t>20160301T180000</t>
  </si>
  <si>
    <t xml:space="preserve"> Bellevue Writers Group: Share and Get Ideas</t>
  </si>
  <si>
    <t>20160127-000060-BELLEVUE-201603011800%40LIBRARY.NASHVILLE.ORG</t>
  </si>
  <si>
    <t>http://events.library.nashville.org/feeder/feeder/event/eventView.do?b=de&amp;amp;calPath=%2Fpublic%2Fcals%2FMainCal&amp;amp;guid=20160127-000060-BELLEVUE-201603011800%40LIBRARY.NASHVILLE.ORG&amp;amp;recurrenceId=</t>
  </si>
  <si>
    <t>Adults,location/Bellevue,Writing,Locations,Series</t>
  </si>
  <si>
    <t>1st and 3rd Tuesdays each month. Bellevue Writers Group welcomes adults of all ages who write prose fiction and literary nonfiction. Join us as we share our works and receive feedback from fellow writers.</t>
  </si>
  <si>
    <t xml:space="preserve">X-BEDEWORK-ALIAS : values : text : /user/agrp_calsuite-MainCampus/Locations/Bellevue,X-BEDEWORK-ALIAS : values : text : /user/agrp_calsuite-MainCampus/Adults,X-BEDEWORK-ALIAS : values : text : /user/agrp_calsuite-MainCampus/Browse By Topic/Writing </t>
  </si>
  <si>
    <t xml:space="preserve"> Story Time </t>
  </si>
  <si>
    <t>20160127-000066-BELLEVUE-201603021015%40LIBRARY.NASHVILLE.ORG</t>
  </si>
  <si>
    <t>http://events.library.nashville.org/feeder/feeder/event/eventView.do?b=de&amp;amp;calPath=%2Fpublic%2Fcals%2FMainCal&amp;amp;guid=20160127-000066-BELLEVUE-201603021015%40LIBRARY.NASHVILLE.ORG&amp;amp;recurrenceId=</t>
  </si>
  <si>
    <t>20160302T161500Z</t>
  </si>
  <si>
    <t>20160302T101500</t>
  </si>
  <si>
    <t>location/Bellevue,Children,Story Time,Locations,Series</t>
  </si>
  <si>
    <t>Every Wednesday at 10:15 and 11:15 a.m. Singing, fingerplays, rhymes, ABCs, 123s, stories, and much more with Miss Donna and Bear!</t>
  </si>
  <si>
    <t xml:space="preserve">X-BEDEWORK-ALIAS : values : text : /user/agrp_calsuite-MainCampus/Locations/Bellevue,X-BEDEWORK-ALIAS : values : text : /user/agrp_calsuite-MainCampus/Children,X-BEDEWORK-ALIAS : values : text : /user/agrp_calsuite-MainCampus/Browse By Topic/Story Time,X-BEDEWORK-THUMB-IMAGE : values : text : http://www.library.nashville.org/images/bedework/story-time_thumb.jpg,X-BEDEWORK-IMAGE : values : text : http://www.library.nashville.org/images/bedework/story-time_generic.jpg </t>
  </si>
  <si>
    <t>20160302T171500Z</t>
  </si>
  <si>
    <t>20160302T111500</t>
  </si>
  <si>
    <t>20160127-000079-BELLEVUE-201603021115%40LIBRARY.NASHVILLE.ORG</t>
  </si>
  <si>
    <t>http://events.library.nashville.org/feeder/feeder/event/eventView.do?b=de&amp;amp;calPath=%2Fpublic%2Fcals%2FMainCal&amp;amp;guid=20160127-000079-BELLEVUE-201603021115%40LIBRARY.NASHVILLE.ORG&amp;amp;recurrenceId=</t>
  </si>
  <si>
    <t>20160302T223000Z</t>
  </si>
  <si>
    <t>20160302T163000</t>
  </si>
  <si>
    <t>20160127-000093-BELLEVUE-201603021615%40LIBRARY.NASHVILLE.ORG</t>
  </si>
  <si>
    <t>http://events.library.nashville.org/feeder/feeder/event/eventView.do?b=de&amp;amp;calPath=%2Fpublic%2Fcals%2FMainCal&amp;amp;guid=20160127-000093-BELLEVUE-201603021615%40LIBRARY.NASHVILLE.ORG&amp;amp;recurrenceId=</t>
  </si>
  <si>
    <t>20160302T221500Z</t>
  </si>
  <si>
    <t>20160302T161500</t>
  </si>
  <si>
    <t>Celebrate Animanga month with fellow teens by watching anime! Grades 5-12.</t>
  </si>
  <si>
    <t xml:space="preserve"> Gentle Yoga for All Levels</t>
  </si>
  <si>
    <t>Adults,location/Bellevue,Health and Wellness,Locations,Series</t>
  </si>
  <si>
    <t>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t>
  </si>
  <si>
    <t xml:space="preserve">X-BEDEWORK-ALIAS : values : text : /user/agrp_calsuite-MainCampus/Locations/Bellevue,X-BEDEWORK-ALIAS : values : text : /user/agrp_calsuite-MainCampus/Adults,X-BEDEWORK-ALIAS : values : text : /user/agrp_calsuite-MainCampus/Browse By Topic/Health and Wellness </t>
  </si>
  <si>
    <t>20160127-000125-BELLEVUE-201605251630%40LIBRARY.NASHVILLE.ORG</t>
  </si>
  <si>
    <t>http://events.library.nashville.org/feeder/feeder/event/eventView.do?b=de&amp;amp;calPath=%2Fpublic%2Fcals%2FMainCal&amp;amp;guid=20160127-000125-BELLEVUE-201605251630%40LIBRARY.NASHVILLE.ORG&amp;amp;recurrenceId=</t>
  </si>
  <si>
    <t>20160303T003000Z</t>
  </si>
  <si>
    <t>20160302T183000</t>
  </si>
  <si>
    <t>Every 1st Wednesday. Lisa Ernst, meditation teacher and founder of One Dharma Nashville, will demonstrate mindfulness techniques to help you reduce stress and increase overall well-being.</t>
  </si>
  <si>
    <t xml:space="preserve"> Crayon Kids: Crafts and Fun</t>
  </si>
  <si>
    <t>20160303T161500Z</t>
  </si>
  <si>
    <t>20160303T101500</t>
  </si>
  <si>
    <t>Arts and Crafts,location/Bellevue,Children,Locations,Series</t>
  </si>
  <si>
    <t>Every Thursday, join Ms. Katie at the library for some crafty fun!</t>
  </si>
  <si>
    <t xml:space="preserve">X-BEDEWORK-ALIAS : values : text : /user/agrp_calsuite-MainCampus/Locations/Bellevue,X-BEDEWORK-ALIAS : values : text : /user/agrp_calsuite-MainCampus/Children,X-BEDEWORK-ALIAS : values : text : /user/agrp_calsuite-MainCampus/Browse By Topic/Arts and Crafts </t>
  </si>
  <si>
    <t xml:space="preserve"> Scrabble Group for All Levels</t>
  </si>
  <si>
    <t>20160127-000141-BELLEVUE-201605261015%40LIBRARY.NASHVILLE.ORG</t>
  </si>
  <si>
    <t>http://events.library.nashville.org/feeder/feeder/event/eventView.do?b=de&amp;amp;calPath=%2Fpublic%2Fcals%2FMainCal&amp;amp;guid=20160127-000141-BELLEVUE-201605261015%40LIBRARY.NASHVILLE.ORG&amp;amp;recurrenceId=</t>
  </si>
  <si>
    <t>20160303T193000Z</t>
  </si>
  <si>
    <t>20160303T133000</t>
  </si>
  <si>
    <t>20160303T213000Z</t>
  </si>
  <si>
    <t>20160303T153000</t>
  </si>
  <si>
    <t>Adults,location/Bellevue,Locations,Series</t>
  </si>
  <si>
    <t>Every Thursday, play Scrabble the old-fashioned way&amp;hellip; on a board! All levels of players welcome. Bring your board if you have one.</t>
  </si>
  <si>
    <t xml:space="preserve">X-BEDEWORK-ALIAS : values : text : /user/agrp_calsuite-MainCampus/Locations/Bellevue,X-BEDEWORK-ALIAS : values : text : /user/agrp_calsuite-MainCampus/Adults </t>
  </si>
  <si>
    <t>20160304T000000Z</t>
  </si>
  <si>
    <t>20160303T180000</t>
  </si>
  <si>
    <t>Imagine that you are a puzzle, made up of many pieces. What would be on those pieces? What makes up YOU? Come create your own puzzle pieces, where you can describe those things that make you, you!</t>
  </si>
  <si>
    <t xml:space="preserve"> Music Production Workshop</t>
  </si>
  <si>
    <t>20160303T223000Z</t>
  </si>
  <si>
    <t>20160303T163000</t>
  </si>
  <si>
    <t>series/Studio NPL,location/Bellevue,Teens,Locations,Music,Series</t>
  </si>
  <si>
    <t>Every Thursday when school is in session. Learn how to make beats and music tracks using Logic Pro. These workshops are open to producers of all levels, as well as songwriters, singers, rappers, and anyone interested in producing their own music. Grades 7-12.</t>
  </si>
  <si>
    <t xml:space="preserve">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Topic/Music,X-BEDEWORK-THUMB-IMAGE : values : text : http://www.library.nashville.org/images/bedework/studioNPL_Logo_thumb.jpg,X-BEDEWORK-IMAGE : values : text : http://www.library.nashville.org/images/bedework/studioNPL_Logo_290x290.jpg </t>
  </si>
  <si>
    <t>20160304T220000Z</t>
  </si>
  <si>
    <t>20160304T160000</t>
  </si>
  <si>
    <t xml:space="preserve"> Storyland Saturdays: Preschool Story Time</t>
  </si>
  <si>
    <t>20160305T161500Z</t>
  </si>
  <si>
    <t>20160305T101500</t>
  </si>
  <si>
    <t>Every Saturday, come to the library for some super stories, songs, and silliness!</t>
  </si>
  <si>
    <t xml:space="preserve"> LEGO Club</t>
  </si>
  <si>
    <t>20160305T210000Z</t>
  </si>
  <si>
    <t>20160305T150000</t>
  </si>
  <si>
    <t xml:space="preserve"> READing Paws: Read with Snickers</t>
  </si>
  <si>
    <t>20160305T193000Z</t>
  </si>
  <si>
    <t>20160305T133000</t>
  </si>
  <si>
    <t>location/Bellevue,Health and Wellness,Children,Locations,Series</t>
  </si>
  <si>
    <t>Every 1st Saturday, visit with Snickers the dog, your canine friend who loves to listen while you read aloud. Bring your own book or choose one from the library. Registration is required. Please call (615) 862-5854 to register.</t>
  </si>
  <si>
    <t xml:space="preserve">X-BEDEWORK-ALIAS : values : text : /user/agrp_calsuite-MainCampus/Locations/Bellevue,X-BEDEWORK-ALIAS : values : text : /user/agrp_calsuite-MainCampus/Children,X-BEDEWORK-ALIAS : values : text : /user/agrp_calsuite-MainCampus/Browse By Topic/Health and Wellness </t>
  </si>
  <si>
    <t xml:space="preserve"> Create A Family Tree</t>
  </si>
  <si>
    <t>Create a family tree - real or imagined - using found objects. Presented by Turnip Green Creative Reuse.</t>
  </si>
  <si>
    <t xml:space="preserve"> Getting Started with Computers</t>
  </si>
  <si>
    <t>Come to class to get started with computers! This class covers introductory computer vocabulary, computer mouse skills, and basic keyboarding. No computer skills required!</t>
  </si>
  <si>
    <t>20160127-000170-BELLEVUE-201605071330%40LIBRARY.NASHVILLE.ORG</t>
  </si>
  <si>
    <t>http://events.library.nashville.org/feeder/feeder/event/eventView.do?b=de&amp;amp;calPath=%2Fpublic%2Fcals%2FMainCal&amp;amp;guid=20160127-000170-BELLEVUE-201605071330%40LIBRARY.NASHVILLE.ORG&amp;amp;recurrenceId=</t>
  </si>
  <si>
    <t>20160307T161500Z</t>
  </si>
  <si>
    <t>20160307T101500</t>
  </si>
  <si>
    <t>Every Monday, babies and their caregivers are welcome to join Miss Donna for rhymes, songs, fingerplays, ABCs, 123s, stories, and more. For babies through 24 months old.</t>
  </si>
  <si>
    <t xml:space="preserve"> Getting Started with Internet </t>
  </si>
  <si>
    <t>Learn how to access unlimited information using the Internet.</t>
  </si>
  <si>
    <t>20160308T003000Z</t>
  </si>
  <si>
    <t>20160307T183000</t>
  </si>
  <si>
    <t xml:space="preserve"> Origami Time</t>
  </si>
  <si>
    <t>20160127-000094-BELLEVUE-201603071615%40LIBRARY.NASHVILLE.ORG</t>
  </si>
  <si>
    <t>http://events.library.nashville.org/feeder/feeder/event/eventView.do?b=de&amp;amp;calPath=%2Fpublic%2Fcals%2FMainCal&amp;amp;guid=20160127-000094-BELLEVUE-201603071615%40LIBRARY.NASHVILLE.ORG&amp;amp;recurrenceId=</t>
  </si>
  <si>
    <t>20160307T221500Z</t>
  </si>
  <si>
    <t>20160307T161500</t>
  </si>
  <si>
    <t>Arts and Crafts,series/Studio NPL,location/Bellevue,Teens,series/Manga and Anime Month,Locations,Series</t>
  </si>
  <si>
    <t>Penguins, foxes, and throwing stars, oh my! Make paper animals, clothes, and more! Grades 5-12.</t>
  </si>
  <si>
    <t xml:space="preserve">X-BEDEWORK-ALIAS : values : text : /user/agrp_calsuite-MainCampus/Locations/Bellevue,X-BEDEWORK-ALIAS : values : text : /user/agrp_calsuite-MainCampus/series/Studio NPL,X-BEDEWORK-ALIAS : values : text : /user/agrp_calsuite-MainCampus/Teens,X-BEDEWORK-ALIAS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 </t>
  </si>
  <si>
    <t xml:space="preserve"> Family Fun Time: Songs, Craft, and More</t>
  </si>
  <si>
    <t>Every Monday, join Ms. Katie for stories, songs, fingerplays, and a craft! Ages 3 to 5.</t>
  </si>
  <si>
    <t>20160309T010000Z</t>
  </si>
  <si>
    <t>20160308T190000</t>
  </si>
  <si>
    <t>20160127-000003-BELLEVUE-201603081600%40LIBRARY.NASHVILLE.ORG</t>
  </si>
  <si>
    <t>http://events.library.nashville.org/feeder/feeder/event/eventView.do?b=de&amp;amp;calPath=%2Fpublic%2Fcals%2FMainCal&amp;amp;guid=20160127-000003-BELLEVUE-201603081600%40LIBRARY.NASHVILLE.ORG&amp;amp;recurrenceId=</t>
  </si>
  <si>
    <t>20160308T220000Z</t>
  </si>
  <si>
    <t>20160308T160000</t>
  </si>
  <si>
    <t>20160309T000000Z</t>
  </si>
  <si>
    <t>20160308T180000</t>
  </si>
  <si>
    <t>20160309T200000Z</t>
  </si>
  <si>
    <t>20160309T140000</t>
  </si>
  <si>
    <t>20160127-000067-BELLEVUE-201603091015%40LIBRARY.NASHVILLE.ORG</t>
  </si>
  <si>
    <t>http://events.library.nashville.org/feeder/feeder/event/eventView.do?b=de&amp;amp;calPath=%2Fpublic%2Fcals%2FMainCal&amp;amp;guid=20160127-000067-BELLEVUE-201603091015%40LIBRARY.NASHVILLE.ORG&amp;amp;recurrenceId=</t>
  </si>
  <si>
    <t>20160309T161500Z</t>
  </si>
  <si>
    <t>20160309T101500</t>
  </si>
  <si>
    <t>20160309T171500Z</t>
  </si>
  <si>
    <t>20160309T111500</t>
  </si>
  <si>
    <t xml:space="preserve"> Homeschool Crew: Learn About Loom Weaving</t>
  </si>
  <si>
    <t>20160127-000194-BELLEVUE-201605231830%40LIBRARY.NASHVILLE.ORG</t>
  </si>
  <si>
    <t>http://events.library.nashville.org/feeder/feeder/event/eventView.do?b=de&amp;amp;calPath=%2Fpublic%2Fcals%2FMainCal&amp;amp;guid=20160127-000194-BELLEVUE-201605231830%40LIBRARY.NASHVILLE.ORG&amp;amp;recurrenceId=</t>
  </si>
  <si>
    <t>Every 2nd and 4th Wednesday, Homeschool Crew introduces homeschooled children to a different topic. 3/9: Loom Weaving. 3/23: Tradition of Egg Decorating. 4/13: The Care and Keeping of Bees with Dr. Kirk Jones. 4/27: Jewelry Making. 5/11: Garden in a Jar. 5/25: The Turtle.</t>
  </si>
  <si>
    <t>20160309T223000Z</t>
  </si>
  <si>
    <t>20160309T163000</t>
  </si>
  <si>
    <t xml:space="preserve"> Cosplay Time</t>
  </si>
  <si>
    <t>20160127-000095-BELLEVUE-201603091615%40LIBRARY.NASHVILLE.ORG</t>
  </si>
  <si>
    <t>http://events.library.nashville.org/feeder/feeder/event/eventView.do?b=de&amp;amp;calPath=%2Fpublic%2Fcals%2FMainCal&amp;amp;guid=20160127-000095-BELLEVUE-201603091615%40LIBRARY.NASHVILLE.ORG&amp;amp;recurrenceId=</t>
  </si>
  <si>
    <t>20160309T221500Z</t>
  </si>
  <si>
    <t>20160309T161500</t>
  </si>
  <si>
    <t xml:space="preserve">Dress up as your favorite manga or anime character, and explore different fandoms! Grades 5-12. </t>
  </si>
  <si>
    <t xml:space="preserve"> CLOSED: All Libraries Closed for Staff Training</t>
  </si>
  <si>
    <t>CAL-2a3e9ebb-518b91e8-0151-8d3ff473-000043f5demobedework%40mysite.edu</t>
  </si>
  <si>
    <t>http://events.library.nashville.org/feeder/feeder/event/eventView.do?b=de&amp;amp;calPath=%2Fpublic%2Fcals%2FMainCal&amp;amp;guid=CAL-2a3e9ebb-518b91e8-0151-8d3ff473-000043f5demobedework%40mysite.edu&amp;amp;recurrenceId=</t>
  </si>
  <si>
    <t>20160310T060000Z</t>
  </si>
  <si>
    <t>All Libraries</t>
  </si>
  <si>
    <t>location/North,location/Bellevue,location/Bordeaux,location/Donelson,location/Edmondson Pike,location/Goodlettsville,location/Green Hills,location/Hadley Park,location/Hermitage,location/Inglewood,location/Madison,location/Pruitt,location/Richland Park,location/Southeast,location/Thompson Lane,location/Edgehill,series/Closed,location/Looby,location/East,location/Old Hickory,location/Watkins Park,Locations,location/Main Library,Series</t>
  </si>
  <si>
    <t>All Library locations closed for Staff Training today. Libraries with regular Friday hours re-open on Friday, March 11.</t>
  </si>
  <si>
    <t xml:space="preserve">X-BEDEWORK-ALIAS : values : text : /user/agrp_calsuite-MainCampus/Featured,X-BEDEWORK-ALIAS : values : text : /user/agrp_calsuite-MainCampus/Locations/Bellevue,X-BEDEWORK-ALIAS : values : text : /user/agrp_calsuite-MainCampus/Locations/Bordeaux,X-BEDEWORK-ALIAS : values : text : /user/agrp_calsuite-MainCampus/Locations/Donelson,X-BEDEWORK-ALIAS : values : text : /user/agrp_calsuite-MainCampus/Locations/East,X-BEDEWORK-ALIAS : values : text : /user/agrp_calsuite-MainCampus/Locations/Edgehill,X-BEDEWORK-ALIAS : values : text : /user/agrp_calsuite-MainCampus/Locations/Edmondson Pike,X-BEDEWORK-ALIAS : values : text : /user/agrp_calsuite-MainCampus/Locations/Goodlettsville,X-BEDEWORK-ALIAS : values : text : /user/agrp_calsuite-MainCampus/Locations/Green Hills,X-BEDEWORK-ALIAS : values : text : /user/agrp_calsuite-MainCampus/Locations/Hadley Park,X-BEDEWORK-ALIAS : values : text : /user/agrp_calsuite-MainCampus/Locations/Hermitage,X-BEDEWORK-ALIAS : values : text : /user/agrp_calsuite-MainCampus/Locations/Inglewood,X-BEDEWORK-ALIAS : values : text : /user/agrp_calsuite-MainCampus/Locations/Looby,X-BEDEWORK-ALIAS : values : text : /user/agrp_calsuite-MainCampus/Locations/MAIN,X-BEDEWORK-ALIAS : values : text : /user/agrp_calsuite-MainCampus/Locations/Madison,X-BEDEWORK-ALIAS : values : text : /user/agrp_calsuite-MainCampus/Locations/Metro Archives,X-BEDEWORK-ALIAS : values : text : /user/agrp_calsuite-MainCampus/Locations/North,X-BEDEWORK-ALIAS : values : text : /user/agrp_calsuite-MainCampus/Locations/Old Hickory,X-BEDEWORK-ALIAS : values : text : /user/agrp_calsuite-MainCampus/Locations/Pruitt,X-BEDEWORK-ALIAS : values : text : /user/agrp_calsuite-MainCampus/Locations/Richland Park,X-BEDEWORK-ALIAS : values : text : /user/agrp_calsuite-MainCampus/Locations/Southeast,X-BEDEWORK-ALIAS : values : text : /user/agrp_calsuite-MainCampus/Locations/Thompson Lane,X-BEDEWORK-ALIAS : values : text : /user/agrp_calsuite-MainCampus/Locations/Watkins Park,X-BEDEWORK-ALIAS : values : text : /user/agrp_calsuite-MainCampus/Series/Community Cinema,X-BEDEWORK-ALIAS : values : text : /user/agrp_calsuite-MainCampus/Series/Closed,X-BEDEWORK-SUBMITTEDBY : values : text : alprice for calsuite-MainCampus (agrp_calsuite-MainCampus) </t>
  </si>
  <si>
    <t xml:space="preserve"> Teen Studio: Crafts, Gaming, Robotics, and More</t>
  </si>
  <si>
    <t>CAL-2a3e9ebb-52cca996-0152-cd10235d-0000734ddemobedework%40mysite.edu</t>
  </si>
  <si>
    <t>20160301T221500Z</t>
  </si>
  <si>
    <t>http://events.library.nashville.org/feeder/feeder/event/eventView.do?b=de&amp;amp;calPath=%2Fpublic%2Fcals%2FMainCal&amp;amp;guid=CAL-2a3e9ebb-52cca996-0152-cd10235d-0000734ddemobedework%40mysite.edu&amp;amp;recurrenceId=20160301T221500Z</t>
  </si>
  <si>
    <t>20160301T161500</t>
  </si>
  <si>
    <t>Arts and Crafts,series/Studio NPL,location/Bellevue,Teens,Locations,Series</t>
  </si>
  <si>
    <t>Monday-Thursday when school is in session. We do something different each week, including crafts, gaming, robotics, 3D printing, and more. Join the fun after school! Grades 5-12.</t>
  </si>
  <si>
    <t xml:space="preserve">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t>
  </si>
  <si>
    <t xml:space="preserve"> Let's Watch Anime</t>
  </si>
  <si>
    <t>location/Bellevue,Teens,Locations</t>
  </si>
  <si>
    <t xml:space="preserve">X-BEDEWORK-ALIAS : values : text : /user/agrp_calsuite-MainCampus/Locations/Bellevue,X-BEDEWORK-ALIAS : values : text : /user/agrp_calsuite-MainCampus/series/Studio NPL,X-BEDEWORK-ALIAS : values : text : /user/agrp_calsuite-MainCampus/Teens,X-BEDEWORK-SUBMITTEDBY : values : text : kcook for calsuite-MainCampus (agrp_calsuite-MainCampus) </t>
  </si>
  <si>
    <t>CAL-2a3e9ebb-52c09089-0152-c29bc26b-000027bfdemobedework%40mysite.edu</t>
  </si>
  <si>
    <t>http://events.library.nashville.org/feeder/feeder/event/eventView.do?b=de&amp;amp;calPath=%2Fpublic%2Fcals%2FMainCal&amp;amp;guid=CAL-2a3e9ebb-52c09089-0152-c29bc26b-000027bfdemobedework%40mysite.edu&amp;amp;recurrenceId=</t>
  </si>
  <si>
    <t>Adults,location/Bellevue,Health and Wellness,Locations</t>
  </si>
  <si>
    <t xml:space="preserve">X-BEDEWORK-ALIAS : values : text : /user/agrp_calsuite-MainCampus/Locations/Bellevue,X-BEDEWORK-ALIAS : values : text : /user/agrp_calsuite-MainCampus/Adults,X-BEDEWORK-ALIAS : values : text : /user/agrp_calsuite-MainCampus/Browse By Topic/Health and Wellness,X-BEDEWORK-SUBMITTEDBY : values : text : kcook for calsuite-MainCampus (agrp_calsuite-MainCampus) </t>
  </si>
  <si>
    <t>20160210-000009-BELLEVUE-201603021830%40LIBRARY.NASHVILLE.ORG</t>
  </si>
  <si>
    <t>http://events.library.nashville.org/feeder/feeder/event/eventView.do?b=de&amp;amp;calPath=%2Fpublic%2Fcals%2FMainCal&amp;amp;guid=20160210-000009-BELLEVUE-201603021830%40LIBRARY.NASHVILLE.ORG&amp;amp;recurrenceId=</t>
  </si>
  <si>
    <t>20160303T221500Z</t>
  </si>
  <si>
    <t>http://events.library.nashville.org/feeder/feeder/event/eventView.do?b=de&amp;amp;calPath=%2Fpublic%2Fcals%2FMainCal&amp;amp;guid=CAL-2a3e9ebb-52cca996-0152-cd10235d-0000734ddemobedework%40mysite.edu&amp;amp;recurrenceId=20160303T221500Z</t>
  </si>
  <si>
    <t>20160303T161500</t>
  </si>
  <si>
    <t>series/Studio NPL,location/Bellevue,Teens,Locations,Series,Author Talks</t>
  </si>
  <si>
    <t xml:space="preserve">X-BEDEWORK-ALIAS : values : text : /user/agrp_calsuite-MainCampus/Bellevue,X-BEDEWORK-ALIAS : values : text : /user/agrp_calsuite-MainCampus/Teens,X-BEDEWORK-ALIAS : values : text : /user/agrp_calsuite-MainCampus/series/Studio NPL,X-BEDEWORK-ALIAS : values : text : /user/agrp_calsuite-MainCampus/Locations/Bellevue,X-BEDEWORK-ALIAS : values : text : /user/agrp_calsuite-MainCampus/Series/Studio NPL,X-BEDEWORK-ALIAS : values : text : /user/agrp_calsuite-MainCampus/Browse By Topic/Author Talks,X-BEDEWORK-THUMB-IMAGE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t>
  </si>
  <si>
    <t>CAL-2a3e9ebb-52c09089-0152-c29c8a23-0000293cdemobedework%40mysite.edu</t>
  </si>
  <si>
    <t>http://events.library.nashville.org/feeder/feeder/event/eventView.do?b=de&amp;amp;calPath=%2Fpublic%2Fcals%2FMainCal&amp;amp;guid=CAL-2a3e9ebb-52c09089-0152-c29c8a23-0000293cdemobedework%40mysite.edu&amp;amp;recurrenceId=</t>
  </si>
  <si>
    <t>Every Thursday when school's in session. Learn how to make beats and music tracks using Logic Pro. Open to producers of all levels as well as songwriters, singers, rappers, and anyone interested in producing their own music. For teens in grades 7-12.</t>
  </si>
  <si>
    <t xml:space="preserve">X-BEDEWORK-ALIAS : values : text : /user/agrp_calsuite-MainCampus/Bellevue,X-BEDEWORK-ALIAS : values : text : /user/agrp_calsuite-MainCampus/Teens,X-BEDEWORK-ALIAS : values : text : /user/agrp_calsuite-MainCampus/series/Studio NPL,X-BEDEWORK-ALIAS : values : text : /user/agrp_calsuite-MainCampus/Music,X-BEDEWORK-ALIAS : values : text : /user/agrp_calsuite-MainCampus/Locations/Bellevue,X-BEDEWORK-ALIAS : values : text : /user/agrp_calsuite-MainCampus/Series/Studio NPL,X-BEDEWORK-ALIAS : values : text : /user/agrp_calsuite-MainCampus/Browse By Topic/Music,X-BEDEWORK-THUMB-IMAGE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t>
  </si>
  <si>
    <t xml:space="preserve"> American Red Cross Blood Drive</t>
  </si>
  <si>
    <t>CAL-2a3e9ebb-52e9c308-0152-eb214d65-00005541demobedework%40mysite.edu</t>
  </si>
  <si>
    <t>http://events.library.nashville.org/feeder/feeder/event/eventView.do?b=de&amp;amp;calPath=%2Fpublic%2Fcals%2FMainCal&amp;amp;guid=CAL-2a3e9ebb-52e9c308-0152-eb214d65-00005541demobedework%40mysite.edu&amp;amp;recurrenceId=</t>
  </si>
  <si>
    <t>20160304T170000Z</t>
  </si>
  <si>
    <t>20160304T110000</t>
  </si>
  <si>
    <t>Give the gift of life at an American Red Cross Blood Drive! \n \nCall the Bellevue Branch at 615-862-5854, or email Kathryn.shaw@nashville.gov to book a donor appointment. \n\nRed Cross will provide drinks and snacks.</t>
  </si>
  <si>
    <t xml:space="preserve">X-BEDEWORK-ALIAS : values : text : /user/agrp_calsuite-MainCampus/Adults,X-BEDEWORK-ALIAS : values : text : /user/agrp_calsuite-MainCampus/Browse By Topic/Health and Wellness,X-BEDEWORK-ALIAS : values : text : /user/agrp_calsuite-MainCampus/Locations/Bellevue,X-BEDEWORK-SUBMITTEDBY : values : text : alprice for calsuite-MainCampus (agrp_calsuite-MainCampus) </t>
  </si>
  <si>
    <t>20160304T221500Z</t>
  </si>
  <si>
    <t>http://events.library.nashville.org/feeder/feeder/event/eventView.do?b=de&amp;amp;calPath=%2Fpublic%2Fcals%2FMainCal&amp;amp;guid=CAL-2a3e9ebb-52cca996-0152-cd10235d-0000734ddemobedework%40mysite.edu&amp;amp;recurrenceId=20160304T221500Z</t>
  </si>
  <si>
    <t>20160304T161500</t>
  </si>
  <si>
    <t>20160210-000014--190001000000%40LIBRARY.NASHVILLE.ORG</t>
  </si>
  <si>
    <t>http://events.library.nashville.org/feeder/feeder/event/eventView.do?b=de&amp;amp;calPath=%2Fpublic%2Fcals%2FMainCal&amp;amp;guid=20160210-000014--190001000000%40LIBRARY.NASHVILLE.ORG&amp;amp;recurrenceId=</t>
  </si>
  <si>
    <t>20160210-000015-BELLEVUE-201603051015%40LIBRARY.NASHVILLE.ORG</t>
  </si>
  <si>
    <t>http://events.library.nashville.org/feeder/feeder/event/eventView.do?b=de&amp;amp;calPath=%2Fpublic%2Fcals%2FMainCal&amp;amp;guid=20160210-000015-BELLEVUE-201603051015%40LIBRARY.NASHVILLE.ORG&amp;amp;recurrenceId=</t>
  </si>
  <si>
    <t>CANCELLED</t>
  </si>
  <si>
    <t>location/Bellevue,Health and Wellness,Locations</t>
  </si>
  <si>
    <t xml:space="preserve">X-BEDEWORK-ALIAS : values : text : /user/agrp_calsuite-MainCampus/Locations/Bellevue,X-BEDEWORK-ALIAS : values : text : /user/agrp_calsuite-MainCampus/Children,X-BEDEWORK-ALIAS : values : text : /user/agrp_calsuite-MainCampus/Browse By Topic/Health and Wellness,X-BEDEWORK-SUBMITTEDBY : values : text : alprice for calsuite-MainCampus (agrp_calsuite-MainCampus) </t>
  </si>
  <si>
    <t>20160210-000018--190001000000%40LIBRARY.NASHVILLE.ORG</t>
  </si>
  <si>
    <t>http://events.library.nashville.org/feeder/feeder/event/eventView.do?b=de&amp;amp;calPath=%2Fpublic%2Fcals%2FMainCal&amp;amp;guid=20160210-000018--190001000000%40LIBRARY.NASHVILLE.ORG&amp;amp;recurrenceId=</t>
  </si>
  <si>
    <t>20160308T221500Z</t>
  </si>
  <si>
    <t>http://events.library.nashville.org/feeder/feeder/event/eventView.do?b=de&amp;amp;calPath=%2Fpublic%2Fcals%2FMainCal&amp;amp;guid=CAL-2a3e9ebb-52cca996-0152-cd10235d-0000734ddemobedework%40mysite.edu&amp;amp;recurrenceId=20160308T221500Z</t>
  </si>
  <si>
    <t>20160308T161500</t>
  </si>
  <si>
    <t xml:space="preserve"> The Ins and Outs of Assisted Living and Memory Care</t>
  </si>
  <si>
    <t>CAL-2a3e9ebb-52d0037e-0152-d1681511-00005043demobedework%40mysite.edu</t>
  </si>
  <si>
    <t>http://events.library.nashville.org/feeder/feeder/event/eventView.do?b=de&amp;amp;calPath=%2Fpublic%2Fcals%2FMainCal&amp;amp;guid=CAL-2a3e9ebb-52d0037e-0152-d1681511-00005043demobedework%40mysite.edu&amp;amp;recurrenceId=20160309T000000Z</t>
  </si>
  <si>
    <t>Still wanting your independence? Are you or a loved one struggling living on your own? Are you planning for the future?\n\nIf so join us for an educational event to learn about what assisted living and memory care has to offer.</t>
  </si>
  <si>
    <t>20160210-000022-BELLEVUE-201603091115%40LIBRARY.NASHVILLE.ORG</t>
  </si>
  <si>
    <t>http://events.library.nashville.org/feeder/feeder/event/eventView.do?b=de&amp;amp;calPath=%2Fpublic%2Fcals%2FMainCal&amp;amp;guid=20160210-000022-BELLEVUE-201603091115%40LIBRARY.NASHVILLE.ORG&amp;amp;recurrenceId=</t>
  </si>
  <si>
    <t>20160210-000024--190001000000%40LIBRARY.NASHVILLE.ORG</t>
  </si>
  <si>
    <t>http://events.library.nashville.org/feeder/feeder/event/eventView.do?b=de&amp;amp;calPath=%2Fpublic%2Fcals%2FMainCal&amp;amp;guid=20160210-000024--190001000000%40LIBRARY.NASHVILLE.ORG&amp;amp;recurrenceId=</t>
  </si>
  <si>
    <t xml:space="preserve"> Novel Conversations: Wonder by R. J. Palacio</t>
  </si>
  <si>
    <t>CAL-2a3e9ebb-52d62bc5-0152-d6cc1457-00001577demobedework%40mysite.edu</t>
  </si>
  <si>
    <t>http://bit.ly/city_limits_directions</t>
  </si>
  <si>
    <t>http://events.library.nashville.org/feeder/feeder/event/eventView.do?b=de&amp;amp;calPath=%2Fpublic%2Fcals%2FMainCal&amp;amp;guid=CAL-2a3e9ebb-52d62bc5-0152-d6cc1457-00001577demobedework%40mysite.edu&amp;amp;recurrenceId=</t>
  </si>
  <si>
    <t>20160311T000000Z</t>
  </si>
  <si>
    <t>20160310T180000</t>
  </si>
  <si>
    <t>off-site</t>
  </si>
  <si>
    <t>Adults,location/Bellevue,Book Clubs,Locations</t>
  </si>
  <si>
    <t>March 10 Book Club will be held at\n\nCity Limits \n361 Clofton Dr\nNashville, TN 37221.\n\nEvery 2nd Thursday, join us for lively book discussions. \nMarch: Wonder, by R. J. Palacio. \nApril: The Color of Water, by James McBride. \nMay: My Life on the Road, by Gloria Steinem.</t>
  </si>
  <si>
    <t xml:space="preserve">X-BEDEWORK-ALIAS : values : text : /user/agrp_calsuite-MainCampus/Locations/Bellevue,X-BEDEWORK-ALIAS : values : text : /user/agrp_calsuite-MainCampus/Adults,X-BEDEWORK-ALIAS : values : text : /user/agrp_calsuite-MainCampus/series/Nashville Reads,X-BEDEWORK-ALIAS : values : text : /user/agrp_calsuite-MainCampus/Browse By Topic/Book Clubs,X-BEDEWORK-THUMB-IMAGE : values : text : http://catalog.library.nashville.org/bookcover.php?id=545f248c-bbe0-73c1-aec1-cb74730d6206&amp;amp;amp;amp;amp;size=small&amp;amp;amp;amp;amp;type=grouped_work,X-BEDEWORK-IMAGE : values : text : http://catalog.library.nashville.org/bookcover.php?id=545f248c-bbe0-73c1-aec1-cb74730d6206&amp;amp;size=large&amp;amp;type=grouped_work,X-BEDEWORK-SUBMITTEDBY : values : text : kcook for calsuite-MainCampus (agrp_calsuite-MainCampus) </t>
  </si>
  <si>
    <t>20160311T221500Z</t>
  </si>
  <si>
    <t>http://events.library.nashville.org/feeder/feeder/event/eventView.do?b=de&amp;amp;calPath=%2Fpublic%2Fcals%2FMainCal&amp;amp;guid=CAL-2a3e9ebb-52cca996-0152-cd10235d-0000734ddemobedework%40mysite.edu&amp;amp;recurrenceId=20160311T221500Z</t>
  </si>
  <si>
    <t>20160311T161500</t>
  </si>
  <si>
    <t xml:space="preserve"> Friends of the Bellevue Branch Library Meeting</t>
  </si>
  <si>
    <t>20160127-000203-BELLEVUE-201605121800%40LIBRARY.NASHVILLE.ORG</t>
  </si>
  <si>
    <t>http://events.library.nashville.org/feeder/feeder/event/eventView.do?b=de&amp;amp;calPath=%2Fpublic%2Fcals%2FMainCal&amp;amp;guid=20160127-000203-BELLEVUE-201605121800%40LIBRARY.NASHVILLE.ORG&amp;amp;recurrenceId=</t>
  </si>
  <si>
    <t>20160312T161500Z</t>
  </si>
  <si>
    <t>20160312T101500</t>
  </si>
  <si>
    <t>Adults,location/Bellevue,Locations</t>
  </si>
  <si>
    <t>Every 2nd Saturday, find out how you can get involved at the Bellevue Branch. New members are always welcome.</t>
  </si>
  <si>
    <t xml:space="preserve">X-BEDEWORK-ALIAS : values : text : /user/agrp_calsuite-MainCampus/Locations/Bellevue,X-BEDEWORK-ALIAS : values : text : /user/agrp_calsuite-MainCampus/Adults,X-BEDEWORK-THUMB-IMAGE : values : text : http://www.library.nashville.org/images/bedework/Friends-NPL_thumb.jpg,X-BEDEWORK-IMAGE : values : text : http://www.library.nashville.org/images/bedework/Friends-NPL.jpg,X-BEDEWORK-SUBMITTEDBY : values : text : kcook for calsuite-MainCampus (agrp_calsuite-MainCampus) </t>
  </si>
  <si>
    <t>20160210-000026--190001000000%40LIBRARY.NASHVILLE.ORG</t>
  </si>
  <si>
    <t>http://events.library.nashville.org/feeder/feeder/event/eventView.do?b=de&amp;amp;calPath=%2Fpublic%2Fcals%2FMainCal&amp;amp;guid=20160210-000026--190001000000%40LIBRARY.NASHVILLE.ORG&amp;amp;recurrenceId=</t>
  </si>
  <si>
    <t>20160210-000027-BELLEVUE-201603121015%40LIBRARY.NASHVILLE.ORG</t>
  </si>
  <si>
    <t>http://events.library.nashville.org/feeder/feeder/event/eventView.do?b=de&amp;amp;calPath=%2Fpublic%2Fcals%2FMainCal&amp;amp;guid=20160210-000027-BELLEVUE-201603121015%40LIBRARY.NASHVILLE.ORG&amp;amp;recurrenceId=</t>
  </si>
  <si>
    <t xml:space="preserve"> ACT Practice Exam</t>
  </si>
  <si>
    <t>20160210-000028-BELLEVUE-201603121200%40LIBRARY.NASHVILLE.ORG</t>
  </si>
  <si>
    <t>http://events.library.nashville.org/feeder/feeder/event/eventView.do?b=de&amp;amp;calPath=%2Fpublic%2Fcals%2FMainCal&amp;amp;guid=20160210-000028-BELLEVUE-201603121200%40LIBRARY.NASHVILLE.ORG&amp;amp;recurrenceId=</t>
  </si>
  <si>
    <t>20160312T180000Z</t>
  </si>
  <si>
    <t>20160312T120000</t>
  </si>
  <si>
    <t>20160312T220000Z</t>
  </si>
  <si>
    <t>20160312T160000</t>
  </si>
  <si>
    <t>Test Prep,location/Bellevue,Teens,Locations</t>
  </si>
  <si>
    <t>Take a free, full-length practice exam hosted by Princeton Review. You'll receive a personalized score report pinpointing your strengths and weaknesses as a follow up to your practice test. Registration is required. Please visit www.princetonreview.com or call (615) 564-2530 to register.</t>
  </si>
  <si>
    <t xml:space="preserve">X-BEDEWORK-ALIAS : values : text : /user/agrp_calsuite-MainCampus/Locations/Bellevue,X-BEDEWORK-ALIAS : values : text : /user/agrp_calsuite-MainCampus/Teens,X-BEDEWORK-ALIAS : values : text : /user/agrp_calsuite-MainCampus/Browse By Topic/Test Prep,X-BEDEWORK-SUBMITTEDBY : values : text : alprice for calsuite-MainCampus (agrp_calsuite-MainCampus) </t>
  </si>
  <si>
    <t xml:space="preserve"> Matinee Saturday: Hop (2011)</t>
  </si>
  <si>
    <t>20160127-000206-BELLEVUE-201605141015%40LIBRARY.NASHVILLE.ORG</t>
  </si>
  <si>
    <t>http://events.library.nashville.org/feeder/feeder/event/eventView.do?b=de&amp;amp;calPath=%2Fpublic%2Fcals%2FMainCal&amp;amp;guid=20160127-000206-BELLEVUE-201605141015%40LIBRARY.NASHVILLE.ORG&amp;amp;recurrenceId=</t>
  </si>
  <si>
    <t>20160312T200000Z</t>
  </si>
  <si>
    <t>20160312T140000</t>
  </si>
  <si>
    <t>location/Bellevue,Children,Movies,Locations,series/Holiday,Series</t>
  </si>
  <si>
    <t>Saturdays, March 12, April 9, and May 28, join us for a special movie matinee. Mar 12: Hop. E.B., the Easter Bunny's teenage son, heads to Hollywood, determined to become a drummer in a rock 'n' roll band. In LA, he's taken in by Fred after the out-of-work slacker hits E.B. with his car. Rated PG. 94 minutes.</t>
  </si>
  <si>
    <t xml:space="preserve">X-BEDEWORK-ALIAS : values : text : /user/agrp_calsuite-MainCampus/Locations/Bellevue,X-BEDEWORK-ALIAS : values : text : /user/agrp_calsuite-MainCampus/Children,X-BEDEWORK-ALIAS : values : text : /user/agrp_calsuite-MainCampus/Browse By Topic/Movies,X-BEDEWORK-ALIAS : values : text : /user/agrp_calsuite-MainCampus/Series/Holiday,X-BEDEWORK-ALIAS : values : text : /user/agrp_calsuite-MainCampus/Childrens,X-BEDEWORK-THUMB-IMAGE : values : text : /public/images/hop-1S-thumb.png,X-BEDEWORK-IMAGE : values : text : /public/images/hop-1S.jpg,X-BEDEWORK-SUBMITTEDBY : values : text : kcook for calsuite-MainCampus (agrp_calsuite-MainCampus) </t>
  </si>
  <si>
    <t>20160127-000171-BELLEVUE-201603071015%40LIBRARY.NASHVILLE.ORG</t>
  </si>
  <si>
    <t>http://events.library.nashville.org/feeder/feeder/event/eventView.do?b=de&amp;amp;calPath=%2Fpublic%2Fcals%2FMainCal&amp;amp;guid=20160127-000171-BELLEVUE-201603071015%40LIBRARY.NASHVILLE.ORG&amp;amp;recurrenceId=</t>
  </si>
  <si>
    <t>20160314T151500Z</t>
  </si>
  <si>
    <t>20160314T101500</t>
  </si>
  <si>
    <t>20160314T211500Z</t>
  </si>
  <si>
    <t>http://events.library.nashville.org/feeder/feeder/event/eventView.do?b=de&amp;amp;calPath=%2Fpublic%2Fcals%2FMainCal&amp;amp;guid=CAL-2a3e9ebb-52cca996-0152-cd10235d-0000734ddemobedework%40mysite.edu&amp;amp;recurrenceId=20160314T211500Z</t>
  </si>
  <si>
    <t>20160314T161500</t>
  </si>
  <si>
    <t xml:space="preserve"> First-Time Homebuyers Workshop</t>
  </si>
  <si>
    <t>CAL-2a3e9ebb-4ffed20c-0150-001cffc7-00007e12demobedework%40mysite.edu</t>
  </si>
  <si>
    <t>20160314T230000Z</t>
  </si>
  <si>
    <t>http://events.library.nashville.org/feeder/feeder/event/eventView.do?b=de&amp;amp;calPath=%2Fpublic%2Fcals%2FMainCal&amp;amp;guid=CAL-2a3e9ebb-4ffed20c-0150-001cffc7-00007e12demobedework%40mysite.edu&amp;amp;recurrenceId=20160314T230000Z</t>
  </si>
  <si>
    <t>20160314T180000</t>
  </si>
  <si>
    <t>20160315T010000Z</t>
  </si>
  <si>
    <t>20160314T200000</t>
  </si>
  <si>
    <t>Adults,location/Bellevue,Money and Taxes,Home and Garden,Locations</t>
  </si>
  <si>
    <t>Considering buying a home but don't know where to start? Come join us for a FREE workshop that covers the basics: what to watch out for, what this market means to you, and tricks of the trade to ensure a great purchase.\n\nBrian Bandas of the Helton Real Estate Group and Rob Smith of Mortgage Investors Group share valuable insights and answer any questions you may have about finding and purchasing the right home for your family.\n\nWorkshop held monthly through spring 2016: Oct. 14, Nov. 9, Dec. 14, Jan. 11, Feb. 10, March 14</t>
  </si>
  <si>
    <t xml:space="preserve">X-BEDEWORK-ALIAS : values : text : /user/agrp_calsuite-MainCampus/Adults,X-BEDEWORK-ALIAS : values : text : /user/agrp_calsuite-MainCampus/Browse By Topic/Money and Taxes,X-BEDEWORK-ALIAS : values : text : /user/agrp_calsuite-MainCampus/Browse By Topic/Home and Garden,X-BEDEWORK-ALIAS : values : text : /user/agrp_calsuite-MainCampus/Locations/Bellevue,X-BEDEWORK-SUBMITTEDBY : values : text : alprice for calsuite-MainCampus (agrp_calsuite-MainCampus) </t>
  </si>
  <si>
    <t>20160210-000032--190001000000%40LIBRARY.NASHVILLE.ORG</t>
  </si>
  <si>
    <t>http://events.library.nashville.org/feeder/feeder/event/eventView.do?b=de&amp;amp;calPath=%2Fpublic%2Fcals%2FMainCal&amp;amp;guid=20160210-000032--190001000000%40LIBRARY.NASHVILLE.ORG&amp;amp;recurrenceId=</t>
  </si>
  <si>
    <t>20160314T233000Z</t>
  </si>
  <si>
    <t>20160314T183000</t>
  </si>
  <si>
    <t>20160127-000004-BELLEVUE-201603151600%40LIBRARY.NASHVILLE.ORG</t>
  </si>
  <si>
    <t>http://events.library.nashville.org/feeder/feeder/event/eventView.do?b=de&amp;amp;calPath=%2Fpublic%2Fcals%2FMainCal&amp;amp;guid=20160127-000004-BELLEVUE-201603151600%40LIBRARY.NASHVILLE.ORG&amp;amp;recurrenceId=</t>
  </si>
  <si>
    <t>20160315T210000Z</t>
  </si>
  <si>
    <t>20160315T160000</t>
  </si>
  <si>
    <t>20160315T211500Z</t>
  </si>
  <si>
    <t>http://events.library.nashville.org/feeder/feeder/event/eventView.do?b=de&amp;amp;calPath=%2Fpublic%2Fcals%2FMainCal&amp;amp;guid=CAL-2a3e9ebb-52cca996-0152-cd10235d-0000734ddemobedework%40mysite.edu&amp;amp;recurrenceId=20160315T211500Z</t>
  </si>
  <si>
    <t>20160315T161500</t>
  </si>
  <si>
    <t>20160127-000061-BELLEVUE-201603151800%40LIBRARY.NASHVILLE.ORG</t>
  </si>
  <si>
    <t>http://events.library.nashville.org/feeder/feeder/event/eventView.do?b=de&amp;amp;calPath=%2Fpublic%2Fcals%2FMainCal&amp;amp;guid=20160127-000061-BELLEVUE-201603151800%40LIBRARY.NASHVILLE.ORG&amp;amp;recurrenceId=</t>
  </si>
  <si>
    <t>20160315T230000Z</t>
  </si>
  <si>
    <t>20160315T180000</t>
  </si>
  <si>
    <t xml:space="preserve"> Loving and Learning Workshop</t>
  </si>
  <si>
    <t>20160210-000035--190001000000%40LIBRARY.NASHVILLE.ORG</t>
  </si>
  <si>
    <t>http://events.library.nashville.org/feeder/feeder/event/eventView.do?b=de&amp;amp;calPath=%2Fpublic%2Fcals%2FMainCal&amp;amp;guid=20160210-000035--190001000000%40LIBRARY.NASHVILLE.ORG&amp;amp;recurrenceId=</t>
  </si>
  <si>
    <t>20160315T233000Z</t>
  </si>
  <si>
    <t>20160315T183000</t>
  </si>
  <si>
    <t>This interactive workshop will help parents nurture their child's love for books and reading in fun and surprisingly simple ways. We'll discuss the magic of reading aloud and practice developing narrative skills through picture walks and &amp;quot;&amp;quot;story talks.&amp;quot;&amp;quot; We'll share favorite books and ways to make book time a good time. For parents and children in Kindergarten or younger. Presented by Bringing Books to Life.</t>
  </si>
  <si>
    <t>20160127-000068-BELLEVUE-201603161015%40LIBRARY.NASHVILLE.ORG</t>
  </si>
  <si>
    <t>http://events.library.nashville.org/feeder/feeder/event/eventView.do?b=de&amp;amp;calPath=%2Fpublic%2Fcals%2FMainCal&amp;amp;guid=20160127-000068-BELLEVUE-201603161015%40LIBRARY.NASHVILLE.ORG&amp;amp;recurrenceId=</t>
  </si>
  <si>
    <t>20160316T151500Z</t>
  </si>
  <si>
    <t>20160316T101500</t>
  </si>
  <si>
    <t>20160127-000081-BELLEVUE-201603161115%40LIBRARY.NASHVILLE.ORG</t>
  </si>
  <si>
    <t>http://events.library.nashville.org/feeder/feeder/event/eventView.do?b=de&amp;amp;calPath=%2Fpublic%2Fcals%2FMainCal&amp;amp;guid=20160127-000081-BELLEVUE-201603161115%40LIBRARY.NASHVILLE.ORG&amp;amp;recurrenceId=</t>
  </si>
  <si>
    <t>20160316T161500Z</t>
  </si>
  <si>
    <t>20160316T111500</t>
  </si>
  <si>
    <t>20160210-000038--190001000000%40LIBRARY.NASHVILLE.ORG</t>
  </si>
  <si>
    <t>http://events.library.nashville.org/feeder/feeder/event/eventView.do?b=de&amp;amp;calPath=%2Fpublic%2Fcals%2FMainCal&amp;amp;guid=20160210-000038--190001000000%40LIBRARY.NASHVILLE.ORG&amp;amp;recurrenceId=</t>
  </si>
  <si>
    <t>20160316T213000Z</t>
  </si>
  <si>
    <t>20160316T163000</t>
  </si>
  <si>
    <t>20160210-000039-BELLEVUE-201603161630%40LIBRARY.NASHVILLE.ORG</t>
  </si>
  <si>
    <t>http://events.library.nashville.org/feeder/feeder/event/eventView.do?b=de&amp;amp;calPath=%2Fpublic%2Fcals%2FMainCal&amp;amp;guid=20160210-000039-BELLEVUE-201603161630%40LIBRARY.NASHVILLE.ORG&amp;amp;recurrenceId=</t>
  </si>
  <si>
    <t>20160317T151500Z</t>
  </si>
  <si>
    <t>20160317T101500</t>
  </si>
  <si>
    <t xml:space="preserve">X-BEDEWORK-ALIAS : values : text : /user/agrp_calsuite-MainCampus/Locations/Bellevue,X-BEDEWORK-ALIAS : values : text : /user/agrp_calsuite-MainCampus/Children,X-BEDEWORK-ALIAS : values : text : /user/agrp_calsuite-MainCampus/Arts &amp;amp; Crafts </t>
  </si>
  <si>
    <t>20160127-000143-BELLEVUE-201603101330%40LIBRARY.NASHVILLE.ORG</t>
  </si>
  <si>
    <t>http://events.library.nashville.org/feeder/feeder/event/eventView.do?b=de&amp;amp;calPath=%2Fpublic%2Fcals%2FMainCal&amp;amp;guid=20160127-000143-BELLEVUE-201603101330%40LIBRARY.NASHVILLE.ORG&amp;amp;recurrenceId=</t>
  </si>
  <si>
    <t>20160317T183000Z</t>
  </si>
  <si>
    <t>20160317T133000</t>
  </si>
  <si>
    <t>20160317T203000Z</t>
  </si>
  <si>
    <t>20160317T153000</t>
  </si>
  <si>
    <t>20160317T211500Z</t>
  </si>
  <si>
    <t>http://events.library.nashville.org/feeder/feeder/event/eventView.do?b=de&amp;amp;calPath=%2Fpublic%2Fcals%2FMainCal&amp;amp;guid=CAL-2a3e9ebb-52cca996-0152-cd10235d-0000734ddemobedework%40mysite.edu&amp;amp;recurrenceId=20160317T211500Z</t>
  </si>
  <si>
    <t>20160317T161500</t>
  </si>
  <si>
    <t>20160127-000103-BELLEVUE-201603101630%40LIBRARY.NASHVILLE.ORG</t>
  </si>
  <si>
    <t>http://events.library.nashville.org/feeder/feeder/event/eventView.do?b=de&amp;amp;calPath=%2Fpublic%2Fcals%2FMainCal&amp;amp;guid=20160127-000103-BELLEVUE-201603101630%40LIBRARY.NASHVILLE.ORG&amp;amp;recurrenceId=</t>
  </si>
  <si>
    <t>20160317T213000Z</t>
  </si>
  <si>
    <t>20160317T163000</t>
  </si>
  <si>
    <t>20160317T230000Z</t>
  </si>
  <si>
    <t>20160317T180000</t>
  </si>
  <si>
    <t>20160318T211500Z</t>
  </si>
  <si>
    <t>http://events.library.nashville.org/feeder/feeder/event/eventView.do?b=de&amp;amp;calPath=%2Fpublic%2Fcals%2FMainCal&amp;amp;guid=CAL-2a3e9ebb-52cca996-0152-cd10235d-0000734ddemobedework%40mysite.edu&amp;amp;recurrenceId=20160318T211500Z</t>
  </si>
  <si>
    <t>20160318T161500</t>
  </si>
  <si>
    <t>20160210-000042--190001000000%40LIBRARY.NASHVILLE.ORG</t>
  </si>
  <si>
    <t>http://events.library.nashville.org/feeder/feeder/event/eventView.do?b=de&amp;amp;calPath=%2Fpublic%2Fcals%2FMainCal&amp;amp;guid=20160210-000042--190001000000%40LIBRARY.NASHVILLE.ORG&amp;amp;recurrenceId=</t>
  </si>
  <si>
    <t>20160319T151500Z</t>
  </si>
  <si>
    <t>20160319T101500</t>
  </si>
  <si>
    <t>20160210-000043-BELLEVUE-201603191015%40LIBRARY.NASHVILLE.ORG</t>
  </si>
  <si>
    <t>http://events.library.nashville.org/feeder/feeder/event/eventView.do?b=de&amp;amp;calPath=%2Fpublic%2Fcals%2FMainCal&amp;amp;guid=20160210-000043-BELLEVUE-201603191015%40LIBRARY.NASHVILLE.ORG&amp;amp;recurrenceId=</t>
  </si>
  <si>
    <t>20160320T200000Z</t>
  </si>
  <si>
    <t>20160320T150000</t>
  </si>
  <si>
    <t>20160320T210000Z</t>
  </si>
  <si>
    <t>20160320T160000</t>
  </si>
  <si>
    <t>Every 3rd Sunday, imagine, think, and build something awesome with LEGOs!</t>
  </si>
  <si>
    <t>20160127-000172-BELLEVUE-201603141015%40LIBRARY.NASHVILLE.ORG</t>
  </si>
  <si>
    <t>http://events.library.nashville.org/feeder/feeder/event/eventView.do?b=de&amp;amp;calPath=%2Fpublic%2Fcals%2FMainCal&amp;amp;guid=20160127-000172-BELLEVUE-201603141015%40LIBRARY.NASHVILLE.ORG&amp;amp;recurrenceId=</t>
  </si>
  <si>
    <t>20160321T151500Z</t>
  </si>
  <si>
    <t>20160321T101500</t>
  </si>
  <si>
    <t>20160321T211500Z</t>
  </si>
  <si>
    <t>http://events.library.nashville.org/feeder/feeder/event/eventView.do?b=de&amp;amp;calPath=%2Fpublic%2Fcals%2FMainCal&amp;amp;guid=CAL-2a3e9ebb-52cca996-0152-cd10235d-0000734ddemobedework%40mysite.edu&amp;amp;recurrenceId=20160321T211500Z</t>
  </si>
  <si>
    <t>20160321T161500</t>
  </si>
  <si>
    <t xml:space="preserve"> Time to Tell: Save your Family Stories for Generations</t>
  </si>
  <si>
    <t>20160210-000045--190001000000%40LIBRARY.NASHVILLE.ORG</t>
  </si>
  <si>
    <t>http://events.library.nashville.org/feeder/feeder/event/eventView.do?b=de&amp;amp;calPath=%2Fpublic%2Fcals%2FMainCal&amp;amp;guid=20160210-000045--190001000000%40LIBRARY.NASHVILLE.ORG&amp;amp;recurrenceId=</t>
  </si>
  <si>
    <t>20160321T223000Z</t>
  </si>
  <si>
    <t>20160321T173000</t>
  </si>
  <si>
    <t>History and Genealogy,Adults,location/Bellevue,series/Nashville Reads,Locations,Series</t>
  </si>
  <si>
    <t>Learn tips for gathering stories from your elder family members and about how to access your own memories. Get started with interview, writing and recording tips and practice. Enjoy sharing with other workshop participants, and ask your questions. Handouts included.</t>
  </si>
  <si>
    <t xml:space="preserve">X-BEDEWORK-ALIAS : values : text : /user/agrp_calsuite-MainCampus/Locations/Bellevue,X-BEDEWORK-ALIAS : values : text : /user/agrp_calsuite-MainCampus/Adults,X-BEDEWORK-ALIAS : values : text : /user/agrp_calsuite-MainCampus/series/Nashville Reads,X-BEDEWORK-ALIAS : values : text : /user/agrp_calsuite-MainCampus/History and Genealogy,X-BEDEWORK-IMAGE : values : text : http://events.library.nashville.org/pubcaldav/public/images/logo_cropped.jpg </t>
  </si>
  <si>
    <t>20160210-000046-BELLEVUE-201603211730%40LIBRARY.NASHVILLE.ORG</t>
  </si>
  <si>
    <t>http://events.library.nashville.org/feeder/feeder/event/eventView.do?b=de&amp;amp;calPath=%2Fpublic%2Fcals%2FMainCal&amp;amp;guid=20160210-000046-BELLEVUE-201603211730%40LIBRARY.NASHVILLE.ORG&amp;amp;recurrenceId=</t>
  </si>
  <si>
    <t>20160321T233000Z</t>
  </si>
  <si>
    <t>20160321T183000</t>
  </si>
  <si>
    <t>20160127-000005-BELLEVUE-201603221600%40LIBRARY.NASHVILLE.ORG</t>
  </si>
  <si>
    <t>http://events.library.nashville.org/feeder/feeder/event/eventView.do?b=de&amp;amp;calPath=%2Fpublic%2Fcals%2FMainCal&amp;amp;guid=20160127-000005-BELLEVUE-201603221600%40LIBRARY.NASHVILLE.ORG&amp;amp;recurrenceId=</t>
  </si>
  <si>
    <t>20160322T210000Z</t>
  </si>
  <si>
    <t>20160322T160000</t>
  </si>
  <si>
    <t>20160127-000069-BELLEVUE-201603231015%40LIBRARY.NASHVILLE.ORG</t>
  </si>
  <si>
    <t>http://events.library.nashville.org/feeder/feeder/event/eventView.do?b=de&amp;amp;calPath=%2Fpublic%2Fcals%2FMainCal&amp;amp;guid=20160127-000069-BELLEVUE-201603231015%40LIBRARY.NASHVILLE.ORG&amp;amp;recurrenceId=</t>
  </si>
  <si>
    <t>20160323T151500Z</t>
  </si>
  <si>
    <t>20160323T101500</t>
  </si>
  <si>
    <t>20160127-000082-BELLEVUE-201603231115%40LIBRARY.NASHVILLE.ORG</t>
  </si>
  <si>
    <t>http://events.library.nashville.org/feeder/feeder/event/eventView.do?b=de&amp;amp;calPath=%2Fpublic%2Fcals%2FMainCal&amp;amp;guid=20160127-000082-BELLEVUE-201603231115%40LIBRARY.NASHVILLE.ORG&amp;amp;recurrenceId=</t>
  </si>
  <si>
    <t>20160323T161500Z</t>
  </si>
  <si>
    <t>20160323T111500</t>
  </si>
  <si>
    <t xml:space="preserve"> Homeschool Crew: Learn About Traditional Egg Decorating</t>
  </si>
  <si>
    <t>20160127-000195-BELLEVUE-201603091400%40LIBRARY.NASHVILLE.ORG</t>
  </si>
  <si>
    <t>http://events.library.nashville.org/feeder/feeder/event/eventView.do?b=de&amp;amp;calPath=%2Fpublic%2Fcals%2FMainCal&amp;amp;guid=20160127-000195-BELLEVUE-201603091400%40LIBRARY.NASHVILLE.ORG&amp;amp;recurrenceId=</t>
  </si>
  <si>
    <t>20160323T190000Z</t>
  </si>
  <si>
    <t>20160323T140000</t>
  </si>
  <si>
    <t>20160210-000050--190001000000%40LIBRARY.NASHVILLE.ORG</t>
  </si>
  <si>
    <t>http://events.library.nashville.org/feeder/feeder/event/eventView.do?b=de&amp;amp;calPath=%2Fpublic%2Fcals%2FMainCal&amp;amp;guid=20160210-000050--190001000000%40LIBRARY.NASHVILLE.ORG&amp;amp;recurrenceId=</t>
  </si>
  <si>
    <t>20160323T213000Z</t>
  </si>
  <si>
    <t>20160323T163000</t>
  </si>
  <si>
    <t xml:space="preserve"> Create Your Own Vision Board Workshop</t>
  </si>
  <si>
    <t>20160210-000051-BELLEVUE-201603231630%40LIBRARY.NASHVILLE.ORG</t>
  </si>
  <si>
    <t>http://events.library.nashville.org/feeder/feeder/event/eventView.do?b=de&amp;amp;calPath=%2Fpublic%2Fcals%2FMainCal&amp;amp;guid=20160210-000051-BELLEVUE-201603231630%40LIBRARY.NASHVILLE.ORG&amp;amp;recurrenceId=</t>
  </si>
  <si>
    <t>20160323T230000Z</t>
  </si>
  <si>
    <t>20160323T180000</t>
  </si>
  <si>
    <t>Create your own vision board at this fun and interactive workshop. A vision board is a visual representation of your goals, hopes, and dreams, and is a great tool to inspire and motivate you.</t>
  </si>
  <si>
    <t>20160127-000217-BELLEVUE-201603211730%40LIBRARY.NASHVILLE.ORG</t>
  </si>
  <si>
    <t>http://events.library.nashville.org/feeder/feeder/event/eventView.do?b=de&amp;amp;calPath=%2Fpublic%2Fcals%2FMainCal&amp;amp;guid=20160127-000217-BELLEVUE-201603211730%40LIBRARY.NASHVILLE.ORG&amp;amp;recurrenceId=</t>
  </si>
  <si>
    <t>20160210-000052-BELLEVUE-201603231800%40LIBRARY.NASHVILLE.ORG</t>
  </si>
  <si>
    <t>http://events.library.nashville.org/feeder/feeder/event/eventView.do?b=de&amp;amp;calPath=%2Fpublic%2Fcals%2FMainCal&amp;amp;guid=20160210-000052-BELLEVUE-201603231800%40LIBRARY.NASHVILLE.ORG&amp;amp;recurrenceId=</t>
  </si>
  <si>
    <t>20160324T151500Z</t>
  </si>
  <si>
    <t>20160324T101500</t>
  </si>
  <si>
    <t>20160127-000144-BELLEVUE-201603171330%40LIBRARY.NASHVILLE.ORG</t>
  </si>
  <si>
    <t>http://events.library.nashville.org/feeder/feeder/event/eventView.do?b=de&amp;amp;calPath=%2Fpublic%2Fcals%2FMainCal&amp;amp;guid=20160127-000144-BELLEVUE-201603171330%40LIBRARY.NASHVILLE.ORG&amp;amp;recurrenceId=</t>
  </si>
  <si>
    <t>20160324T183000Z</t>
  </si>
  <si>
    <t>20160324T133000</t>
  </si>
  <si>
    <t>20160324T203000Z</t>
  </si>
  <si>
    <t>20160324T153000</t>
  </si>
  <si>
    <t xml:space="preserve"> Swing Dance Performance</t>
  </si>
  <si>
    <t>CAL-2a3e9ebb-52d0037e-0152-d1b73716-00001be0demobedework%40mysite.edu</t>
  </si>
  <si>
    <t>http://events.library.nashville.org/feeder/feeder/event/eventView.do?b=de&amp;amp;calPath=%2Fpublic%2Fcals%2FMainCal&amp;amp;guid=CAL-2a3e9ebb-52d0037e-0152-d1b73716-00001be0demobedework%40mysite.edu&amp;amp;recurrenceId=</t>
  </si>
  <si>
    <t>20160324T230000Z</t>
  </si>
  <si>
    <t>20160324T180000</t>
  </si>
  <si>
    <t>20160325T000000Z</t>
  </si>
  <si>
    <t>20160324T190000</t>
  </si>
  <si>
    <t>Adults,location/Bellevue,Dance and Theater,Locations</t>
  </si>
  <si>
    <t>Swing in spring and come watch a performance by the Nashville Jitterbugs!</t>
  </si>
  <si>
    <t xml:space="preserve">X-BEDEWORK-ALIAS : values : text : /user/agrp_calsuite-MainCampus/Adults,X-BEDEWORK-ALIAS : values : text : /user/agrp_calsuite-MainCampus/Browse By Topic/Dance and Theater,X-BEDEWORK-ALIAS : values : text : /user/agrp_calsuite-MainCampus/Locations/Bellevue,X-BEDEWORK-SUBMITTEDBY : values : text : alprice for calsuite-MainCampus (agrp_calsuite-MainCampus) </t>
  </si>
  <si>
    <t>20160210-000054--190001000000%40LIBRARY.NASHVILLE.ORG</t>
  </si>
  <si>
    <t>http://events.library.nashville.org/feeder/feeder/event/eventView.do?b=de&amp;amp;calPath=%2Fpublic%2Fcals%2FMainCal&amp;amp;guid=20160210-000054--190001000000%40LIBRARY.NASHVILLE.ORG&amp;amp;recurrenceId=</t>
  </si>
  <si>
    <t>20160326T151500Z</t>
  </si>
  <si>
    <t>20160326T101500</t>
  </si>
  <si>
    <t xml:space="preserve"> Swing Dance Class</t>
  </si>
  <si>
    <t>CAL-2a3e9ebb-529c83d2-0152-9e641426-00006b9ddemobedework%40mysite.edu</t>
  </si>
  <si>
    <t>http://events.library.nashville.org/feeder/feeder/event/eventView.do?b=de&amp;amp;calPath=%2Fpublic%2Fcals%2FMainCal&amp;amp;guid=CAL-2a3e9ebb-529c83d2-0152-9e641426-00006b9ddemobedework%40mysite.edu&amp;amp;recurrenceId=</t>
  </si>
  <si>
    <t>20160326T163000Z</t>
  </si>
  <si>
    <t>20160326T113000</t>
  </si>
  <si>
    <t>20160326T183000Z</t>
  </si>
  <si>
    <t>20160326T133000</t>
  </si>
  <si>
    <t>Adults,location/Bellevue,Health and Wellness,Dance and Theater,Locations</t>
  </si>
  <si>
    <t>Swing in spring and learn basic dance moves from Nashville Swing Dance Foundation teachers.</t>
  </si>
  <si>
    <t xml:space="preserve">X-BEDEWORK-ALIAS : values : text : /user/agrp_calsuite-MainCampus/Browse By Topic/Dance and Theater,X-BEDEWORK-ALIAS : values : text : /user/agrp_calsuite-MainCampus/Adults,X-BEDEWORK-ALIAS : values : text : /user/agrp_calsuite-MainCampus/Locations/Bellevue,X-BEDEWORK-ALIAS : values : text : /user/agrp_calsuite-MainCampus/Browse By Topic/Health and Wellness,X-BEDEWORK-SUBMITTEDBY : values : text : alprice for calsuite-MainCampus (agrp_calsuite-MainCampus) </t>
  </si>
  <si>
    <t xml:space="preserve"> CLOSED: Easter Sunday</t>
  </si>
  <si>
    <t>CAL-2a3e9ebb-49476652-0149-52d5cdfc-0000052ademobedework%40mysite.edu</t>
  </si>
  <si>
    <t>http://events.library.nashville.org/feeder/feeder/event/eventView.do?b=de&amp;amp;calPath=%2Fpublic%2Fcals%2FMainCal&amp;amp;guid=CAL-2a3e9ebb-49476652-0149-52d5cdfc-0000052ademobedework%40mysite.edu&amp;amp;recurrenceId=</t>
  </si>
  <si>
    <t>20160327T050000Z</t>
  </si>
  <si>
    <t>20160327T000000</t>
  </si>
  <si>
    <t>All library locations are closed. Please use book drops for returns.</t>
  </si>
  <si>
    <t xml:space="preserve">X-BEDEWORK-ALIAS : values : text : /user/agrp_calsuite-MainCampus/Locations/Bellevue,X-BEDEWORK-ALIAS : values : text : /user/agrp_calsuite-MainCampus/Locations/Bordeaux,X-BEDEWORK-ALIAS : values : text : /user/agrp_calsuite-MainCampus/Locations/Donelson,X-BEDEWORK-ALIAS : values : text : /user/agrp_calsuite-MainCampus/Locations/East,X-BEDEWORK-ALIAS : values : text : /user/agrp_calsuite-MainCampus/Locations/Edgehill,X-BEDEWORK-ALIAS : values : text : /user/agrp_calsuite-MainCampus/Locations/Edmondson Pike,X-BEDEWORK-ALIAS : values : text : /user/agrp_calsuite-MainCampus/Locations/Goodlettsville,X-BEDEWORK-ALIAS : values : text : /user/agrp_calsuite-MainCampus/Locations/Green Hills,X-BEDEWORK-ALIAS : values : text : /user/agrp_calsuite-MainCampus/Locations/Hadley Park,X-BEDEWORK-ALIAS : values : text : /user/agrp_calsuite-MainCampus/Locations/Hermitage,X-BEDEWORK-ALIAS : values : text : /user/agrp_calsuite-MainCampus/Locations/Inglewood,X-BEDEWORK-ALIAS : values : text : /user/agrp_calsuite-MainCampus/Locations/Looby,X-BEDEWORK-ALIAS : values : text : /user/agrp_calsuite-MainCampus/Locations/MAIN,X-BEDEWORK-ALIAS : values : text : /user/agrp_calsuite-MainCampus/Locations/Madison,X-BEDEWORK-ALIAS : values : text : /user/agrp_calsuite-MainCampus/Locations/North,X-BEDEWORK-ALIAS : values : text : /user/agrp_calsuite-MainCampus/Locations/Old Hickory,X-BEDEWORK-ALIAS : values : text : /user/agrp_calsuite-MainCampus/Locations/Pruitt,X-BEDEWORK-ALIAS : values : text : /user/agrp_calsuite-MainCampus/Locations/Richland Park,X-BEDEWORK-ALIAS : values : text : /user/agrp_calsuite-MainCampus/Locations/Southeast,X-BEDEWORK-ALIAS : values : text : /user/agrp_calsuite-MainCampus/Locations/Thompson Lane,X-BEDEWORK-ALIAS : values : text : /user/agrp_calsuite-MainCampus/Locations/Watkins Park,X-BEDEWORK-ALIAS : values : text : /user/agrp_calsuite-MainCampus/Series/Closed,X-BEDEWORK-SUBMITTEDBY : values : text : kcook for calsuite-MainCampus (agrp_calsuite-MainCampus) </t>
  </si>
  <si>
    <t>20160127-000173-BELLEVUE-201603211015%40LIBRARY.NASHVILLE.ORG</t>
  </si>
  <si>
    <t>http://events.library.nashville.org/feeder/feeder/event/eventView.do?b=de&amp;amp;calPath=%2Fpublic%2Fcals%2FMainCal&amp;amp;guid=20160127-000173-BELLEVUE-201603211015%40LIBRARY.NASHVILLE.ORG&amp;amp;recurrenceId=</t>
  </si>
  <si>
    <t>20160328T151500Z</t>
  </si>
  <si>
    <t>20160328T101500</t>
  </si>
  <si>
    <t>20160210-000056--190001000000%40LIBRARY.NASHVILLE.ORG</t>
  </si>
  <si>
    <t>http://events.library.nashville.org/feeder/feeder/event/eventView.do?b=de&amp;amp;calPath=%2Fpublic%2Fcals%2FMainCal&amp;amp;guid=20160210-000056--190001000000%40LIBRARY.NASHVILLE.ORG&amp;amp;recurrenceId=</t>
  </si>
  <si>
    <t>20160328T233000Z</t>
  </si>
  <si>
    <t>20160328T183000</t>
  </si>
  <si>
    <t>20160127-000006-BELLEVUE-201603291600%40LIBRARY.NASHVILLE.ORG</t>
  </si>
  <si>
    <t>http://events.library.nashville.org/feeder/feeder/event/eventView.do?b=de&amp;amp;calPath=%2Fpublic%2Fcals%2FMainCal&amp;amp;guid=20160127-000006-BELLEVUE-201603291600%40LIBRARY.NASHVILLE.ORG&amp;amp;recurrenceId=</t>
  </si>
  <si>
    <t>20160329T210000Z</t>
  </si>
  <si>
    <t>20160329T160000</t>
  </si>
  <si>
    <t>20160329T211500Z</t>
  </si>
  <si>
    <t>http://events.library.nashville.org/feeder/feeder/event/eventView.do?b=de&amp;amp;calPath=%2Fpublic%2Fcals%2FMainCal&amp;amp;guid=CAL-2a3e9ebb-52cca996-0152-cd10235d-0000734ddemobedework%40mysite.edu&amp;amp;recurrenceId=20160329T211500Z</t>
  </si>
  <si>
    <t>20160329T161500</t>
  </si>
  <si>
    <t>20160127-000070-BELLEVUE-201603301015%40LIBRARY.NASHVILLE.ORG</t>
  </si>
  <si>
    <t>http://events.library.nashville.org/feeder/feeder/event/eventView.do?b=de&amp;amp;calPath=%2Fpublic%2Fcals%2FMainCal&amp;amp;guid=20160127-000070-BELLEVUE-201603301015%40LIBRARY.NASHVILLE.ORG&amp;amp;recurrenceId=</t>
  </si>
  <si>
    <t>20160330T151500Z</t>
  </si>
  <si>
    <t>20160330T101500</t>
  </si>
  <si>
    <t>20160127-000083-BELLEVUE-201603301115%40LIBRARY.NASHVILLE.ORG</t>
  </si>
  <si>
    <t>http://events.library.nashville.org/feeder/feeder/event/eventView.do?b=de&amp;amp;calPath=%2Fpublic%2Fcals%2FMainCal&amp;amp;guid=20160127-000083-BELLEVUE-201603301115%40LIBRARY.NASHVILLE.ORG&amp;amp;recurrenceId=</t>
  </si>
  <si>
    <t>20160330T161500Z</t>
  </si>
  <si>
    <t>20160330T111500</t>
  </si>
  <si>
    <t>20160330T211500Z</t>
  </si>
  <si>
    <t>http://events.library.nashville.org/feeder/feeder/event/eventView.do?b=de&amp;amp;calPath=%2Fpublic%2Fcals%2FMainCal&amp;amp;guid=CAL-2a3e9ebb-52cca996-0152-cd10235d-0000734ddemobedework%40mysite.edu&amp;amp;recurrenceId=20160330T211500Z</t>
  </si>
  <si>
    <t>20160330T161500</t>
  </si>
  <si>
    <t>20160210-000062--190001000000%40LIBRARY.NASHVILLE.ORG</t>
  </si>
  <si>
    <t>http://events.library.nashville.org/feeder/feeder/event/eventView.do?b=de&amp;amp;calPath=%2Fpublic%2Fcals%2FMainCal&amp;amp;guid=20160210-000062--190001000000%40LIBRARY.NASHVILLE.ORG&amp;amp;recurrenceId=</t>
  </si>
  <si>
    <t>20160330T213000Z</t>
  </si>
  <si>
    <t>20160330T163000</t>
  </si>
  <si>
    <t>20160210-000063-BELLEVUE-201603301630%40LIBRARY.NASHVILLE.ORG</t>
  </si>
  <si>
    <t>http://events.library.nashville.org/feeder/feeder/event/eventView.do?b=de&amp;amp;calPath=%2Fpublic%2Fcals%2FMainCal&amp;amp;guid=20160210-000063-BELLEVUE-201603301630%40LIBRARY.NASHVILLE.ORG&amp;amp;recurrenceId=</t>
  </si>
  <si>
    <t>20160331T151500Z</t>
  </si>
  <si>
    <t>20160331T101500</t>
  </si>
  <si>
    <t>20160127-000145-BELLEVUE-201603241330%40LIBRARY.NASHVILLE.ORG</t>
  </si>
  <si>
    <t>http://events.library.nashville.org/feeder/feeder/event/eventView.do?b=de&amp;amp;calPath=%2Fpublic%2Fcals%2FMainCal&amp;amp;guid=20160127-000145-BELLEVUE-201603241330%40LIBRARY.NASHVILLE.ORG&amp;amp;recurrenceId=</t>
  </si>
  <si>
    <t>20160331T183000Z</t>
  </si>
  <si>
    <t>20160331T133000</t>
  </si>
  <si>
    <t>20160331T203000Z</t>
  </si>
  <si>
    <t>20160331T153000</t>
  </si>
  <si>
    <t>20160331T211500Z</t>
  </si>
  <si>
    <t>http://events.library.nashville.org/feeder/feeder/event/eventView.do?b=de&amp;amp;calPath=%2Fpublic%2Fcals%2FMainCal&amp;amp;guid=CAL-2a3e9ebb-52cca996-0152-cd10235d-0000734ddemobedework%40mysite.edu&amp;amp;recurrenceId=20160331T211500Z</t>
  </si>
  <si>
    <t>20160331T161500</t>
  </si>
  <si>
    <t>20160127-000104-BELLEVUE-201603171630%40LIBRARY.NASHVILLE.ORG</t>
  </si>
  <si>
    <t>http://events.library.nashville.org/feeder/feeder/event/eventView.do?b=de&amp;amp;calPath=%2Fpublic%2Fcals%2FMainCal&amp;amp;guid=20160127-000104-BELLEVUE-201603171630%40LIBRARY.NASHVILLE.ORG&amp;amp;recurrenceId=</t>
  </si>
  <si>
    <t>20160331T213000Z</t>
  </si>
  <si>
    <t>20160331T163000</t>
  </si>
  <si>
    <t>20160331T230000Z</t>
  </si>
  <si>
    <t>20160331T180000</t>
  </si>
  <si>
    <t>CAL-2a3e9ebb-529c83d2-0152-9e6948d0-00007073demobedework%40mysite.edu</t>
  </si>
  <si>
    <t>http://events.library.nashville.org/feeder/feeder/event/eventView.do?b=de&amp;amp;calPath=%2Fpublic%2Fcals%2FMainCal&amp;amp;guid=CAL-2a3e9ebb-529c83d2-0152-9e6948d0-00007073demobedework%40mysite.edu&amp;amp;recurrenceId=</t>
  </si>
  <si>
    <t>20160401T010000Z</t>
  </si>
  <si>
    <t>20160331T200000</t>
  </si>
  <si>
    <t>20160401T211500Z</t>
  </si>
  <si>
    <t>http://events.library.nashville.org/feeder/feeder/event/eventView.do?b=de&amp;amp;calPath=%2Fpublic%2Fcals%2FMainCal&amp;amp;guid=CAL-2a3e9ebb-52cca996-0152-cd10235d-0000734ddemobedework%40mysite.edu&amp;amp;recurrenceId=20160401T211500Z</t>
  </si>
  <si>
    <t>20160401T161500</t>
  </si>
  <si>
    <t>20160127-000204-BELLEVUE-201603121015%40LIBRARY.NASHVILLE.ORG</t>
  </si>
  <si>
    <t>http://events.library.nashville.org/feeder/feeder/event/eventView.do?b=de&amp;amp;calPath=%2Fpublic%2Fcals%2FMainCal&amp;amp;guid=20160127-000204-BELLEVUE-201603121015%40LIBRARY.NASHVILLE.ORG&amp;amp;recurrenceId=</t>
  </si>
  <si>
    <t>20160402T151500Z</t>
  </si>
  <si>
    <t>20160402T101500</t>
  </si>
  <si>
    <t>20160210-000068--190001000000%40LIBRARY.NASHVILLE.ORG</t>
  </si>
  <si>
    <t>http://events.library.nashville.org/feeder/feeder/event/eventView.do?b=de&amp;amp;calPath=%2Fpublic%2Fcals%2FMainCal&amp;amp;guid=20160210-000068--190001000000%40LIBRARY.NASHVILLE.ORG&amp;amp;recurrenceId=</t>
  </si>
  <si>
    <t>20160127-000168-BELLEVUE-201603051330%40LIBRARY.NASHVILLE.ORG</t>
  </si>
  <si>
    <t>http://events.library.nashville.org/feeder/feeder/event/eventView.do?b=de&amp;amp;calPath=%2Fpublic%2Fcals%2FMainCal&amp;amp;guid=20160127-000168-BELLEVUE-201603051330%40LIBRARY.NASHVILLE.ORG&amp;amp;recurrenceId=</t>
  </si>
  <si>
    <t>20160402T183000Z</t>
  </si>
  <si>
    <t>20160402T133000</t>
  </si>
  <si>
    <t>20160402T200000Z</t>
  </si>
  <si>
    <t>20160402T150000</t>
  </si>
  <si>
    <t xml:space="preserve"> International Book Day Celebration: Dress Up As Your Favorite Character</t>
  </si>
  <si>
    <t>20160127-000218-BELLEVUE-201603231800%40LIBRARY.NASHVILLE.ORG</t>
  </si>
  <si>
    <t>http://events.library.nashville.org/feeder/feeder/event/eventView.do?b=de&amp;amp;calPath=%2Fpublic%2Fcals%2FMainCal&amp;amp;guid=20160127-000218-BELLEVUE-201603231800%40LIBRARY.NASHVILLE.ORG&amp;amp;recurrenceId=</t>
  </si>
  <si>
    <t>20160402T190000Z</t>
  </si>
  <si>
    <t>20160402T140000</t>
  </si>
  <si>
    <t>Celebrate International Book Day by dressing up as your favorite book character! We'll have a fun time featuring stories, games, and refreshments.</t>
  </si>
  <si>
    <t>20160210-000069-BELLEVUE-201604021015%40LIBRARY.NASHVILLE.ORG</t>
  </si>
  <si>
    <t>http://events.library.nashville.org/feeder/feeder/event/eventView.do?b=de&amp;amp;calPath=%2Fpublic%2Fcals%2FMainCal&amp;amp;guid=20160210-000069-BELLEVUE-201604021015%40LIBRARY.NASHVILLE.ORG&amp;amp;recurrenceId=</t>
  </si>
  <si>
    <t>20160404T151500Z</t>
  </si>
  <si>
    <t>20160404T101500</t>
  </si>
  <si>
    <t xml:space="preserve"> Documentary Screening: Aging In Place by NPT Reports</t>
  </si>
  <si>
    <t>20160127-000219-BELLEVUE-201604021400%40LIBRARY.NASHVILLE.ORG</t>
  </si>
  <si>
    <t>http://events.library.nashville.org/feeder/feeder/event/eventView.do?b=de&amp;amp;calPath=%2Fpublic%2Fcals%2FMainCal&amp;amp;guid=20160127-000219-BELLEVUE-201604021400%40LIBRARY.NASHVILLE.ORG&amp;amp;recurrenceId=</t>
  </si>
  <si>
    <t>20160404T160000Z</t>
  </si>
  <si>
    <t>20160404T110000</t>
  </si>
  <si>
    <t>Adults,location/Bellevue,series/Community of Many Faces,Health and Wellness,Locations,Series</t>
  </si>
  <si>
    <t>Nashville Public Television&amp;rsquo;s NPT Reports: Aging Matters series examines what it takes for Tennesseans to successfully age in place.&amp;nbsp;In the documentary you will hear from Americans facing decisions now. What are the common challenges, are there examples of people making it work?&amp;nbsp;When the time comes, what do we really want? What are our options? Have we prepared enough to make it work? On this edition of Aging Matters, we will look at the realities of aging in place and learn what it takes to make our ideals match the reality.</t>
  </si>
  <si>
    <t xml:space="preserve">X-BEDEWORK-ALIAS : values : text : /user/agrp_calsuite-MainCampus/Locations/Bellevue,X-BEDEWORK-ALIAS : values : text : /user/agrp_calsuite-MainCampus/Adults,X-BEDEWORK-ALIAS : values : text : /user/agrp_calsuite-MainCampus/series/Community of Many Faces,X-BEDEWORK-ALIAS : values : text : /user/agrp_calsuite-MainCampus/Browse By Topic/Health and Wellness </t>
  </si>
  <si>
    <t>20160404T211500Z</t>
  </si>
  <si>
    <t>http://events.library.nashville.org/feeder/feeder/event/eventView.do?b=de&amp;amp;calPath=%2Fpublic%2Fcals%2FMainCal&amp;amp;guid=CAL-2a3e9ebb-52cca996-0152-cd10235d-0000734ddemobedework%40mysite.edu&amp;amp;recurrenceId=20160404T211500Z</t>
  </si>
  <si>
    <t>20160404T161500</t>
  </si>
  <si>
    <t xml:space="preserve"> Hawaiian Odyssey with Loreen Freed</t>
  </si>
  <si>
    <t>20160127-000097-BELLEVUE-201604041615%40LIBRARY.NASHVILLE.ORG</t>
  </si>
  <si>
    <t>http://events.library.nashville.org/feeder/feeder/event/eventView.do?b=de&amp;amp;calPath=%2Fpublic%2Fcals%2FMainCal&amp;amp;guid=20160127-000097-BELLEVUE-201604041615%40LIBRARY.NASHVILLE.ORG&amp;amp;recurrenceId=</t>
  </si>
  <si>
    <t>location/Bellevue,Teens,Health and Wellness,Locations</t>
  </si>
  <si>
    <t>Join us as we travel to the islands of Hawaii! We will learn a hula dance, listen to a story from Hawaii, and explore the swaying palm trees, ocean waves, and exotic creatures of this beautiful land through yoga and creative movement.</t>
  </si>
  <si>
    <t xml:space="preserve">X-BEDEWORK-ALIAS : values : text : /user/agrp_calsuite-MainCampus/Locations/Bellevue,X-BEDEWORK-ALIAS : values : text : /user/agrp_calsuite-MainCampus/series/Studio NPL,X-BEDEWORK-ALIAS : values : text : /user/agrp_calsuite-MainCampus/Teens,X-BEDEWORK-ALIAS : values : text : /user/agrp_calsuite-MainCampus/series/Community of Many Faces,X-BEDEWORK-ALIAS : values : text : /user/agrp_calsuite-MainCampus/Browse By Topic/Health and Wellness,X-BEDEWORK-SUBMITTEDBY : values : text : kcook for calsuite-MainCampus (agrp_calsuite-MainCampus) </t>
  </si>
  <si>
    <t>20160210-000071--190001000000%40LIBRARY.NASHVILLE.ORG</t>
  </si>
  <si>
    <t>http://events.library.nashville.org/feeder/feeder/event/eventView.do?b=de&amp;amp;calPath=%2Fpublic%2Fcals%2FMainCal&amp;amp;guid=20160210-000071--190001000000%40LIBRARY.NASHVILLE.ORG&amp;amp;recurrenceId=</t>
  </si>
  <si>
    <t>20160404T233000Z</t>
  </si>
  <si>
    <t>20160404T183000</t>
  </si>
  <si>
    <t xml:space="preserve"> Adventure Club: Make Your Own Flag, Create Your Own Country</t>
  </si>
  <si>
    <t>20160127-000007-BELLEVUE-201604051600%40LIBRARY.NASHVILLE.ORG</t>
  </si>
  <si>
    <t>http://events.library.nashville.org/feeder/feeder/event/eventView.do?b=de&amp;amp;calPath=%2Fpublic%2Fcals%2FMainCal&amp;amp;guid=20160127-000007-BELLEVUE-201604051600%40LIBRARY.NASHVILLE.ORG&amp;amp;recurrenceId=</t>
  </si>
  <si>
    <t>20160405T210000Z</t>
  </si>
  <si>
    <t>20160405T160000</t>
  </si>
  <si>
    <t>location/Bellevue,series/Community of Many Faces,Children,Locations,Series</t>
  </si>
  <si>
    <t>Get ready for NPL's next International Puppet Festival (June 17 &amp;ndash; 19) by creating your very own flag! Invent a flag for your very own imaginary country, or pick your favorite country&amp;rsquo;s flag and re-create it.</t>
  </si>
  <si>
    <t xml:space="preserve">X-BEDEWORK-ALIAS : values : text : /user/agrp_calsuite-MainCampus/Locations/Bellevue,X-BEDEWORK-ALIAS : values : text : /user/agrp_calsuite-MainCampus/Children,X-BEDEWORK-ALIAS : values : text : /user/agrp_calsuite-MainCampus/series/Community of Many Faces </t>
  </si>
  <si>
    <t>20160405T211500Z</t>
  </si>
  <si>
    <t>http://events.library.nashville.org/feeder/feeder/event/eventView.do?b=de&amp;amp;calPath=%2Fpublic%2Fcals%2FMainCal&amp;amp;guid=CAL-2a3e9ebb-52cca996-0152-cd10235d-0000734ddemobedework%40mysite.edu&amp;amp;recurrenceId=20160405T211500Z</t>
  </si>
  <si>
    <t>20160405T161500</t>
  </si>
  <si>
    <t>20160127-000062-BELLEVUE-201604051800%40LIBRARY.NASHVILLE.ORG</t>
  </si>
  <si>
    <t>http://events.library.nashville.org/feeder/feeder/event/eventView.do?b=de&amp;amp;calPath=%2Fpublic%2Fcals%2FMainCal&amp;amp;guid=20160127-000062-BELLEVUE-201604051800%40LIBRARY.NASHVILLE.ORG&amp;amp;recurrenceId=</t>
  </si>
  <si>
    <t>20160405T230000Z</t>
  </si>
  <si>
    <t>20160405T180000</t>
  </si>
  <si>
    <t>20160128-000002-BELLEVUE-201604061000%40LIBRARY.NASHVILLE.ORG</t>
  </si>
  <si>
    <t>http://events.library.nashville.org/feeder/feeder/event/eventView.do?b=de&amp;amp;calPath=%2Fpublic%2Fcals%2FMainCal&amp;amp;guid=20160128-000002-BELLEVUE-201604061000%40LIBRARY.NASHVILLE.ORG&amp;amp;recurrenceId=</t>
  </si>
  <si>
    <t>20160406T150000Z</t>
  </si>
  <si>
    <t>20160406T100000</t>
  </si>
  <si>
    <t>20160406T170000Z</t>
  </si>
  <si>
    <t>20160406T120000</t>
  </si>
  <si>
    <t>Adults,location/Bellevue,Computers and Technology,Locations,Series</t>
  </si>
  <si>
    <t xml:space="preserve">X-BEDEWORK-ALIAS : values : text : /user/agrp_calsuite-MainCampus/Locations/Bellevue,X-BEDEWORK-ALIAS : values : text : /user/agrp_calsuite-MainCampus/Adults,X-BEDEWORK-ALIAS : values : text : /user/agrp_calsuite-MainCampus/Browse By Topic/Computers and Technology </t>
  </si>
  <si>
    <t>20160127-000071-BELLEVUE-201604061015%40LIBRARY.NASHVILLE.ORG</t>
  </si>
  <si>
    <t>http://events.library.nashville.org/feeder/feeder/event/eventView.do?b=de&amp;amp;calPath=%2Fpublic%2Fcals%2FMainCal&amp;amp;guid=20160127-000071-BELLEVUE-201604061015%40LIBRARY.NASHVILLE.ORG&amp;amp;recurrenceId=</t>
  </si>
  <si>
    <t>20160406T151500Z</t>
  </si>
  <si>
    <t>20160406T101500</t>
  </si>
  <si>
    <t>20160127-000084-BELLEVUE-201604061115%40LIBRARY.NASHVILLE.ORG</t>
  </si>
  <si>
    <t>http://events.library.nashville.org/feeder/feeder/event/eventView.do?b=de&amp;amp;calPath=%2Fpublic%2Fcals%2FMainCal&amp;amp;guid=20160127-000084-BELLEVUE-201604061115%40LIBRARY.NASHVILLE.ORG&amp;amp;recurrenceId=</t>
  </si>
  <si>
    <t>20160406T161500Z</t>
  </si>
  <si>
    <t>20160406T111500</t>
  </si>
  <si>
    <t>20160128-000003-BELLEVUE-201604061400%40LIBRARY.NASHVILLE.ORG</t>
  </si>
  <si>
    <t>http://events.library.nashville.org/feeder/feeder/event/eventView.do?b=de&amp;amp;calPath=%2Fpublic%2Fcals%2FMainCal&amp;amp;guid=20160128-000003-BELLEVUE-201604061400%40LIBRARY.NASHVILLE.ORG&amp;amp;recurrenceId=</t>
  </si>
  <si>
    <t>20160406T190000Z</t>
  </si>
  <si>
    <t>20160406T140000</t>
  </si>
  <si>
    <t>20160406T210000Z</t>
  </si>
  <si>
    <t>20160406T160000</t>
  </si>
  <si>
    <t>20160406T211500Z</t>
  </si>
  <si>
    <t>http://events.library.nashville.org/feeder/feeder/event/eventView.do?b=de&amp;amp;calPath=%2Fpublic%2Fcals%2FMainCal&amp;amp;guid=CAL-2a3e9ebb-52cca996-0152-cd10235d-0000734ddemobedework%40mysite.edu&amp;amp;recurrenceId=20160406T211500Z</t>
  </si>
  <si>
    <t>20160406T161500</t>
  </si>
  <si>
    <t>20160210-000077--190001000000%40LIBRARY.NASHVILLE.ORG</t>
  </si>
  <si>
    <t>http://events.library.nashville.org/feeder/feeder/event/eventView.do?b=de&amp;amp;calPath=%2Fpublic%2Fcals%2FMainCal&amp;amp;guid=20160210-000077--190001000000%40LIBRARY.NASHVILLE.ORG&amp;amp;recurrenceId=</t>
  </si>
  <si>
    <t>20160406T213000Z</t>
  </si>
  <si>
    <t>20160406T163000</t>
  </si>
  <si>
    <t>20160210-000078-BELLEVUE-201604061630%40LIBRARY.NASHVILLE.ORG</t>
  </si>
  <si>
    <t>http://events.library.nashville.org/feeder/feeder/event/eventView.do?b=de&amp;amp;calPath=%2Fpublic%2Fcals%2FMainCal&amp;amp;guid=20160210-000078-BELLEVUE-201604061630%40LIBRARY.NASHVILLE.ORG&amp;amp;recurrenceId=</t>
  </si>
  <si>
    <t>20160406T233000Z</t>
  </si>
  <si>
    <t>20160406T183000</t>
  </si>
  <si>
    <t>20160210-000079-BELLEVUE-201604061830%40LIBRARY.NASHVILLE.ORG</t>
  </si>
  <si>
    <t>http://events.library.nashville.org/feeder/feeder/event/eventView.do?b=de&amp;amp;calPath=%2Fpublic%2Fcals%2FMainCal&amp;amp;guid=20160210-000079-BELLEVUE-201604061830%40LIBRARY.NASHVILLE.ORG&amp;amp;recurrenceId=</t>
  </si>
  <si>
    <t>20160407T151500Z</t>
  </si>
  <si>
    <t>20160407T101500</t>
  </si>
  <si>
    <t>20160210-000080-BELLEVUE-201604071015%40LIBRARY.NASHVILLE.ORG</t>
  </si>
  <si>
    <t>http://events.library.nashville.org/feeder/feeder/event/eventView.do?b=de&amp;amp;calPath=%2Fpublic%2Fcals%2FMainCal&amp;amp;guid=20160210-000080-BELLEVUE-201604071015%40LIBRARY.NASHVILLE.ORG&amp;amp;recurrenceId=</t>
  </si>
  <si>
    <t>20160407T183000Z</t>
  </si>
  <si>
    <t>20160407T133000</t>
  </si>
  <si>
    <t>20160407T203000Z</t>
  </si>
  <si>
    <t>20160407T153000</t>
  </si>
  <si>
    <t xml:space="preserve"> Book Sale | Friends of the Bellevue Branch Library</t>
  </si>
  <si>
    <t>CAL-2a3e9ebb-529c83d2-0152-9e6c1a01-0000741fdemobedework%40mysite.edu</t>
  </si>
  <si>
    <t>20160407T210000Z</t>
  </si>
  <si>
    <t>http://events.library.nashville.org/feeder/feeder/event/eventView.do?b=de&amp;amp;calPath=%2Fpublic%2Fcals%2FMainCal&amp;amp;guid=CAL-2a3e9ebb-529c83d2-0152-9e6c1a01-0000741fdemobedework%40mysite.edu&amp;amp;recurrenceId=20160407T210000Z</t>
  </si>
  <si>
    <t>20160407T160000</t>
  </si>
  <si>
    <t>20160408T010000Z</t>
  </si>
  <si>
    <t>20160407T200000</t>
  </si>
  <si>
    <t>Adults,location/Bellevue,Book Sales,Locations</t>
  </si>
  <si>
    <t>Get bargains on gently used recent and vintage hardcover and softcover books, plus children&amp;rsquo;s books, DVDs, CDs and more. Proceeds to benefit Bellevue Branch Library programs. Cash or check only.\n\nThursday, April 7, 4 pm - 8 pm \nFriday, April 8, 10 am - 6 pm \nSaturday, April 9, 10 am - 5 pm \nSunday, April 10, 2 pm - 4 pm</t>
  </si>
  <si>
    <t xml:space="preserve">X-BEDEWORK-ALIAS : values : text : /user/agrp_calsuite-MainCampus/Browse By Topic/Book Sales,X-BEDEWORK-ALIAS : values : text : /user/agrp_calsuite-MainCampus/Locations/Bellevue,X-BEDEWORK-ALIAS : values : text : /user/agrp_calsuite-MainCampus/Adults,X-BEDEWORK-THUMB-IMAGE : values : text : http://www.library.nashville.org/images/bedework/Friends-NPL_thumb.jpg,X-BEDEWORK-IMAGE : values : text : http://www.library.nashville.org/images/bedework/Friends-NPL.jpg,X-BEDEWORK-SUBMITTEDBY : values : text : alprice for calsuite-MainCampus (agrp_calsuite-MainCampus) </t>
  </si>
  <si>
    <t>20160407T211500Z</t>
  </si>
  <si>
    <t>http://events.library.nashville.org/feeder/feeder/event/eventView.do?b=de&amp;amp;calPath=%2Fpublic%2Fcals%2FMainCal&amp;amp;guid=CAL-2a3e9ebb-52cca996-0152-cd10235d-0000734ddemobedework%40mysite.edu&amp;amp;recurrenceId=20160407T211500Z</t>
  </si>
  <si>
    <t>20160407T161500</t>
  </si>
  <si>
    <t>CAL-2a3e9ebb-52cca996-0152-ccd2a5d7-00002e94demobedework%40mysite.edu</t>
  </si>
  <si>
    <t>20160407T213000Z</t>
  </si>
  <si>
    <t>http://events.library.nashville.org/feeder/feeder/event/eventView.do?b=de&amp;amp;calPath=%2Fpublic%2Fcals%2FMainCal&amp;amp;guid=CAL-2a3e9ebb-52cca996-0152-ccd2a5d7-00002e94demobedework%40mysite.edu&amp;amp;recurrenceId=20160407T213000Z</t>
  </si>
  <si>
    <t>20160407T163000</t>
  </si>
  <si>
    <t>20160407T230000Z</t>
  </si>
  <si>
    <t>20160407T180000</t>
  </si>
  <si>
    <t xml:space="preserve">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Topic/Music,X-BEDEWORK-ALIAS : values : text : /user/agrp_calsuite-MainCampus/Series/Studio NPL,X-BEDEWORK-THUMB-IMAGE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t>
  </si>
  <si>
    <t>20160408T150000Z</t>
  </si>
  <si>
    <t>http://events.library.nashville.org/feeder/feeder/event/eventView.do?b=de&amp;amp;calPath=%2Fpublic%2Fcals%2FMainCal&amp;amp;guid=CAL-2a3e9ebb-529c83d2-0152-9e6c1a01-0000741fdemobedework%40mysite.edu&amp;amp;recurrenceId=20160408T150000Z</t>
  </si>
  <si>
    <t>20160408T100000</t>
  </si>
  <si>
    <t>20160408T230000Z</t>
  </si>
  <si>
    <t>20160408T180000</t>
  </si>
  <si>
    <t xml:space="preserve">X-BEDEWORK-ALIAS : values : text : /user/agrp_calsuite-MainCampus/Browse By Topic/Book Sales,X-BEDEWORK-ALIAS : values : text : /user/agrp_calsuite-MainCampus/Locations/Bellevue,X-BEDEWORK-SUBMITTEDBY : values : text : alprice for calsuite-MainCampus (agrp_calsuite-MainCampus) </t>
  </si>
  <si>
    <t>20160408T211500Z</t>
  </si>
  <si>
    <t>http://events.library.nashville.org/feeder/feeder/event/eventView.do?b=de&amp;amp;calPath=%2Fpublic%2Fcals%2FMainCal&amp;amp;guid=CAL-2a3e9ebb-52cca996-0152-cd10235d-0000734ddemobedework%40mysite.edu&amp;amp;recurrenceId=20160408T211500Z</t>
  </si>
  <si>
    <t>20160408T161500</t>
  </si>
  <si>
    <t>20160409T150000Z</t>
  </si>
  <si>
    <t>http://events.library.nashville.org/feeder/feeder/event/eventView.do?b=de&amp;amp;calPath=%2Fpublic%2Fcals%2FMainCal&amp;amp;guid=CAL-2a3e9ebb-529c83d2-0152-9e6c1a01-0000741fdemobedework%40mysite.edu&amp;amp;recurrenceId=20160409T150000Z</t>
  </si>
  <si>
    <t>20160409T100000</t>
  </si>
  <si>
    <t>20160409T220000Z</t>
  </si>
  <si>
    <t>20160409T170000</t>
  </si>
  <si>
    <t>20160210-000084--190001000000%40LIBRARY.NASHVILLE.ORG</t>
  </si>
  <si>
    <t>http://events.library.nashville.org/feeder/feeder/event/eventView.do?b=de&amp;amp;calPath=%2Fpublic%2Fcals%2FMainCal&amp;amp;guid=20160210-000084--190001000000%40LIBRARY.NASHVILLE.ORG&amp;amp;recurrenceId=</t>
  </si>
  <si>
    <t>20160409T151500Z</t>
  </si>
  <si>
    <t>20160409T101500</t>
  </si>
  <si>
    <t xml:space="preserve"> Matinee Saturday: Annie (2014)</t>
  </si>
  <si>
    <t>20160210-000085-BELLEVUE-201604091015%40LIBRARY.NASHVILLE.ORG</t>
  </si>
  <si>
    <t>http://events.library.nashville.org/feeder/feeder/event/eventView.do?b=de&amp;amp;calPath=%2Fpublic%2Fcals%2FMainCal&amp;amp;guid=20160210-000085-BELLEVUE-201604091015%40LIBRARY.NASHVILLE.ORG&amp;amp;recurrenceId=</t>
  </si>
  <si>
    <t>20160409T190000Z</t>
  </si>
  <si>
    <t>20160409T140000</t>
  </si>
  <si>
    <t>location/Bellevue,series/Community of Many Faces,Children,Movies,Locations,Series</t>
  </si>
  <si>
    <t>Saturdays, March 12, April 9, and May 28, join us for a special movie matinee. Apr 9: Annie. A foster kid, who lives with her mean foster mom, sees her life change when business tycoon and New York mayoral candidate Will Stacks makes a thinly-veiled campaign move and takes her in. Rated PG. 118 minutes.</t>
  </si>
  <si>
    <t xml:space="preserve">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/user/agrp_calsuite-MainCampus/Movies </t>
  </si>
  <si>
    <t>20160410T190000Z</t>
  </si>
  <si>
    <t>http://events.library.nashville.org/feeder/feeder/event/eventView.do?b=de&amp;amp;calPath=%2Fpublic%2Fcals%2FMainCal&amp;amp;guid=CAL-2a3e9ebb-529c83d2-0152-9e6c1a01-0000741fdemobedework%40mysite.edu&amp;amp;recurrenceId=20160410T190000Z</t>
  </si>
  <si>
    <t>20160410T140000</t>
  </si>
  <si>
    <t>20160410T210000Z</t>
  </si>
  <si>
    <t>20160410T160000</t>
  </si>
  <si>
    <t>20160210-000086-BELLEVUE-201604091400%40LIBRARY.NASHVILLE.ORG</t>
  </si>
  <si>
    <t>http://events.library.nashville.org/feeder/feeder/event/eventView.do?b=de&amp;amp;calPath=%2Fpublic%2Fcals%2FMainCal&amp;amp;guid=20160210-000086-BELLEVUE-201604091400%40LIBRARY.NASHVILLE.ORG&amp;amp;recurrenceId=</t>
  </si>
  <si>
    <t>20160411T151500Z</t>
  </si>
  <si>
    <t>20160411T101500</t>
  </si>
  <si>
    <t>20160411T211500Z</t>
  </si>
  <si>
    <t>http://events.library.nashville.org/feeder/feeder/event/eventView.do?b=de&amp;amp;calPath=%2Fpublic%2Fcals%2FMainCal&amp;amp;guid=CAL-2a3e9ebb-52cca996-0152-cd10235d-0000734ddemobedework%40mysite.edu&amp;amp;recurrenceId=20160411T211500Z</t>
  </si>
  <si>
    <t>20160411T161500</t>
  </si>
  <si>
    <t>20160210-000088--190001000000%40LIBRARY.NASHVILLE.ORG</t>
  </si>
  <si>
    <t>http://events.library.nashville.org/feeder/feeder/event/eventView.do?b=de&amp;amp;calPath=%2Fpublic%2Fcals%2FMainCal&amp;amp;guid=20160210-000088--190001000000%40LIBRARY.NASHVILLE.ORG&amp;amp;recurrenceId=</t>
  </si>
  <si>
    <t>20160411T230000Z</t>
  </si>
  <si>
    <t>20160411T180000</t>
  </si>
  <si>
    <t>Adults,location/Bellevue,Home and Garden,Locations,Series</t>
  </si>
  <si>
    <t>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t>
  </si>
  <si>
    <t xml:space="preserve">X-BEDEWORK-ALIAS : values : text : /user/agrp_calsuite-MainCampus/Locations/Bellevue,X-BEDEWORK-ALIAS : values : text : /user/agrp_calsuite-MainCampus/Adults,X-BEDEWORK-ALIAS : values : text : /user/agrp_calsuite-MainCampus/Home and Garden </t>
  </si>
  <si>
    <t>20160210-000089-BELLEVUE-201604111800%40LIBRARY.NASHVILLE.ORG</t>
  </si>
  <si>
    <t>http://events.library.nashville.org/feeder/feeder/event/eventView.do?b=de&amp;amp;calPath=%2Fpublic%2Fcals%2FMainCal&amp;amp;guid=20160210-000089-BELLEVUE-201604111800%40LIBRARY.NASHVILLE.ORG&amp;amp;recurrenceId=</t>
  </si>
  <si>
    <t>20160411T233000Z</t>
  </si>
  <si>
    <t>20160411T183000</t>
  </si>
  <si>
    <t xml:space="preserve"> Adventure Club: Dicover Isaac Murphy, Legendary Jockey</t>
  </si>
  <si>
    <t>20160127-000016-BELLEVUE-201604121600%40LIBRARY.NASHVILLE.ORG</t>
  </si>
  <si>
    <t>http://events.library.nashville.org/feeder/feeder/event/eventView.do?b=de&amp;amp;calPath=%2Fpublic%2Fcals%2FMainCal&amp;amp;guid=20160127-000016-BELLEVUE-201604121600%40LIBRARY.NASHVILLE.ORG&amp;amp;recurrenceId=</t>
  </si>
  <si>
    <t>20160412T210000Z</t>
  </si>
  <si>
    <t>20160412T160000</t>
  </si>
  <si>
    <t>History and Genealogy,location/Bellevue,series/Community of Many Faces,Children,Locations,Series</t>
  </si>
  <si>
    <t>Isaac Murphy, an African American, won more races and set more records than almost anyone. In fact, he won three Kentucky Derbies.&amp;nbsp;Join us as we read a story highlighting Murphy's career.&amp;nbsp;And the fun doesn't stop there! We will also design our own jockey silks, name a Thoroughbred horse, play a game, and discover the Thoroughbred history in our own backyard.</t>
  </si>
  <si>
    <t xml:space="preserve">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/user/agrp_calsuite-MainCampus/Browse By Topic/History and Genealogy </t>
  </si>
  <si>
    <t xml:space="preserve"> Build a Binary Code Bracelet</t>
  </si>
  <si>
    <t>20160210-000091-BELLEVUE-201604121615%40LIBRARY.NASHVILLE.ORG</t>
  </si>
  <si>
    <t>http://events.library.nashville.org/feeder/feeder/event/eventView.do?b=de&amp;amp;calPath=%2Fpublic%2Fcals%2FMainCal&amp;amp;guid=20160210-000091-BELLEVUE-201604121615%40LIBRARY.NASHVILLE.ORG&amp;amp;recurrenceId=</t>
  </si>
  <si>
    <t>20160412T211500Z</t>
  </si>
  <si>
    <t>20160412T161500</t>
  </si>
  <si>
    <t>Use binary code to personalize your own beaded bracelet! Grades 5-12.</t>
  </si>
  <si>
    <t xml:space="preserve">X-BEDEWORK-ALIAS : values : text : /user/agrp_calsuite-MainCampus/Locations/Bellevue,X-BEDEWORK-ALIAS : values : text : /user/agrp_calsuite-MainCampus/Teens,X-BEDEWORK-ALIAS : values : text : /user/agrp_calsuite-MainCampus/series/Studio NPL,X-BEDEWORK-ALIAS : values : text : /user/agrp_calsuite-MainCampus/Arts &amp;amp; Crafts,X-BEDEWORK-THUMB-IMAGE : values : text : http://www.library.nashville.org/images/bedework/studioNPL_Logo_thumb.jpg,X-BEDEWORK-IMAGE : values : text : http://www.library.nashville.org/images/bedework/studioNPL_Logo_290x290.jpg </t>
  </si>
  <si>
    <t xml:space="preserve"> Story Time: Group Puzzle Activity</t>
  </si>
  <si>
    <t>20160127-000072-BELLEVUE-201604131015%40LIBRARY.NASHVILLE.ORG</t>
  </si>
  <si>
    <t>http://events.library.nashville.org/feeder/feeder/event/eventView.do?b=de&amp;amp;calPath=%2Fpublic%2Fcals%2FMainCal&amp;amp;guid=20160127-000072-BELLEVUE-201604131015%40LIBRARY.NASHVILLE.ORG&amp;amp;recurrenceId=</t>
  </si>
  <si>
    <t>20160413T151500Z</t>
  </si>
  <si>
    <t>20160413T101500</t>
  </si>
  <si>
    <t>Join us for a celebration of all people. We will design our own big puzzle piece and put them all together to see what a beautiful picture we make!</t>
  </si>
  <si>
    <t xml:space="preserve"> Story Time: Autism Awareness</t>
  </si>
  <si>
    <t>20160127-000085-BELLEVUE-201604131115%40LIBRARY.NASHVILLE.ORG</t>
  </si>
  <si>
    <t>http://events.library.nashville.org/feeder/feeder/event/eventView.do?b=de&amp;amp;calPath=%2Fpublic%2Fcals%2FMainCal&amp;amp;guid=20160127-000085-BELLEVUE-201604131115%40LIBRARY.NASHVILLE.ORG&amp;amp;recurrenceId=</t>
  </si>
  <si>
    <t>20160413T161500Z</t>
  </si>
  <si>
    <t>20160413T111500</t>
  </si>
  <si>
    <t xml:space="preserve"> Homeschool Crew: Caring for and Keeping Bees</t>
  </si>
  <si>
    <t>20160127-000196-BELLEVUE-201603231400%40LIBRARY.NASHVILLE.ORG</t>
  </si>
  <si>
    <t>http://events.library.nashville.org/feeder/feeder/event/eventView.do?b=de&amp;amp;calPath=%2Fpublic%2Fcals%2FMainCal&amp;amp;guid=20160127-000196-BELLEVUE-201603231400%40LIBRARY.NASHVILLE.ORG&amp;amp;recurrenceId=</t>
  </si>
  <si>
    <t>20160413T190000Z</t>
  </si>
  <si>
    <t>20160413T140000</t>
  </si>
  <si>
    <t>series/Seed Exchange,location/Bellevue,Children,Locations,Series</t>
  </si>
  <si>
    <t xml:space="preserve">X-BEDEWORK-ALIAS : values : text : /user/agrp_calsuite-MainCampus/Locations/Bellevue,X-BEDEWORK-ALIAS : values : text : /user/agrp_calsuite-MainCampus/Children,X-BEDEWORK-ALIAS : values : text : /user/agrp_calsuite-MainCampus/series/Seed Exchange </t>
  </si>
  <si>
    <t xml:space="preserve"> Getting Started with Google Docs</t>
  </si>
  <si>
    <t>20160128-000005-BELLEVUE-201604131400%40LIBRARY.NASHVILLE.ORG</t>
  </si>
  <si>
    <t>http://events.library.nashville.org/feeder/feeder/event/eventView.do?b=de&amp;amp;calPath=%2Fpublic%2Fcals%2FMainCal&amp;amp;guid=20160128-000005-BELLEVUE-201604131400%40LIBRARY.NASHVILLE.ORG&amp;amp;recurrenceId=</t>
  </si>
  <si>
    <t>20160413T210000Z</t>
  </si>
  <si>
    <t>20160413T160000</t>
  </si>
  <si>
    <t>Google has free online storage available through Google Drive. Learn how to create and store documents and materials using Google Docs. Some keyboarding and mouse skills required.</t>
  </si>
  <si>
    <t>20160413T211500Z</t>
  </si>
  <si>
    <t>http://events.library.nashville.org/feeder/feeder/event/eventView.do?b=de&amp;amp;calPath=%2Fpublic%2Fcals%2FMainCal&amp;amp;guid=CAL-2a3e9ebb-52cca996-0152-cd10235d-0000734ddemobedework%40mysite.edu&amp;amp;recurrenceId=20160413T211500Z</t>
  </si>
  <si>
    <t>20160413T161500</t>
  </si>
  <si>
    <t>20160210-000096--190001000000%40LIBRARY.NASHVILLE.ORG</t>
  </si>
  <si>
    <t>http://events.library.nashville.org/feeder/feeder/event/eventView.do?b=de&amp;amp;calPath=%2Fpublic%2Fcals%2FMainCal&amp;amp;guid=20160210-000096--190001000000%40LIBRARY.NASHVILLE.ORG&amp;amp;recurrenceId=</t>
  </si>
  <si>
    <t>20160413T213000Z</t>
  </si>
  <si>
    <t>20160413T163000</t>
  </si>
  <si>
    <t>20160210-000097-BELLEVUE-201604131630%40LIBRARY.NASHVILLE.ORG</t>
  </si>
  <si>
    <t>http://events.library.nashville.org/feeder/feeder/event/eventView.do?b=de&amp;amp;calPath=%2Fpublic%2Fcals%2FMainCal&amp;amp;guid=20160210-000097-BELLEVUE-201604131630%40LIBRARY.NASHVILLE.ORG&amp;amp;recurrenceId=</t>
  </si>
  <si>
    <t>20160414T151500Z</t>
  </si>
  <si>
    <t>20160414T101500</t>
  </si>
  <si>
    <t>20160210-000098-BELLEVUE-201604141015%40LIBRARY.NASHVILLE.ORG</t>
  </si>
  <si>
    <t>http://events.library.nashville.org/feeder/feeder/event/eventView.do?b=de&amp;amp;calPath=%2Fpublic%2Fcals%2FMainCal&amp;amp;guid=20160210-000098-BELLEVUE-201604141015%40LIBRARY.NASHVILLE.ORG&amp;amp;recurrenceId=</t>
  </si>
  <si>
    <t>20160414T183000Z</t>
  </si>
  <si>
    <t>20160414T133000</t>
  </si>
  <si>
    <t>20160414T203000Z</t>
  </si>
  <si>
    <t>20160414T153000</t>
  </si>
  <si>
    <t>20160414T211500Z</t>
  </si>
  <si>
    <t>http://events.library.nashville.org/feeder/feeder/event/eventView.do?b=de&amp;amp;calPath=%2Fpublic%2Fcals%2FMainCal&amp;amp;guid=CAL-2a3e9ebb-52cca996-0152-cd10235d-0000734ddemobedework%40mysite.edu&amp;amp;recurrenceId=20160414T211500Z</t>
  </si>
  <si>
    <t>20160414T161500</t>
  </si>
  <si>
    <t>20160414T213000Z</t>
  </si>
  <si>
    <t>http://events.library.nashville.org/feeder/feeder/event/eventView.do?b=de&amp;amp;calPath=%2Fpublic%2Fcals%2FMainCal&amp;amp;guid=CAL-2a3e9ebb-52cca996-0152-ccd2a5d7-00002e94demobedework%40mysite.edu&amp;amp;recurrenceId=20160414T213000Z</t>
  </si>
  <si>
    <t>20160414T163000</t>
  </si>
  <si>
    <t>20160414T230000Z</t>
  </si>
  <si>
    <t>20160414T180000</t>
  </si>
  <si>
    <t xml:space="preserve"> Novel Conversations: The Color of Water by James McBride</t>
  </si>
  <si>
    <t>20160127-000201-BELLEVUE-201603101800%40LIBRARY.NASHVILLE.ORG</t>
  </si>
  <si>
    <t>http://events.library.nashville.org/feeder/feeder/event/eventView.do?b=de&amp;amp;calPath=%2Fpublic%2Fcals%2FMainCal&amp;amp;guid=20160127-000201-BELLEVUE-201603101800%40LIBRARY.NASHVILLE.ORG&amp;amp;recurrenceId=</t>
  </si>
  <si>
    <t>Adults,location/Bellevue,series/Nashville Reads,Book Clubs,Locations,Series</t>
  </si>
  <si>
    <t>Every 2nd Thursday, join us for lively book discussions. March: Wonder, by R. J. Palacio. April: The Color of Water, by James McBride. May: My Life on the Road, by Gloria Steinem.</t>
  </si>
  <si>
    <t xml:space="preserve">X-BEDEWORK-ALIAS : values : text : /user/agrp_calsuite-MainCampus/Locations/Bellevue,X-BEDEWORK-ALIAS : values : text : /user/agrp_calsuite-MainCampus/Adults,X-BEDEWORK-ALIAS : values : text : /user/agrp_calsuite-MainCampus/series/Nashville Reads,X-BEDEWORK-ALIAS : values : text : /user/agrp_calsuite-MainCampus/Browse By Topic/Book Clubs,X-BEDEWORK-ALIAS : values : text : /user/agrp_calsuite-MainCampus/Series/Nashville Reads,X-BEDEWORK-THUMB-IMAGE : values : text : http://www.library.nashville.org/images/bedework/nashville_reads_thumb.jpg,X-BEDEWORK-IMAGE : values : text : http://catalog.library.nashville.org/bookcover.php?id=dcf8604d-cc58-d031-2963-d6545aa64d52&amp;amp;size=large&amp;amp;type=grouped_work,X-BEDEWORK-SUBMITTEDBY : values : text : kcook for calsuite-MainCampus (agrp_calsuite-MainCampus) </t>
  </si>
  <si>
    <t>20160415T211500Z</t>
  </si>
  <si>
    <t>http://events.library.nashville.org/feeder/feeder/event/eventView.do?b=de&amp;amp;calPath=%2Fpublic%2Fcals%2FMainCal&amp;amp;guid=CAL-2a3e9ebb-52cca996-0152-cd10235d-0000734ddemobedework%40mysite.edu&amp;amp;recurrenceId=20160415T211500Z</t>
  </si>
  <si>
    <t>20160415T161500</t>
  </si>
  <si>
    <t>20160210-000103--190001000000%40LIBRARY.NASHVILLE.ORG</t>
  </si>
  <si>
    <t>http://events.library.nashville.org/feeder/feeder/event/eventView.do?b=de&amp;amp;calPath=%2Fpublic%2Fcals%2FMainCal&amp;amp;guid=20160210-000103--190001000000%40LIBRARY.NASHVILLE.ORG&amp;amp;recurrenceId=</t>
  </si>
  <si>
    <t>20160416T151500Z</t>
  </si>
  <si>
    <t>20160416T101500</t>
  </si>
  <si>
    <t>Every Saturday, come to the library for some super stories, songs, and silliness.</t>
  </si>
  <si>
    <t xml:space="preserve"> Coloring Party</t>
  </si>
  <si>
    <t>20160127-000220-BELLEVUE-201604041100%40LIBRARY.NASHVILLE.ORG</t>
  </si>
  <si>
    <t>http://events.library.nashville.org/feeder/feeder/event/eventView.do?b=de&amp;amp;calPath=%2Fpublic%2Fcals%2FMainCal&amp;amp;guid=20160127-000220-BELLEVUE-201604041100%40LIBRARY.NASHVILLE.ORG&amp;amp;recurrenceId=</t>
  </si>
  <si>
    <t>20160416T170000Z</t>
  </si>
  <si>
    <t>20160416T120000</t>
  </si>
  <si>
    <t>Arts and Crafts,Adults,location/Bellevue,series/Community of Many Faces,Locations,Series</t>
  </si>
  <si>
    <t xml:space="preserve">Coloring is an activity we think of as being just for kids. However, it can be beneficial for adults too! Coloring offers a unique way to unwind and express creativity for all. Join us for a fun coloring party - all ages welcome. Bring a friend or meet new ones. Coloring pages designed especially for adults and for children, as well as colored pencils and crayons, will be provided. </t>
  </si>
  <si>
    <t xml:space="preserve">X-BEDEWORK-ALIAS : values : text : /user/agrp_calsuite-MainCampus/Locations/Bellevue,X-BEDEWORK-ALIAS : values : text : /user/agrp_calsuite-MainCampus/Adults,X-BEDEWORK-ALIAS : values : text : /user/agrp_calsuite-MainCampus/series/Community of Many Faces,X-BEDEWORK-ALIAS : values : text : /user/agrp_calsuite-MainCampus/Browse By Topic/Arts and Crafts </t>
  </si>
  <si>
    <t>20160210-000105--190001000000%40LIBRARY.NASHVILLE.ORG</t>
  </si>
  <si>
    <t>http://events.library.nashville.org/feeder/feeder/event/eventView.do?b=de&amp;amp;calPath=%2Fpublic%2Fcals%2FMainCal&amp;amp;guid=20160210-000105--190001000000%40LIBRARY.NASHVILLE.ORG&amp;amp;recurrenceId=</t>
  </si>
  <si>
    <t>20160417T200000Z</t>
  </si>
  <si>
    <t>20160417T150000</t>
  </si>
  <si>
    <t>20160417T210000Z</t>
  </si>
  <si>
    <t>20160417T160000</t>
  </si>
  <si>
    <t>Every 3rd Sunday, imagine, think, and build something awesome with LEGOs.</t>
  </si>
  <si>
    <t xml:space="preserve">X-BEDEWORK-ALIAS : values : text : /user/agrp_calsuite-MainCampus/Locations/Bellevue,X-BEDEWORK-ALIAS : values : text : /user/agrp_calsuite-MainCampus/Children,X-BEDEWORK-ALIAS : values : text : /user/agrp_calsuite-MainCampus/Arts and Crafts </t>
  </si>
  <si>
    <t>20160210-000106-BELLEVUE-201604171500%40LIBRARY.NASHVILLE.ORG</t>
  </si>
  <si>
    <t>http://events.library.nashville.org/feeder/feeder/event/eventView.do?b=de&amp;amp;calPath=%2Fpublic%2Fcals%2FMainCal&amp;amp;guid=20160210-000106-BELLEVUE-201604171500%40LIBRARY.NASHVILLE.ORG&amp;amp;recurrenceId=</t>
  </si>
  <si>
    <t>20160418T151500Z</t>
  </si>
  <si>
    <t>20160418T101500</t>
  </si>
  <si>
    <t>20160418T211500Z</t>
  </si>
  <si>
    <t>http://events.library.nashville.org/feeder/feeder/event/eventView.do?b=de&amp;amp;calPath=%2Fpublic%2Fcals%2FMainCal&amp;amp;guid=CAL-2a3e9ebb-52cca996-0152-cd10235d-0000734ddemobedework%40mysite.edu&amp;amp;recurrenceId=20160418T211500Z</t>
  </si>
  <si>
    <t>20160418T161500</t>
  </si>
  <si>
    <t>20160210-000108--190001000000%40LIBRARY.NASHVILLE.ORG</t>
  </si>
  <si>
    <t>http://events.library.nashville.org/feeder/feeder/event/eventView.do?b=de&amp;amp;calPath=%2Fpublic%2Fcals%2FMainCal&amp;amp;guid=20160210-000108--190001000000%40LIBRARY.NASHVILLE.ORG&amp;amp;recurrenceId=</t>
  </si>
  <si>
    <t>20160418T233000Z</t>
  </si>
  <si>
    <t>20160418T183000</t>
  </si>
  <si>
    <t xml:space="preserve"> Nashville Ballet presents Cinderella</t>
  </si>
  <si>
    <t>20160127-000221-BELLEVUE-201604161200%40LIBRARY.NASHVILLE.ORG</t>
  </si>
  <si>
    <t>http://events.library.nashville.org/feeder/feeder/event/eventView.do?b=de&amp;amp;calPath=%2Fpublic%2Fcals%2FMainCal&amp;amp;guid=20160127-000221-BELLEVUE-201604161200%40LIBRARY.NASHVILLE.ORG&amp;amp;recurrenceId=</t>
  </si>
  <si>
    <t>20160419T153000Z</t>
  </si>
  <si>
    <t>20160419T103000</t>
  </si>
  <si>
    <t>location/Bellevue,series/Community of Many Faces,Children,Dance and Theater,Locations,Series</t>
  </si>
  <si>
    <t>Join the Fairy Godmother as she shares the story of Cinderella&amp;rsquo;s magical night.&amp;nbsp;Using fun-filled movement, enchanted music and actual photographs from Nashville Ballet&amp;rsquo;s own production, this highly interactive storytime will whisk you away to the ball and back again!</t>
  </si>
  <si>
    <t xml:space="preserve">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/user/agrp_calsuite-MainCampus/Browse By Topic/Dance and Theater </t>
  </si>
  <si>
    <t>20160127-000009-BELLEVUE-201604191600%40LIBRARY.NASHVILLE.ORG</t>
  </si>
  <si>
    <t>http://events.library.nashville.org/feeder/feeder/event/eventView.do?b=de&amp;amp;calPath=%2Fpublic%2Fcals%2FMainCal&amp;amp;guid=20160127-000009-BELLEVUE-201604191600%40LIBRARY.NASHVILLE.ORG&amp;amp;recurrenceId=</t>
  </si>
  <si>
    <t>20160419T210000Z</t>
  </si>
  <si>
    <t>20160419T160000</t>
  </si>
  <si>
    <t>20160419T211500Z</t>
  </si>
  <si>
    <t>http://events.library.nashville.org/feeder/feeder/event/eventView.do?b=de&amp;amp;calPath=%2Fpublic%2Fcals%2FMainCal&amp;amp;guid=CAL-2a3e9ebb-52cca996-0152-cd10235d-0000734ddemobedework%40mysite.edu&amp;amp;recurrenceId=20160419T211500Z</t>
  </si>
  <si>
    <t>20160419T161500</t>
  </si>
  <si>
    <t>20160127-000063-BELLEVUE-201604191800%40LIBRARY.NASHVILLE.ORG</t>
  </si>
  <si>
    <t>http://events.library.nashville.org/feeder/feeder/event/eventView.do?b=de&amp;amp;calPath=%2Fpublic%2Fcals%2FMainCal&amp;amp;guid=20160127-000063-BELLEVUE-201604191800%40LIBRARY.NASHVILLE.ORG&amp;amp;recurrenceId=</t>
  </si>
  <si>
    <t>20160419T230000Z</t>
  </si>
  <si>
    <t>20160419T180000</t>
  </si>
  <si>
    <t>20160127-000073-BELLEVUE-201604201015%40LIBRARY.NASHVILLE.ORG</t>
  </si>
  <si>
    <t>http://events.library.nashville.org/feeder/feeder/event/eventView.do?b=de&amp;amp;calPath=%2Fpublic%2Fcals%2FMainCal&amp;amp;guid=20160127-000073-BELLEVUE-201604201015%40LIBRARY.NASHVILLE.ORG&amp;amp;recurrenceId=</t>
  </si>
  <si>
    <t>20160420T151500Z</t>
  </si>
  <si>
    <t>20160420T101500</t>
  </si>
  <si>
    <t>20160210-000114-BELLEVUE-201604201115%40LIBRARY.NASHVILLE.ORG</t>
  </si>
  <si>
    <t>http://events.library.nashville.org/feeder/feeder/event/eventView.do?b=de&amp;amp;calPath=%2Fpublic%2Fcals%2FMainCal&amp;amp;guid=20160210-000114-BELLEVUE-201604201115%40LIBRARY.NASHVILLE.ORG&amp;amp;recurrenceId=</t>
  </si>
  <si>
    <t>20160420T161500Z</t>
  </si>
  <si>
    <t>20160420T111500</t>
  </si>
  <si>
    <t xml:space="preserve"> Connecting Online for Seniors</t>
  </si>
  <si>
    <t>20160128-000007-BELLEVUE-201604201400%40LIBRARY.NASHVILLE.ORG</t>
  </si>
  <si>
    <t>http://events.library.nashville.org/feeder/feeder/event/eventView.do?b=de&amp;amp;calPath=%2Fpublic%2Fcals%2FMainCal&amp;amp;guid=20160128-000007-BELLEVUE-201604201400%40LIBRARY.NASHVILLE.ORG&amp;amp;recurrenceId=</t>
  </si>
  <si>
    <t>20160420T190000Z</t>
  </si>
  <si>
    <t>20160420T140000</t>
  </si>
  <si>
    <t>20160420T210000Z</t>
  </si>
  <si>
    <t>20160420T160000</t>
  </si>
  <si>
    <t>Perhaps your family and friends use sites like Facebook to stay in touch and share information. Not sure what social media is about? Come to the class to find out!</t>
  </si>
  <si>
    <t>20160420T211500Z</t>
  </si>
  <si>
    <t>http://events.library.nashville.org/feeder/feeder/event/eventView.do?b=de&amp;amp;calPath=%2Fpublic%2Fcals%2FMainCal&amp;amp;guid=CAL-2a3e9ebb-52cca996-0152-cd10235d-0000734ddemobedework%40mysite.edu&amp;amp;recurrenceId=20160420T211500Z</t>
  </si>
  <si>
    <t>20160420T161500</t>
  </si>
  <si>
    <t>20160210-000116-BELLEVUE-201604201630%40LIBRARY.NASHVILLE.ORG</t>
  </si>
  <si>
    <t>http://events.library.nashville.org/feeder/feeder/event/eventView.do?b=de&amp;amp;calPath=%2Fpublic%2Fcals%2FMainCal&amp;amp;guid=20160210-000116-BELLEVUE-201604201630%40LIBRARY.NASHVILLE.ORG&amp;amp;recurrenceId=</t>
  </si>
  <si>
    <t>20160420T213000Z</t>
  </si>
  <si>
    <t>20160420T163000</t>
  </si>
  <si>
    <t>20160210-000117-BELLEVUE-201604211015%40LIBRARY.NASHVILLE.ORG</t>
  </si>
  <si>
    <t>http://events.library.nashville.org/feeder/feeder/event/eventView.do?b=de&amp;amp;calPath=%2Fpublic%2Fcals%2FMainCal&amp;amp;guid=20160210-000117-BELLEVUE-201604211015%40LIBRARY.NASHVILLE.ORG&amp;amp;recurrenceId=</t>
  </si>
  <si>
    <t>20160421T151500Z</t>
  </si>
  <si>
    <t>20160421T101500</t>
  </si>
  <si>
    <t xml:space="preserve">X-BEDEWORK-ALIAS : values : text : /user/agrp_calsuite-MainCampus/Locations/Bellevue,X-BEDEWORK-ALIAS : values : text : /user/agrp_calsuite-MainCampus/Children,X-BEDEWORK-ALIAS : values : text : /user/agrp_calsuite-MainCampus/Browse By Toopic/Arts and Crafts </t>
  </si>
  <si>
    <t>20160210-000118-BELLEVUE-201604211330%40LIBRARY.NASHVILLE.ORG</t>
  </si>
  <si>
    <t>http://events.library.nashville.org/feeder/feeder/event/eventView.do?b=de&amp;amp;calPath=%2Fpublic%2Fcals%2FMainCal&amp;amp;guid=20160210-000118-BELLEVUE-201604211330%40LIBRARY.NASHVILLE.ORG&amp;amp;recurrenceId=</t>
  </si>
  <si>
    <t>20160421T183000Z</t>
  </si>
  <si>
    <t>20160421T133000</t>
  </si>
  <si>
    <t>20160421T203000Z</t>
  </si>
  <si>
    <t>20160421T153000</t>
  </si>
  <si>
    <t>20160421T211500Z</t>
  </si>
  <si>
    <t>http://events.library.nashville.org/feeder/feeder/event/eventView.do?b=de&amp;amp;calPath=%2Fpublic%2Fcals%2FMainCal&amp;amp;guid=CAL-2a3e9ebb-52cca996-0152-cd10235d-0000734ddemobedework%40mysite.edu&amp;amp;recurrenceId=20160421T211500Z</t>
  </si>
  <si>
    <t>20160421T161500</t>
  </si>
  <si>
    <t>20160421T213000Z</t>
  </si>
  <si>
    <t>http://events.library.nashville.org/feeder/feeder/event/eventView.do?b=de&amp;amp;calPath=%2Fpublic%2Fcals%2FMainCal&amp;amp;guid=CAL-2a3e9ebb-52cca996-0152-ccd2a5d7-00002e94demobedework%40mysite.edu&amp;amp;recurrenceId=20160421T213000Z</t>
  </si>
  <si>
    <t>20160421T163000</t>
  </si>
  <si>
    <t>20160421T230000Z</t>
  </si>
  <si>
    <t>20160421T180000</t>
  </si>
  <si>
    <t>20160422T211500Z</t>
  </si>
  <si>
    <t>http://events.library.nashville.org/feeder/feeder/event/eventView.do?b=de&amp;amp;calPath=%2Fpublic%2Fcals%2FMainCal&amp;amp;guid=CAL-2a3e9ebb-52cca996-0152-cd10235d-0000734ddemobedework%40mysite.edu&amp;amp;recurrenceId=20160422T211500Z</t>
  </si>
  <si>
    <t>20160422T161500</t>
  </si>
  <si>
    <t>20160127-000161-BELLEVUE-201604161015%40LIBRARY.NASHVILLE.ORG</t>
  </si>
  <si>
    <t>http://events.library.nashville.org/feeder/feeder/event/eventView.do?b=de&amp;amp;calPath=%2Fpublic%2Fcals%2FMainCal&amp;amp;guid=20160127-000161-BELLEVUE-201604161015%40LIBRARY.NASHVILLE.ORG&amp;amp;recurrenceId=</t>
  </si>
  <si>
    <t>20160423T151500Z</t>
  </si>
  <si>
    <t>20160423T101500</t>
  </si>
  <si>
    <t xml:space="preserve"> Watercolor Painting with Patricia Verano</t>
  </si>
  <si>
    <t>20160127-000222-BELLEVUE-201604191030%40LIBRARY.NASHVILLE.ORG</t>
  </si>
  <si>
    <t>http://events.library.nashville.org/feeder/feeder/event/eventView.do?b=de&amp;amp;calPath=%2Fpublic%2Fcals%2FMainCal&amp;amp;guid=20160127-000222-BELLEVUE-201604191030%40LIBRARY.NASHVILLE.ORG&amp;amp;recurrenceId=</t>
  </si>
  <si>
    <t>20160423T180000Z</t>
  </si>
  <si>
    <t>20160423T130000</t>
  </si>
  <si>
    <t>Paint a landscape, lakescape, or subject of your own choice in this workshop using watercolors, brush techniques, and mixed medium on watercolor paper. Beginner to Intermediate. Registration is required.</t>
  </si>
  <si>
    <t>20160127-000177-BELLEVUE-201604181015%40LIBRARY.NASHVILLE.ORG</t>
  </si>
  <si>
    <t>http://events.library.nashville.org/feeder/feeder/event/eventView.do?b=de&amp;amp;calPath=%2Fpublic%2Fcals%2FMainCal&amp;amp;guid=20160127-000177-BELLEVUE-201604181015%40LIBRARY.NASHVILLE.ORG&amp;amp;recurrenceId=</t>
  </si>
  <si>
    <t>20160425T151500Z</t>
  </si>
  <si>
    <t>20160425T101500</t>
  </si>
  <si>
    <t>20160425T211500Z</t>
  </si>
  <si>
    <t>http://events.library.nashville.org/feeder/feeder/event/eventView.do?b=de&amp;amp;calPath=%2Fpublic%2Fcals%2FMainCal&amp;amp;guid=CAL-2a3e9ebb-52cca996-0152-cd10235d-0000734ddemobedework%40mysite.edu&amp;amp;recurrenceId=20160425T211500Z</t>
  </si>
  <si>
    <t>20160425T161500</t>
  </si>
  <si>
    <t>20160210-000125-BELLEVUE-201604251830%40LIBRARY.NASHVILLE.ORG</t>
  </si>
  <si>
    <t>http://events.library.nashville.org/feeder/feeder/event/eventView.do?b=de&amp;amp;calPath=%2Fpublic%2Fcals%2FMainCal&amp;amp;guid=20160210-000125-BELLEVUE-201604251830%40LIBRARY.NASHVILLE.ORG&amp;amp;recurrenceId=</t>
  </si>
  <si>
    <t>20160425T233000Z</t>
  </si>
  <si>
    <t>20160425T183000</t>
  </si>
  <si>
    <t>20160127-000010-BELLEVUE-201604261600%40LIBRARY.NASHVILLE.ORG</t>
  </si>
  <si>
    <t>http://events.library.nashville.org/feeder/feeder/event/eventView.do?b=de&amp;amp;calPath=%2Fpublic%2Fcals%2FMainCal&amp;amp;guid=20160127-000010-BELLEVUE-201604261600%40LIBRARY.NASHVILLE.ORG&amp;amp;recurrenceId=</t>
  </si>
  <si>
    <t>20160426T210000Z</t>
  </si>
  <si>
    <t>20160426T160000</t>
  </si>
  <si>
    <t>20160426T211500Z</t>
  </si>
  <si>
    <t>http://events.library.nashville.org/feeder/feeder/event/eventView.do?b=de&amp;amp;calPath=%2Fpublic%2Fcals%2FMainCal&amp;amp;guid=CAL-2a3e9ebb-52cca996-0152-cd10235d-0000734ddemobedework%40mysite.edu&amp;amp;recurrenceId=20160426T211500Z</t>
  </si>
  <si>
    <t>20160426T161500</t>
  </si>
  <si>
    <t xml:space="preserve"> Getting Started with Microsoft Excel</t>
  </si>
  <si>
    <t>20160128-000008-BELLEVUE-201604271000%40LIBRARY.NASHVILLE.ORG</t>
  </si>
  <si>
    <t>http://events.library.nashville.org/feeder/feeder/event/eventView.do?b=de&amp;amp;calPath=%2Fpublic%2Fcals%2FMainCal&amp;amp;guid=20160128-000008-BELLEVUE-201604271000%40LIBRARY.NASHVILLE.ORG&amp;amp;recurrenceId=</t>
  </si>
  <si>
    <t>20160427T150000Z</t>
  </si>
  <si>
    <t>20160427T100000</t>
  </si>
  <si>
    <t>20160427T170000Z</t>
  </si>
  <si>
    <t>20160427T120000</t>
  </si>
  <si>
    <t>This class provides an introduction to Microsoft Excel, a program for managing numbers and data. Come to the class to get started. Some keyboarding and mouse skills required.</t>
  </si>
  <si>
    <t>20160127-000074-BELLEVUE-201604271015%40LIBRARY.NASHVILLE.ORG</t>
  </si>
  <si>
    <t>http://events.library.nashville.org/feeder/feeder/event/eventView.do?b=de&amp;amp;calPath=%2Fpublic%2Fcals%2FMainCal&amp;amp;guid=20160127-000074-BELLEVUE-201604271015%40LIBRARY.NASHVILLE.ORG&amp;amp;recurrenceId=</t>
  </si>
  <si>
    <t>20160427T151500Z</t>
  </si>
  <si>
    <t>20160427T101500</t>
  </si>
  <si>
    <t xml:space="preserve"> Story Time: Celebrate Puppetry Day</t>
  </si>
  <si>
    <t>20160127-000092-BELLEVUE-201604271115%40LIBRARY.NASHVILLE.ORG</t>
  </si>
  <si>
    <t>http://events.library.nashville.org/feeder/feeder/event/eventView.do?b=de&amp;amp;calPath=%2Fpublic%2Fcals%2FMainCal&amp;amp;guid=20160127-000092-BELLEVUE-201604271115%40LIBRARY.NASHVILLE.ORG&amp;amp;recurrenceId=</t>
  </si>
  <si>
    <t>20160427T161500Z</t>
  </si>
  <si>
    <t>20160427T111500</t>
  </si>
  <si>
    <t>location/Bellevue,series/Community of Many Faces,Children,Story Time,Locations,Series</t>
  </si>
  <si>
    <t>Special guest Kathleen Lynam will join us in a celebration of the wonderful medium of puppets, used around the world to convey wisdom and bring joy in diverse cultures.</t>
  </si>
  <si>
    <t xml:space="preserve">X-BEDEWORK-ALIAS : values : text : /user/agrp_calsuite-MainCampus/Locations/Bellevue,X-BEDEWORK-ALIAS : values : text : /user/agrp_calsuite-MainCampus/Children,X-BEDEWORK-ALIAS : values : text : /user/agrp_calsuite-MainCampus/series/Community of Many Faces,X-BEDEWORK-ALIAS : values : text : /user/agrp_calsuite-MainCampus/Browse By Topic/Story Time,X-BEDEWORK-THUMB-IMAGE : values : text : http://www.library.nashville.org/images/bedework/story-time_thumb.jpg,X-BEDEWORK-IMAGE : values : text : http://www.library.nashville.org/images/bedework/story-time_generic.jpg </t>
  </si>
  <si>
    <t xml:space="preserve"> Homeschool Crew: Jewelry Making</t>
  </si>
  <si>
    <t>20160127-000197-BELLEVUE-201604131400%40LIBRARY.NASHVILLE.ORG</t>
  </si>
  <si>
    <t>http://events.library.nashville.org/feeder/feeder/event/eventView.do?b=de&amp;amp;calPath=%2Fpublic%2Fcals%2FMainCal&amp;amp;guid=20160127-000197-BELLEVUE-201604131400%40LIBRARY.NASHVILLE.ORG&amp;amp;recurrenceId=</t>
  </si>
  <si>
    <t>20160427T190000Z</t>
  </si>
  <si>
    <t>20160427T140000</t>
  </si>
  <si>
    <t>20160427T211500Z</t>
  </si>
  <si>
    <t>http://events.library.nashville.org/feeder/feeder/event/eventView.do?b=de&amp;amp;calPath=%2Fpublic%2Fcals%2FMainCal&amp;amp;guid=CAL-2a3e9ebb-52cca996-0152-cd10235d-0000734ddemobedework%40mysite.edu&amp;amp;recurrenceId=20160427T211500Z</t>
  </si>
  <si>
    <t>20160427T161500</t>
  </si>
  <si>
    <t>20160127-000120-BELLEVUE-201604201630%40LIBRARY.NASHVILLE.ORG</t>
  </si>
  <si>
    <t>http://events.library.nashville.org/feeder/feeder/event/eventView.do?b=de&amp;amp;calPath=%2Fpublic%2Fcals%2FMainCal&amp;amp;guid=20160127-000120-BELLEVUE-201604201630%40LIBRARY.NASHVILLE.ORG&amp;amp;recurrenceId=</t>
  </si>
  <si>
    <t>20160427T213000Z</t>
  </si>
  <si>
    <t>20160427T163000</t>
  </si>
  <si>
    <t>20160127-000136-BELLEVUE-201604211015%40LIBRARY.NASHVILLE.ORG</t>
  </si>
  <si>
    <t>http://events.library.nashville.org/feeder/feeder/event/eventView.do?b=de&amp;amp;calPath=%2Fpublic%2Fcals%2FMainCal&amp;amp;guid=20160127-000136-BELLEVUE-201604211015%40LIBRARY.NASHVILLE.ORG&amp;amp;recurrenceId=</t>
  </si>
  <si>
    <t>20160428T151500Z</t>
  </si>
  <si>
    <t>20160428T101500</t>
  </si>
  <si>
    <t>20160127-000149-BELLEVUE-201604211330%40LIBRARY.NASHVILLE.ORG</t>
  </si>
  <si>
    <t>http://events.library.nashville.org/feeder/feeder/event/eventView.do?b=de&amp;amp;calPath=%2Fpublic%2Fcals%2FMainCal&amp;amp;guid=20160127-000149-BELLEVUE-201604211330%40LIBRARY.NASHVILLE.ORG&amp;amp;recurrenceId=</t>
  </si>
  <si>
    <t>20160428T183000Z</t>
  </si>
  <si>
    <t>20160428T133000</t>
  </si>
  <si>
    <t>20160428T203000Z</t>
  </si>
  <si>
    <t>20160428T153000</t>
  </si>
  <si>
    <t>20160428T211500Z</t>
  </si>
  <si>
    <t>http://events.library.nashville.org/feeder/feeder/event/eventView.do?b=de&amp;amp;calPath=%2Fpublic%2Fcals%2FMainCal&amp;amp;guid=CAL-2a3e9ebb-52cca996-0152-cd10235d-0000734ddemobedework%40mysite.edu&amp;amp;recurrenceId=20160428T211500Z</t>
  </si>
  <si>
    <t>20160428T161500</t>
  </si>
  <si>
    <t>20160428T213000Z</t>
  </si>
  <si>
    <t>http://events.library.nashville.org/feeder/feeder/event/eventView.do?b=de&amp;amp;calPath=%2Fpublic%2Fcals%2FMainCal&amp;amp;guid=CAL-2a3e9ebb-52cca996-0152-ccd2a5d7-00002e94demobedework%40mysite.edu&amp;amp;recurrenceId=20160428T213000Z</t>
  </si>
  <si>
    <t>20160428T163000</t>
  </si>
  <si>
    <t>20160428T230000Z</t>
  </si>
  <si>
    <t>20160428T180000</t>
  </si>
  <si>
    <t>20160429T211500Z</t>
  </si>
  <si>
    <t>http://events.library.nashville.org/feeder/feeder/event/eventView.do?b=de&amp;amp;calPath=%2Fpublic%2Fcals%2FMainCal&amp;amp;guid=CAL-2a3e9ebb-52cca996-0152-cd10235d-0000734ddemobedework%40mysite.edu&amp;amp;recurrenceId=20160429T211500Z</t>
  </si>
  <si>
    <t>20160429T161500</t>
  </si>
  <si>
    <t>20160127-000162-BELLEVUE-201604231015%40LIBRARY.NASHVILLE.ORG</t>
  </si>
  <si>
    <t>http://events.library.nashville.org/feeder/feeder/event/eventView.do?b=de&amp;amp;calPath=%2Fpublic%2Fcals%2FMainCal&amp;amp;guid=20160127-000162-BELLEVUE-201604231015%40LIBRARY.NASHVILLE.ORG&amp;amp;recurrenceId=</t>
  </si>
  <si>
    <t>20160430T151500Z</t>
  </si>
  <si>
    <t>20160430T101500</t>
  </si>
  <si>
    <t>20160127-000178-BELLEVUE-201604251015%40LIBRARY.NASHVILLE.ORG</t>
  </si>
  <si>
    <t>http://events.library.nashville.org/feeder/feeder/event/eventView.do?b=de&amp;amp;calPath=%2Fpublic%2Fcals%2FMainCal&amp;amp;guid=20160127-000178-BELLEVUE-201604251015%40LIBRARY.NASHVILLE.ORG&amp;amp;recurrenceId=</t>
  </si>
  <si>
    <t>20160502T151500Z</t>
  </si>
  <si>
    <t>20160502T101500</t>
  </si>
  <si>
    <t xml:space="preserve"> Make a Mother's Day Card</t>
  </si>
  <si>
    <t>20160127-000099-BELLEVUE-201605021615%40LIBRARY.NASHVILLE.ORG</t>
  </si>
  <si>
    <t>http://events.library.nashville.org/feeder/feeder/event/eventView.do?b=de&amp;amp;calPath=%2Fpublic%2Fcals%2FMainCal&amp;amp;guid=20160127-000099-BELLEVUE-201605021615%40LIBRARY.NASHVILLE.ORG&amp;amp;recurrenceId=</t>
  </si>
  <si>
    <t>20160502T211500Z</t>
  </si>
  <si>
    <t>20160502T161500</t>
  </si>
  <si>
    <t>Arts and Crafts,series/Studio NPL,location/Bellevue,Teens,series/Nashville Reads,Locations,Series</t>
  </si>
  <si>
    <t>This year's Nashville Reads selection is &amp;quot;&amp;quot;The Color of Water&amp;quot;&amp;quot; by James McBride. Let yourself be inspired by the author's tribute to his mother and create a card for Mother's Day. Grades 5-12.</t>
  </si>
  <si>
    <t xml:space="preserve">X-BEDEWORK-ALIAS : values : text : /user/agrp_calsuite-MainCampus/Locations/Bellevue,X-BEDEWORK-ALIAS : values : text : /user/agrp_calsuite-MainCampus/series/Studio NPL,X-BEDEWORK-ALIAS : values : text : /user/agrp_calsuite-MainCampus/Teens,X-BEDEWORK-ALIAS : values : text : /user/agrp_calsuite-MainCampus/series/Nashville Reads,X-BEDEWORK-ALIAS : values : text : /user/agrp_calsuite-MainCampus/Browse By Topic/Arts and Crafts,X-BEDEWORK-THUMB-IMAGE : values : text : http://www.library.nashville.org/images/bedework/studioNPL_Logo_thumb.jpg,X-BEDEWORK-THUMB-IMAGE : values : text : http://www.library.nashville.org/images/bedework/nashville_reads_thumb.jpg ,X-BEDEWORK-IMAGE : values : text : http://www.library.nashville.org/images/bedework/studioNPL_Logo_290x290.jpg,X-BEDEWORK-IMAGE : values : text : http://events.library.nashville.org/pubcaldav/public/images/logo_cropped.jpg </t>
  </si>
  <si>
    <t>20160210-000137--190001000000%40LIBRARY.NASHVILLE.ORG</t>
  </si>
  <si>
    <t>http://events.library.nashville.org/feeder/feeder/event/eventView.do?b=de&amp;amp;calPath=%2Fpublic%2Fcals%2FMainCal&amp;amp;guid=20160210-000137--190001000000%40LIBRARY.NASHVILLE.ORG&amp;amp;recurrenceId=</t>
  </si>
  <si>
    <t>20160502T233000Z</t>
  </si>
  <si>
    <t>20160502T183000</t>
  </si>
  <si>
    <t>20160127-000011-BELLEVUE-201605031600%40LIBRARY.NASHVILLE.ORG</t>
  </si>
  <si>
    <t>http://events.library.nashville.org/feeder/feeder/event/eventView.do?b=de&amp;amp;calPath=%2Fpublic%2Fcals%2FMainCal&amp;amp;guid=20160127-000011-BELLEVUE-201605031600%40LIBRARY.NASHVILLE.ORG&amp;amp;recurrenceId=</t>
  </si>
  <si>
    <t>20160503T210000Z</t>
  </si>
  <si>
    <t>20160503T160000</t>
  </si>
  <si>
    <t>20160503T211500Z</t>
  </si>
  <si>
    <t>http://events.library.nashville.org/feeder/feeder/event/eventView.do?b=de&amp;amp;calPath=%2Fpublic%2Fcals%2FMainCal&amp;amp;guid=CAL-2a3e9ebb-52cca996-0152-cd10235d-0000734ddemobedework%40mysite.edu&amp;amp;recurrenceId=20160503T211500Z</t>
  </si>
  <si>
    <t>20160503T161500</t>
  </si>
  <si>
    <t>20160127-000064-BELLEVUE-201605031800%40LIBRARY.NASHVILLE.ORG</t>
  </si>
  <si>
    <t>http://events.library.nashville.org/feeder/feeder/event/eventView.do?b=de&amp;amp;calPath=%2Fpublic%2Fcals%2FMainCal&amp;amp;guid=20160127-000064-BELLEVUE-201605031800%40LIBRARY.NASHVILLE.ORG&amp;amp;recurrenceId=</t>
  </si>
  <si>
    <t>20160503T230000Z</t>
  </si>
  <si>
    <t>20160503T180000</t>
  </si>
  <si>
    <t>20160127-000075-BELLEVUE-201605041015%40LIBRARY.NASHVILLE.ORG</t>
  </si>
  <si>
    <t>http://events.library.nashville.org/feeder/feeder/event/eventView.do?b=de&amp;amp;calPath=%2Fpublic%2Fcals%2FMainCal&amp;amp;guid=20160127-000075-BELLEVUE-201605041015%40LIBRARY.NASHVILLE.ORG&amp;amp;recurrenceId=</t>
  </si>
  <si>
    <t>20160504T151500Z</t>
  </si>
  <si>
    <t>20160504T101500</t>
  </si>
  <si>
    <t>20160210-000141-BELLEVUE-201605041115%40LIBRARY.NASHVILLE.ORG</t>
  </si>
  <si>
    <t>http://events.library.nashville.org/feeder/feeder/event/eventView.do?b=de&amp;amp;calPath=%2Fpublic%2Fcals%2FMainCal&amp;amp;guid=20160210-000141-BELLEVUE-201605041115%40LIBRARY.NASHVILLE.ORG&amp;amp;recurrenceId=</t>
  </si>
  <si>
    <t>20160504T161500Z</t>
  </si>
  <si>
    <t>20160504T111500</t>
  </si>
  <si>
    <t xml:space="preserve"> Star Wars Day Craft</t>
  </si>
  <si>
    <t>20160127-000100-BELLEVUE-201605041615%40LIBRARY.NASHVILLE.ORG</t>
  </si>
  <si>
    <t>http://events.library.nashville.org/feeder/feeder/event/eventView.do?b=de&amp;amp;calPath=%2Fpublic%2Fcals%2FMainCal&amp;amp;guid=20160127-000100-BELLEVUE-201605041615%40LIBRARY.NASHVILLE.ORG&amp;amp;recurrenceId=</t>
  </si>
  <si>
    <t>20160504T211500Z</t>
  </si>
  <si>
    <t>20160504T161500</t>
  </si>
  <si>
    <t>Join us for a Star Wars-themed craft! May the Force be with you! Grades 5-12.</t>
  </si>
  <si>
    <t xml:space="preserve">X-BEDEWORK-ALIAS : values : text : /user/agrp_calsuite-MainCampus/Locations/Bellevue,X-BEDEWORK-ALIAS : values : text : /user/agrp_calsuite-MainCampus/Teens,X-BEDEWORK-ALIAS : values : text : /user/agrp_calsuite-MainCampus/series/Studio NPL,X-BEDEWORK-ALIAS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 </t>
  </si>
  <si>
    <t>20160210-000142-BELLEVUE-201605041115%40LIBRARY.NASHVILLE.ORG</t>
  </si>
  <si>
    <t>http://events.library.nashville.org/feeder/feeder/event/eventView.do?b=de&amp;amp;calPath=%2Fpublic%2Fcals%2FMainCal&amp;amp;guid=20160210-000142-BELLEVUE-201605041115%40LIBRARY.NASHVILLE.ORG&amp;amp;recurrenceId=</t>
  </si>
  <si>
    <t>20160504T213000Z</t>
  </si>
  <si>
    <t>20160504T163000</t>
  </si>
  <si>
    <t>20160127-000223-BELLEVUE-201604231300%40LIBRARY.NASHVILLE.ORG</t>
  </si>
  <si>
    <t>http://events.library.nashville.org/feeder/feeder/event/eventView.do?b=de&amp;amp;calPath=%2Fpublic%2Fcals%2FMainCal&amp;amp;guid=20160127-000223-BELLEVUE-201604231300%40LIBRARY.NASHVILLE.ORG&amp;amp;recurrenceId=</t>
  </si>
  <si>
    <t>20160504T223000Z</t>
  </si>
  <si>
    <t>20160504T173000</t>
  </si>
  <si>
    <t>Arts and Crafts,Adults,location/Bellevue,series/Community of Many Faces,series/Nashville Reads,Locations,Series</t>
  </si>
  <si>
    <t xml:space="preserve">X-BEDEWORK-ALIAS : values : text : /user/agrp_calsuite-MainCampus/Locations/Bellevue,X-BEDEWORK-ALIAS : values : text : /user/agrp_calsuite-MainCampus/series/Community of Many Faces,X-BEDEWORK-ALIAS : values : text : /user/agrp_calsuite-MainCampus/Adults,X-BEDEWORK-ALIAS : values : text : /user/agrp_calsuite-MainCampus/series/Nashville Reads,X-BEDEWORK-ALIAS : values : text : /user/agrp_calsuite-MainCampus/Browse By Topic/Arts and Crafts,X-BEDEWORK-ALIAS : values : text : /user/agrp_calsuite-MainCampus/Browse By Topic/History and Genealogy,X-BEDEWORK-THUMB-IMAGE : values : text : http://www.library.nashville.org/images/bedework/nashville_reads_thumb.jpg ,X-BEDEWORK-IMAGE : values : text : http://events.library.nashville.org/pubcaldav/public/images/logo_cropped.jpg </t>
  </si>
  <si>
    <t>20160210-000144-BELLEVUE-201605041730%40LIBRARY.NASHVILLE.ORG</t>
  </si>
  <si>
    <t>http://events.library.nashville.org/feeder/feeder/event/eventView.do?b=de&amp;amp;calPath=%2Fpublic%2Fcals%2FMainCal&amp;amp;guid=20160210-000144-BELLEVUE-201605041730%40LIBRARY.NASHVILLE.ORG&amp;amp;recurrenceId=</t>
  </si>
  <si>
    <t>20160504T233000Z</t>
  </si>
  <si>
    <t>20160504T183000</t>
  </si>
  <si>
    <t>20160127-000137-BELLEVUE-201604281015%40LIBRARY.NASHVILLE.ORG</t>
  </si>
  <si>
    <t>http://events.library.nashville.org/feeder/feeder/event/eventView.do?b=de&amp;amp;calPath=%2Fpublic%2Fcals%2FMainCal&amp;amp;guid=20160127-000137-BELLEVUE-201604281015%40LIBRARY.NASHVILLE.ORG&amp;amp;recurrenceId=</t>
  </si>
  <si>
    <t>20160505T151500Z</t>
  </si>
  <si>
    <t>20160505T101500</t>
  </si>
  <si>
    <t>20160127-000150-BELLEVUE-201604281330%40LIBRARY.NASHVILLE.ORG</t>
  </si>
  <si>
    <t>http://events.library.nashville.org/feeder/feeder/event/eventView.do?b=de&amp;amp;calPath=%2Fpublic%2Fcals%2FMainCal&amp;amp;guid=20160127-000150-BELLEVUE-201604281330%40LIBRARY.NASHVILLE.ORG&amp;amp;recurrenceId=</t>
  </si>
  <si>
    <t>20160505T183000Z</t>
  </si>
  <si>
    <t>20160505T133000</t>
  </si>
  <si>
    <t>20160505T203000Z</t>
  </si>
  <si>
    <t>20160505T153000</t>
  </si>
  <si>
    <t>20160505T211500Z</t>
  </si>
  <si>
    <t>http://events.library.nashville.org/feeder/feeder/event/eventView.do?b=de&amp;amp;calPath=%2Fpublic%2Fcals%2FMainCal&amp;amp;guid=CAL-2a3e9ebb-52cca996-0152-cd10235d-0000734ddemobedework%40mysite.edu&amp;amp;recurrenceId=20160505T211500Z</t>
  </si>
  <si>
    <t>20160505T161500</t>
  </si>
  <si>
    <t>20160505T213000Z</t>
  </si>
  <si>
    <t>http://events.library.nashville.org/feeder/feeder/event/eventView.do?b=de&amp;amp;calPath=%2Fpublic%2Fcals%2FMainCal&amp;amp;guid=CAL-2a3e9ebb-52cca996-0152-ccd2a5d7-00002e94demobedework%40mysite.edu&amp;amp;recurrenceId=20160505T213000Z</t>
  </si>
  <si>
    <t>20160505T163000</t>
  </si>
  <si>
    <t>20160505T230000Z</t>
  </si>
  <si>
    <t>20160505T180000</t>
  </si>
  <si>
    <t>20160506T211500Z</t>
  </si>
  <si>
    <t>http://events.library.nashville.org/feeder/feeder/event/eventView.do?b=de&amp;amp;calPath=%2Fpublic%2Fcals%2FMainCal&amp;amp;guid=CAL-2a3e9ebb-52cca996-0152-cd10235d-0000734ddemobedework%40mysite.edu&amp;amp;recurrenceId=20160506T211500Z</t>
  </si>
  <si>
    <t>20160506T161500</t>
  </si>
  <si>
    <t>20160127-000163-BELLEVUE-201604301015%40LIBRARY.NASHVILLE.ORG</t>
  </si>
  <si>
    <t>http://events.library.nashville.org/feeder/feeder/event/eventView.do?b=de&amp;amp;calPath=%2Fpublic%2Fcals%2FMainCal&amp;amp;guid=20160127-000163-BELLEVUE-201604301015%40LIBRARY.NASHVILLE.ORG&amp;amp;recurrenceId=</t>
  </si>
  <si>
    <t>20160507T151500Z</t>
  </si>
  <si>
    <t>20160507T101500</t>
  </si>
  <si>
    <t>20160127-000169-BELLEVUE-201604021330%40LIBRARY.NASHVILLE.ORG</t>
  </si>
  <si>
    <t>http://events.library.nashville.org/feeder/feeder/event/eventView.do?b=de&amp;amp;calPath=%2Fpublic%2Fcals%2FMainCal&amp;amp;guid=20160127-000169-BELLEVUE-201604021330%40LIBRARY.NASHVILLE.ORG&amp;amp;recurrenceId=</t>
  </si>
  <si>
    <t>20160507T183000Z</t>
  </si>
  <si>
    <t>20160507T133000</t>
  </si>
  <si>
    <t>20160507T200000Z</t>
  </si>
  <si>
    <t>20160507T150000</t>
  </si>
  <si>
    <t>20160127-000179-BELLEVUE-201605021015%40LIBRARY.NASHVILLE.ORG</t>
  </si>
  <si>
    <t>http://events.library.nashville.org/feeder/feeder/event/eventView.do?b=de&amp;amp;calPath=%2Fpublic%2Fcals%2FMainCal&amp;amp;guid=20160127-000179-BELLEVUE-201605021015%40LIBRARY.NASHVILLE.ORG&amp;amp;recurrenceId=</t>
  </si>
  <si>
    <t>20160509T151500Z</t>
  </si>
  <si>
    <t>20160509T101500</t>
  </si>
  <si>
    <t>20160509T211500Z</t>
  </si>
  <si>
    <t>http://events.library.nashville.org/feeder/feeder/event/eventView.do?b=de&amp;amp;calPath=%2Fpublic%2Fcals%2FMainCal&amp;amp;guid=CAL-2a3e9ebb-52cca996-0152-cd10235d-0000734ddemobedework%40mysite.edu&amp;amp;recurrenceId=20160509T211500Z</t>
  </si>
  <si>
    <t>20160509T161500</t>
  </si>
  <si>
    <t>20160210-000152--190001000000%40LIBRARY.NASHVILLE.ORG</t>
  </si>
  <si>
    <t>http://events.library.nashville.org/feeder/feeder/event/eventView.do?b=de&amp;amp;calPath=%2Fpublic%2Fcals%2FMainCal&amp;amp;guid=20160210-000152--190001000000%40LIBRARY.NASHVILLE.ORG&amp;amp;recurrenceId=</t>
  </si>
  <si>
    <t>20160509T230000Z</t>
  </si>
  <si>
    <t>20160509T180000</t>
  </si>
  <si>
    <t xml:space="preserve">X-BEDEWORK-ALIAS : values : text : /user/agrp_calsuite-MainCampus/Locations/Bellevue,X-BEDEWORK-ALIAS : values : text : /user/agrp_calsuite-MainCampus/Adults,X-BEDEWORK-ALIAS : values : text : /user/agrp_calsuite-MainCampus/Browse By Topic/Home and Garden </t>
  </si>
  <si>
    <t>20160127-000191-BELLEVUE-201605021830%40LIBRARY.NASHVILLE.ORG</t>
  </si>
  <si>
    <t>http://events.library.nashville.org/feeder/feeder/event/eventView.do?b=de&amp;amp;calPath=%2Fpublic%2Fcals%2FMainCal&amp;amp;guid=20160127-000191-BELLEVUE-201605021830%40LIBRARY.NASHVILLE.ORG&amp;amp;recurrenceId=</t>
  </si>
  <si>
    <t>20160509T233000Z</t>
  </si>
  <si>
    <t>20160509T183000</t>
  </si>
  <si>
    <t>20160210-000153-BELLEVUE-201605091800%40LIBRARY.NASHVILLE.ORG</t>
  </si>
  <si>
    <t>http://events.library.nashville.org/feeder/feeder/event/eventView.do?b=de&amp;amp;calPath=%2Fpublic%2Fcals%2FMainCal&amp;amp;guid=20160210-000153-BELLEVUE-201605091800%40LIBRARY.NASHVILLE.ORG&amp;amp;recurrenceId=</t>
  </si>
  <si>
    <t>20160127-000012-BELLEVUE-201605101600%40LIBRARY.NASHVILLE.ORG</t>
  </si>
  <si>
    <t>http://events.library.nashville.org/feeder/feeder/event/eventView.do?b=de&amp;amp;calPath=%2Fpublic%2Fcals%2FMainCal&amp;amp;guid=20160127-000012-BELLEVUE-201605101600%40LIBRARY.NASHVILLE.ORG&amp;amp;recurrenceId=</t>
  </si>
  <si>
    <t>20160510T210000Z</t>
  </si>
  <si>
    <t>20160510T160000</t>
  </si>
  <si>
    <t>location/Bellevue,series/Nashville Reads,Children,Locations,Series</t>
  </si>
  <si>
    <t xml:space="preserve">X-BEDEWORK-ALIAS : values : text : /user/agrp_calsuite-MainCampus/Locations/Bellevue,X-BEDEWORK-ALIAS : values : text : /user/agrp_calsuite-MainCampus/Children,X-BEDEWORK-ALIAS : values : text : /user/agrp_calsuite-MainCampus/series/Nashville Reads,X-BEDEWORK-THUMB-IMAGE : values : text : http://www.library.nashville.org/images/bedework/nashville_reads_thumb.jpg ,X-BEDEWORK-IMAGE : values : text : http://events.library.nashville.org/pubcaldav/public/images/logo_cropped.jpg </t>
  </si>
  <si>
    <t>20160510T211500Z</t>
  </si>
  <si>
    <t>http://events.library.nashville.org/feeder/feeder/event/eventView.do?b=de&amp;amp;calPath=%2Fpublic%2Fcals%2FMainCal&amp;amp;guid=CAL-2a3e9ebb-52cca996-0152-cd10235d-0000734ddemobedework%40mysite.edu&amp;amp;recurrenceId=20160510T211500Z</t>
  </si>
  <si>
    <t>20160510T161500</t>
  </si>
  <si>
    <t xml:space="preserve"> Camping 101 with Tennessee State Parks</t>
  </si>
  <si>
    <t>CAL-2a3e9ebb-529c83d2-0152-9e6e9be8-00007771demobedework%40mysite.edu</t>
  </si>
  <si>
    <t>http://events.library.nashville.org/feeder/feeder/event/eventView.do?b=de&amp;amp;calPath=%2Fpublic%2Fcals%2FMainCal&amp;amp;guid=CAL-2a3e9ebb-529c83d2-0152-9e6e9be8-00007771demobedework%40mysite.edu&amp;amp;recurrenceId=</t>
  </si>
  <si>
    <t>20160510T230000Z</t>
  </si>
  <si>
    <t>20160510T180000</t>
  </si>
  <si>
    <t>20160511T000000Z</t>
  </si>
  <si>
    <t>20160510T190000</t>
  </si>
  <si>
    <t>A representative from Tennessee State Parks shares helpful tips on camping, talks about camping options at the state parks, and provides examples of camping gear for attendees to test out.</t>
  </si>
  <si>
    <t xml:space="preserve">X-BEDEWORK-ALIAS : values : text : /user/agrp_calsuite-MainCampus/Browse By Topic/Health and Wellness,X-BEDEWORK-ALIAS : values : text : /user/agrp_calsuite-MainCampus/Locations/Bellevue,X-BEDEWORK-SUBMITTEDBY : values : text : alprice for calsuite-MainCampus (agrp_calsuite-MainCampus) </t>
  </si>
  <si>
    <t>20160127-000076-BELLEVUE-201605111015%40LIBRARY.NASHVILLE.ORG</t>
  </si>
  <si>
    <t>http://events.library.nashville.org/feeder/feeder/event/eventView.do?b=de&amp;amp;calPath=%2Fpublic%2Fcals%2FMainCal&amp;amp;guid=20160127-000076-BELLEVUE-201605111015%40LIBRARY.NASHVILLE.ORG&amp;amp;recurrenceId=</t>
  </si>
  <si>
    <t>20160511T151500Z</t>
  </si>
  <si>
    <t>20160511T101500</t>
  </si>
  <si>
    <t>20160127-000089-BELLEVUE-201605111115%40LIBRARY.NASHVILLE.ORG</t>
  </si>
  <si>
    <t>http://events.library.nashville.org/feeder/feeder/event/eventView.do?b=de&amp;amp;calPath=%2Fpublic%2Fcals%2FMainCal&amp;amp;guid=20160127-000089-BELLEVUE-201605111115%40LIBRARY.NASHVILLE.ORG&amp;amp;recurrenceId=</t>
  </si>
  <si>
    <t>20160511T161500Z</t>
  </si>
  <si>
    <t>20160511T111500</t>
  </si>
  <si>
    <t>CATEGORIES</t>
  </si>
  <si>
    <t>CHILDREN</t>
  </si>
  <si>
    <t>TEENS</t>
  </si>
  <si>
    <t>CATEGORY</t>
  </si>
  <si>
    <t>location/Bellevue</t>
  </si>
  <si>
    <t>location/Bordeaux</t>
  </si>
  <si>
    <t>location/Donelson</t>
  </si>
  <si>
    <t>location/East</t>
  </si>
  <si>
    <t>location/Edgehill</t>
  </si>
  <si>
    <t>location/Edmondson Pike</t>
  </si>
  <si>
    <t>location/Goodlettsville</t>
  </si>
  <si>
    <t>location/Green Hills</t>
  </si>
  <si>
    <t>location/Hadley Park</t>
  </si>
  <si>
    <t>location/Hermitage</t>
  </si>
  <si>
    <t>location/Inglewood</t>
  </si>
  <si>
    <t>location/Looby</t>
  </si>
  <si>
    <t>location/Madison</t>
  </si>
  <si>
    <t>location/Main</t>
  </si>
  <si>
    <t>location/Metro Archives</t>
  </si>
  <si>
    <t>location/North</t>
  </si>
  <si>
    <t>location/Old Hickory</t>
  </si>
  <si>
    <t>location/Pruitt</t>
  </si>
  <si>
    <t>location/Richland Park</t>
  </si>
  <si>
    <t>location/Southeast</t>
  </si>
  <si>
    <t>location/Thompson Lane</t>
  </si>
  <si>
    <t>location/Watkins Park</t>
  </si>
  <si>
    <t>AGE</t>
  </si>
  <si>
    <t>ADULTS</t>
  </si>
  <si>
    <t>TITLE</t>
  </si>
  <si>
    <t xml:space="preserve"> Homeschool Crew: Gardens In A Jar</t>
  </si>
  <si>
    <t>20160127-000198-BELLEVUE-201604271400%40LIBRARY.NASHVILLE.ORG</t>
  </si>
  <si>
    <t>http://events.library.nashville.org/feeder/feeder/event/eventView.do?b=de&amp;amp;calPath=%2Fpublic%2Fcals%2FMainCal&amp;amp;guid=20160127-000198-BELLEVUE-201604271400%40LIBRARY.NASHVILLE.ORG&amp;amp;recurrenceId=</t>
  </si>
  <si>
    <t>20160511T190000Z</t>
  </si>
  <si>
    <t>20160511T140000</t>
  </si>
  <si>
    <t>20160511T211500Z</t>
  </si>
  <si>
    <t>http://events.library.nashville.org/feeder/feeder/event/eventView.do?b=de&amp;amp;calPath=%2Fpublic%2Fcals%2FMainCal&amp;amp;guid=CAL-2a3e9ebb-52cca996-0152-cd10235d-0000734ddemobedework%40mysite.edu&amp;amp;recurrenceId=20160511T211500Z</t>
  </si>
  <si>
    <t>20160511T161500</t>
  </si>
  <si>
    <t>20160210-000160--190001000000%40LIBRARY.NASHVILLE.ORG</t>
  </si>
  <si>
    <t>http://events.library.nashville.org/feeder/feeder/event/eventView.do?b=de&amp;amp;calPath=%2Fpublic%2Fcals%2FMainCal&amp;amp;guid=20160210-000160--190001000000%40LIBRARY.NASHVILLE.ORG&amp;amp;recurrenceId=</t>
  </si>
  <si>
    <t>20160511T213000Z</t>
  </si>
  <si>
    <t>20160511T163000</t>
  </si>
  <si>
    <t>20160127-000138-BELLEVUE-201605051015%40LIBRARY.NASHVILLE.ORG</t>
  </si>
  <si>
    <t>http://events.library.nashville.org/feeder/feeder/event/eventView.do?b=de&amp;amp;calPath=%2Fpublic%2Fcals%2FMainCal&amp;amp;guid=20160127-000138-BELLEVUE-201605051015%40LIBRARY.NASHVILLE.ORG&amp;amp;recurrenceId=</t>
  </si>
  <si>
    <t>20160512T151500Z</t>
  </si>
  <si>
    <t>20160512T101500</t>
  </si>
  <si>
    <t>20160210-000161-BELLEVUE-201605111630%40LIBRARY.NASHVILLE.ORG</t>
  </si>
  <si>
    <t>http://events.library.nashville.org/feeder/feeder/event/eventView.do?b=de&amp;amp;calPath=%2Fpublic%2Fcals%2FMainCal&amp;amp;guid=20160210-000161-BELLEVUE-201605111630%40LIBRARY.NASHVILLE.ORG&amp;amp;recurrenceId=</t>
  </si>
  <si>
    <t>20160512T183000Z</t>
  </si>
  <si>
    <t>20160512T133000</t>
  </si>
  <si>
    <t>20160512T203000Z</t>
  </si>
  <si>
    <t>20160512T153000</t>
  </si>
  <si>
    <t>20160512T211500Z</t>
  </si>
  <si>
    <t>http://events.library.nashville.org/feeder/feeder/event/eventView.do?b=de&amp;amp;calPath=%2Fpublic%2Fcals%2FMainCal&amp;amp;guid=CAL-2a3e9ebb-52cca996-0152-cd10235d-0000734ddemobedework%40mysite.edu&amp;amp;recurrenceId=20160512T211500Z</t>
  </si>
  <si>
    <t>20160512T161500</t>
  </si>
  <si>
    <t>20160512T213000Z</t>
  </si>
  <si>
    <t>http://events.library.nashville.org/feeder/feeder/event/eventView.do?b=de&amp;amp;calPath=%2Fpublic%2Fcals%2FMainCal&amp;amp;guid=CAL-2a3e9ebb-52cca996-0152-ccd2a5d7-00002e94demobedework%40mysite.edu&amp;amp;recurrenceId=20160512T213000Z</t>
  </si>
  <si>
    <t>20160512T163000</t>
  </si>
  <si>
    <t>20160512T230000Z</t>
  </si>
  <si>
    <t>20160512T180000</t>
  </si>
  <si>
    <t xml:space="preserve"> Novel Conversations: My Life on the Road by Gloria Steinem</t>
  </si>
  <si>
    <t>20160210-000164--190001000000%40LIBRARY.NASHVILLE.ORG</t>
  </si>
  <si>
    <t>http://events.library.nashville.org/feeder/feeder/event/eventView.do?b=de&amp;amp;calPath=%2Fpublic%2Fcals%2FMainCal&amp;amp;guid=20160210-000164--190001000000%40LIBRARY.NASHVILLE.ORG&amp;amp;recurrenceId=</t>
  </si>
  <si>
    <t>Adults,location/Bellevue,Book Clubs,Locations,Series</t>
  </si>
  <si>
    <t xml:space="preserve">X-BEDEWORK-ALIAS : values : text : /user/agrp_calsuite-MainCampus/Locations/Bellevue,X-BEDEWORK-ALIAS : values : text : /user/agrp_calsuite-MainCampus/Adults,X-BEDEWORK-ALIAS : values : text : /user/agrp_calsuite-MainCampus/Book Clubs </t>
  </si>
  <si>
    <t>20160513T211500Z</t>
  </si>
  <si>
    <t>http://events.library.nashville.org/feeder/feeder/event/eventView.do?b=de&amp;amp;calPath=%2Fpublic%2Fcals%2FMainCal&amp;amp;guid=CAL-2a3e9ebb-52cca996-0152-cd10235d-0000734ddemobedework%40mysite.edu&amp;amp;recurrenceId=20160513T211500Z</t>
  </si>
  <si>
    <t>20160513T161500</t>
  </si>
  <si>
    <t>20160127-000164-BELLEVUE-201605071015%40LIBRARY.NASHVILLE.ORG</t>
  </si>
  <si>
    <t>http://events.library.nashville.org/feeder/feeder/event/eventView.do?b=de&amp;amp;calPath=%2Fpublic%2Fcals%2FMainCal&amp;amp;guid=20160127-000164-BELLEVUE-201605071015%40LIBRARY.NASHVILLE.ORG&amp;amp;recurrenceId=</t>
  </si>
  <si>
    <t>20160514T151500Z</t>
  </si>
  <si>
    <t>20160514T101500</t>
  </si>
  <si>
    <t>20160127-000205-BELLEVUE-201604091015%40LIBRARY.NASHVILLE.ORG</t>
  </si>
  <si>
    <t>http://events.library.nashville.org/feeder/feeder/event/eventView.do?b=de&amp;amp;calPath=%2Fpublic%2Fcals%2FMainCal&amp;amp;guid=20160127-000205-BELLEVUE-201604091015%40LIBRARY.NASHVILLE.ORG&amp;amp;recurrenceId=</t>
  </si>
  <si>
    <t xml:space="preserve">X-BEDEWORK-ALIAS : values : text : /user/agrp_calsuite-MainCampus/Adults,X-BEDEWORK-ALIAS : values : text : /user/agrp_calsuite-MainCampus/Locations/Bellevue,X-BEDEWORK-THUMB-IMAGE : values : text : http://www.library.nashville.org/images/bedework/Friends-NPL_thumb.jpg,X-BEDEWORK-IMAGE : values : text : http://www.library.nashville.org/images/bedework/Friends-NPL.jpg,X-BEDEWORK-SUBMITTEDBY : values : text : kcook for calsuite-MainCampus (agrp_calsuite-MainCampus) </t>
  </si>
  <si>
    <t xml:space="preserve"> Edible Plants Walk and Identification</t>
  </si>
  <si>
    <t>20160127-000224-BELLEVUE-201605041730%40LIBRARY.NASHVILLE.ORG</t>
  </si>
  <si>
    <t>http://events.library.nashville.org/feeder/feeder/event/eventView.do?b=de&amp;amp;calPath=%2Fpublic%2Fcals%2FMainCal&amp;amp;guid=20160127-000224-BELLEVUE-201605041730%40LIBRARY.NASHVILLE.ORG&amp;amp;recurrenceId=</t>
  </si>
  <si>
    <t>20160514T180000Z</t>
  </si>
  <si>
    <t>20160514T130000</t>
  </si>
  <si>
    <t>20160514T200000Z</t>
  </si>
  <si>
    <t>20160514T150000</t>
  </si>
  <si>
    <t>series/Seed Exchange,Adults,location/Bellevue,Home and Garden,Locations,Series</t>
  </si>
  <si>
    <t>Join us as naturalist Cindy Moonrose shows how to identify local edible plants and flowers. These plants and flowers can be found from the backyard to your local park. Dress comfortably as we will explore outside. Hiking shoes suggested.</t>
  </si>
  <si>
    <t xml:space="preserve">X-BEDEWORK-ALIAS : values : text : /user/agrp_calsuite-MainCampus/Locations/Bellevue,X-BEDEWORK-ALIAS : values : text : /user/agrp_calsuite-MainCampus/Adults,X-BEDEWORK-ALIAS : values : text : /user/agrp_calsuite-MainCampus/series/Seed Exchange,X-BEDEWORK-ALIAS : values : text : /user/agrp_calsuite-MainCampus/Browse By Topic/Home and Garden,X-BEDEWORK-ALIAS : values : text : /user/agrp_calsuite-MainCampus/Series/Seed Exchange,X-BEDEWORK-THUMB-IMAGE : values : text : http://www.library.nashville.org/images/bedework/SeedLogo_thumb.jpg,X-BEDEWORK-IMAGE : values : text : http://www.library.nashville.org/images/bedework/SeedLogo.jpg,X-BEDEWORK-SUBMITTEDBY : values : text : kcook for calsuite-MainCampus (agrp_calsuite-MainCampus) </t>
  </si>
  <si>
    <t xml:space="preserve"> National Dance Like a Chicken Day</t>
  </si>
  <si>
    <t>20160127-000225-BELLEVUE-201605141300%40LIBRARY.NASHVILLE.ORG</t>
  </si>
  <si>
    <t>http://events.library.nashville.org/feeder/feeder/event/eventView.do?b=de&amp;amp;calPath=%2Fpublic%2Fcals%2FMainCal&amp;amp;guid=20160127-000225-BELLEVUE-201605141300%40LIBRARY.NASHVILLE.ORG&amp;amp;recurrenceId=</t>
  </si>
  <si>
    <t>20160514T190000Z</t>
  </si>
  <si>
    <t>20160514T140000</t>
  </si>
  <si>
    <t>Celebrate National Dance Like a Chicken Day at the library! The whole family is invited for some silly fun, awesome dancing, and wacky crafting!</t>
  </si>
  <si>
    <t>20160210-000167--190001000000%40LIBRARY.NASHVILLE.ORG</t>
  </si>
  <si>
    <t>http://events.library.nashville.org/feeder/feeder/event/eventView.do?b=de&amp;amp;calPath=%2Fpublic%2Fcals%2FMainCal&amp;amp;guid=20160210-000167--190001000000%40LIBRARY.NASHVILLE.ORG&amp;amp;recurrenceId=</t>
  </si>
  <si>
    <t>20160515T200000Z</t>
  </si>
  <si>
    <t>20160515T150000</t>
  </si>
  <si>
    <t>20160515T210000Z</t>
  </si>
  <si>
    <t>20160515T160000</t>
  </si>
  <si>
    <t>20160210-000168-BELLEVUE-201605151500%40LIBRARY.NASHVILLE.ORG</t>
  </si>
  <si>
    <t>http://events.library.nashville.org/feeder/feeder/event/eventView.do?b=de&amp;amp;calPath=%2Fpublic%2Fcals%2FMainCal&amp;amp;guid=20160210-000168-BELLEVUE-201605151500%40LIBRARY.NASHVILLE.ORG&amp;amp;recurrenceId=</t>
  </si>
  <si>
    <t>20160516T151500Z</t>
  </si>
  <si>
    <t>20160516T101500</t>
  </si>
  <si>
    <t>20160516T211500Z</t>
  </si>
  <si>
    <t>http://events.library.nashville.org/feeder/feeder/event/eventView.do?b=de&amp;amp;calPath=%2Fpublic%2Fcals%2FMainCal&amp;amp;guid=CAL-2a3e9ebb-52cca996-0152-cd10235d-0000734ddemobedework%40mysite.edu&amp;amp;recurrenceId=20160516T211500Z</t>
  </si>
  <si>
    <t>20160516T161500</t>
  </si>
  <si>
    <t>20160210-000170--190001000000%40LIBRARY.NASHVILLE.ORG</t>
  </si>
  <si>
    <t>http://events.library.nashville.org/feeder/feeder/event/eventView.do?b=de&amp;amp;calPath=%2Fpublic%2Fcals%2FMainCal&amp;amp;guid=20160210-000170--190001000000%40LIBRARY.NASHVILLE.ORG&amp;amp;recurrenceId=</t>
  </si>
  <si>
    <t>20160516T233000Z</t>
  </si>
  <si>
    <t>20160516T183000</t>
  </si>
  <si>
    <t>20160127-000013-BELLEVUE-201605171600%40LIBRARY.NASHVILLE.ORG</t>
  </si>
  <si>
    <t>http://events.library.nashville.org/feeder/feeder/event/eventView.do?b=de&amp;amp;calPath=%2Fpublic%2Fcals%2FMainCal&amp;amp;guid=20160127-000013-BELLEVUE-201605171600%40LIBRARY.NASHVILLE.ORG&amp;amp;recurrenceId=</t>
  </si>
  <si>
    <t>20160517T210000Z</t>
  </si>
  <si>
    <t>20160517T160000</t>
  </si>
  <si>
    <t>20160517T211500Z</t>
  </si>
  <si>
    <t>http://events.library.nashville.org/feeder/feeder/event/eventView.do?b=de&amp;amp;calPath=%2Fpublic%2Fcals%2FMainCal&amp;amp;guid=CAL-2a3e9ebb-52cca996-0152-cd10235d-0000734ddemobedework%40mysite.edu&amp;amp;recurrenceId=20160517T211500Z</t>
  </si>
  <si>
    <t>20160517T161500</t>
  </si>
  <si>
    <t>20160127-000065-BELLEVUE-201605171800%40LIBRARY.NASHVILLE.ORG</t>
  </si>
  <si>
    <t>http://events.library.nashville.org/feeder/feeder/event/eventView.do?b=de&amp;amp;calPath=%2Fpublic%2Fcals%2FMainCal&amp;amp;guid=20160127-000065-BELLEVUE-201605171800%40LIBRARY.NASHVILLE.ORG&amp;amp;recurrenceId=</t>
  </si>
  <si>
    <t>20160517T230000Z</t>
  </si>
  <si>
    <t>20160517T180000</t>
  </si>
  <si>
    <t>20160127-000077-BELLEVUE-201605181015%40LIBRARY.NASHVILLE.ORG</t>
  </si>
  <si>
    <t>http://events.library.nashville.org/feeder/feeder/event/eventView.do?b=de&amp;amp;calPath=%2Fpublic%2Fcals%2FMainCal&amp;amp;guid=20160127-000077-BELLEVUE-201605181015%40LIBRARY.NASHVILLE.ORG&amp;amp;recurrenceId=</t>
  </si>
  <si>
    <t>20160518T151500Z</t>
  </si>
  <si>
    <t>20160518T101500</t>
  </si>
  <si>
    <t>20160210-000174-BELLEVUE-201605181115%40LIBRARY.NASHVILLE.ORG</t>
  </si>
  <si>
    <t>http://events.library.nashville.org/feeder/feeder/event/eventView.do?b=de&amp;amp;calPath=%2Fpublic%2Fcals%2FMainCal&amp;amp;guid=20160210-000174-BELLEVUE-201605181115%40LIBRARY.NASHVILLE.ORG&amp;amp;recurrenceId=</t>
  </si>
  <si>
    <t>20160518T161500Z</t>
  </si>
  <si>
    <t>20160518T111500</t>
  </si>
  <si>
    <t>20160518T211500Z</t>
  </si>
  <si>
    <t>http://events.library.nashville.org/feeder/feeder/event/eventView.do?b=de&amp;amp;calPath=%2Fpublic%2Fcals%2FMainCal&amp;amp;guid=CAL-2a3e9ebb-52cca996-0152-cd10235d-0000734ddemobedework%40mysite.edu&amp;amp;recurrenceId=20160518T211500Z</t>
  </si>
  <si>
    <t>20160518T161500</t>
  </si>
  <si>
    <t>20160210-000176--190001000000%40LIBRARY.NASHVILLE.ORG</t>
  </si>
  <si>
    <t>http://events.library.nashville.org/feeder/feeder/event/eventView.do?b=de&amp;amp;calPath=%2Fpublic%2Fcals%2FMainCal&amp;amp;guid=20160210-000176--190001000000%40LIBRARY.NASHVILLE.ORG&amp;amp;recurrenceId=</t>
  </si>
  <si>
    <t>20160518T213000Z</t>
  </si>
  <si>
    <t>20160518T163000</t>
  </si>
  <si>
    <t>20160210-000177-BELLEVUE-201605181630%40LIBRARY.NASHVILLE.ORG</t>
  </si>
  <si>
    <t>http://events.library.nashville.org/feeder/feeder/event/eventView.do?b=de&amp;amp;calPath=%2Fpublic%2Fcals%2FMainCal&amp;amp;guid=20160210-000177-BELLEVUE-201605181630%40LIBRARY.NASHVILLE.ORG&amp;amp;recurrenceId=</t>
  </si>
  <si>
    <t>20160519T151500Z</t>
  </si>
  <si>
    <t>20160519T101500</t>
  </si>
  <si>
    <t>20160127-000139-BELLEVUE-201605121015%40LIBRARY.NASHVILLE.ORG</t>
  </si>
  <si>
    <t>http://events.library.nashville.org/feeder/feeder/event/eventView.do?b=de&amp;amp;calPath=%2Fpublic%2Fcals%2FMainCal&amp;amp;guid=20160127-000139-BELLEVUE-201605121015%40LIBRARY.NASHVILLE.ORG&amp;amp;recurrenceId=</t>
  </si>
  <si>
    <t>20160210-000178-BELLEVUE-201605191015%40LIBRARY.NASHVILLE.ORG</t>
  </si>
  <si>
    <t>http://events.library.nashville.org/feeder/feeder/event/eventView.do?b=de&amp;amp;calPath=%2Fpublic%2Fcals%2FMainCal&amp;amp;guid=20160210-000178-BELLEVUE-201605191015%40LIBRARY.NASHVILLE.ORG&amp;amp;recurrenceId=</t>
  </si>
  <si>
    <t>20160519T183000Z</t>
  </si>
  <si>
    <t>20160519T133000</t>
  </si>
  <si>
    <t>20160519T203000Z</t>
  </si>
  <si>
    <t>20160519T153000</t>
  </si>
  <si>
    <t>20160519T211500Z</t>
  </si>
  <si>
    <t>http://events.library.nashville.org/feeder/feeder/event/eventView.do?b=de&amp;amp;calPath=%2Fpublic%2Fcals%2FMainCal&amp;amp;guid=CAL-2a3e9ebb-52cca996-0152-cd10235d-0000734ddemobedework%40mysite.edu&amp;amp;recurrenceId=20160519T211500Z</t>
  </si>
  <si>
    <t>20160519T161500</t>
  </si>
  <si>
    <t>20160519T213000Z</t>
  </si>
  <si>
    <t>http://events.library.nashville.org/feeder/feeder/event/eventView.do?b=de&amp;amp;calPath=%2Fpublic%2Fcals%2FMainCal&amp;amp;guid=CAL-2a3e9ebb-52cca996-0152-ccd2a5d7-00002e94demobedework%40mysite.edu&amp;amp;recurrenceId=20160519T213000Z</t>
  </si>
  <si>
    <t>20160519T163000</t>
  </si>
  <si>
    <t>20160519T230000Z</t>
  </si>
  <si>
    <t>20160519T180000</t>
  </si>
  <si>
    <t>20160127-000165-BELLEVUE-201605141015%40LIBRARY.NASHVILLE.ORG</t>
  </si>
  <si>
    <t>http://events.library.nashville.org/feeder/feeder/event/eventView.do?b=de&amp;amp;calPath=%2Fpublic%2Fcals%2FMainCal&amp;amp;guid=20160127-000165-BELLEVUE-201605141015%40LIBRARY.NASHVILLE.ORG&amp;amp;recurrenceId=</t>
  </si>
  <si>
    <t>20160521T151500Z</t>
  </si>
  <si>
    <t>20160521T101500</t>
  </si>
  <si>
    <t>20160210-000182--190001000000%40LIBRARY.NASHVILLE.ORG</t>
  </si>
  <si>
    <t>http://events.library.nashville.org/feeder/feeder/event/eventView.do?b=de&amp;amp;calPath=%2Fpublic%2Fcals%2FMainCal&amp;amp;guid=20160210-000182--190001000000%40LIBRARY.NASHVILLE.ORG&amp;amp;recurrenceId=</t>
  </si>
  <si>
    <t>20160523T151500Z</t>
  </si>
  <si>
    <t>20160523T101500</t>
  </si>
  <si>
    <t>20160127-000193-BELLEVUE-201605161830%40LIBRARY.NASHVILLE.ORG</t>
  </si>
  <si>
    <t>http://events.library.nashville.org/feeder/feeder/event/eventView.do?b=de&amp;amp;calPath=%2Fpublic%2Fcals%2FMainCal&amp;amp;guid=20160127-000193-BELLEVUE-201605161830%40LIBRARY.NASHVILLE.ORG&amp;amp;recurrenceId=</t>
  </si>
  <si>
    <t>20160523T233000Z</t>
  </si>
  <si>
    <t>20160523T183000</t>
  </si>
  <si>
    <t>20160210-000183-BELLEVUE-201605231015%40LIBRARY.NASHVILLE.ORG</t>
  </si>
  <si>
    <t>http://events.library.nashville.org/feeder/feeder/event/eventView.do?b=de&amp;amp;calPath=%2Fpublic%2Fcals%2FMainCal&amp;amp;guid=20160210-000183-BELLEVUE-201605231015%40LIBRARY.NASHVILLE.ORG&amp;amp;recurrenceId=</t>
  </si>
  <si>
    <t>20160127-000014-BELLEVUE-201605241600%40LIBRARY.NASHVILLE.ORG</t>
  </si>
  <si>
    <t>http://events.library.nashville.org/feeder/feeder/event/eventView.do?b=de&amp;amp;calPath=%2Fpublic%2Fcals%2FMainCal&amp;amp;guid=20160127-000014-BELLEVUE-201605241600%40LIBRARY.NASHVILLE.ORG&amp;amp;recurrenceId=</t>
  </si>
  <si>
    <t>20160524T210000Z</t>
  </si>
  <si>
    <t>20160524T160000</t>
  </si>
  <si>
    <t>20160127-000078-BELLEVUE-201605251015%40LIBRARY.NASHVILLE.ORG</t>
  </si>
  <si>
    <t>http://events.library.nashville.org/feeder/feeder/event/eventView.do?b=de&amp;amp;calPath=%2Fpublic%2Fcals%2FMainCal&amp;amp;guid=20160127-000078-BELLEVUE-201605251015%40LIBRARY.NASHVILLE.ORG&amp;amp;recurrenceId=</t>
  </si>
  <si>
    <t>20160525T151500Z</t>
  </si>
  <si>
    <t>20160525T101500</t>
  </si>
  <si>
    <t>20160210-000185-BELLEVUE-201605251115%40LIBRARY.NASHVILLE.ORG</t>
  </si>
  <si>
    <t>http://events.library.nashville.org/feeder/feeder/event/eventView.do?b=de&amp;amp;calPath=%2Fpublic%2Fcals%2FMainCal&amp;amp;guid=20160210-000185-BELLEVUE-201605251115%40LIBRARY.NASHVILLE.ORG&amp;amp;recurrenceId=</t>
  </si>
  <si>
    <t>20160525T161500Z</t>
  </si>
  <si>
    <t>20160525T111500</t>
  </si>
  <si>
    <t xml:space="preserve"> Homeschool Crew: Learn About The Turtle</t>
  </si>
  <si>
    <t>20160127-000199-BELLEVUE-201605111400%40LIBRARY.NASHVILLE.ORG</t>
  </si>
  <si>
    <t>http://events.library.nashville.org/feeder/feeder/event/eventView.do?b=de&amp;amp;calPath=%2Fpublic%2Fcals%2FMainCal&amp;amp;guid=20160127-000199-BELLEVUE-201605111400%40LIBRARY.NASHVILLE.ORG&amp;amp;recurrenceId=</t>
  </si>
  <si>
    <t>20160525T190000Z</t>
  </si>
  <si>
    <t>20160525T140000</t>
  </si>
  <si>
    <t>20160127-000124-BELLEVUE-201605181630%40LIBRARY.NASHVILLE.ORG</t>
  </si>
  <si>
    <t>http://events.library.nashville.org/feeder/feeder/event/eventView.do?b=de&amp;amp;calPath=%2Fpublic%2Fcals%2FMainCal&amp;amp;guid=20160127-000124-BELLEVUE-201605181630%40LIBRARY.NASHVILLE.ORG&amp;amp;recurrenceId=</t>
  </si>
  <si>
    <t>20160525T213000Z</t>
  </si>
  <si>
    <t>20160525T163000</t>
  </si>
  <si>
    <t>20160127-000140-BELLEVUE-201605191015%40LIBRARY.NASHVILLE.ORG</t>
  </si>
  <si>
    <t>http://events.library.nashville.org/feeder/feeder/event/eventView.do?b=de&amp;amp;calPath=%2Fpublic%2Fcals%2FMainCal&amp;amp;guid=20160127-000140-BELLEVUE-201605191015%40LIBRARY.NASHVILLE.ORG&amp;amp;recurrenceId=</t>
  </si>
  <si>
    <t>20160526T151500Z</t>
  </si>
  <si>
    <t>20160526T101500</t>
  </si>
  <si>
    <t>20160210-000188--190001000000%40LIBRARY.NASHVILLE.ORG</t>
  </si>
  <si>
    <t>http://events.library.nashville.org/feeder/feeder/event/eventView.do?b=de&amp;amp;calPath=%2Fpublic%2Fcals%2FMainCal&amp;amp;guid=20160210-000188--190001000000%40LIBRARY.NASHVILLE.ORG&amp;amp;recurrenceId=</t>
  </si>
  <si>
    <t>20160526T183000Z</t>
  </si>
  <si>
    <t>20160526T133000</t>
  </si>
  <si>
    <t>20160526T203000Z</t>
  </si>
  <si>
    <t>20160526T153000</t>
  </si>
  <si>
    <t>20160127-000166-BELLEVUE-201605211015%40LIBRARY.NASHVILLE.ORG</t>
  </si>
  <si>
    <t>http://events.library.nashville.org/feeder/feeder/event/eventView.do?b=de&amp;amp;calPath=%2Fpublic%2Fcals%2FMainCal&amp;amp;guid=20160127-000166-BELLEVUE-201605211015%40LIBRARY.NASHVILLE.ORG&amp;amp;recurrenceId=</t>
  </si>
  <si>
    <t>20160528T151500Z</t>
  </si>
  <si>
    <t>20160528T101500</t>
  </si>
  <si>
    <t xml:space="preserve"> Matinee Saturday: Inside Out (2015)</t>
  </si>
  <si>
    <t>20160210-000190--190001000000%40LIBRARY.NASHVILLE.ORG</t>
  </si>
  <si>
    <t>http://events.library.nashville.org/feeder/feeder/event/eventView.do?b=de&amp;amp;calPath=%2Fpublic%2Fcals%2FMainCal&amp;amp;guid=20160210-000190--190001000000%40LIBRARY.NASHVILLE.ORG&amp;amp;recurrenceId=</t>
  </si>
  <si>
    <t>20160528T190000Z</t>
  </si>
  <si>
    <t>20160528T140000</t>
  </si>
  <si>
    <t>location/Bellevue,Children,Movies,Locations,Series</t>
  </si>
  <si>
    <t>Saturdays, March 12, April 9, and May 28, join us for a special movie matinee. May 28: Inside Out. After young Riley is uprooted from her Midwest life and moved to San Francisco, her emotions - Joy, Fear, Anger, Disgust and Sadness - conflict on how best to navigate a new city, house, and school. Rated PG. 102 minutes.</t>
  </si>
  <si>
    <t xml:space="preserve">X-BEDEWORK-ALIAS : values : text : /user/agrp_calsuite-MainCampus/Locations/Bellevue,X-BEDEWORK-ALIAS : values : text : /user/agrp_calsuite-MainCampus/Children,X-BEDEWORK-ALIAS : values : text : /user/agrp_calsuite-MainCampus/Browse By Topic/Movies </t>
  </si>
  <si>
    <t xml:space="preserve"> CLOSED: All libraries closed for Memorial Day</t>
  </si>
  <si>
    <t>CAL-2a3e9efe-34ab0db1-0135-35561c73-00005f59demobedework%40mysite.edu</t>
  </si>
  <si>
    <t>20130527T050000Z</t>
  </si>
  <si>
    <t>http://events.library.nashville.org/feeder/feeder/event/eventView.do?b=de&amp;amp;calPath=%2Fpublic%2Fcals%2FMainCal&amp;amp;guid=CAL-2a3e9efe-34ab0db1-0135-35561c73-00005f59demobedework%40mysite.edu&amp;amp;recurrenceId=20130527T050000Z</t>
  </si>
  <si>
    <t>20160530T050000Z</t>
  </si>
  <si>
    <t>location/North,location/Bellevue,location/Bordeaux,location/Donelson,location/Edmondson Pike,location/Goodlettsville,location/Green Hills,location/Hadley Park,location/Hermitage,location/Inglewood,location/Madison,location/Pruitt,location/Richland Park,location/Southeast,location/Thompson Lane,Teens,location/Edgehill,series/Closed,location/Looby,location/East,location/Old Hickory,location/Watkins Park,Locations,location/Main Library,Series</t>
  </si>
  <si>
    <t>All libraries closed. Use book drops to return books.</t>
  </si>
  <si>
    <t xml:space="preserve">X-BEDEWORK-ALIAS : values : text : /user/agrp_calsuite-MainCampus/Series/Community Cinema,X-BEDEWORK-ALIAS : values : text : /user/agrp_calsuite-MainCampus/Teens,X-BEDEWORK-ALIAS : values : text : /user/agrp_calsuite-MainCampus/Featured,X-BEDEWORK-ALIAS : values : text : /user/agrp_calsuite-MainCampus/Locations/Bellevue,X-BEDEWORK-ALIAS : values : text : /user/agrp_calsuite-MainCampus/Locations/Bordeaux,X-BEDEWORK-ALIAS : values : text : /user/agrp_calsuite-MainCampus/Locations/Donelson,X-BEDEWORK-ALIAS : values : text : /user/agrp_calsuite-MainCampus/Locations/East,X-BEDEWORK-ALIAS : values : text : /user/agrp_calsuite-MainCampus/Locations/Edgehill,X-BEDEWORK-ALIAS : values : text : /user/agrp_calsuite-MainCampus/Locations/Edmondson Pike,X-BEDEWORK-ALIAS : values : text : /user/agrp_calsuite-MainCampus/Locations/Goodlettsville,X-BEDEWORK-ALIAS : values : text : /user/agrp_calsuite-MainCampus/Locations/Green Hills,X-BEDEWORK-ALIAS : values : text : /user/agrp_calsuite-MainCampus/Locations/Hadley Park,X-BEDEWORK-ALIAS : values : text : /user/agrp_calsuite-MainCampus/Locations/Hermitage,X-BEDEWORK-ALIAS : values : text : /user/agrp_calsuite-MainCampus/Locations/Inglewood,X-BEDEWORK-ALIAS : values : text : /user/agrp_calsuite-MainCampus/Locations/Looby,X-BEDEWORK-ALIAS : values : text : /user/agrp_calsuite-MainCampus/Locations/MAIN,X-BEDEWORK-ALIAS : values : text : /user/agrp_calsuite-MainCampus/Locations/Madison,X-BEDEWORK-ALIAS : values : text : /user/agrp_calsuite-MainCampus/Locations/North,X-BEDEWORK-ALIAS : values : text : /user/agrp_calsuite-MainCampus/Locations/Old Hickory,X-BEDEWORK-ALIAS : values : text : /user/agrp_calsuite-MainCampus/Locations/Pruitt,X-BEDEWORK-ALIAS : values : text : /user/agrp_calsuite-MainCampus/Locations/Richland Park,X-BEDEWORK-ALIAS : values : text : /user/agrp_calsuite-MainCampus/Locations/Southeast,X-BEDEWORK-ALIAS : values : text : /user/agrp_calsuite-MainCampus/Locations/Thompson Lane,X-BEDEWORK-ALIAS : values : text : /user/agrp_calsuite-MainCampus/Locations/Watkins Park,X-BEDEWORK-ALIAS : values : text : /user/agrp_calsuite-MainCampus/Series/Closed,X-BEDEWORK-SUBMITTEDBY : values : text : kcook for calsuite-MainCampus (agrp_calsuite-MainCampus) </t>
  </si>
  <si>
    <t>20160127-000015-BELLEVUE-201605311600%40LIBRARY.NASHVILLE.ORG</t>
  </si>
  <si>
    <t>http://events.library.nashville.org/feeder/feeder/event/eventView.do?b=de&amp;amp;calPath=%2Fpublic%2Fcals%2FMainCal&amp;amp;guid=20160127-000015-BELLEVUE-201605311600%40LIBRARY.NASHVILLE.ORG&amp;amp;recurrenceId=</t>
  </si>
  <si>
    <t>20160531T210000Z</t>
  </si>
  <si>
    <t>20160531T160000</t>
  </si>
  <si>
    <t xml:space="preserve"> Preschool Story Time</t>
  </si>
  <si>
    <t>20160126-000002-BORDEAUX-201603011030%40LIBRARY.NASHVILLE.ORG</t>
  </si>
  <si>
    <t>http://events.library.nashville.org/feeder/feeder/event/eventView.do?b=de&amp;amp;calPath=%2Fpublic%2Fcals%2FMainCal&amp;amp;guid=20160126-000002-BORDEAUX-201603011030%40LIBRARY.NASHVILLE.ORG&amp;amp;recurrenceId=</t>
  </si>
  <si>
    <t>20160301T163000Z</t>
  </si>
  <si>
    <t>20160301T103000</t>
  </si>
  <si>
    <t>20160301T170000Z</t>
  </si>
  <si>
    <t>20160301T110000</t>
  </si>
  <si>
    <t>Bordeaux</t>
  </si>
  <si>
    <t>http://www.library.nashville.org/locations/loc_bordeaux.asp</t>
  </si>
  <si>
    <t>location/Bordeaux,Children,Story Time,Locations,Series</t>
  </si>
  <si>
    <t xml:space="preserve">Every Tuesday. Join us for stories, songs and crafts. </t>
  </si>
  <si>
    <t xml:space="preserve">X-BEDEWORK-ALIAS : values : text : /user/agrp_calsuite-MainCampus/Locations/Bordeaux,X-BEDEWORK-ALIAS : values : text : /user/agrp_calsuite-MainCampus/Childrens,X-BEDEWORK-ALIAS : values : text : /user/agrp_calsuite-MainCampus/Brose By Topic/Story Time,X-BEDEWORK-THUMB-IMAGE : values : text : http://www.library.nashville.org/images/bedework/story-time_thumb.jpg,X-BEDEWORK-IMAGE : values : text : http://www.library.nashville.org/images/bedework/story-time_generic.jpg </t>
  </si>
  <si>
    <t xml:space="preserve"> Origami Workshop</t>
  </si>
  <si>
    <t>20160210-000039-EAST-201603011500%40LIBRARY.NASHVILLE.ORG</t>
  </si>
  <si>
    <t>http://events.library.nashville.org/feeder/feeder/event/eventView.do?b=de&amp;amp;calPath=%2Fpublic%2Fcals%2FMainCal&amp;amp;guid=20160210-000039-EAST-201603011500%40LIBRARY.NASHVILLE.ORG&amp;amp;recurrenceId=</t>
  </si>
  <si>
    <t>20160301T210000Z</t>
  </si>
  <si>
    <t>20160301T150000</t>
  </si>
  <si>
    <t>East</t>
  </si>
  <si>
    <t>Arts and Crafts,Teens,location/East,Locations,Series</t>
  </si>
  <si>
    <t>Join us in exploring the ancient art of paper folding.</t>
  </si>
  <si>
    <t xml:space="preserve">X-BEDEWORK-ALIAS : values : text : /user/agrp_calsuite-MainCampus/Locations/East,X-BEDEWORK-ALIAS : values : text : /user/agrp_calsuite-MainCampus/Teens,X-BEDEWORK-ALIAS : values : text : /user/agrp_calsuite-MainCampus/Browse By Topic/Arts and Crafts </t>
  </si>
  <si>
    <t xml:space="preserve"> Teen Time: Hangout</t>
  </si>
  <si>
    <t>20160126-000016-BORDEAUX-201603011600%40LIBRARY.NASHVILLE.ORG</t>
  </si>
  <si>
    <t>http://events.library.nashville.org/feeder/feeder/event/eventView.do?b=de&amp;amp;calPath=%2Fpublic%2Fcals%2FMainCal&amp;amp;guid=20160126-000016-BORDEAUX-201603011600%40LIBRARY.NASHVILLE.ORG&amp;amp;recurrenceId=</t>
  </si>
  <si>
    <t>20160301T233000Z</t>
  </si>
  <si>
    <t>20160301T173000</t>
  </si>
  <si>
    <t>location/Bordeaux,Teens,Locations,Series</t>
  </si>
  <si>
    <t>Every Tuesday. Have some fun playing video games, drawing, and just hanging out with friends!</t>
  </si>
  <si>
    <t xml:space="preserve">X-BEDEWORK-ALIAS : values : text : /user/agrp_calsuite-MainCampus/Locations/Bordeaux,X-BEDEWORK-ALIAS : values : text : /user/agrp_calsuite-MainCampus/Teens </t>
  </si>
  <si>
    <t xml:space="preserve"> Twilight Story Hour</t>
  </si>
  <si>
    <t>20160126-000030-BORDEAUX-201603011800%40LIBRARY.NASHVILLE.ORG</t>
  </si>
  <si>
    <t>http://events.library.nashville.org/feeder/feeder/event/eventView.do?b=de&amp;amp;calPath=%2Fpublic%2Fcals%2FMainCal&amp;amp;guid=20160126-000030-BORDEAUX-201603011800%40LIBRARY.NASHVILLE.ORG&amp;amp;recurrenceId=</t>
  </si>
  <si>
    <t>20160302T003000Z</t>
  </si>
  <si>
    <t>20160301T183000</t>
  </si>
  <si>
    <t>Every Tuesday. Join us for a fun family evening filled with stories and crafts.</t>
  </si>
  <si>
    <t xml:space="preserve"> Homeschool Story Time</t>
  </si>
  <si>
    <t>20160126-000015-DONELSON-201603021030%40LIBRARY.NASHVILLE.ORG</t>
  </si>
  <si>
    <t>http://events.library.nashville.org/feeder/feeder/event/eventView.do?b=de&amp;amp;calPath=%2Fpublic%2Fcals%2FMainCal&amp;amp;guid=20160126-000015-DONELSON-201603021030%40LIBRARY.NASHVILLE.ORG&amp;amp;recurrenceId=</t>
  </si>
  <si>
    <t>20160302T163000Z</t>
  </si>
  <si>
    <t>20160302T103000</t>
  </si>
  <si>
    <t>Donelson</t>
  </si>
  <si>
    <t>http://www.library.nashville.org/locations/loc_donelson.asp</t>
  </si>
  <si>
    <t>location/Donelson,Children,Story Time,Locations,Series</t>
  </si>
  <si>
    <t>Stories, crafts and fun built around a monthly theme. Call to register!</t>
  </si>
  <si>
    <t xml:space="preserve">X-BEDEWORK-ALIAS : values : text : /user/agrp_calsuite-MainCampus/Locations/Donelson,X-BEDEWORK-ALIAS : values : text : /user/agrp_calsuite-MainCampus/Childrens,X-BEDEWORK-ALIAS : values : text : /user/agrp_calsuite-MainCampus/Story Time,X-BEDEWORK-THUMB-IMAGE : values : text : http://www.library.nashville.org/images/bedework/story-time_thumb.jpg,X-BEDEWORK-IMAGE : values : text : http://www.library.nashville.org/images/bedework/story-time_generic.jpg </t>
  </si>
  <si>
    <t xml:space="preserve"> Cypher</t>
  </si>
  <si>
    <t>20160210-000011-EAST-201603021530%40LIBRARY.NASHVILLE.ORG</t>
  </si>
  <si>
    <t>http://events.library.nashville.org/feeder/feeder/event/eventView.do?b=de&amp;amp;calPath=%2Fpublic%2Fcals%2FMainCal&amp;amp;guid=20160210-000011-EAST-201603021530%40LIBRARY.NASHVILLE.ORG&amp;amp;recurrenceId=</t>
  </si>
  <si>
    <t>20160302T213000Z</t>
  </si>
  <si>
    <t>20160302T153000</t>
  </si>
  <si>
    <t>20160302T230000Z</t>
  </si>
  <si>
    <t>20160302T170000</t>
  </si>
  <si>
    <t>series/Studio NPL,Teens,location/East,Locations,Series</t>
  </si>
  <si>
    <t>Every Wednesday, emcees, poets, DJ&amp;rsquo;s, rappers, spoken word artists, and producers develop their work, share pieces, and collaborate on projects. Participating artists will have access to larger events and performance opportunities executed by Studio NPL and Southern Word.</t>
  </si>
  <si>
    <t xml:space="preserve">X-BEDEWORK-ALIAS : values : text : /user/agrp_calsuite-MainCampus/Locations/East,X-BEDEWORK-ALIAS : values : text : /user/agrp_calsuite-MainCampus/Teens,X-BEDEWORK-ALIAS : values : text : /user/agrp_calsuite-MainCampus/Series/Studio NPL,X-BEDEWORK-THUMB-IMAGE : values : text : http://www.library.nashville.org/images/bedework/studioNPL_Logo_thumb.jpg,X-BEDEWORK-IMAGE : values : text : http://www.library.nashville.org/images/bedework/studioNPL_Logo_290x290.jpg </t>
  </si>
  <si>
    <t xml:space="preserve"> Teen Time: In it to Win It Wednesdays</t>
  </si>
  <si>
    <t>20160126-000044-BORDEAUX-201603021600%40LIBRARY.NASHVILLE.ORG</t>
  </si>
  <si>
    <t>http://events.library.nashville.org/feeder/feeder/event/eventView.do?b=de&amp;amp;calPath=%2Fpublic%2Fcals%2FMainCal&amp;amp;guid=20160126-000044-BORDEAUX-201603021600%40LIBRARY.NASHVILLE.ORG&amp;amp;recurrenceId=</t>
  </si>
  <si>
    <t>20160302T220000Z</t>
  </si>
  <si>
    <t>20160302T160000</t>
  </si>
  <si>
    <t>20160302T233000Z</t>
  </si>
  <si>
    <t>20160302T173000</t>
  </si>
  <si>
    <t>Every Wednesday. Join us to play a variety of board games and card games!</t>
  </si>
  <si>
    <t xml:space="preserve"> AARP Tax Filing Assistance</t>
  </si>
  <si>
    <t>CAL-2a3e9ebb-5263dde2-0152-6575be74-00007c35demobedework%40mysite.edu</t>
  </si>
  <si>
    <t>20160303T160000Z</t>
  </si>
  <si>
    <t>http://events.library.nashville.org/feeder/feeder/event/eventView.do?b=de&amp;amp;calPath=%2Fpublic%2Fcals%2FMainCal&amp;amp;guid=CAL-2a3e9ebb-5263dde2-0152-6575be74-00007c35demobedework%40mysite.edu&amp;amp;recurrenceId=20160303T160000Z</t>
  </si>
  <si>
    <t>20160303T100000</t>
  </si>
  <si>
    <t>20160303T210000Z</t>
  </si>
  <si>
    <t>20160303T150000</t>
  </si>
  <si>
    <t>Adults,location/Bordeaux,Money and Taxes,Locations</t>
  </si>
  <si>
    <t>AARP is providing income tax filing assistance at select library locations. \n\nPlease bring photo identification for the taxpayer and spouse and Social Security Cards for everyone listed on the return. A copy of last year&amp;rsquo;s tax return and other relevant tax documents will be required.</t>
  </si>
  <si>
    <t xml:space="preserve">X-BEDEWORK-ALIAS : values : text : /user/agrp_calsuite-MainCampus/Adults,X-BEDEWORK-ALIAS : values : text : /user/agrp_calsuite-MainCampus/Browse By Topic/Money and Taxes,X-BEDEWORK-ALIAS : values : text : /user/agrp_calsuite-MainCampus/Locations/Bordeaux,X-BEDEWORK-SUBMITTEDBY : values : text : jellis for calsuite-MainCampus (agrp_calsuite-MainCampus) </t>
  </si>
  <si>
    <t xml:space="preserve"> Movie: Wreck-It Ralph (2012)</t>
  </si>
  <si>
    <t>20160210-000040-EAST-201603031500%40LIBRARY.NASHVILLE.ORG</t>
  </si>
  <si>
    <t>http://events.library.nashville.org/feeder/feeder/event/eventView.do?b=de&amp;amp;calPath=%2Fpublic%2Fcals%2FMainCal&amp;amp;guid=20160210-000040-EAST-201603031500%40LIBRARY.NASHVILLE.ORG&amp;amp;recurrenceId=</t>
  </si>
  <si>
    <t>Teens,location/East,Movies,Locations,Series</t>
  </si>
  <si>
    <t>A video game villain wants to be a hero and sets out to fulfill his dream, but his quest brings havoc to the whole arcade where he lives. Rated PG. 101 min.</t>
  </si>
  <si>
    <t xml:space="preserve">X-BEDEWORK-ALIAS : values : text : /user/agrp_calsuite-MainCampus/Locations/East,X-BEDEWORK-ALIAS : values : text : /user/agrp_calsuite-MainCampus/Teens,X-BEDEWORK-ALIAS : values : text : /user/agrp_calsuite-MainCampus/Browse By Topic/Movies </t>
  </si>
  <si>
    <t xml:space="preserve"> Tech Thursday</t>
  </si>
  <si>
    <t>20160210-000022-EAST-201603031500%40LIBRARY.NASHVILLE.ORG</t>
  </si>
  <si>
    <t>http://events.library.nashville.org/feeder/feeder/event/eventView.do?b=de&amp;amp;calPath=%2Fpublic%2Fcals%2FMainCal&amp;amp;guid=20160210-000022-EAST-201603031500%40LIBRARY.NASHVILLE.ORG&amp;amp;recurrenceId=</t>
  </si>
  <si>
    <t>20160303T230000Z</t>
  </si>
  <si>
    <t>20160303T170000</t>
  </si>
  <si>
    <t>series/Studio NPL,Teens,Computers and Technology,location/East,Locations,Series</t>
  </si>
  <si>
    <t>Every Thursday, come explore cutting-edge technology with Studio NPL.</t>
  </si>
  <si>
    <t xml:space="preserve">X-BEDEWORK-ALIAS : values : text : /user/agrp_calsuite-MainCampus/Locations/East,X-BEDEWORK-ALIAS : values : text : /user/agrp_calsuite-MainCampus/Teens,X-BEDEWORK-ALIAS : values : text : /user/agrp_calsuite-MainCampus/Series/Studio NPL,X-BEDEWORK-ALIAS : values : text : /user/agrp_calsuite-MainCampus/Browse By Topic/Computers and Technology,X-BEDEWORK-THUMB-IMAGE : values : text : http://www.library.nashville.org/images/bedework/studioNPL_Logo_thumb.jpg,X-BEDEWORK-IMAGE : values : text : http://www.library.nashville.org/images/bedework/studioNPL_Logo_290x290.jpg </t>
  </si>
  <si>
    <t xml:space="preserve"> Teen Time: Sensational Snacks and Homework Help</t>
  </si>
  <si>
    <t>20160126-000057-BORDEAUX-201603031600%40LIBRARY.NASHVILLE.ORG</t>
  </si>
  <si>
    <t>http://events.library.nashville.org/feeder/feeder/event/eventView.do?b=de&amp;amp;calPath=%2Fpublic%2Fcals%2FMainCal&amp;amp;guid=20160126-000057-BORDEAUX-201603031600%40LIBRARY.NASHVILLE.ORG&amp;amp;recurrenceId=</t>
  </si>
  <si>
    <t>20160303T220000Z</t>
  </si>
  <si>
    <t>20160303T160000</t>
  </si>
  <si>
    <t>20160303T233000Z</t>
  </si>
  <si>
    <t>20160303T173000</t>
  </si>
  <si>
    <t>Every 1st Thursday. Come get extra help with your homework and enjoy some snacks!</t>
  </si>
  <si>
    <t xml:space="preserve"> Anime Movie Thursdays</t>
  </si>
  <si>
    <t>20160126-000084-BORDEAUX-201603031600%40LIBRARY.NASHVILLE.ORG</t>
  </si>
  <si>
    <t>http://events.library.nashville.org/feeder/feeder/event/eventView.do?b=de&amp;amp;calPath=%2Fpublic%2Fcals%2FMainCal&amp;amp;guid=20160126-000084-BORDEAUX-201603031600%40LIBRARY.NASHVILLE.ORG&amp;amp;recurrenceId=</t>
  </si>
  <si>
    <t>location/Bordeaux,Teens,Movies,Locations,Series</t>
  </si>
  <si>
    <t>Come out and join us for screenings of some of your favorite anime and manga movies and TV shows!</t>
  </si>
  <si>
    <t xml:space="preserve">X-BEDEWORK-ALIAS : values : text : /user/agrp_calsuite-MainCampus/Locations/Bordeaux,X-BEDEWORK-ALIAS : values : text : /user/agrp_calsuite-MainCampus/Teens,X-BEDEWORK-ALIAS : values : text : /user/agrp_calsuite-MainCampus/Browse By Topic/Movies </t>
  </si>
  <si>
    <t xml:space="preserve"> After-school Crafts and Movies</t>
  </si>
  <si>
    <t>20160126-000060-BORDEAUX-201603031700%40LIBRARY.NASHVILLE.ORG</t>
  </si>
  <si>
    <t>http://events.library.nashville.org/feeder/feeder/event/eventView.do?b=de&amp;amp;calPath=%2Fpublic%2Fcals%2FMainCal&amp;amp;guid=20160126-000060-BORDEAUX-201603031700%40LIBRARY.NASHVILLE.ORG&amp;amp;recurrenceId=</t>
  </si>
  <si>
    <t>20160304T003000Z</t>
  </si>
  <si>
    <t>20160303T183000</t>
  </si>
  <si>
    <t>Arts and Crafts,location/Bordeaux,Children,Locations,Series</t>
  </si>
  <si>
    <t>1st and 3rd Thursdays. Come join us for crafts and movies!</t>
  </si>
  <si>
    <t xml:space="preserve">X-BEDEWORK-ALIAS : values : text : /user/agrp_calsuite-MainCampus/Locations/Bordeaux,X-BEDEWORK-ALIAS : values : text : /user/agrp_calsuite-MainCampus/Childrens,X-BEDEWORK-ALIAS : values : text : /user/agrp_calsuite-MainCampus/Browse By Topic/Arts and Crafts,X-BEDEWORK-ALIAS : values : text : /user/agrp_calsuite-MainCampus/Browse By Topic/Movies </t>
  </si>
  <si>
    <t xml:space="preserve"> Yoga</t>
  </si>
  <si>
    <t>20160127-000112-BELLEVUE-201605191630%40LIBRARY.NASHVILLE.ORG</t>
  </si>
  <si>
    <t>http://events.library.nashville.org/feeder/feeder/event/eventView.do?b=de&amp;amp;calPath=%2Fpublic%2Fcals%2FMainCal&amp;amp;guid=20160127-000112-BELLEVUE-201605191630%40LIBRARY.NASHVILLE.ORG&amp;amp;recurrenceId=20160304T003000Z</t>
  </si>
  <si>
    <t>20160304T014500Z</t>
  </si>
  <si>
    <t>20160303T194500</t>
  </si>
  <si>
    <t>Adults,Health and Wellness,location/East,Locations</t>
  </si>
  <si>
    <t>Every Thursday, come practice yoga with us! Please bring a mat or towel.</t>
  </si>
  <si>
    <t xml:space="preserve">X-BEDEWORK-ALIAS : values : text : /user/agrp_calsuite-MainCampus/Adults,X-BEDEWORK-ALIAS : values : text : /user/agrp_calsuite-MainCampus/Browse By Topic/Health and Wellness,X-BEDEWORK-ALIAS : values : text : /user/agrp_calsuite-MainCampus/Locations/East,X-BEDEWORK-SUBMITTEDBY : values : text : kcook for calsuite-MainCampus (agrp_calsuite-MainCampus) </t>
  </si>
  <si>
    <t>CAL-2a3e9ebb-52cadd24-0152-cc08d5ab-00001746demobedework%40mysite.edu</t>
  </si>
  <si>
    <t>20160307T160000Z</t>
  </si>
  <si>
    <t>http://events.library.nashville.org/feeder/feeder/event/eventView.do?b=de&amp;amp;calPath=%2Fpublic%2Fcals%2FMainCal&amp;amp;guid=CAL-2a3e9ebb-52cadd24-0152-cc08d5ab-00001746demobedework%40mysite.edu&amp;amp;recurrenceId=20160307T160000Z</t>
  </si>
  <si>
    <t>20160307T100000</t>
  </si>
  <si>
    <t>Children,Story Time,location/East,Locations</t>
  </si>
  <si>
    <t>Every Tuesday. Join us for stories, songs and crafts.</t>
  </si>
  <si>
    <t xml:space="preserve">X-BEDEWORK-ALIAS : values : text : /user/agrp_calsuite-MainCampus/Childrens,X-BEDEWORK-ALIAS : values : text : /user/agrp_calsuite-MainCampus/Brose By Topic/Story Time,X-BEDEWORK-ALIAS : values : text : /user/agrp_calsuite-MainCampus/Browse By Topic/Story Time,X-BEDEWORK-ALIAS : values : text : /user/agrp_calsuite-MainCampus/Locations/East,X-BEDEWORK-THUMB-IMAGE : values : text : http://www.library.nashville.org/images/bedework/story-time_thumb.jpg,X-BEDEWORK-IMAGE : values : text : http://www.library.nashville.org/images/bedework/story-time_generic.jpg,X-BEDEWORK-SUBMITTEDBY : values : text : kcook for calsuite-MainCampus (agrp_calsuite-MainCampus) </t>
  </si>
  <si>
    <t xml:space="preserve"> Dragon Ball Z: Xenoverse Tournament</t>
  </si>
  <si>
    <t>20160210-000035-EAST-201603071500%40LIBRARY.NASHVILLE.ORG</t>
  </si>
  <si>
    <t>http://events.library.nashville.org/feeder/feeder/event/eventView.do?b=de&amp;amp;calPath=%2Fpublic%2Fcals%2FMainCal&amp;amp;guid=20160210-000035-EAST-201603071500%40LIBRARY.NASHVILLE.ORG&amp;amp;recurrenceId=</t>
  </si>
  <si>
    <t>20160307T210000Z</t>
  </si>
  <si>
    <t>20160307T150000</t>
  </si>
  <si>
    <t>Teens,location/East,Locations,Series</t>
  </si>
  <si>
    <t>Every Monday in March, compete against your friends in a Single-Elimination Dragon Ball Z Fighting Tournament! Part of Animanga Month.</t>
  </si>
  <si>
    <t xml:space="preserve">X-BEDEWORK-ALIAS : values : text : /user/agrp_calsuite-MainCampus/Locations/East,X-BEDEWORK-ALIAS : values : text : /user/agrp_calsuite-MainCampus/Teens </t>
  </si>
  <si>
    <t xml:space="preserve"> Perler Beads Crafting</t>
  </si>
  <si>
    <t>20160126-000088-BORDEAUX-201603071600%40LIBRARY.NASHVILLE.ORG</t>
  </si>
  <si>
    <t>http://events.library.nashville.org/feeder/feeder/event/eventView.do?b=de&amp;amp;calPath=%2Fpublic%2Fcals%2FMainCal&amp;amp;guid=20160126-000088-BORDEAUX-201603071600%40LIBRARY.NASHVILLE.ORG&amp;amp;recurrenceId=</t>
  </si>
  <si>
    <t>20160307T220000Z</t>
  </si>
  <si>
    <t>20160307T160000</t>
  </si>
  <si>
    <t>20160307T230000Z</t>
  </si>
  <si>
    <t>20160307T170000</t>
  </si>
  <si>
    <t>Arts and Crafts,location/Bordeaux,Teens,Locations,Series</t>
  </si>
  <si>
    <t>Come out and make your favorite character, costume, and more with Perler Beads!</t>
  </si>
  <si>
    <t xml:space="preserve">X-BEDEWORK-ALIAS : values : text : /user/agrp_calsuite-MainCampus/Locations/Bordeaux,X-BEDEWORK-ALIAS : values : text : /user/agrp_calsuite-MainCampus/Teens,X-BEDEWORK-ALIAS : values : text : /user/agrp_calsuite-MainCampus/Browse By Topic/Arts and Crafts </t>
  </si>
  <si>
    <t>20160126-000003-BORDEAUX-201603081030%40LIBRARY.NASHVILLE.ORG</t>
  </si>
  <si>
    <t>http://events.library.nashville.org/feeder/feeder/event/eventView.do?b=de&amp;amp;calPath=%2Fpublic%2Fcals%2FMainCal&amp;amp;guid=20160126-000003-BORDEAUX-201603081030%40LIBRARY.NASHVILLE.ORG&amp;amp;recurrenceId=</t>
  </si>
  <si>
    <t>20160308T163000Z</t>
  </si>
  <si>
    <t>20160308T103000</t>
  </si>
  <si>
    <t>20160308T170000Z</t>
  </si>
  <si>
    <t>20160308T110000</t>
  </si>
  <si>
    <t xml:space="preserve"> Kabuki Mask Design</t>
  </si>
  <si>
    <t>20160210-000041-EAST-201603081500%40LIBRARY.NASHVILLE.ORG</t>
  </si>
  <si>
    <t>http://events.library.nashville.org/feeder/feeder/event/eventView.do?b=de&amp;amp;calPath=%2Fpublic%2Fcals%2FMainCal&amp;amp;guid=20160210-000041-EAST-201603081500%40LIBRARY.NASHVILLE.ORG&amp;amp;recurrenceId=</t>
  </si>
  <si>
    <t>20160308T210000Z</t>
  </si>
  <si>
    <t>20160308T150000</t>
  </si>
  <si>
    <t>Masks were used in Kabuki Theater to show character and emotion. Express yourself by creating your own mask in this workshop.</t>
  </si>
  <si>
    <t>20160126-000017-BORDEAUX-201603081600%40LIBRARY.NASHVILLE.ORG</t>
  </si>
  <si>
    <t>http://events.library.nashville.org/feeder/feeder/event/eventView.do?b=de&amp;amp;calPath=%2Fpublic%2Fcals%2FMainCal&amp;amp;guid=20160126-000017-BORDEAUX-201603081600%40LIBRARY.NASHVILLE.ORG&amp;amp;recurrenceId=</t>
  </si>
  <si>
    <t>20160308T233000Z</t>
  </si>
  <si>
    <t>20160308T173000</t>
  </si>
  <si>
    <t>20160126-000031-BORDEAUX-201603081800%40LIBRARY.NASHVILLE.ORG</t>
  </si>
  <si>
    <t>http://events.library.nashville.org/feeder/feeder/event/eventView.do?b=de&amp;amp;calPath=%2Fpublic%2Fcals%2FMainCal&amp;amp;guid=20160126-000031-BORDEAUX-201603081800%40LIBRARY.NASHVILLE.ORG&amp;amp;recurrenceId=</t>
  </si>
  <si>
    <t>20160309T003000Z</t>
  </si>
  <si>
    <t>20160308T183000</t>
  </si>
  <si>
    <t>20160128-000010-BORDEAUX-201603091000%40LIBRARY.NASHVILLE.ORG</t>
  </si>
  <si>
    <t>http://events.library.nashville.org/feeder/feeder/event/eventView.do?b=de&amp;amp;calPath=%2Fpublic%2Fcals%2FMainCal&amp;amp;guid=20160128-000010-BORDEAUX-201603091000%40LIBRARY.NASHVILLE.ORG&amp;amp;recurrenceId=</t>
  </si>
  <si>
    <t>20160309T160000Z</t>
  </si>
  <si>
    <t>20160309T100000</t>
  </si>
  <si>
    <t>20160309T180000Z</t>
  </si>
  <si>
    <t>20160309T120000</t>
  </si>
  <si>
    <t>Adults,location/Bordeaux,Computers and Technology,Locations,Series</t>
  </si>
  <si>
    <t xml:space="preserve">X-BEDEWORK-ALIAS : values : text : /user/agrp_calsuite-MainCampus/Locations/Bordeaux,X-BEDEWORK-ALIAS : values : text : /user/agrp_calsuite-MainCampus/Adults,X-BEDEWORK-ALIAS : values : text : /user/agrp_calsuite-MainCampus/Browse By Topic/Computers and Technology </t>
  </si>
  <si>
    <t>20160128-000011-BORDEAUX-201603091400%40LIBRARY.NASHVILLE.ORG</t>
  </si>
  <si>
    <t>http://events.library.nashville.org/feeder/feeder/event/eventView.do?b=de&amp;amp;calPath=%2Fpublic%2Fcals%2FMainCal&amp;amp;guid=20160128-000011-BORDEAUX-201603091400%40LIBRARY.NASHVILLE.ORG&amp;amp;recurrenceId=</t>
  </si>
  <si>
    <t>20160309T220000Z</t>
  </si>
  <si>
    <t>20160309T160000</t>
  </si>
  <si>
    <t>20160210-000012-EAST-201603091530%40LIBRARY.NASHVILLE.ORG</t>
  </si>
  <si>
    <t>http://events.library.nashville.org/feeder/feeder/event/eventView.do?b=de&amp;amp;calPath=%2Fpublic%2Fcals%2FMainCal&amp;amp;guid=20160210-000012-EAST-201603091530%40LIBRARY.NASHVILLE.ORG&amp;amp;recurrenceId=</t>
  </si>
  <si>
    <t>20160309T213000Z</t>
  </si>
  <si>
    <t>20160309T153000</t>
  </si>
  <si>
    <t>20160309T230000Z</t>
  </si>
  <si>
    <t>20160309T170000</t>
  </si>
  <si>
    <t>20160126-000045-BORDEAUX-201603091600%40LIBRARY.NASHVILLE.ORG</t>
  </si>
  <si>
    <t>http://events.library.nashville.org/feeder/feeder/event/eventView.do?b=de&amp;amp;calPath=%2Fpublic%2Fcals%2FMainCal&amp;amp;guid=20160126-000045-BORDEAUX-201603091600%40LIBRARY.NASHVILLE.ORG&amp;amp;recurrenceId=</t>
  </si>
  <si>
    <t>20160309T233000Z</t>
  </si>
  <si>
    <t>20160309T173000</t>
  </si>
  <si>
    <t>20160314T150000Z</t>
  </si>
  <si>
    <t>http://events.library.nashville.org/feeder/feeder/event/eventView.do?b=de&amp;amp;calPath=%2Fpublic%2Fcals%2FMainCal&amp;amp;guid=CAL-2a3e9ebb-52cadd24-0152-cc08d5ab-00001746demobedework%40mysite.edu&amp;amp;recurrenceId=20160314T150000Z</t>
  </si>
  <si>
    <t>20160314T100000</t>
  </si>
  <si>
    <t>20160210-000036-EAST-201603141500%40LIBRARY.NASHVILLE.ORG</t>
  </si>
  <si>
    <t>http://events.library.nashville.org/feeder/feeder/event/eventView.do?b=de&amp;amp;calPath=%2Fpublic%2Fcals%2FMainCal&amp;amp;guid=20160210-000036-EAST-201603141500%40LIBRARY.NASHVILLE.ORG&amp;amp;recurrenceId=</t>
  </si>
  <si>
    <t>20160314T200000Z</t>
  </si>
  <si>
    <t>20160314T150000</t>
  </si>
  <si>
    <t xml:space="preserve"> Candy Sushi Making</t>
  </si>
  <si>
    <t>20160126-000089-BORDEAUX-201603071600%40LIBRARY.NASHVILLE.ORG</t>
  </si>
  <si>
    <t>http://events.library.nashville.org/feeder/feeder/event/eventView.do?b=de&amp;amp;calPath=%2Fpublic%2Fcals%2FMainCal&amp;amp;guid=20160126-000089-BORDEAUX-201603071600%40LIBRARY.NASHVILLE.ORG&amp;amp;recurrenceId=</t>
  </si>
  <si>
    <t>20160314T210000Z</t>
  </si>
  <si>
    <t>20160314T160000</t>
  </si>
  <si>
    <t>20160314T220000Z</t>
  </si>
  <si>
    <t>20160314T170000</t>
  </si>
  <si>
    <t>Arts and Crafts,location/Bordeaux,Teens,series/Manga and Anime Month,Locations,Series</t>
  </si>
  <si>
    <t>Come out and make delicious candy sushi for you to eat!</t>
  </si>
  <si>
    <t>20160126-000004-BORDEAUX-201603151030%40LIBRARY.NASHVILLE.ORG</t>
  </si>
  <si>
    <t>http://events.library.nashville.org/feeder/feeder/event/eventView.do?b=de&amp;amp;calPath=%2Fpublic%2Fcals%2FMainCal&amp;amp;guid=20160126-000004-BORDEAUX-201603151030%40LIBRARY.NASHVILLE.ORG&amp;amp;recurrenceId=</t>
  </si>
  <si>
    <t>20160315T153000Z</t>
  </si>
  <si>
    <t>20160315T103000</t>
  </si>
  <si>
    <t>20160315T160000Z</t>
  </si>
  <si>
    <t>20160315T110000</t>
  </si>
  <si>
    <t>20160210-000043-EAST-201603151500%40LIBRARY.NASHVILLE.ORG</t>
  </si>
  <si>
    <t>http://events.library.nashville.org/feeder/feeder/event/eventView.do?b=de&amp;amp;calPath=%2Fpublic%2Fcals%2FMainCal&amp;amp;guid=20160210-000043-EAST-201603151500%40LIBRARY.NASHVILLE.ORG&amp;amp;recurrenceId=</t>
  </si>
  <si>
    <t>20160315T200000Z</t>
  </si>
  <si>
    <t>20160315T150000</t>
  </si>
  <si>
    <t>A tasty twist on a traditional delicacy, Candy Sushi is a delicious treat for all to enjoy!</t>
  </si>
  <si>
    <t>20160126-000018-BORDEAUX-201603151600%40LIBRARY.NASHVILLE.ORG</t>
  </si>
  <si>
    <t>http://events.library.nashville.org/feeder/feeder/event/eventView.do?b=de&amp;amp;calPath=%2Fpublic%2Fcals%2FMainCal&amp;amp;guid=20160126-000018-BORDEAUX-201603151600%40LIBRARY.NASHVILLE.ORG&amp;amp;recurrenceId=</t>
  </si>
  <si>
    <t>20160315T223000Z</t>
  </si>
  <si>
    <t>20160315T173000</t>
  </si>
  <si>
    <t>20160126-000032-BORDEAUX-201603151800%40LIBRARY.NASHVILLE.ORG</t>
  </si>
  <si>
    <t>http://events.library.nashville.org/feeder/feeder/event/eventView.do?b=de&amp;amp;calPath=%2Fpublic%2Fcals%2FMainCal&amp;amp;guid=20160126-000032-BORDEAUX-201603151800%40LIBRARY.NASHVILLE.ORG&amp;amp;recurrenceId=</t>
  </si>
  <si>
    <t xml:space="preserve"> Getting Started with Microsoft Word</t>
  </si>
  <si>
    <t>20160128-000012-BORDEAUX-201603161000%40LIBRARY.NASHVILLE.ORG</t>
  </si>
  <si>
    <t>http://events.library.nashville.org/feeder/feeder/event/eventView.do?b=de&amp;amp;calPath=%2Fpublic%2Fcals%2FMainCal&amp;amp;guid=20160128-000012-BORDEAUX-201603161000%40LIBRARY.NASHVILLE.ORG&amp;amp;recurrenceId=</t>
  </si>
  <si>
    <t>20160316T150000Z</t>
  </si>
  <si>
    <t>20160316T100000</t>
  </si>
  <si>
    <t>20160316T170000Z</t>
  </si>
  <si>
    <t>20160316T120000</t>
  </si>
  <si>
    <t>Microsoft Word is a document creating program. Come to class to get an introduction to the program and practice creating different types of documents. Some keyboarding and mouse skills required.</t>
  </si>
  <si>
    <t>20160128-000013-BORDEAUX-201603161400%40LIBRARY.NASHVILLE.ORG</t>
  </si>
  <si>
    <t>http://events.library.nashville.org/feeder/feeder/event/eventView.do?b=de&amp;amp;calPath=%2Fpublic%2Fcals%2FMainCal&amp;amp;guid=20160128-000013-BORDEAUX-201603161400%40LIBRARY.NASHVILLE.ORG&amp;amp;recurrenceId=</t>
  </si>
  <si>
    <t>20160316T190000Z</t>
  </si>
  <si>
    <t>20160316T140000</t>
  </si>
  <si>
    <t>20160316T210000Z</t>
  </si>
  <si>
    <t>20160316T160000</t>
  </si>
  <si>
    <t>20160210-000013-EAST-201603161530%40LIBRARY.NASHVILLE.ORG</t>
  </si>
  <si>
    <t>http://events.library.nashville.org/feeder/feeder/event/eventView.do?b=de&amp;amp;calPath=%2Fpublic%2Fcals%2FMainCal&amp;amp;guid=20160210-000013-EAST-201603161530%40LIBRARY.NASHVILLE.ORG&amp;amp;recurrenceId=</t>
  </si>
  <si>
    <t>20160316T203000Z</t>
  </si>
  <si>
    <t>20160316T153000</t>
  </si>
  <si>
    <t>20160316T220000Z</t>
  </si>
  <si>
    <t>20160316T170000</t>
  </si>
  <si>
    <t>20160126-000046-BORDEAUX-201603161600%40LIBRARY.NASHVILLE.ORG</t>
  </si>
  <si>
    <t>http://events.library.nashville.org/feeder/feeder/event/eventView.do?b=de&amp;amp;calPath=%2Fpublic%2Fcals%2FMainCal&amp;amp;guid=20160126-000046-BORDEAUX-201603161600%40LIBRARY.NASHVILLE.ORG&amp;amp;recurrenceId=</t>
  </si>
  <si>
    <t>20160316T223000Z</t>
  </si>
  <si>
    <t>20160316T173000</t>
  </si>
  <si>
    <t>20160317T150000Z</t>
  </si>
  <si>
    <t>http://events.library.nashville.org/feeder/feeder/event/eventView.do?b=de&amp;amp;calPath=%2Fpublic%2Fcals%2FMainCal&amp;amp;guid=CAL-2a3e9ebb-5263dde2-0152-6575be74-00007c35demobedework%40mysite.edu&amp;amp;recurrenceId=20160317T150000Z</t>
  </si>
  <si>
    <t>20160317T100000</t>
  </si>
  <si>
    <t>20160317T200000Z</t>
  </si>
  <si>
    <t>20160317T150000</t>
  </si>
  <si>
    <t xml:space="preserve"> Third Thursday Book Club</t>
  </si>
  <si>
    <t>20160126-000018-DONELSON-201603171400%40LIBRARY.NASHVILLE.ORG</t>
  </si>
  <si>
    <t>http://events.library.nashville.org/feeder/feeder/event/eventView.do?b=de&amp;amp;calPath=%2Fpublic%2Fcals%2FMainCal&amp;amp;guid=20160126-000018-DONELSON-201603171400%40LIBRARY.NASHVILLE.ORG&amp;amp;recurrenceId=</t>
  </si>
  <si>
    <t>20160317T190000Z</t>
  </si>
  <si>
    <t>20160317T140000</t>
  </si>
  <si>
    <t>Adults,location/Donelson,Book Clubs,Locations,Series</t>
  </si>
  <si>
    <t>Join us for a lively discussion!</t>
  </si>
  <si>
    <t xml:space="preserve">X-BEDEWORK-ALIAS : values : text : /user/agrp_calsuite-MainCampus/Adults,X-BEDEWORK-ALIAS : values : text : /user/agrp_calsuite-MainCampus/Locations/Donelson,X-BEDEWORK-ALIAS : values : text : /user/agrp_calsuite-MainCampus/Adults,X-BEDEWORK-ALIAS : values : text : /user/agrp_calsuite-MainCampus/Book Clubs </t>
  </si>
  <si>
    <t>20160210-000024-EAST-201603171500%40LIBRARY.NASHVILLE.ORG</t>
  </si>
  <si>
    <t>http://events.library.nashville.org/feeder/feeder/event/eventView.do?b=de&amp;amp;calPath=%2Fpublic%2Fcals%2FMainCal&amp;amp;guid=20160210-000024-EAST-201603171500%40LIBRARY.NASHVILLE.ORG&amp;amp;recurrenceId=</t>
  </si>
  <si>
    <t>20160317T220000Z</t>
  </si>
  <si>
    <t>20160317T170000</t>
  </si>
  <si>
    <t>20160126-000085-BORDEAUX-201603171600%40LIBRARY.NASHVILLE.ORG</t>
  </si>
  <si>
    <t>http://events.library.nashville.org/feeder/feeder/event/eventView.do?b=de&amp;amp;calPath=%2Fpublic%2Fcals%2FMainCal&amp;amp;guid=20160126-000085-BORDEAUX-201603171600%40LIBRARY.NASHVILLE.ORG&amp;amp;recurrenceId=</t>
  </si>
  <si>
    <t>20160317T210000Z</t>
  </si>
  <si>
    <t>20160317T160000</t>
  </si>
  <si>
    <t>20160126-000061-BORDEAUX-201603171700%40LIBRARY.NASHVILLE.ORG</t>
  </si>
  <si>
    <t>http://events.library.nashville.org/feeder/feeder/event/eventView.do?b=de&amp;amp;calPath=%2Fpublic%2Fcals%2FMainCal&amp;amp;guid=20160126-000061-BORDEAUX-201603171700%40LIBRARY.NASHVILLE.ORG&amp;amp;recurrenceId=</t>
  </si>
  <si>
    <t>20160317T233000Z</t>
  </si>
  <si>
    <t>20160317T183000</t>
  </si>
  <si>
    <t>http://events.library.nashville.org/feeder/feeder/event/eventView.do?b=de&amp;amp;calPath=%2Fpublic%2Fcals%2FMainCal&amp;amp;guid=20160127-000112-BELLEVUE-201605191630%40LIBRARY.NASHVILLE.ORG&amp;amp;recurrenceId=20160317T233000Z</t>
  </si>
  <si>
    <t>20160318T004500Z</t>
  </si>
  <si>
    <t>20160317T194500</t>
  </si>
  <si>
    <t xml:space="preserve"> Nashville Reads Movie: The Loving Story (2011)</t>
  </si>
  <si>
    <t>CAL-2a3e9ebb-52a6d05f-0152-a8174561-00002fc0demobedework%40mysite.edu</t>
  </si>
  <si>
    <t>http://nashvillepubliclibrary.org/nashvillereads/</t>
  </si>
  <si>
    <t>http://events.library.nashville.org/feeder/feeder/event/eventView.do?b=de&amp;amp;calPath=%2Fpublic%2Fcals%2FMainCal&amp;amp;guid=CAL-2a3e9ebb-52a6d05f-0152-a8174561-00002fc0demobedework%40mysite.edu&amp;amp;recurrenceId=</t>
  </si>
  <si>
    <t>20160319T180000Z</t>
  </si>
  <si>
    <t>20160319T130000</t>
  </si>
  <si>
    <t>20160319T200000Z</t>
  </si>
  <si>
    <t>20160319T150000</t>
  </si>
  <si>
    <t>Adults,series/Nashville Reads,location/East,Movies,Locations,Series</t>
  </si>
  <si>
    <t>The Loving Story (2011). This moving documentary chronicles Richard and Mildred Loving during their fight for interracial marriage equality and dignity during historic anti-miscegenation sentiments in the U.S. Not rated. 77 minutes.</t>
  </si>
  <si>
    <t xml:space="preserve">X-BEDEWORK-ALIAS : values : text : /user/agrp_calsuite-MainCampus/Adults,X-BEDEWORK-ALIAS : values : text : /user/agrp_calsuite-MainCampus/Series/Nashville Reads,X-BEDEWORK-ALIAS : values : text : /user/agrp_calsuite-MainCampus/Browse By Topic/Movies,X-BEDEWORK-ALIAS : values : text : /user/agrp_calsuite-MainCampus/Locations/East,X-BEDEWORK-THUMB-IMAGE : values : text : http://www.library.nashville.org/images/bedework/nashville_reads_thumb.jpg,X-BEDEWORK-IMAGE : values : text : http://www.library.nashville.org/images/bedework/TheLovingStoryPoster_350.jpg,X-BEDEWORK-SUBMITTEDBY : values : text : kcook for calsuite-MainCampus (agrp_calsuite-MainCampus) </t>
  </si>
  <si>
    <t xml:space="preserve"> A Taste of Jazz Rhapsody</t>
  </si>
  <si>
    <t>20160126-000078-BORDEAUX-201603191430%40LIBRARY.NASHVILLE.ORG</t>
  </si>
  <si>
    <t>http://events.library.nashville.org/feeder/feeder/event/eventView.do?b=de&amp;amp;calPath=%2Fpublic%2Fcals%2FMainCal&amp;amp;guid=20160126-000078-BORDEAUX-201603191430%40LIBRARY.NASHVILLE.ORG&amp;amp;recurrenceId=</t>
  </si>
  <si>
    <t>20160319T193000Z</t>
  </si>
  <si>
    <t>20160319T143000</t>
  </si>
  <si>
    <t>20160319T203000Z</t>
  </si>
  <si>
    <t>20160319T153000</t>
  </si>
  <si>
    <t>Adults,location/Bordeaux,series/Nashville Reads,Locations,Music,Series</t>
  </si>
  <si>
    <t>Music and poetry by local jazz singer Connye Florence</t>
  </si>
  <si>
    <t xml:space="preserve">X-BEDEWORK-ALIAS : values : text : /user/agrp_calsuite-MainCampus/Adults,X-BEDEWORK-ALIAS : values : text : /user/agrp_calsuite-MainCampus/Locations/Bordeaux,X-BEDEWORK-ALIAS : values : text : /user/agrp_calsuite-MainCampus/Adults,X-BEDEWORK-ALIAS : values : text : /user/agrp_calsuite-MainCampus/Series/Nashville Reads,X-BEDEWORK-ALIAS : values : text : /user/agrp_calsuite-MainCampus/Music,X-BEDEWORK-IMAGE : values : text : http://events.library.nashville.org/pubcaldav/public/images/logo_cropped.jpg </t>
  </si>
  <si>
    <t>20160321T150000Z</t>
  </si>
  <si>
    <t>http://events.library.nashville.org/feeder/feeder/event/eventView.do?b=de&amp;amp;calPath=%2Fpublic%2Fcals%2FMainCal&amp;amp;guid=CAL-2a3e9ebb-52cadd24-0152-cc08d5ab-00001746demobedework%40mysite.edu&amp;amp;recurrenceId=20160321T150000Z</t>
  </si>
  <si>
    <t>20160321T100000</t>
  </si>
  <si>
    <t>20160210-000037-EAST-201603211500%40LIBRARY.NASHVILLE.ORG</t>
  </si>
  <si>
    <t>http://events.library.nashville.org/feeder/feeder/event/eventView.do?b=de&amp;amp;calPath=%2Fpublic%2Fcals%2FMainCal&amp;amp;guid=20160210-000037-EAST-201603211500%40LIBRARY.NASHVILLE.ORG&amp;amp;recurrenceId=</t>
  </si>
  <si>
    <t>20160321T200000Z</t>
  </si>
  <si>
    <t>20160321T150000</t>
  </si>
  <si>
    <t xml:space="preserve"> Origami Fun</t>
  </si>
  <si>
    <t>20160126-000090-BORDEAUX-201603141600%40LIBRARY.NASHVILLE.ORG</t>
  </si>
  <si>
    <t>http://events.library.nashville.org/feeder/feeder/event/eventView.do?b=de&amp;amp;calPath=%2Fpublic%2Fcals%2FMainCal&amp;amp;guid=20160126-000090-BORDEAUX-201603141600%40LIBRARY.NASHVILLE.ORG&amp;amp;recurrenceId=</t>
  </si>
  <si>
    <t>20160321T210000Z</t>
  </si>
  <si>
    <t>20160321T160000</t>
  </si>
  <si>
    <t>20160321T220000Z</t>
  </si>
  <si>
    <t>20160321T170000</t>
  </si>
  <si>
    <t>Show off your folding skills and come do some origami!</t>
  </si>
  <si>
    <t>20160126-000005-BORDEAUX-201603221030%40LIBRARY.NASHVILLE.ORG</t>
  </si>
  <si>
    <t>http://events.library.nashville.org/feeder/feeder/event/eventView.do?b=de&amp;amp;calPath=%2Fpublic%2Fcals%2FMainCal&amp;amp;guid=20160126-000005-BORDEAUX-201603221030%40LIBRARY.NASHVILLE.ORG&amp;amp;recurrenceId=</t>
  </si>
  <si>
    <t>20160322T153000Z</t>
  </si>
  <si>
    <t>20160322T103000</t>
  </si>
  <si>
    <t>20160322T160000Z</t>
  </si>
  <si>
    <t>20160322T110000</t>
  </si>
  <si>
    <t>20160126-000019-BORDEAUX-201603221600%40LIBRARY.NASHVILLE.ORG</t>
  </si>
  <si>
    <t>http://events.library.nashville.org/feeder/feeder/event/eventView.do?b=de&amp;amp;calPath=%2Fpublic%2Fcals%2FMainCal&amp;amp;guid=20160126-000019-BORDEAUX-201603221600%40LIBRARY.NASHVILLE.ORG&amp;amp;recurrenceId=</t>
  </si>
  <si>
    <t>20160322T223000Z</t>
  </si>
  <si>
    <t>20160322T173000</t>
  </si>
  <si>
    <t>20160126-000033-BORDEAUX-201603221800%40LIBRARY.NASHVILLE.ORG</t>
  </si>
  <si>
    <t>http://events.library.nashville.org/feeder/feeder/event/eventView.do?b=de&amp;amp;calPath=%2Fpublic%2Fcals%2FMainCal&amp;amp;guid=20160126-000033-BORDEAUX-201603221800%40LIBRARY.NASHVILLE.ORG&amp;amp;recurrenceId=</t>
  </si>
  <si>
    <t>20160322T230000Z</t>
  </si>
  <si>
    <t>20160322T180000</t>
  </si>
  <si>
    <t>20160322T233000Z</t>
  </si>
  <si>
    <t>20160322T183000</t>
  </si>
  <si>
    <t xml:space="preserve"> Reading on Your Mobile Device</t>
  </si>
  <si>
    <t>20160210-000087-EAST-201603221830%40LIBRARY.NASHVILLE.ORG</t>
  </si>
  <si>
    <t>http://events.library.nashville.org/feeder/feeder/event/eventView.do?b=de&amp;amp;calPath=%2Fpublic%2Fcals%2FMainCal&amp;amp;guid=20160210-000087-EAST-201603221830%40LIBRARY.NASHVILLE.ORG&amp;amp;recurrenceId=</t>
  </si>
  <si>
    <t>Adults,Computers and Technology,location/East,Locations,Series</t>
  </si>
  <si>
    <t>Every 4th Tuesday, learn to use your tablet or smartphone to access free ebooks, audiobooks, music, magazines, and movies from the library. Bring your library card and your device. Registration is required. Please call (615) 862-5860, ext. 3 to register.</t>
  </si>
  <si>
    <t xml:space="preserve">X-BEDEWORK-ALIAS : values : text : /user/agrp_calsuite-MainCampus/Adults,X-BEDEWORK-ALIAS : values : text : /user/agrp_calsuite-MainCampus/Locations/East,X-BEDEWORK-ALIAS : values : text : /user/agrp_calsuite-MainCampus/Adults,X-BEDEWORK-ALIAS : values : text : /user/agrp_calsuite-MainCampus/Browse By Topic/Computers and Technology </t>
  </si>
  <si>
    <t xml:space="preserve"> Internet Safety </t>
  </si>
  <si>
    <t>20160128-000014-BORDEAUX-201603231000%40LIBRARY.NASHVILLE.ORG</t>
  </si>
  <si>
    <t>http://events.library.nashville.org/feeder/feeder/event/eventView.do?b=de&amp;amp;calPath=%2Fpublic%2Fcals%2FMainCal&amp;amp;guid=20160128-000014-BORDEAUX-201603231000%40LIBRARY.NASHVILLE.ORG&amp;amp;recurrenceId=</t>
  </si>
  <si>
    <t>20160323T150000Z</t>
  </si>
  <si>
    <t>20160323T100000</t>
  </si>
  <si>
    <t>20160323T170000Z</t>
  </si>
  <si>
    <t>20160323T120000</t>
  </si>
  <si>
    <t>Internet fraud and scams are a real threat. This class covers how to stay safe online. Learn the importance of passwords and how to use them to keep your personal information safe when using the Internet.</t>
  </si>
  <si>
    <t>20160128-000015-BORDEAUX-201603231400%40LIBRARY.NASHVILLE.ORG</t>
  </si>
  <si>
    <t>http://events.library.nashville.org/feeder/feeder/event/eventView.do?b=de&amp;amp;calPath=%2Fpublic%2Fcals%2FMainCal&amp;amp;guid=20160128-000015-BORDEAUX-201603231400%40LIBRARY.NASHVILLE.ORG&amp;amp;recurrenceId=</t>
  </si>
  <si>
    <t>20160323T210000Z</t>
  </si>
  <si>
    <t>20160323T160000</t>
  </si>
  <si>
    <t>20160126-000047-BORDEAUX-201603231600%40LIBRARY.NASHVILLE.ORG</t>
  </si>
  <si>
    <t>http://events.library.nashville.org/feeder/feeder/event/eventView.do?b=de&amp;amp;calPath=%2Fpublic%2Fcals%2FMainCal&amp;amp;guid=20160126-000047-BORDEAUX-201603231600%40LIBRARY.NASHVILLE.ORG&amp;amp;recurrenceId=</t>
  </si>
  <si>
    <t>20160323T223000Z</t>
  </si>
  <si>
    <t>20160323T173000</t>
  </si>
  <si>
    <t>20160324T150000Z</t>
  </si>
  <si>
    <t>http://events.library.nashville.org/feeder/feeder/event/eventView.do?b=de&amp;amp;calPath=%2Fpublic%2Fcals%2FMainCal&amp;amp;guid=CAL-2a3e9ebb-5263dde2-0152-6575be74-00007c35demobedework%40mysite.edu&amp;amp;recurrenceId=20160324T150000Z</t>
  </si>
  <si>
    <t>20160324T100000</t>
  </si>
  <si>
    <t>20160324T200000Z</t>
  </si>
  <si>
    <t>20160324T150000</t>
  </si>
  <si>
    <t>20160210-000025-EAST-201603241500%40LIBRARY.NASHVILLE.ORG</t>
  </si>
  <si>
    <t>http://events.library.nashville.org/feeder/feeder/event/eventView.do?b=de&amp;amp;calPath=%2Fpublic%2Fcals%2FMainCal&amp;amp;guid=20160210-000025-EAST-201603241500%40LIBRARY.NASHVILLE.ORG&amp;amp;recurrenceId=</t>
  </si>
  <si>
    <t>20160324T220000Z</t>
  </si>
  <si>
    <t>20160324T170000</t>
  </si>
  <si>
    <t xml:space="preserve"> Teen Time: Movie Madness</t>
  </si>
  <si>
    <t>20160126-000075-BORDEAUX-201603241600%40LIBRARY.NASHVILLE.ORG</t>
  </si>
  <si>
    <t>http://events.library.nashville.org/feeder/feeder/event/eventView.do?b=de&amp;amp;calPath=%2Fpublic%2Fcals%2FMainCal&amp;amp;guid=20160126-000075-BORDEAUX-201603241600%40LIBRARY.NASHVILLE.ORG&amp;amp;recurrenceId=</t>
  </si>
  <si>
    <t>20160324T210000Z</t>
  </si>
  <si>
    <t>20160324T160000</t>
  </si>
  <si>
    <t>Last Thursday. Join us to watch a movie and enjoy some snacks!</t>
  </si>
  <si>
    <t>20160126-000086-BORDEAUX-201603241600%40LIBRARY.NASHVILLE.ORG</t>
  </si>
  <si>
    <t>http://events.library.nashville.org/feeder/feeder/event/eventView.do?b=de&amp;amp;calPath=%2Fpublic%2Fcals%2FMainCal&amp;amp;guid=20160126-000086-BORDEAUX-201603241600%40LIBRARY.NASHVILLE.ORG&amp;amp;recurrenceId=</t>
  </si>
  <si>
    <t>20160324T233000Z</t>
  </si>
  <si>
    <t>http://events.library.nashville.org/feeder/feeder/event/eventView.do?b=de&amp;amp;calPath=%2Fpublic%2Fcals%2FMainCal&amp;amp;guid=20160127-000112-BELLEVUE-201605191630%40LIBRARY.NASHVILLE.ORG&amp;amp;recurrenceId=20160324T233000Z</t>
  </si>
  <si>
    <t>20160324T183000</t>
  </si>
  <si>
    <t>20160325T004500Z</t>
  </si>
  <si>
    <t>20160324T194500</t>
  </si>
  <si>
    <t>20160328T150000Z</t>
  </si>
  <si>
    <t>http://events.library.nashville.org/feeder/feeder/event/eventView.do?b=de&amp;amp;calPath=%2Fpublic%2Fcals%2FMainCal&amp;amp;guid=CAL-2a3e9ebb-52cadd24-0152-cc08d5ab-00001746demobedework%40mysite.edu&amp;amp;recurrenceId=20160328T150000Z</t>
  </si>
  <si>
    <t>20160328T100000</t>
  </si>
  <si>
    <t>20160126-000005-DONELSON-201603281030%40LIBRARY.NASHVILLE.ORG</t>
  </si>
  <si>
    <t>http://events.library.nashville.org/feeder/feeder/event/eventView.do?b=de&amp;amp;calPath=%2Fpublic%2Fcals%2FMainCal&amp;amp;guid=20160126-000005-DONELSON-201603281030%40LIBRARY.NASHVILLE.ORG&amp;amp;recurrenceId=</t>
  </si>
  <si>
    <t>20160328T153000Z</t>
  </si>
  <si>
    <t>20160328T103000</t>
  </si>
  <si>
    <t>Be part of the fun, sharing stories, songs, dancing and sometimes crafts!</t>
  </si>
  <si>
    <t>20160210-000038-EAST-201603281500%40LIBRARY.NASHVILLE.ORG</t>
  </si>
  <si>
    <t>http://events.library.nashville.org/feeder/feeder/event/eventView.do?b=de&amp;amp;calPath=%2Fpublic%2Fcals%2FMainCal&amp;amp;guid=20160210-000038-EAST-201603281500%40LIBRARY.NASHVILLE.ORG&amp;amp;recurrenceId=</t>
  </si>
  <si>
    <t>20160328T200000Z</t>
  </si>
  <si>
    <t>20160328T150000</t>
  </si>
  <si>
    <t xml:space="preserve"> Manga Drawing with Shirley Barker</t>
  </si>
  <si>
    <t>20160126-000091-BORDEAUX-201603211600%40LIBRARY.NASHVILLE.ORG</t>
  </si>
  <si>
    <t>http://events.library.nashville.org/feeder/feeder/event/eventView.do?b=de&amp;amp;calPath=%2Fpublic%2Fcals%2FMainCal&amp;amp;guid=20160126-000091-BORDEAUX-201603211600%40LIBRARY.NASHVILLE.ORG&amp;amp;recurrenceId=</t>
  </si>
  <si>
    <t>20160328T210000Z</t>
  </si>
  <si>
    <t>20160328T160000</t>
  </si>
  <si>
    <t>20160328T223000Z</t>
  </si>
  <si>
    <t>20160328T173000</t>
  </si>
  <si>
    <t>Artist Shirley Barker will teach you how to draw manga characters from start to finish!</t>
  </si>
  <si>
    <t>20160126-000006-BORDEAUX-201603291030%40LIBRARY.NASHVILLE.ORG</t>
  </si>
  <si>
    <t>http://events.library.nashville.org/feeder/feeder/event/eventView.do?b=de&amp;amp;calPath=%2Fpublic%2Fcals%2FMainCal&amp;amp;guid=20160126-000006-BORDEAUX-201603291030%40LIBRARY.NASHVILLE.ORG&amp;amp;recurrenceId=</t>
  </si>
  <si>
    <t>20160329T153000Z</t>
  </si>
  <si>
    <t>20160329T103000</t>
  </si>
  <si>
    <t>20160329T160000Z</t>
  </si>
  <si>
    <t>20160329T110000</t>
  </si>
  <si>
    <t>20160210-000044-EAST-201603291500%40LIBRARY.NASHVILLE.ORG</t>
  </si>
  <si>
    <t>http://events.library.nashville.org/feeder/feeder/event/eventView.do?b=de&amp;amp;calPath=%2Fpublic%2Fcals%2FMainCal&amp;amp;guid=20160210-000044-EAST-201603291500%40LIBRARY.NASHVILLE.ORG&amp;amp;recurrenceId=</t>
  </si>
  <si>
    <t>20160329T200000Z</t>
  </si>
  <si>
    <t>20160329T150000</t>
  </si>
  <si>
    <t>20160126-000020-BORDEAUX-201603291600%40LIBRARY.NASHVILLE.ORG</t>
  </si>
  <si>
    <t>http://events.library.nashville.org/feeder/feeder/event/eventView.do?b=de&amp;amp;calPath=%2Fpublic%2Fcals%2FMainCal&amp;amp;guid=20160126-000020-BORDEAUX-201603291600%40LIBRARY.NASHVILLE.ORG&amp;amp;recurrenceId=</t>
  </si>
  <si>
    <t>20160329T223000Z</t>
  </si>
  <si>
    <t>20160329T173000</t>
  </si>
  <si>
    <t>20160126-000034-BORDEAUX-201603291800%40LIBRARY.NASHVILLE.ORG</t>
  </si>
  <si>
    <t>http://events.library.nashville.org/feeder/feeder/event/eventView.do?b=de&amp;amp;calPath=%2Fpublic%2Fcals%2FMainCal&amp;amp;guid=20160126-000034-BORDEAUX-201603291800%40LIBRARY.NASHVILLE.ORG&amp;amp;recurrenceId=</t>
  </si>
  <si>
    <t>20160329T230000Z</t>
  </si>
  <si>
    <t>20160329T180000</t>
  </si>
  <si>
    <t>20160329T233000Z</t>
  </si>
  <si>
    <t>20160329T183000</t>
  </si>
  <si>
    <t>20160128-000016-BORDEAUX-201603301000%40LIBRARY.NASHVILLE.ORG</t>
  </si>
  <si>
    <t>http://events.library.nashville.org/feeder/feeder/event/eventView.do?b=de&amp;amp;calPath=%2Fpublic%2Fcals%2FMainCal&amp;amp;guid=20160128-000016-BORDEAUX-201603301000%40LIBRARY.NASHVILLE.ORG&amp;amp;recurrenceId=</t>
  </si>
  <si>
    <t>20160330T150000Z</t>
  </si>
  <si>
    <t>20160330T100000</t>
  </si>
  <si>
    <t>20160330T170000Z</t>
  </si>
  <si>
    <t>20160330T120000</t>
  </si>
  <si>
    <t xml:space="preserve"> Getting Started with Microsoft PowerPoint</t>
  </si>
  <si>
    <t>20160128-000017-BORDEAUX-201603301400%40LIBRARY.NASHVILLE.ORG</t>
  </si>
  <si>
    <t>http://events.library.nashville.org/feeder/feeder/event/eventView.do?b=de&amp;amp;calPath=%2Fpublic%2Fcals%2FMainCal&amp;amp;guid=20160128-000017-BORDEAUX-201603301400%40LIBRARY.NASHVILLE.ORG&amp;amp;recurrenceId=</t>
  </si>
  <si>
    <t>20160330T190000Z</t>
  </si>
  <si>
    <t>20160330T140000</t>
  </si>
  <si>
    <t>20160330T210000Z</t>
  </si>
  <si>
    <t>20160330T160000</t>
  </si>
  <si>
    <t>Learn how to create your own visual presentation slideshow using Microsoft PowerPoint. Some keyboarding and mouse skills required.</t>
  </si>
  <si>
    <t>20160210-000014-EAST-201603301530%40LIBRARY.NASHVILLE.ORG</t>
  </si>
  <si>
    <t>http://events.library.nashville.org/feeder/feeder/event/eventView.do?b=de&amp;amp;calPath=%2Fpublic%2Fcals%2FMainCal&amp;amp;guid=20160210-000014-EAST-201603301530%40LIBRARY.NASHVILLE.ORG&amp;amp;recurrenceId=</t>
  </si>
  <si>
    <t>20160330T203000Z</t>
  </si>
  <si>
    <t>20160330T153000</t>
  </si>
  <si>
    <t>20160330T220000Z</t>
  </si>
  <si>
    <t>20160330T170000</t>
  </si>
  <si>
    <t>20160126-000048-BORDEAUX-201603301600%40LIBRARY.NASHVILLE.ORG</t>
  </si>
  <si>
    <t>http://events.library.nashville.org/feeder/feeder/event/eventView.do?b=de&amp;amp;calPath=%2Fpublic%2Fcals%2FMainCal&amp;amp;guid=20160126-000048-BORDEAUX-201603301600%40LIBRARY.NASHVILLE.ORG&amp;amp;recurrenceId=</t>
  </si>
  <si>
    <t>20160330T223000Z</t>
  </si>
  <si>
    <t>20160330T173000</t>
  </si>
  <si>
    <t>20160331T150000Z</t>
  </si>
  <si>
    <t>http://events.library.nashville.org/feeder/feeder/event/eventView.do?b=de&amp;amp;calPath=%2Fpublic%2Fcals%2FMainCal&amp;amp;guid=CAL-2a3e9ebb-5263dde2-0152-6575be74-00007c35demobedework%40mysite.edu&amp;amp;recurrenceId=20160331T150000Z</t>
  </si>
  <si>
    <t>20160331T100000</t>
  </si>
  <si>
    <t>20160331T200000Z</t>
  </si>
  <si>
    <t>20160331T150000</t>
  </si>
  <si>
    <t xml:space="preserve"> Move: Big Hero 6 (2014)</t>
  </si>
  <si>
    <t>20160210-000045-EAST-201603311500%40LIBRARY.NASHVILLE.ORG</t>
  </si>
  <si>
    <t>http://events.library.nashville.org/feeder/feeder/event/eventView.do?b=de&amp;amp;calPath=%2Fpublic%2Fcals%2FMainCal&amp;amp;guid=20160210-000045-EAST-201603311500%40LIBRARY.NASHVILLE.ORG&amp;amp;recurrenceId=</t>
  </si>
  <si>
    <t>The special bond that develops between plus-sized inflatable robot Baymax, and prodigy Hiro Hamada, who team up with a group of friends to form a band of high-tech heroes. Rated PG. 102 min.</t>
  </si>
  <si>
    <t>20160210-000026-EAST-201603311500%40LIBRARY.NASHVILLE.ORG</t>
  </si>
  <si>
    <t>http://events.library.nashville.org/feeder/feeder/event/eventView.do?b=de&amp;amp;calPath=%2Fpublic%2Fcals%2FMainCal&amp;amp;guid=20160210-000026-EAST-201603311500%40LIBRARY.NASHVILLE.ORG&amp;amp;recurrenceId=</t>
  </si>
  <si>
    <t>20160331T220000Z</t>
  </si>
  <si>
    <t>20160331T170000</t>
  </si>
  <si>
    <t>20160126-000087-BORDEAUX-201603311600%40LIBRARY.NASHVILLE.ORG</t>
  </si>
  <si>
    <t>http://events.library.nashville.org/feeder/feeder/event/eventView.do?b=de&amp;amp;calPath=%2Fpublic%2Fcals%2FMainCal&amp;amp;guid=20160126-000087-BORDEAUX-201603311600%40LIBRARY.NASHVILLE.ORG&amp;amp;recurrenceId=</t>
  </si>
  <si>
    <t>20160331T210000Z</t>
  </si>
  <si>
    <t>20160331T160000</t>
  </si>
  <si>
    <t>20160331T233000Z</t>
  </si>
  <si>
    <t>http://events.library.nashville.org/feeder/feeder/event/eventView.do?b=de&amp;amp;calPath=%2Fpublic%2Fcals%2FMainCal&amp;amp;guid=20160127-000112-BELLEVUE-201605191630%40LIBRARY.NASHVILLE.ORG&amp;amp;recurrenceId=20160331T233000Z</t>
  </si>
  <si>
    <t>20160331T183000</t>
  </si>
  <si>
    <t>20160401T004500Z</t>
  </si>
  <si>
    <t>20160331T194500</t>
  </si>
  <si>
    <t>20160404T150000Z</t>
  </si>
  <si>
    <t>http://events.library.nashville.org/feeder/feeder/event/eventView.do?b=de&amp;amp;calPath=%2Fpublic%2Fcals%2FMainCal&amp;amp;guid=CAL-2a3e9ebb-52cadd24-0152-cc08d5ab-00001746demobedework%40mysite.edu&amp;amp;recurrenceId=20160404T150000Z</t>
  </si>
  <si>
    <t>20160404T100000</t>
  </si>
  <si>
    <t>20160126-000006-DONELSON-201604041030%40LIBRARY.NASHVILLE.ORG</t>
  </si>
  <si>
    <t>http://events.library.nashville.org/feeder/feeder/event/eventView.do?b=de&amp;amp;calPath=%2Fpublic%2Fcals%2FMainCal&amp;amp;guid=20160126-000006-DONELSON-201604041030%40LIBRARY.NASHVILLE.ORG&amp;amp;recurrenceId=</t>
  </si>
  <si>
    <t>20160404T153000Z</t>
  </si>
  <si>
    <t>20160404T103000</t>
  </si>
  <si>
    <t>location/Donelson,series/Community of Many Faces,Children,Story Time,Locations,Series</t>
  </si>
  <si>
    <t>Stories about the faces in our families will be shared today!</t>
  </si>
  <si>
    <t xml:space="preserve">X-BEDEWORK-ALIAS : values : text : /user/agrp_calsuite-MainCampus/Locations/Donelson,X-BEDEWORK-ALIAS : values : text : /user/agrp_calsuite-MainCampus/Childrens,X-BEDEWORK-ALIAS : values : text : /user/agrp_calsuite-MainCampus/Series/Community of Many Faces,X-BEDEWORK-ALIAS : values : text : /user/agrp_calsuite-MainCampus/Story Time,X-BEDEWORK-THUMB-IMAGE : values : text : http://www.library.nashville.org/images/bedework/story-time_thumb.jpg,X-BEDEWORK-IMAGE : values : text : http://www.library.nashville.org/images/bedework/story-time_generic.jpg </t>
  </si>
  <si>
    <t xml:space="preserve"> Gaming Monday</t>
  </si>
  <si>
    <t>20160210-000002-EAST-201604041500%40LIBRARY.NASHVILLE.ORG</t>
  </si>
  <si>
    <t>http://events.library.nashville.org/feeder/feeder/event/eventView.do?b=de&amp;amp;calPath=%2Fpublic%2Fcals%2FMainCal&amp;amp;guid=20160210-000002-EAST-201604041500%40LIBRARY.NASHVILLE.ORG&amp;amp;recurrenceId=</t>
  </si>
  <si>
    <t>20160404T200000Z</t>
  </si>
  <si>
    <t>20160404T150000</t>
  </si>
  <si>
    <t>Every Monday, compete against your friends on the Xbox and Wii.</t>
  </si>
  <si>
    <t>20160126-000007-BORDEAUX-201604051030%40LIBRARY.NASHVILLE.ORG</t>
  </si>
  <si>
    <t>http://events.library.nashville.org/feeder/feeder/event/eventView.do?b=de&amp;amp;calPath=%2Fpublic%2Fcals%2FMainCal&amp;amp;guid=20160126-000007-BORDEAUX-201604051030%40LIBRARY.NASHVILLE.ORG&amp;amp;recurrenceId=</t>
  </si>
  <si>
    <t>20160405T153000Z</t>
  </si>
  <si>
    <t>20160405T103000</t>
  </si>
  <si>
    <t>20160405T160000Z</t>
  </si>
  <si>
    <t>20160405T110000</t>
  </si>
  <si>
    <t xml:space="preserve"> Friends Make the World Go 'Round: Celebrate Diversity </t>
  </si>
  <si>
    <t>20160126-000082-BORDEAUX-201604051030%40LIBRARY.NASHVILLE.ORG</t>
  </si>
  <si>
    <t>http://events.library.nashville.org/feeder/feeder/event/eventView.do?b=de&amp;amp;calPath=%2Fpublic%2Fcals%2FMainCal&amp;amp;guid=20160126-000082-BORDEAUX-201604051030%40LIBRARY.NASHVILLE.ORG&amp;amp;recurrenceId=</t>
  </si>
  <si>
    <t>20160405T163000Z</t>
  </si>
  <si>
    <t>20160405T113000</t>
  </si>
  <si>
    <t>location/Bordeaux,series/Community of Many Faces,Children,Locations,Series</t>
  </si>
  <si>
    <t>Emmy Award-winning PBS performer, Gaia Tossing, and Country Music Hall of Fame Words and Music Artist, Joel Atkins, present a lively, interactive family show with a multicultural, all-inclusive message of mutual friendship and respect.&amp;nbsp;Children can learn the signs for songs, dance with rainbow ribbon streamers, and do a very special handshake that ends with the sign for &amp;quot;&amp;quot;FRIEND.&amp;quot;&amp;quot;</t>
  </si>
  <si>
    <t xml:space="preserve">X-BEDEWORK-ALIAS : values : text : /user/agrp_calsuite-MainCampus/Locations/Bordeaux,X-BEDEWORK-ALIAS : values : text : /user/agrp_calsuite-MainCampus/Childrens,X-BEDEWORK-ALIAS : values : text : /user/agrp_calsuite-MainCampus/Series/Community of Many Faces </t>
  </si>
  <si>
    <t xml:space="preserve"> Crafting Native American Dream Catchers</t>
  </si>
  <si>
    <t>20160210-000046-EAST-201604051500%40LIBRARY.NASHVILLE.ORG</t>
  </si>
  <si>
    <t>http://events.library.nashville.org/feeder/feeder/event/eventView.do?b=de&amp;amp;calPath=%2Fpublic%2Fcals%2FMainCal&amp;amp;guid=20160210-000046-EAST-201604051500%40LIBRARY.NASHVILLE.ORG&amp;amp;recurrenceId=</t>
  </si>
  <si>
    <t>20160405T200000Z</t>
  </si>
  <si>
    <t>20160405T150000</t>
  </si>
  <si>
    <t>Arts and Crafts,Teens,series/Community of Many Faces,location/East,Locations,Series</t>
  </si>
  <si>
    <t>People once believed that bad dreams came to you from the outside world. Craft a traditional Native American dream catcher and put this legend to the test.</t>
  </si>
  <si>
    <t xml:space="preserve">X-BEDEWORK-ALIAS : values : text : /user/agrp_calsuite-MainCampus/Locations/East,X-BEDEWORK-ALIAS : values : text : /user/agrp_calsuite-MainCampus/Teens,X-BEDEWORK-ALIAS : values : text : /user/agrp_calsuite-MainCampus/Series/Community of Many Faces,X-BEDEWORK-ALIAS : values : text : /user/agrp_calsuite-MainCampus/Browse By Topic/Arts and Crafts </t>
  </si>
  <si>
    <t>20160126-000021-BORDEAUX-201604051600%40LIBRARY.NASHVILLE.ORG</t>
  </si>
  <si>
    <t>http://events.library.nashville.org/feeder/feeder/event/eventView.do?b=de&amp;amp;calPath=%2Fpublic%2Fcals%2FMainCal&amp;amp;guid=20160126-000021-BORDEAUX-201604051600%40LIBRARY.NASHVILLE.ORG&amp;amp;recurrenceId=</t>
  </si>
  <si>
    <t>20160405T223000Z</t>
  </si>
  <si>
    <t>20160405T173000</t>
  </si>
  <si>
    <t>20160126-000035-BORDEAUX-201604051800%40LIBRARY.NASHVILLE.ORG</t>
  </si>
  <si>
    <t>http://events.library.nashville.org/feeder/feeder/event/eventView.do?b=de&amp;amp;calPath=%2Fpublic%2Fcals%2FMainCal&amp;amp;guid=20160126-000035-BORDEAUX-201604051800%40LIBRARY.NASHVILLE.ORG&amp;amp;recurrenceId=</t>
  </si>
  <si>
    <t>20160405T233000Z</t>
  </si>
  <si>
    <t>20160405T183000</t>
  </si>
  <si>
    <t xml:space="preserve"> Healthy Aging with Nashville Public Television</t>
  </si>
  <si>
    <t>20160126-000022-DONELSON-201604061030%40LIBRARY.NASHVILLE.ORG</t>
  </si>
  <si>
    <t>http://events.library.nashville.org/feeder/feeder/event/eventView.do?b=de&amp;amp;calPath=%2Fpublic%2Fcals%2FMainCal&amp;amp;guid=20160126-000022-DONELSON-201604061030%40LIBRARY.NASHVILLE.ORG&amp;amp;recurrenceId=</t>
  </si>
  <si>
    <t>20160406T153000Z</t>
  </si>
  <si>
    <t>20160406T103000</t>
  </si>
  <si>
    <t>Adults,location/Donelson,series/Community of Many Faces,Health and Wellness,Locations,Series</t>
  </si>
  <si>
    <t>Nashville Public Television's Aging Matters examines broadly the pursuit of health and well-being as we age.&amp;nbsp;What is it about age that changes how we understand health?&amp;nbsp;Two-thirds of Medicare beneficiaries live with more than one chronic disease.&amp;nbsp;But health is more than healthcare.&amp;nbsp;The things that matter most in life are the same, whether you are 65, 95, or 25 &amp;ndash; community, meaningful relationships, and a sense of purpose.</t>
  </si>
  <si>
    <t xml:space="preserve">X-BEDEWORK-ALIAS : values : text : /user/agrp_calsuite-MainCampus/Adults,X-BEDEWORK-ALIAS : values : text : /user/agrp_calsuite-MainCampus/Locations/Donelson,X-BEDEWORK-ALIAS : values : text : /user/agrp_calsuite-MainCampus/Adults,X-BEDEWORK-ALIAS : values : text : /user/agrp_calsuite-MainCampus/Series/Community of Many Faces,X-BEDEWORK-ALIAS : values : text : /user/agrp_calsuite-MainCampus/Health and Wellness </t>
  </si>
  <si>
    <t>20160210-000015-EAST-201604061530%40LIBRARY.NASHVILLE.ORG</t>
  </si>
  <si>
    <t>http://events.library.nashville.org/feeder/feeder/event/eventView.do?b=de&amp;amp;calPath=%2Fpublic%2Fcals%2FMainCal&amp;amp;guid=20160210-000015-EAST-201604061530%40LIBRARY.NASHVILLE.ORG&amp;amp;recurrenceId=</t>
  </si>
  <si>
    <t>20160406T203000Z</t>
  </si>
  <si>
    <t>20160406T153000</t>
  </si>
  <si>
    <t>20160406T220000Z</t>
  </si>
  <si>
    <t>20160406T170000</t>
  </si>
  <si>
    <t>20160126-000049-BORDEAUX-201604061600%40LIBRARY.NASHVILLE.ORG</t>
  </si>
  <si>
    <t>http://events.library.nashville.org/feeder/feeder/event/eventView.do?b=de&amp;amp;calPath=%2Fpublic%2Fcals%2FMainCal&amp;amp;guid=20160126-000049-BORDEAUX-201604061600%40LIBRARY.NASHVILLE.ORG&amp;amp;recurrenceId=</t>
  </si>
  <si>
    <t>20160406T223000Z</t>
  </si>
  <si>
    <t>20160406T173000</t>
  </si>
  <si>
    <t>20160407T150000Z</t>
  </si>
  <si>
    <t>http://events.library.nashville.org/feeder/feeder/event/eventView.do?b=de&amp;amp;calPath=%2Fpublic%2Fcals%2FMainCal&amp;amp;guid=CAL-2a3e9ebb-5263dde2-0152-6575be74-00007c35demobedework%40mysite.edu&amp;amp;recurrenceId=20160407T150000Z</t>
  </si>
  <si>
    <t>20160407T100000</t>
  </si>
  <si>
    <t>20160407T200000Z</t>
  </si>
  <si>
    <t>20160407T150000</t>
  </si>
  <si>
    <t xml:space="preserve"> Movie: Dreams (1990)</t>
  </si>
  <si>
    <t>20160210-000047-EAST-201604071500%40LIBRARY.NASHVILLE.ORG</t>
  </si>
  <si>
    <t>http://events.library.nashville.org/feeder/feeder/event/eventView.do?b=de&amp;amp;calPath=%2Fpublic%2Fcals%2FMainCal&amp;amp;guid=20160210-000047-EAST-201604071500%40LIBRARY.NASHVILLE.ORG&amp;amp;recurrenceId=</t>
  </si>
  <si>
    <t>Teens,series/Community of Many Faces,location/East,Movies,Locations,Series</t>
  </si>
  <si>
    <t>A collection of tales based upon the actual dreams of director Akira Kurosawa. Rated PG. 119 min.</t>
  </si>
  <si>
    <t xml:space="preserve">X-BEDEWORK-ALIAS : values : text : /user/agrp_calsuite-MainCampus/Locations/East,X-BEDEWORK-ALIAS : values : text : /user/agrp_calsuite-MainCampus/Teens,X-BEDEWORK-ALIAS : values : text : /user/agrp_calsuite-MainCampus/Series/Community of Many Faces,X-BEDEWORK-ALIAS : values : text : /user/agrp_calsuite-MainCampus/Browse By Topic/Movies </t>
  </si>
  <si>
    <t>20160210-000027-EAST-201604071500%40LIBRARY.NASHVILLE.ORG</t>
  </si>
  <si>
    <t>http://events.library.nashville.org/feeder/feeder/event/eventView.do?b=de&amp;amp;calPath=%2Fpublic%2Fcals%2FMainCal&amp;amp;guid=20160210-000027-EAST-201604071500%40LIBRARY.NASHVILLE.ORG&amp;amp;recurrenceId=</t>
  </si>
  <si>
    <t>20160407T220000Z</t>
  </si>
  <si>
    <t>20160407T170000</t>
  </si>
  <si>
    <t xml:space="preserve"> Make Your Own Flag, Create Your Own Country!</t>
  </si>
  <si>
    <t>20160126-000081-BORDEAUX-201604071600%40LIBRARY.NASHVILLE.ORG</t>
  </si>
  <si>
    <t>http://events.library.nashville.org/feeder/feeder/event/eventView.do?b=de&amp;amp;calPath=%2Fpublic%2Fcals%2FMainCal&amp;amp;guid=20160126-000081-BORDEAUX-201604071600%40LIBRARY.NASHVILLE.ORG&amp;amp;recurrenceId=</t>
  </si>
  <si>
    <t>Arts and Crafts,location/Bordeaux,series/Community of Many Faces,Children,Locations,Series</t>
  </si>
  <si>
    <t xml:space="preserve">X-BEDEWORK-ALIAS : values : text : /user/agrp_calsuite-MainCampus/Locations/Bordeaux,X-BEDEWORK-ALIAS : values : text : /user/agrp_calsuite-MainCampus/Childrens,X-BEDEWORK-ALIAS : values : text : /user/agrp_calsuite-MainCampus/Series/Community of Many Faces,X-BEDEWORK-ALIAS : values : text : /user/agrp_calsuite-MainCampus/Browse By Topic/Arts and Crafts </t>
  </si>
  <si>
    <t>20160126-000058-BORDEAUX-201604071600%40LIBRARY.NASHVILLE.ORG</t>
  </si>
  <si>
    <t>http://events.library.nashville.org/feeder/feeder/event/eventView.do?b=de&amp;amp;calPath=%2Fpublic%2Fcals%2FMainCal&amp;amp;guid=20160126-000058-BORDEAUX-201604071600%40LIBRARY.NASHVILLE.ORG&amp;amp;recurrenceId=</t>
  </si>
  <si>
    <t>20160407T223000Z</t>
  </si>
  <si>
    <t>20160407T173000</t>
  </si>
  <si>
    <t>20160126-000062-BORDEAUX-201604071700%40LIBRARY.NASHVILLE.ORG</t>
  </si>
  <si>
    <t>http://events.library.nashville.org/feeder/feeder/event/eventView.do?b=de&amp;amp;calPath=%2Fpublic%2Fcals%2FMainCal&amp;amp;guid=20160126-000062-BORDEAUX-201604071700%40LIBRARY.NASHVILLE.ORG&amp;amp;recurrenceId=</t>
  </si>
  <si>
    <t>20160407T233000Z</t>
  </si>
  <si>
    <t>20160407T183000</t>
  </si>
  <si>
    <t>http://events.library.nashville.org/feeder/feeder/event/eventView.do?b=de&amp;amp;calPath=%2Fpublic%2Fcals%2FMainCal&amp;amp;guid=20160127-000112-BELLEVUE-201605191630%40LIBRARY.NASHVILLE.ORG&amp;amp;recurrenceId=20160407T233000Z</t>
  </si>
  <si>
    <t>20160408T004500Z</t>
  </si>
  <si>
    <t>20160407T194500</t>
  </si>
  <si>
    <t xml:space="preserve"> Puppet Truck presents Tomas and the Library Lady</t>
  </si>
  <si>
    <t>20160126-000024-DONELSON-201604091030%40LIBRARY.NASHVILLE.ORG</t>
  </si>
  <si>
    <t>http://events.library.nashville.org/feeder/feeder/event/eventView.do?b=de&amp;amp;calPath=%2Fpublic%2Fcals%2FMainCal&amp;amp;guid=20160126-000024-DONELSON-201604091030%40LIBRARY.NASHVILLE.ORG&amp;amp;recurrenceId=</t>
  </si>
  <si>
    <t>20160409T153000Z</t>
  </si>
  <si>
    <t>20160409T103000</t>
  </si>
  <si>
    <t>location/Donelson,series/Wishing Chair Productions,series/Community of Many Faces,Children,Puppet Shows,Locations,Series</t>
  </si>
  <si>
    <t>A marionette show based on the true story of Tomas Rivera, the son of migrant workers who became a national education leader.&amp;nbsp;His life changed when, as a boy, he was encouraged to read by a librarian in Iowa. Based on the book by Pat Mora. Produced with special permission from Random House.&amp;nbsp;Running time: 45 minutes.</t>
  </si>
  <si>
    <t xml:space="preserve">X-BEDEWORK-ALIAS : values : text : /user/agrp_calsuite-MainCampus/Locations/Donelson,X-BEDEWORK-ALIAS : values : text : /user/agrp_calsuite-MainCampus/Series/Wishing Chair Productions,X-BEDEWORK-ALIAS : values : text : /user/agrp_calsuite-MainCampus/Childrens,X-BEDEWORK-ALIAS : values : text : /user/agrp_calsuite-MainCampus/Series/Community of Many Faces,X-BEDEWORK-ALIAS : values : text : /user/agrp_calsuite-MainCampus/Puppet Shows </t>
  </si>
  <si>
    <t>20160411T150000Z</t>
  </si>
  <si>
    <t>http://events.library.nashville.org/feeder/feeder/event/eventView.do?b=de&amp;amp;calPath=%2Fpublic%2Fcals%2FMainCal&amp;amp;guid=CAL-2a3e9ebb-52cadd24-0152-cc08d5ab-00001746demobedework%40mysite.edu&amp;amp;recurrenceId=20160411T150000Z</t>
  </si>
  <si>
    <t>20160411T100000</t>
  </si>
  <si>
    <t>20160126-000007-DONELSON-201604111030%40LIBRARY.NASHVILLE.ORG</t>
  </si>
  <si>
    <t>http://events.library.nashville.org/feeder/feeder/event/eventView.do?b=de&amp;amp;calPath=%2Fpublic%2Fcals%2FMainCal&amp;amp;guid=20160126-000007-DONELSON-201604111030%40LIBRARY.NASHVILLE.ORG&amp;amp;recurrenceId=</t>
  </si>
  <si>
    <t>20160411T153000Z</t>
  </si>
  <si>
    <t>20160411T103000</t>
  </si>
  <si>
    <t>Today we'll share stories about the faces in our community!</t>
  </si>
  <si>
    <t>20160210-000003-EAST-201604111500%40LIBRARY.NASHVILLE.ORG</t>
  </si>
  <si>
    <t>http://events.library.nashville.org/feeder/feeder/event/eventView.do?b=de&amp;amp;calPath=%2Fpublic%2Fcals%2FMainCal&amp;amp;guid=20160210-000003-EAST-201604111500%40LIBRARY.NASHVILLE.ORG&amp;amp;recurrenceId=</t>
  </si>
  <si>
    <t>20160411T200000Z</t>
  </si>
  <si>
    <t>20160411T150000</t>
  </si>
  <si>
    <t>20160126-000008-BORDEAUX-201604121030%40LIBRARY.NASHVILLE.ORG</t>
  </si>
  <si>
    <t>http://events.library.nashville.org/feeder/feeder/event/eventView.do?b=de&amp;amp;calPath=%2Fpublic%2Fcals%2FMainCal&amp;amp;guid=20160126-000008-BORDEAUX-201604121030%40LIBRARY.NASHVILLE.ORG&amp;amp;recurrenceId=</t>
  </si>
  <si>
    <t>20160412T153000Z</t>
  </si>
  <si>
    <t>20160412T103000</t>
  </si>
  <si>
    <t>20160412T160000Z</t>
  </si>
  <si>
    <t>20160412T110000</t>
  </si>
  <si>
    <t>20160210-000048-EAST-201604121500%40LIBRARY.NASHVILLE.ORG</t>
  </si>
  <si>
    <t>http://events.library.nashville.org/feeder/feeder/event/eventView.do?b=de&amp;amp;calPath=%2Fpublic%2Fcals%2FMainCal&amp;amp;guid=20160210-000048-EAST-201604121500%40LIBRARY.NASHVILLE.ORG&amp;amp;recurrenceId=</t>
  </si>
  <si>
    <t>20160412T200000Z</t>
  </si>
  <si>
    <t>20160412T150000</t>
  </si>
  <si>
    <t>20160126-000022-BORDEAUX-201604121600%40LIBRARY.NASHVILLE.ORG</t>
  </si>
  <si>
    <t>http://events.library.nashville.org/feeder/feeder/event/eventView.do?b=de&amp;amp;calPath=%2Fpublic%2Fcals%2FMainCal&amp;amp;guid=20160126-000022-BORDEAUX-201604121600%40LIBRARY.NASHVILLE.ORG&amp;amp;recurrenceId=</t>
  </si>
  <si>
    <t>20160412T223000Z</t>
  </si>
  <si>
    <t>20160412T173000</t>
  </si>
  <si>
    <t>20160126-000036-BORDEAUX-201604121800%40LIBRARY.NASHVILLE.ORG</t>
  </si>
  <si>
    <t>http://events.library.nashville.org/feeder/feeder/event/eventView.do?b=de&amp;amp;calPath=%2Fpublic%2Fcals%2FMainCal&amp;amp;guid=20160126-000036-BORDEAUX-201604121800%40LIBRARY.NASHVILLE.ORG&amp;amp;recurrenceId=</t>
  </si>
  <si>
    <t>20160412T230000Z</t>
  </si>
  <si>
    <t>20160412T180000</t>
  </si>
  <si>
    <t>20160412T233000Z</t>
  </si>
  <si>
    <t>20160412T183000</t>
  </si>
  <si>
    <t>20160126-000021-DONELSON-201604121800%40LIBRARY.NASHVILLE.ORG</t>
  </si>
  <si>
    <t>http://events.library.nashville.org/feeder/feeder/event/eventView.do?b=de&amp;amp;calPath=%2Fpublic%2Fcals%2FMainCal&amp;amp;guid=20160126-000021-DONELSON-201604121800%40LIBRARY.NASHVILLE.ORG&amp;amp;recurrenceId=</t>
  </si>
  <si>
    <t>Arts and Crafts,location/Donelson,series/Community of Many Faces,Children,Locations,Series</t>
  </si>
  <si>
    <t xml:space="preserve">X-BEDEWORK-ALIAS : values : text : /user/agrp_calsuite-MainCampus/Locations/Donelson,X-BEDEWORK-ALIAS : values : text : /user/agrp_calsuite-MainCampus/Childrens,X-BEDEWORK-ALIAS : values : text : /user/agrp_calsuite-MainCampus/Series/Community of Many Faces,X-BEDEWORK-ALIAS : values : text : /user/agrp_calsuite-MainCampus/Arts and Crafts </t>
  </si>
  <si>
    <t>20160210-000016-EAST-201604131530%40LIBRARY.NASHVILLE.ORG</t>
  </si>
  <si>
    <t>http://events.library.nashville.org/feeder/feeder/event/eventView.do?b=de&amp;amp;calPath=%2Fpublic%2Fcals%2FMainCal&amp;amp;guid=20160210-000016-EAST-201604131530%40LIBRARY.NASHVILLE.ORG&amp;amp;recurrenceId=</t>
  </si>
  <si>
    <t>20160413T203000Z</t>
  </si>
  <si>
    <t>20160413T153000</t>
  </si>
  <si>
    <t>20160413T220000Z</t>
  </si>
  <si>
    <t>20160413T170000</t>
  </si>
  <si>
    <t>20160126-000050-BORDEAUX-201604131600%40LIBRARY.NASHVILLE.ORG</t>
  </si>
  <si>
    <t>http://events.library.nashville.org/feeder/feeder/event/eventView.do?b=de&amp;amp;calPath=%2Fpublic%2Fcals%2FMainCal&amp;amp;guid=20160126-000050-BORDEAUX-201604131600%40LIBRARY.NASHVILLE.ORG&amp;amp;recurrenceId=</t>
  </si>
  <si>
    <t>20160413T223000Z</t>
  </si>
  <si>
    <t>20160413T173000</t>
  </si>
  <si>
    <t>20160414T150000Z</t>
  </si>
  <si>
    <t>http://events.library.nashville.org/feeder/feeder/event/eventView.do?b=de&amp;amp;calPath=%2Fpublic%2Fcals%2FMainCal&amp;amp;guid=CAL-2a3e9ebb-5263dde2-0152-6575be74-00007c35demobedework%40mysite.edu&amp;amp;recurrenceId=20160414T150000Z</t>
  </si>
  <si>
    <t>20160414T100000</t>
  </si>
  <si>
    <t>20160414T200000Z</t>
  </si>
  <si>
    <t>20160414T150000</t>
  </si>
  <si>
    <t>20160126-000083-BORDEAUX-201604141030%40LIBRARY.NASHVILLE.ORG</t>
  </si>
  <si>
    <t>http://events.library.nashville.org/feeder/feeder/event/eventView.do?b=de&amp;amp;calPath=%2Fpublic%2Fcals%2FMainCal&amp;amp;guid=20160126-000083-BORDEAUX-201604141030%40LIBRARY.NASHVILLE.ORG&amp;amp;recurrenceId=</t>
  </si>
  <si>
    <t>20160414T153000Z</t>
  </si>
  <si>
    <t>20160414T103000</t>
  </si>
  <si>
    <t>20160414T163000Z</t>
  </si>
  <si>
    <t>20160414T113000</t>
  </si>
  <si>
    <t>Join the Fairy Godmother as she shares the story of Cinderella&amp;rsquo;s magical night.&amp;nbsp; Using fun-filled&amp;nbsp;movement, enchanted music and actual photographs from Nashville Ballet&amp;rsquo;s own production, this highly interactive storytime will whisk you away to the ball and back again!</t>
  </si>
  <si>
    <t xml:space="preserve"> Nursery Rhyme Story Time </t>
  </si>
  <si>
    <t>20160126-000067-BORDEAUX-201604141030%40LIBRARY.NASHVILLE.ORG</t>
  </si>
  <si>
    <t>http://events.library.nashville.org/feeder/feeder/event/eventView.do?b=de&amp;amp;calPath=%2Fpublic%2Fcals%2FMainCal&amp;amp;guid=20160126-000067-BORDEAUX-201604141030%40LIBRARY.NASHVILLE.ORG&amp;amp;recurrenceId=</t>
  </si>
  <si>
    <t>20160414T160000Z</t>
  </si>
  <si>
    <t>20160414T110000</t>
  </si>
  <si>
    <t>Every 2nd Thursday. Nursery rhymes lead to successful readers. Enjoy traditional and not-so-traditional rhymes through stories, songs, and finger plays. Ages 18 months and up.</t>
  </si>
  <si>
    <t xml:space="preserve"> Movie: Naqoyqatsi (2002)</t>
  </si>
  <si>
    <t>20160210-000049-EAST-201604141500%40LIBRARY.NASHVILLE.ORG</t>
  </si>
  <si>
    <t>http://events.library.nashville.org/feeder/feeder/event/eventView.do?b=de&amp;amp;calPath=%2Fpublic%2Fcals%2FMainCal&amp;amp;guid=20160210-000049-EAST-201604141500%40LIBRARY.NASHVILLE.ORG&amp;amp;recurrenceId=</t>
  </si>
  <si>
    <t>A visual montage portrait of our contemporary world, dominated by globalized technology and violence. Rated PG. 89 min.</t>
  </si>
  <si>
    <t>20160210-000028-EAST-201604141500%40LIBRARY.NASHVILLE.ORG</t>
  </si>
  <si>
    <t>http://events.library.nashville.org/feeder/feeder/event/eventView.do?b=de&amp;amp;calPath=%2Fpublic%2Fcals%2FMainCal&amp;amp;guid=20160210-000028-EAST-201604141500%40LIBRARY.NASHVILLE.ORG&amp;amp;recurrenceId=</t>
  </si>
  <si>
    <t>20160414T220000Z</t>
  </si>
  <si>
    <t>20160414T170000</t>
  </si>
  <si>
    <t xml:space="preserve"> Teen Time: Craft Craze</t>
  </si>
  <si>
    <t>20160126-000070-BORDEAUX-201604141600%40LIBRARY.NASHVILLE.ORG</t>
  </si>
  <si>
    <t>http://events.library.nashville.org/feeder/feeder/event/eventView.do?b=de&amp;amp;calPath=%2Fpublic%2Fcals%2FMainCal&amp;amp;guid=20160126-000070-BORDEAUX-201604141600%40LIBRARY.NASHVILLE.ORG&amp;amp;recurrenceId=</t>
  </si>
  <si>
    <t>20160414T210000Z</t>
  </si>
  <si>
    <t>20160414T160000</t>
  </si>
  <si>
    <t>20160414T223000Z</t>
  </si>
  <si>
    <t>20160414T173000</t>
  </si>
  <si>
    <t>Every 2nd Thursday. Join us to make a variety of crafts each week!</t>
  </si>
  <si>
    <t>CAL-2a3e9ebb-52a6d05f-0152-a81885a0-00003122demobedework%40mysite.edu</t>
  </si>
  <si>
    <t>http://events.library.nashville.org/feeder/feeder/event/eventView.do?b=de&amp;amp;calPath=%2Fpublic%2Fcals%2FMainCal&amp;amp;guid=CAL-2a3e9ebb-52a6d05f-0152-a81885a0-00003122demobedework%40mysite.edu&amp;amp;recurrenceId=</t>
  </si>
  <si>
    <t>20160415T004500Z</t>
  </si>
  <si>
    <t>20160414T194500</t>
  </si>
  <si>
    <t>Adults,series/Community of Many Faces,Health and Wellness,location/East,Movies,Locations,Series</t>
  </si>
  <si>
    <t xml:space="preserve">X-BEDEWORK-ALIAS : values : text : /user/agrp_calsuite-MainCampus/Adults,X-BEDEWORK-ALIAS : values : text : /user/agrp_calsuite-MainCampus/Series/Community of Many Faces,X-BEDEWORK-ALIAS : values : text : /user/agrp_calsuite-MainCampus/Health and Wellness,X-BEDEWORK-ALIAS : values : text : /user/agrp_calsuite-MainCampus/Browse By Topic/Health and Wellness,X-BEDEWORK-ALIAS : values : text : /user/agrp_calsuite-MainCampus/Locations/East,X-BEDEWORK-ALIAS : values : text : /user/agrp_calsuite-MainCampus/Browse By Topic/Movies,X-BEDEWORK-SUBMITTEDBY : values : text : kcook for calsuite-MainCampus (agrp_calsuite-MainCampus) </t>
  </si>
  <si>
    <t>20160414T233000Z</t>
  </si>
  <si>
    <t>http://events.library.nashville.org/feeder/feeder/event/eventView.do?b=de&amp;amp;calPath=%2Fpublic%2Fcals%2FMainCal&amp;amp;guid=20160127-000112-BELLEVUE-201605191630%40LIBRARY.NASHVILLE.ORG&amp;amp;recurrenceId=20160414T233000Z</t>
  </si>
  <si>
    <t>20160415T040000Z</t>
  </si>
  <si>
    <t>20160414T230000</t>
  </si>
  <si>
    <t>No Yoga Thursday, April 14, so that we may present 'Healthy Aging with Nashville Public Television' at 6:00 pm</t>
  </si>
  <si>
    <t>CAL-2a3e9ebb-52cadd24-0152-cbf2eb9a-00007ebfdemobedework%40mysite.edu</t>
  </si>
  <si>
    <t>http://events.library.nashville.org/feeder/feeder/event/eventView.do?b=de&amp;amp;calPath=%2Fpublic%2Fcals%2FMainCal&amp;amp;guid=CAL-2a3e9ebb-52cadd24-0152-cbf2eb9a-00007ebfdemobedework%40mysite.edu&amp;amp;recurrenceId=</t>
  </si>
  <si>
    <t>20160416T153000Z</t>
  </si>
  <si>
    <t>20160416T103000</t>
  </si>
  <si>
    <t>series/Community of Many Faces,Children,Story Time,location/East,Dance and Theater,Locations,Series</t>
  </si>
  <si>
    <t>Join the Fairy Godmother as she shares the story of Cinderella&amp;rsquo;s magical night.&amp;nbsp;Using fun filled&amp;nbsp;movement, enchanted music and actual photographs from Nashville Ballet&amp;rsquo;s own production, this highly interactive storytime will whisk you away to the ball and back again!</t>
  </si>
  <si>
    <t xml:space="preserve">X-BEDEWORK-ALIAS : values : text : /user/agrp_calsuite-MainCampus/Childrens,X-BEDEWORK-ALIAS : values : text : /user/agrp_calsuite-MainCampus/Series/Community of Many Faces,X-BEDEWORK-ALIAS : values : text : /user/agrp_calsuite-MainCampus/Story Time,X-BEDEWORK-ALIAS : values : text : /user/agrp_calsuite-MainCampus/Browse By Topic/Dance and Theater,X-BEDEWORK-ALIAS : values : text : /user/agrp_calsuite-MainCampus/Browse By Topic/Story Time,X-BEDEWORK-ALIAS : values : text : /user/agrp_calsuite-MainCampus/Locations/East,X-BEDEWORK-THUMB-IMAGE : values : text : http://www.library.nashville.org/images/bedework/story-time_thumb.jpg,X-BEDEWORK-IMAGE : values : text : http://www.library.nashville.org/images/bedework/story-time_generic.jpg,X-BEDEWORK-SUBMITTEDBY : values : text : kcook for calsuite-MainCampus (agrp_calsuite-MainCampus) </t>
  </si>
  <si>
    <t xml:space="preserve"> Nashville Reads Book Discussion: The Color of Water by James McBride</t>
  </si>
  <si>
    <t>20160126-000079-BORDEAUX-201604161500%40LIBRARY.NASHVILLE.ORG</t>
  </si>
  <si>
    <t>http://events.library.nashville.org/feeder/feeder/event/eventView.do?b=de&amp;amp;calPath=%2Fpublic%2Fcals%2FMainCal&amp;amp;guid=20160126-000079-BORDEAUX-201604161500%40LIBRARY.NASHVILLE.ORG&amp;amp;recurrenceId=</t>
  </si>
  <si>
    <t>20160416T200000Z</t>
  </si>
  <si>
    <t>20160416T150000</t>
  </si>
  <si>
    <t>20160416T210000Z</t>
  </si>
  <si>
    <t>20160416T160000</t>
  </si>
  <si>
    <t>Adults,location/Bordeaux,series/Nashville Reads,Book Clubs,Locations,Series</t>
  </si>
  <si>
    <t>Join us as we discuss the Nashville Reads book selection, The Color of Water: A Black Man's Tribute to His White Mother, by James McBride.</t>
  </si>
  <si>
    <t xml:space="preserve">X-BEDEWORK-ALIAS : values : text : /user/agrp_calsuite-MainCampus/Adults,X-BEDEWORK-ALIAS : values : text : /user/agrp_calsuite-MainCampus/Locations/Bordeaux,X-BEDEWORK-ALIAS : values : text : /user/agrp_calsuite-MainCampus/Adults,X-BEDEWORK-ALIAS : values : text : /user/agrp_calsuite-MainCampus/Series/Nashville Reads,X-BEDEWORK-ALIAS : values : text : /user/agrp_calsuite-MainCampus/Browse By Topic/Book Clubs,X-BEDEWORK-IMAGE : values : text : http://events.library.nashville.org/pubcaldav/public/images/logo_cropped.jpg </t>
  </si>
  <si>
    <t>20160418T150000Z</t>
  </si>
  <si>
    <t>http://events.library.nashville.org/feeder/feeder/event/eventView.do?b=de&amp;amp;calPath=%2Fpublic%2Fcals%2FMainCal&amp;amp;guid=CAL-2a3e9ebb-52cadd24-0152-cc08d5ab-00001746demobedework%40mysite.edu&amp;amp;recurrenceId=20160418T150000Z</t>
  </si>
  <si>
    <t>20160418T100000</t>
  </si>
  <si>
    <t>20160126-000008-DONELSON-201604181030%40LIBRARY.NASHVILLE.ORG</t>
  </si>
  <si>
    <t>http://events.library.nashville.org/feeder/feeder/event/eventView.do?b=de&amp;amp;calPath=%2Fpublic%2Fcals%2FMainCal&amp;amp;guid=20160126-000008-DONELSON-201604181030%40LIBRARY.NASHVILLE.ORG&amp;amp;recurrenceId=</t>
  </si>
  <si>
    <t>20160418T153000Z</t>
  </si>
  <si>
    <t>20160418T103000</t>
  </si>
  <si>
    <t>Join the Fairy Godmother as she shares the story of Cinderella&amp;rsquo;s magical night.&amp;nbsp;Using fun-filled&amp;nbsp;movement, enchanted music and actual photographs from Nashville Ballet&amp;rsquo;s own production, this highly interactive storytime will whisk you away to the ball and back again!</t>
  </si>
  <si>
    <t xml:space="preserve">X-BEDEWORK-ALIAS : values : text : /user/agrp_calsuite-MainCampus/Locations/Donelson,X-BEDEWORK-ALIAS : values : text : /user/agrp_calsuite-MainCampus/Childrens,X-BEDEWORK-ALIAS : values : text : /user/agrp_calsuite-MainCampus/Series/Community of Many Faces,X-BEDEWORK-ALIAS : values : text : /user/agrp_calsuite-MainCampus/Story Time,X-BEDEWORK-ALIAS : values : text : /user/agrp_calsuite-MainCampus/Dance and Theater,X-BEDEWORK-THUMB-IMAGE : values : text : http://www.library.nashville.org/images/bedework/story-time_thumb.jpg,X-BEDEWORK-IMAGE : values : text : http://www.library.nashville.org/images/bedework/story-time_generic.jpg </t>
  </si>
  <si>
    <t>20160210-000004-EAST-201604181500%40LIBRARY.NASHVILLE.ORG</t>
  </si>
  <si>
    <t>http://events.library.nashville.org/feeder/feeder/event/eventView.do?b=de&amp;amp;calPath=%2Fpublic%2Fcals%2FMainCal&amp;amp;guid=20160210-000004-EAST-201604181500%40LIBRARY.NASHVILLE.ORG&amp;amp;recurrenceId=</t>
  </si>
  <si>
    <t>20160418T200000Z</t>
  </si>
  <si>
    <t>20160418T150000</t>
  </si>
  <si>
    <t>20160418T220000Z</t>
  </si>
  <si>
    <t>20160418T170000</t>
  </si>
  <si>
    <t>20160126-000009-BORDEAUX-201604191030%40LIBRARY.NASHVILLE.ORG</t>
  </si>
  <si>
    <t>http://events.library.nashville.org/feeder/feeder/event/eventView.do?b=de&amp;amp;calPath=%2Fpublic%2Fcals%2FMainCal&amp;amp;guid=20160126-000009-BORDEAUX-201604191030%40LIBRARY.NASHVILLE.ORG&amp;amp;recurrenceId=</t>
  </si>
  <si>
    <t>20160419T160000Z</t>
  </si>
  <si>
    <t>20160419T110000</t>
  </si>
  <si>
    <t xml:space="preserve"> Biodegradable Planter Making</t>
  </si>
  <si>
    <t>20160210-000050-EAST-201604191500%40LIBRARY.NASHVILLE.ORG</t>
  </si>
  <si>
    <t>http://events.library.nashville.org/feeder/feeder/event/eventView.do?b=de&amp;amp;calPath=%2Fpublic%2Fcals%2FMainCal&amp;amp;guid=20160210-000050-EAST-201604191500%40LIBRARY.NASHVILLE.ORG&amp;amp;recurrenceId=</t>
  </si>
  <si>
    <t>20160419T200000Z</t>
  </si>
  <si>
    <t>20160419T150000</t>
  </si>
  <si>
    <t>Arts and Crafts,Teens,location/East,Locations,series/Holiday,Series</t>
  </si>
  <si>
    <t xml:space="preserve">In celebration of Earth Day, coax a sprout from a seed, plant it, and protect it while it grows. </t>
  </si>
  <si>
    <t xml:space="preserve">X-BEDEWORK-ALIAS : values : text : /user/agrp_calsuite-MainCampus/Locations/East,X-BEDEWORK-ALIAS : values : text : /user/agrp_calsuite-MainCampus/Teens,X-BEDEWORK-ALIAS : values : text : /user/agrp_calsuite-MainCampus/Series/Holiday,X-BEDEWORK-ALIAS : values : text : /user/agrp_calsuite-MainCampus/Browse By Topic/Arts and Crafts </t>
  </si>
  <si>
    <t>20160126-000023-BORDEAUX-201604191600%40LIBRARY.NASHVILLE.ORG</t>
  </si>
  <si>
    <t>http://events.library.nashville.org/feeder/feeder/event/eventView.do?b=de&amp;amp;calPath=%2Fpublic%2Fcals%2FMainCal&amp;amp;guid=20160126-000023-BORDEAUX-201604191600%40LIBRARY.NASHVILLE.ORG&amp;amp;recurrenceId=</t>
  </si>
  <si>
    <t>20160419T223000Z</t>
  </si>
  <si>
    <t>20160419T173000</t>
  </si>
  <si>
    <t>20160126-000037-BORDEAUX-201604191800%40LIBRARY.NASHVILLE.ORG</t>
  </si>
  <si>
    <t>http://events.library.nashville.org/feeder/feeder/event/eventView.do?b=de&amp;amp;calPath=%2Fpublic%2Fcals%2FMainCal&amp;amp;guid=20160126-000037-BORDEAUX-201604191800%40LIBRARY.NASHVILLE.ORG&amp;amp;recurrenceId=</t>
  </si>
  <si>
    <t>20160419T233000Z</t>
  </si>
  <si>
    <t>20160419T183000</t>
  </si>
  <si>
    <t xml:space="preserve"> Homeschool Story Time: Alebrijes with Jairo Prado</t>
  </si>
  <si>
    <t>20160126-000016-DONELSON-201604201030%40LIBRARY.NASHVILLE.ORG</t>
  </si>
  <si>
    <t>http://events.library.nashville.org/feeder/feeder/event/eventView.do?b=de&amp;amp;calPath=%2Fpublic%2Fcals%2FMainCal&amp;amp;guid=20160126-000016-DONELSON-201604201030%40LIBRARY.NASHVILLE.ORG&amp;amp;recurrenceId=</t>
  </si>
  <si>
    <t>20160420T153000Z</t>
  </si>
  <si>
    <t>20160420T103000</t>
  </si>
  <si>
    <t>&amp;quot;Alebrijes&amp;quot; are brightly painted and textured sculptures representing animals and other dream-like creatures, a folk art tradition originating in Oaxaca, Mexico.&amp;nbsp;Guided by artist Jairo Prado, participants will have the opportunity to conceptualize, construct, paint, and take home their own stylized alebrijes using recycled wood materials.</t>
  </si>
  <si>
    <t xml:space="preserve">X-BEDEWORK-ALIAS : values : text : /user/agrp_calsuite-MainCampus/Locations/Donelson,X-BEDEWORK-ALIAS : values : text : /user/agrp_calsuite-MainCampus/Childrens,X-BEDEWORK-ALIAS : values : text : /user/agrp_calsuite-MainCampus/Series/Community of Many Faces,X-BEDEWORK-ALIAS : values : text : /user/agrp_calsuite-MainCampus/Story Time,X-BEDEWORK-ALIAS : values : text : /user/agrp_calsuite-MainCampus/Arts and Crafts,X-BEDEWORK-THUMB-IMAGE : values : text : http://www.library.nashville.org/images/bedework/story-time_thumb.jpg,X-BEDEWORK-IMAGE : values : text : http://www.library.nashville.org/images/bedework/story-time_generic.jpg </t>
  </si>
  <si>
    <t>20160210-000017-EAST-201604201530%40LIBRARY.NASHVILLE.ORG</t>
  </si>
  <si>
    <t>http://events.library.nashville.org/feeder/feeder/event/eventView.do?b=de&amp;amp;calPath=%2Fpublic%2Fcals%2FMainCal&amp;amp;guid=20160210-000017-EAST-201604201530%40LIBRARY.NASHVILLE.ORG&amp;amp;recurrenceId=</t>
  </si>
  <si>
    <t>20160420T203000Z</t>
  </si>
  <si>
    <t>20160420T153000</t>
  </si>
  <si>
    <t>20160420T220000Z</t>
  </si>
  <si>
    <t>20160420T170000</t>
  </si>
  <si>
    <t>20160126-000051-BORDEAUX-201604201600%40LIBRARY.NASHVILLE.ORG</t>
  </si>
  <si>
    <t>http://events.library.nashville.org/feeder/feeder/event/eventView.do?b=de&amp;amp;calPath=%2Fpublic%2Fcals%2FMainCal&amp;amp;guid=20160126-000051-BORDEAUX-201604201600%40LIBRARY.NASHVILLE.ORG&amp;amp;recurrenceId=</t>
  </si>
  <si>
    <t>20160420T223000Z</t>
  </si>
  <si>
    <t>20160420T173000</t>
  </si>
  <si>
    <t>20160126-000019-DONELSON-201604211400%40LIBRARY.NASHVILLE.ORG</t>
  </si>
  <si>
    <t>http://events.library.nashville.org/feeder/feeder/event/eventView.do?b=de&amp;amp;calPath=%2Fpublic%2Fcals%2FMainCal&amp;amp;guid=20160126-000019-DONELSON-201604211400%40LIBRARY.NASHVILLE.ORG&amp;amp;recurrenceId=</t>
  </si>
  <si>
    <t>20160421T190000Z</t>
  </si>
  <si>
    <t>20160421T140000</t>
  </si>
  <si>
    <t>Adults,location/Donelson,series/Nashville Reads,Book Clubs,Locations,Series</t>
  </si>
  <si>
    <t xml:space="preserve">X-BEDEWORK-ALIAS : values : text : /user/agrp_calsuite-MainCampus/Adults,X-BEDEWORK-ALIAS : values : text : /user/agrp_calsuite-MainCampus/Locations/Donelson,X-BEDEWORK-ALIAS : values : text : /user/agrp_calsuite-MainCampus/Adults,X-BEDEWORK-ALIAS : values : text : /user/agrp_calsuite-MainCampus/Series/Nashville Reads,X-BEDEWORK-ALIAS : values : text : /user/agrp_calsuite-MainCampus/Book Clubs,X-BEDEWORK-THUMB-IMAGE : values : text : http://events.library.nashville.org/pubcaldav/public/images/logo_cropped-thumb.png,X-BEDEWORK-IMAGE : values : text : http://events.library.nashville.org/pubcaldav/public/images/logo_cropped.jpg </t>
  </si>
  <si>
    <t>20160210-000029-EAST-201604211500%40LIBRARY.NASHVILLE.ORG</t>
  </si>
  <si>
    <t>http://events.library.nashville.org/feeder/feeder/event/eventView.do?b=de&amp;amp;calPath=%2Fpublic%2Fcals%2FMainCal&amp;amp;guid=20160210-000029-EAST-201604211500%40LIBRARY.NASHVILLE.ORG&amp;amp;recurrenceId=</t>
  </si>
  <si>
    <t>20160421T200000Z</t>
  </si>
  <si>
    <t>20160421T150000</t>
  </si>
  <si>
    <t>20160421T220000Z</t>
  </si>
  <si>
    <t>20160421T170000</t>
  </si>
  <si>
    <t xml:space="preserve"> Documentary: An Inconvenient Truth (2006)</t>
  </si>
  <si>
    <t>20160210-000051-EAST-201604211500%40LIBRARY.NASHVILLE.ORG</t>
  </si>
  <si>
    <t>http://events.library.nashville.org/feeder/feeder/event/eventView.do?b=de&amp;amp;calPath=%2Fpublic%2Fcals%2FMainCal&amp;amp;guid=20160210-000051-EAST-201604211500%40LIBRARY.NASHVILLE.ORG&amp;amp;recurrenceId=</t>
  </si>
  <si>
    <t>Teens,location/East,Movies,Locations,series/Holiday,Series</t>
  </si>
  <si>
    <t>A documentary on Al Gore's campaign to make the issue of global warming a recognized problem worldwide. Rated PG. 96 min.</t>
  </si>
  <si>
    <t xml:space="preserve">X-BEDEWORK-ALIAS : values : text : /user/agrp_calsuite-MainCampus/Locations/East,X-BEDEWORK-ALIAS : values : text : /user/agrp_calsuite-MainCampus/Teens,X-BEDEWORK-ALIAS : values : text : /user/agrp_calsuite-MainCampus/Series/Holiday,X-BEDEWORK-ALIAS : values : text : /user/agrp_calsuite-MainCampus/Browse By Topic/Movies </t>
  </si>
  <si>
    <t xml:space="preserve"> Teen Time: Technology Thursdays</t>
  </si>
  <si>
    <t>20160126-000073-BORDEAUX-201604211600%40LIBRARY.NASHVILLE.ORG</t>
  </si>
  <si>
    <t>http://events.library.nashville.org/feeder/feeder/event/eventView.do?b=de&amp;amp;calPath=%2Fpublic%2Fcals%2FMainCal&amp;amp;guid=20160126-000073-BORDEAUX-201604211600%40LIBRARY.NASHVILLE.ORG&amp;amp;recurrenceId=</t>
  </si>
  <si>
    <t>20160421T210000Z</t>
  </si>
  <si>
    <t>20160421T160000</t>
  </si>
  <si>
    <t>20160421T223000Z</t>
  </si>
  <si>
    <t>20160421T173000</t>
  </si>
  <si>
    <t>location/Bordeaux,Teens,Computers and Technology,Locations,Series</t>
  </si>
  <si>
    <t>Every 3rd Thursday. Join us to explore all of the different things you can do with technology!</t>
  </si>
  <si>
    <t xml:space="preserve">X-BEDEWORK-ALIAS : values : text : /user/agrp_calsuite-MainCampus/Locations/Bordeaux,X-BEDEWORK-ALIAS : values : text : /user/agrp_calsuite-MainCampus/Teens,X-BEDEWORK-ALIAS : values : text : /user/agrp_calsuite-MainCampus/Computers and Technology </t>
  </si>
  <si>
    <t>20160126-000063-BORDEAUX-201604211700%40LIBRARY.NASHVILLE.ORG</t>
  </si>
  <si>
    <t>http://events.library.nashville.org/feeder/feeder/event/eventView.do?b=de&amp;amp;calPath=%2Fpublic%2Fcals%2FMainCal&amp;amp;guid=20160126-000063-BORDEAUX-201604211700%40LIBRARY.NASHVILLE.ORG&amp;amp;recurrenceId=</t>
  </si>
  <si>
    <t>20160421T233000Z</t>
  </si>
  <si>
    <t>20160421T183000</t>
  </si>
  <si>
    <t>http://events.library.nashville.org/feeder/feeder/event/eventView.do?b=de&amp;amp;calPath=%2Fpublic%2Fcals%2FMainCal&amp;amp;guid=20160127-000112-BELLEVUE-201605191630%40LIBRARY.NASHVILLE.ORG&amp;amp;recurrenceId=20160421T233000Z</t>
  </si>
  <si>
    <t>20160422T004500Z</t>
  </si>
  <si>
    <t>20160421T194500</t>
  </si>
  <si>
    <t>20160126-000092-BORDEAUX-201603281600%40LIBRARY.NASHVILLE.ORG</t>
  </si>
  <si>
    <t>http://events.library.nashville.org/feeder/feeder/event/eventView.do?b=de&amp;amp;calPath=%2Fpublic%2Fcals%2FMainCal&amp;amp;guid=20160126-000092-BORDEAUX-201603281600%40LIBRARY.NASHVILLE.ORG&amp;amp;recurrenceId=</t>
  </si>
  <si>
    <t>20160423T153000Z</t>
  </si>
  <si>
    <t>20160423T103000</t>
  </si>
  <si>
    <t>20160423T163000Z</t>
  </si>
  <si>
    <t>20160423T113000</t>
  </si>
  <si>
    <t>location/Bordeaux,series/Wishing Chair Productions,series/Community of Many Faces,Children,Puppet Shows,Locations,Series</t>
  </si>
  <si>
    <t>A marionette show based on the true story of Tomas Rivera, the son of migrant workers who became a national education leader.&amp;nbsp;His life changed when,as a boy, he was encouraged to read by a librarian in Iowa.&amp;nbsp;Based on the book by Pat Mora.&amp;nbsp;Produced with special permission from Random House.&amp;nbsp;Running time: 45 minutes.</t>
  </si>
  <si>
    <t xml:space="preserve">X-BEDEWORK-ALIAS : values : text : /user/agrp_calsuite-MainCampus/Locations/Bordeaux,X-BEDEWORK-ALIAS : values : text : /user/agrp_calsuite-MainCampus/Series/Wishing Chair Productions,X-BEDEWORK-ALIAS : values : text : /user/agrp_calsuite-MainCampus/Childrens,X-BEDEWORK-ALIAS : values : text : /user/agrp_calsuite-MainCampus/Series/Community of Many Faces,X-BEDEWORK-ALIAS : values : text : /user/agrp_calsuite-MainCampus/Browse By Topic/Puppet Shows </t>
  </si>
  <si>
    <t xml:space="preserve"> Make a Pysanky Egg</t>
  </si>
  <si>
    <t>20160126-000023-DONELSON-201604231400%40LIBRARY.NASHVILLE.ORG</t>
  </si>
  <si>
    <t>http://events.library.nashville.org/feeder/feeder/event/eventView.do?b=de&amp;amp;calPath=%2Fpublic%2Fcals%2FMainCal&amp;amp;guid=20160126-000023-DONELSON-201604231400%40LIBRARY.NASHVILLE.ORG&amp;amp;recurrenceId=</t>
  </si>
  <si>
    <t>20160423T190000Z</t>
  </si>
  <si>
    <t>20160423T140000</t>
  </si>
  <si>
    <t>Arts and Crafts,Adults,location/Donelson,series/Community of Many Faces,Locations,Series</t>
  </si>
  <si>
    <t>Learn this traditional Ukrainian Easter Egg craft in a 2-hour workshop.&amp;nbsp;Many eastern European ethnic groups decorate eggs using this wax resist method.</t>
  </si>
  <si>
    <t xml:space="preserve">X-BEDEWORK-ALIAS : values : text : /user/agrp_calsuite-MainCampus/Adults,X-BEDEWORK-ALIAS : values : text : /user/agrp_calsuite-MainCampus/Locations/Donelson,X-BEDEWORK-ALIAS : values : text : /user/agrp_calsuite-MainCampus/Adults,X-BEDEWORK-ALIAS : values : text : /user/agrp_calsuite-MainCampus/Series/Community of Many Faces,X-BEDEWORK-ALIAS : values : text : /user/agrp_calsuite-MainCampus/Arts and Crafts </t>
  </si>
  <si>
    <t>20160425T150000Z</t>
  </si>
  <si>
    <t>http://events.library.nashville.org/feeder/feeder/event/eventView.do?b=de&amp;amp;calPath=%2Fpublic%2Fcals%2FMainCal&amp;amp;guid=CAL-2a3e9ebb-52cadd24-0152-cc08d5ab-00001746demobedework%40mysite.edu&amp;amp;recurrenceId=20160425T150000Z</t>
  </si>
  <si>
    <t>20160425T100000</t>
  </si>
  <si>
    <t xml:space="preserve"> Preschool Story Time: Bring Your Best (Stuffed) Friend for a Pet Show</t>
  </si>
  <si>
    <t>20160126-000009-DONELSON-201604251030%40LIBRARY.NASHVILLE.ORG</t>
  </si>
  <si>
    <t>http://events.library.nashville.org/feeder/feeder/event/eventView.do?b=de&amp;amp;calPath=%2Fpublic%2Fcals%2FMainCal&amp;amp;guid=20160126-000009-DONELSON-201604251030%40LIBRARY.NASHVILLE.ORG&amp;amp;recurrenceId=</t>
  </si>
  <si>
    <t>20160425T153000Z</t>
  </si>
  <si>
    <t>20160425T103000</t>
  </si>
  <si>
    <t>11th Annual Best Stuffed Pet Show! Bring your best (stuffed) friend!</t>
  </si>
  <si>
    <t>20160210-000005-EAST-201604251500%40LIBRARY.NASHVILLE.ORG</t>
  </si>
  <si>
    <t>http://events.library.nashville.org/feeder/feeder/event/eventView.do?b=de&amp;amp;calPath=%2Fpublic%2Fcals%2FMainCal&amp;amp;guid=20160210-000005-EAST-201604251500%40LIBRARY.NASHVILLE.ORG&amp;amp;recurrenceId=</t>
  </si>
  <si>
    <t>20160425T200000Z</t>
  </si>
  <si>
    <t>20160425T150000</t>
  </si>
  <si>
    <t>20160425T220000Z</t>
  </si>
  <si>
    <t>20160425T170000</t>
  </si>
  <si>
    <t>20160126-000010-BORDEAUX-201604261030%40LIBRARY.NASHVILLE.ORG</t>
  </si>
  <si>
    <t>http://events.library.nashville.org/feeder/feeder/event/eventView.do?b=de&amp;amp;calPath=%2Fpublic%2Fcals%2FMainCal&amp;amp;guid=20160126-000010-BORDEAUX-201604261030%40LIBRARY.NASHVILLE.ORG&amp;amp;recurrenceId=</t>
  </si>
  <si>
    <t>20160426T153000Z</t>
  </si>
  <si>
    <t>20160426T103000</t>
  </si>
  <si>
    <t>20160426T160000Z</t>
  </si>
  <si>
    <t>20160426T110000</t>
  </si>
  <si>
    <t>20160210-000052-EAST-201604261500%40LIBRARY.NASHVILLE.ORG</t>
  </si>
  <si>
    <t>http://events.library.nashville.org/feeder/feeder/event/eventView.do?b=de&amp;amp;calPath=%2Fpublic%2Fcals%2FMainCal&amp;amp;guid=20160210-000052-EAST-201604261500%40LIBRARY.NASHVILLE.ORG&amp;amp;recurrenceId=</t>
  </si>
  <si>
    <t>20160426T200000Z</t>
  </si>
  <si>
    <t>20160426T150000</t>
  </si>
  <si>
    <t>20160126-000024-BORDEAUX-201604261600%40LIBRARY.NASHVILLE.ORG</t>
  </si>
  <si>
    <t>http://events.library.nashville.org/feeder/feeder/event/eventView.do?b=de&amp;amp;calPath=%2Fpublic%2Fcals%2FMainCal&amp;amp;guid=20160126-000024-BORDEAUX-201604261600%40LIBRARY.NASHVILLE.ORG&amp;amp;recurrenceId=</t>
  </si>
  <si>
    <t>20160426T223000Z</t>
  </si>
  <si>
    <t>20160426T173000</t>
  </si>
  <si>
    <t>20160126-000038-BORDEAUX-201604261800%40LIBRARY.NASHVILLE.ORG</t>
  </si>
  <si>
    <t>http://events.library.nashville.org/feeder/feeder/event/eventView.do?b=de&amp;amp;calPath=%2Fpublic%2Fcals%2FMainCal&amp;amp;guid=20160126-000038-BORDEAUX-201604261800%40LIBRARY.NASHVILLE.ORG&amp;amp;recurrenceId=</t>
  </si>
  <si>
    <t>20160426T230000Z</t>
  </si>
  <si>
    <t>20160426T180000</t>
  </si>
  <si>
    <t>20160426T233000Z</t>
  </si>
  <si>
    <t>20160426T183000</t>
  </si>
  <si>
    <t>20160210-000088-EAST-201604261830%40LIBRARY.NASHVILLE.ORG</t>
  </si>
  <si>
    <t>http://events.library.nashville.org/feeder/feeder/event/eventView.do?b=de&amp;amp;calPath=%2Fpublic%2Fcals%2FMainCal&amp;amp;guid=20160210-000088-EAST-201604261830%40LIBRARY.NASHVILLE.ORG&amp;amp;recurrenceId=</t>
  </si>
  <si>
    <t>20160210-000018-EAST-201604271530%40LIBRARY.NASHVILLE.ORG</t>
  </si>
  <si>
    <t>http://events.library.nashville.org/feeder/feeder/event/eventView.do?b=de&amp;amp;calPath=%2Fpublic%2Fcals%2FMainCal&amp;amp;guid=20160210-000018-EAST-201604271530%40LIBRARY.NASHVILLE.ORG&amp;amp;recurrenceId=</t>
  </si>
  <si>
    <t>20160427T203000Z</t>
  </si>
  <si>
    <t>20160427T153000</t>
  </si>
  <si>
    <t>20160427T220000Z</t>
  </si>
  <si>
    <t>20160427T170000</t>
  </si>
  <si>
    <t>20160126-000052-BORDEAUX-201604271600%40LIBRARY.NASHVILLE.ORG</t>
  </si>
  <si>
    <t>http://events.library.nashville.org/feeder/feeder/event/eventView.do?b=de&amp;amp;calPath=%2Fpublic%2Fcals%2FMainCal&amp;amp;guid=20160126-000052-BORDEAUX-201604271600%40LIBRARY.NASHVILLE.ORG&amp;amp;recurrenceId=</t>
  </si>
  <si>
    <t>20160427T210000Z</t>
  </si>
  <si>
    <t>20160427T160000</t>
  </si>
  <si>
    <t>20160427T223000Z</t>
  </si>
  <si>
    <t>20160427T173000</t>
  </si>
  <si>
    <t>20160210-000030-EAST-201604281500%40LIBRARY.NASHVILLE.ORG</t>
  </si>
  <si>
    <t>http://events.library.nashville.org/feeder/feeder/event/eventView.do?b=de&amp;amp;calPath=%2Fpublic%2Fcals%2FMainCal&amp;amp;guid=20160210-000030-EAST-201604281500%40LIBRARY.NASHVILLE.ORG&amp;amp;recurrenceId=</t>
  </si>
  <si>
    <t>20160428T200000Z</t>
  </si>
  <si>
    <t>20160428T150000</t>
  </si>
  <si>
    <t>20160428T220000Z</t>
  </si>
  <si>
    <t>20160428T170000</t>
  </si>
  <si>
    <t xml:space="preserve"> Movie: Good Hair (2009)</t>
  </si>
  <si>
    <t>20160210-000053-EAST-201604281500%40LIBRARY.NASHVILLE.ORG</t>
  </si>
  <si>
    <t>http://events.library.nashville.org/feeder/feeder/event/eventView.do?b=de&amp;amp;calPath=%2Fpublic%2Fcals%2FMainCal&amp;amp;guid=20160210-000053-EAST-201604281500%40LIBRARY.NASHVILLE.ORG&amp;amp;recurrenceId=</t>
  </si>
  <si>
    <t xml:space="preserve">Chris Rock explores the wonders of African-American hairstyles. Rated PG-13. 96 min. </t>
  </si>
  <si>
    <t>20160126-000076-BORDEAUX-201604281600%40LIBRARY.NASHVILLE.ORG</t>
  </si>
  <si>
    <t>http://events.library.nashville.org/feeder/feeder/event/eventView.do?b=de&amp;amp;calPath=%2Fpublic%2Fcals%2FMainCal&amp;amp;guid=20160126-000076-BORDEAUX-201604281600%40LIBRARY.NASHVILLE.ORG&amp;amp;recurrenceId=</t>
  </si>
  <si>
    <t>20160428T210000Z</t>
  </si>
  <si>
    <t>20160428T160000</t>
  </si>
  <si>
    <t>20160428T233000Z</t>
  </si>
  <si>
    <t>http://events.library.nashville.org/feeder/feeder/event/eventView.do?b=de&amp;amp;calPath=%2Fpublic%2Fcals%2FMainCal&amp;amp;guid=20160127-000112-BELLEVUE-201605191630%40LIBRARY.NASHVILLE.ORG&amp;amp;recurrenceId=20160428T233000Z</t>
  </si>
  <si>
    <t>20160428T183000</t>
  </si>
  <si>
    <t>20160429T004500Z</t>
  </si>
  <si>
    <t>20160428T194500</t>
  </si>
  <si>
    <t>20160502T150000Z</t>
  </si>
  <si>
    <t>http://events.library.nashville.org/feeder/feeder/event/eventView.do?b=de&amp;amp;calPath=%2Fpublic%2Fcals%2FMainCal&amp;amp;guid=CAL-2a3e9ebb-52cadd24-0152-cc08d5ab-00001746demobedework%40mysite.edu&amp;amp;recurrenceId=20160502T150000Z</t>
  </si>
  <si>
    <t>20160502T100000</t>
  </si>
  <si>
    <t>20160126-000010-DONELSON-201605021030%40LIBRARY.NASHVILLE.ORG</t>
  </si>
  <si>
    <t>http://events.library.nashville.org/feeder/feeder/event/eventView.do?b=de&amp;amp;calPath=%2Fpublic%2Fcals%2FMainCal&amp;amp;guid=20160126-000010-DONELSON-201605021030%40LIBRARY.NASHVILLE.ORG&amp;amp;recurrenceId=</t>
  </si>
  <si>
    <t>20160502T153000Z</t>
  </si>
  <si>
    <t>20160502T103000</t>
  </si>
  <si>
    <t>20160210-000006-EAST-201605021500%40LIBRARY.NASHVILLE.ORG</t>
  </si>
  <si>
    <t>http://events.library.nashville.org/feeder/feeder/event/eventView.do?b=de&amp;amp;calPath=%2Fpublic%2Fcals%2FMainCal&amp;amp;guid=20160210-000006-EAST-201605021500%40LIBRARY.NASHVILLE.ORG&amp;amp;recurrenceId=</t>
  </si>
  <si>
    <t>20160502T200000Z</t>
  </si>
  <si>
    <t>20160502T150000</t>
  </si>
  <si>
    <t>20160502T220000Z</t>
  </si>
  <si>
    <t>20160502T170000</t>
  </si>
  <si>
    <t>20160126-000011-BORDEAUX-201605031030%40LIBRARY.NASHVILLE.ORG</t>
  </si>
  <si>
    <t>http://events.library.nashville.org/feeder/feeder/event/eventView.do?b=de&amp;amp;calPath=%2Fpublic%2Fcals%2FMainCal&amp;amp;guid=20160126-000011-BORDEAUX-201605031030%40LIBRARY.NASHVILLE.ORG&amp;amp;recurrenceId=</t>
  </si>
  <si>
    <t>20160503T153000Z</t>
  </si>
  <si>
    <t>20160503T103000</t>
  </si>
  <si>
    <t>20160503T160000Z</t>
  </si>
  <si>
    <t>20160503T110000</t>
  </si>
  <si>
    <t xml:space="preserve"> Watercolor Portrait Making</t>
  </si>
  <si>
    <t>20160210-000054-EAST-201605031500%40LIBRARY.NASHVILLE.ORG</t>
  </si>
  <si>
    <t>http://events.library.nashville.org/feeder/feeder/event/eventView.do?b=de&amp;amp;calPath=%2Fpublic%2Fcals%2FMainCal&amp;amp;guid=20160210-000054-EAST-201605031500%40LIBRARY.NASHVILLE.ORG&amp;amp;recurrenceId=</t>
  </si>
  <si>
    <t>20160503T200000Z</t>
  </si>
  <si>
    <t>20160503T150000</t>
  </si>
  <si>
    <t>Explore your artistic side by capturing your own visage in watercolor.</t>
  </si>
  <si>
    <t xml:space="preserve">X-BEDEWORK-ALIAS : values : text : /user/agrp_calsuite-MainCampus/Locations/East,X-BEDEWORK-ALIAS : values : text : /user/agrp_calsuite-MainCampus/Teens,X-BEDEWORK-ALIAS : values : text : /user/agrp_calsuite-MainCampus/Arts and Crafts </t>
  </si>
  <si>
    <t>20160126-000025-BORDEAUX-201605031600%40LIBRARY.NASHVILLE.ORG</t>
  </si>
  <si>
    <t>http://events.library.nashville.org/feeder/feeder/event/eventView.do?b=de&amp;amp;calPath=%2Fpublic%2Fcals%2FMainCal&amp;amp;guid=20160126-000025-BORDEAUX-201605031600%40LIBRARY.NASHVILLE.ORG&amp;amp;recurrenceId=</t>
  </si>
  <si>
    <t>20160503T223000Z</t>
  </si>
  <si>
    <t>20160503T173000</t>
  </si>
  <si>
    <t>20160126-000039-BORDEAUX-201605031800%40LIBRARY.NASHVILLE.ORG</t>
  </si>
  <si>
    <t>http://events.library.nashville.org/feeder/feeder/event/eventView.do?b=de&amp;amp;calPath=%2Fpublic%2Fcals%2FMainCal&amp;amp;guid=20160126-000039-BORDEAUX-201605031800%40LIBRARY.NASHVILLE.ORG&amp;amp;recurrenceId=</t>
  </si>
  <si>
    <t>20160503T233000Z</t>
  </si>
  <si>
    <t>20160503T183000</t>
  </si>
  <si>
    <t>20160126-000017-DONELSON-201605041030%40LIBRARY.NASHVILLE.ORG</t>
  </si>
  <si>
    <t>http://events.library.nashville.org/feeder/feeder/event/eventView.do?b=de&amp;amp;calPath=%2Fpublic%2Fcals%2FMainCal&amp;amp;guid=20160126-000017-DONELSON-201605041030%40LIBRARY.NASHVILLE.ORG&amp;amp;recurrenceId=</t>
  </si>
  <si>
    <t>20160504T153000Z</t>
  </si>
  <si>
    <t>20160504T103000</t>
  </si>
  <si>
    <t>20160210-000019-EAST-201605041530%40LIBRARY.NASHVILLE.ORG</t>
  </si>
  <si>
    <t>http://events.library.nashville.org/feeder/feeder/event/eventView.do?b=de&amp;amp;calPath=%2Fpublic%2Fcals%2FMainCal&amp;amp;guid=20160210-000019-EAST-201605041530%40LIBRARY.NASHVILLE.ORG&amp;amp;recurrenceId=</t>
  </si>
  <si>
    <t>20160504T203000Z</t>
  </si>
  <si>
    <t>20160504T153000</t>
  </si>
  <si>
    <t>20160504T220000Z</t>
  </si>
  <si>
    <t>20160504T170000</t>
  </si>
  <si>
    <t>20160126-000053-BORDEAUX-201605041600%40LIBRARY.NASHVILLE.ORG</t>
  </si>
  <si>
    <t>http://events.library.nashville.org/feeder/feeder/event/eventView.do?b=de&amp;amp;calPath=%2Fpublic%2Fcals%2FMainCal&amp;amp;guid=20160126-000053-BORDEAUX-201605041600%40LIBRARY.NASHVILLE.ORG&amp;amp;recurrenceId=</t>
  </si>
  <si>
    <t>20160504T210000Z</t>
  </si>
  <si>
    <t>20160504T160000</t>
  </si>
  <si>
    <t xml:space="preserve"> Movie: Despicable Me (2010)</t>
  </si>
  <si>
    <t>20160210-000055-EAST-201605051500%40LIBRARY.NASHVILLE.ORG</t>
  </si>
  <si>
    <t>http://events.library.nashville.org/feeder/feeder/event/eventView.do?b=de&amp;amp;calPath=%2Fpublic%2Fcals%2FMainCal&amp;amp;guid=20160210-000055-EAST-201605051500%40LIBRARY.NASHVILLE.ORG&amp;amp;recurrenceId=</t>
  </si>
  <si>
    <t>20160505T200000Z</t>
  </si>
  <si>
    <t>20160505T150000</t>
  </si>
  <si>
    <t>When a criminal mastermind uses a trio of orphan girls as pawns for a grand scheme, he finds their love is profoundly changing him for the better. Rated PG. 95 min.</t>
  </si>
  <si>
    <t>20160210-000031-EAST-201605051500%40LIBRARY.NASHVILLE.ORG</t>
  </si>
  <si>
    <t>http://events.library.nashville.org/feeder/feeder/event/eventView.do?b=de&amp;amp;calPath=%2Fpublic%2Fcals%2FMainCal&amp;amp;guid=20160210-000031-EAST-201605051500%40LIBRARY.NASHVILLE.ORG&amp;amp;recurrenceId=</t>
  </si>
  <si>
    <t>20160505T220000Z</t>
  </si>
  <si>
    <t>20160505T170000</t>
  </si>
  <si>
    <t>Every Thursday, come explore cutting -dge technology with Studio NPL.</t>
  </si>
  <si>
    <t>20160126-000059-BORDEAUX-201605051600%40LIBRARY.NASHVILLE.ORG</t>
  </si>
  <si>
    <t>http://events.library.nashville.org/feeder/feeder/event/eventView.do?b=de&amp;amp;calPath=%2Fpublic%2Fcals%2FMainCal&amp;amp;guid=20160126-000059-BORDEAUX-201605051600%40LIBRARY.NASHVILLE.ORG&amp;amp;recurrenceId=</t>
  </si>
  <si>
    <t>20160505T210000Z</t>
  </si>
  <si>
    <t>20160505T160000</t>
  </si>
  <si>
    <t>20160505T223000Z</t>
  </si>
  <si>
    <t>20160505T173000</t>
  </si>
  <si>
    <t>20160126-000064-BORDEAUX-201605051700%40LIBRARY.NASHVILLE.ORG</t>
  </si>
  <si>
    <t>http://events.library.nashville.org/feeder/feeder/event/eventView.do?b=de&amp;amp;calPath=%2Fpublic%2Fcals%2FMainCal&amp;amp;guid=20160126-000064-BORDEAUX-201605051700%40LIBRARY.NASHVILLE.ORG&amp;amp;recurrenceId=</t>
  </si>
  <si>
    <t>20160505T233000Z</t>
  </si>
  <si>
    <t>20160505T183000</t>
  </si>
  <si>
    <t xml:space="preserve"> Movie Showing: Dark Girls (2011)</t>
  </si>
  <si>
    <t>20160126-000080-BORDEAUX-201605051800%40LIBRARY.NASHVILLE.ORG</t>
  </si>
  <si>
    <t>http://events.library.nashville.org/feeder/feeder/event/eventView.do?b=de&amp;amp;calPath=%2Fpublic%2Fcals%2FMainCal&amp;amp;guid=20160126-000080-BORDEAUX-201605051800%40LIBRARY.NASHVILLE.ORG&amp;amp;recurrenceId=</t>
  </si>
  <si>
    <t>20160506T000000Z</t>
  </si>
  <si>
    <t>20160505T190000</t>
  </si>
  <si>
    <t>Adults,location/Bordeaux,series/Nashville Reads,Movies,Locations,Series</t>
  </si>
  <si>
    <t>This documentary, by directors D. Channsin Berry and Bill Duke, examines the cultural phenomenon of &amp;quot;&amp;quot;colorism,&amp;quot;&amp;quot; prejudice or discrimination based on the relative darkness or lightness of skin generally within one's own ethnic or racial group, specifically as it pertains to women and girls of color in America and other parts of the world.</t>
  </si>
  <si>
    <t xml:space="preserve">X-BEDEWORK-ALIAS : values : text : /user/agrp_calsuite-MainCampus/Adults,X-BEDEWORK-ALIAS : values : text : /user/agrp_calsuite-MainCampus/Locations/Bordeaux,X-BEDEWORK-ALIAS : values : text : /user/agrp_calsuite-MainCampus/Adults,X-BEDEWORK-ALIAS : values : text : /user/agrp_calsuite-MainCampus/Series/Nashville Reads,X-BEDEWORK-ALIAS : values : text : /user/agrp_calsuite-MainCampus/Browse By Topic/Movies,X-BEDEWORK-THUMB-IMAGE : values : text : /public/images/dark-girls-thumb.png,X-BEDEWORK-IMAGE : values : text : /public/images/dark-girls.jpg,X-BEDEWORK-SUBMITTEDBY : values : text : kcook for calsuite-MainCampus (agrp_calsuite-MainCampus) </t>
  </si>
  <si>
    <t>http://events.library.nashville.org/feeder/feeder/event/eventView.do?b=de&amp;amp;calPath=%2Fpublic%2Fcals%2FMainCal&amp;amp;guid=20160127-000112-BELLEVUE-201605191630%40LIBRARY.NASHVILLE.ORG&amp;amp;recurrenceId=20160505T233000Z</t>
  </si>
  <si>
    <t>20160506T004500Z</t>
  </si>
  <si>
    <t>20160505T194500</t>
  </si>
  <si>
    <t>20160509T150000Z</t>
  </si>
  <si>
    <t>http://events.library.nashville.org/feeder/feeder/event/eventView.do?b=de&amp;amp;calPath=%2Fpublic%2Fcals%2FMainCal&amp;amp;guid=CAL-2a3e9ebb-52cadd24-0152-cc08d5ab-00001746demobedework%40mysite.edu&amp;amp;recurrenceId=20160509T150000Z</t>
  </si>
  <si>
    <t>20160509T100000</t>
  </si>
  <si>
    <t>20160126-000011-DONELSON-201605091030%40LIBRARY.NASHVILLE.ORG</t>
  </si>
  <si>
    <t>http://events.library.nashville.org/feeder/feeder/event/eventView.do?b=de&amp;amp;calPath=%2Fpublic%2Fcals%2FMainCal&amp;amp;guid=20160126-000011-DONELSON-201605091030%40LIBRARY.NASHVILLE.ORG&amp;amp;recurrenceId=</t>
  </si>
  <si>
    <t>20160509T153000Z</t>
  </si>
  <si>
    <t>20160509T103000</t>
  </si>
  <si>
    <t>20160210-000007-EAST-201605091500%40LIBRARY.NASHVILLE.ORG</t>
  </si>
  <si>
    <t>http://events.library.nashville.org/feeder/feeder/event/eventView.do?b=de&amp;amp;calPath=%2Fpublic%2Fcals%2FMainCal&amp;amp;guid=20160210-000007-EAST-201605091500%40LIBRARY.NASHVILLE.ORG&amp;amp;recurrenceId=</t>
  </si>
  <si>
    <t>20160509T200000Z</t>
  </si>
  <si>
    <t>20160509T150000</t>
  </si>
  <si>
    <t>20160509T220000Z</t>
  </si>
  <si>
    <t>20160509T170000</t>
  </si>
  <si>
    <t>20160126-000012-BORDEAUX-201605101030%40LIBRARY.NASHVILLE.ORG</t>
  </si>
  <si>
    <t>http://events.library.nashville.org/feeder/feeder/event/eventView.do?b=de&amp;amp;calPath=%2Fpublic%2Fcals%2FMainCal&amp;amp;guid=20160126-000012-BORDEAUX-201605101030%40LIBRARY.NASHVILLE.ORG&amp;amp;recurrenceId=</t>
  </si>
  <si>
    <t>20160510T153000Z</t>
  </si>
  <si>
    <t>20160510T103000</t>
  </si>
  <si>
    <t>20160510T160000Z</t>
  </si>
  <si>
    <t>20160510T110000</t>
  </si>
  <si>
    <t xml:space="preserve"> Make Your Own Buttons </t>
  </si>
  <si>
    <t>20160210-000056-EAST-201605101500%40LIBRARY.NASHVILLE.ORG</t>
  </si>
  <si>
    <t>http://events.library.nashville.org/feeder/feeder/event/eventView.do?b=de&amp;amp;calPath=%2Fpublic%2Fcals%2FMainCal&amp;amp;guid=20160210-000056-EAST-201605101500%40LIBRARY.NASHVILLE.ORG&amp;amp;recurrenceId=</t>
  </si>
  <si>
    <t>20160510T200000Z</t>
  </si>
  <si>
    <t>20160510T150000</t>
  </si>
  <si>
    <t>Political? Punk-rock? You decide when you make your own buttons!</t>
  </si>
  <si>
    <t>20160126-000026-BORDEAUX-201605101600%40LIBRARY.NASHVILLE.ORG</t>
  </si>
  <si>
    <t>http://events.library.nashville.org/feeder/feeder/event/eventView.do?b=de&amp;amp;calPath=%2Fpublic%2Fcals%2FMainCal&amp;amp;guid=20160126-000026-BORDEAUX-201605101600%40LIBRARY.NASHVILLE.ORG&amp;amp;recurrenceId=</t>
  </si>
  <si>
    <t>20160510T223000Z</t>
  </si>
  <si>
    <t>20160510T173000</t>
  </si>
  <si>
    <t>20160210-000020-EAST-201605111530%40LIBRARY.NASHVILLE.ORG</t>
  </si>
  <si>
    <t>http://events.library.nashville.org/feeder/feeder/event/eventView.do?b=de&amp;amp;calPath=%2Fpublic%2Fcals%2FMainCal&amp;amp;guid=20160210-000020-EAST-201605111530%40LIBRARY.NASHVILLE.ORG&amp;amp;recurrenceId=</t>
  </si>
  <si>
    <t>20160511T203000Z</t>
  </si>
  <si>
    <t>20160511T153000</t>
  </si>
  <si>
    <t>20160511T220000Z</t>
  </si>
  <si>
    <t>20160511T170000</t>
  </si>
  <si>
    <t>20160126-000054-BORDEAUX-201605111600%40LIBRARY.NASHVILLE.ORG</t>
  </si>
  <si>
    <t>http://events.library.nashville.org/feeder/feeder/event/eventView.do?b=de&amp;amp;calPath=%2Fpublic%2Fcals%2FMainCal&amp;amp;guid=20160126-000054-BORDEAUX-201605111600%40LIBRARY.NASHVILLE.ORG&amp;amp;recurrenceId=</t>
  </si>
  <si>
    <t>20160511T210000Z</t>
  </si>
  <si>
    <t>20160511T160000</t>
  </si>
  <si>
    <t>20160511T223000Z</t>
  </si>
  <si>
    <t>20160511T173000</t>
  </si>
  <si>
    <t>20160126-000068-BORDEAUX-201605121030%40LIBRARY.NASHVILLE.ORG</t>
  </si>
  <si>
    <t>http://events.library.nashville.org/feeder/feeder/event/eventView.do?b=de&amp;amp;calPath=%2Fpublic%2Fcals%2FMainCal&amp;amp;guid=20160126-000068-BORDEAUX-201605121030%40LIBRARY.NASHVILLE.ORG&amp;amp;recurrenceId=</t>
  </si>
  <si>
    <t>20160512T153000Z</t>
  </si>
  <si>
    <t>20160512T103000</t>
  </si>
  <si>
    <t>20160512T160000Z</t>
  </si>
  <si>
    <t>20160512T110000</t>
  </si>
  <si>
    <t>20160210-000032-EAST-201605121500%40LIBRARY.NASHVILLE.ORG</t>
  </si>
  <si>
    <t>http://events.library.nashville.org/feeder/feeder/event/eventView.do?b=de&amp;amp;calPath=%2Fpublic%2Fcals%2FMainCal&amp;amp;guid=20160210-000032-EAST-201605121500%40LIBRARY.NASHVILLE.ORG&amp;amp;recurrenceId=</t>
  </si>
  <si>
    <t>20160512T200000Z</t>
  </si>
  <si>
    <t>20160512T150000</t>
  </si>
  <si>
    <t>20160512T220000Z</t>
  </si>
  <si>
    <t>20160512T170000</t>
  </si>
  <si>
    <t xml:space="preserve"> Movie: Despicable Me 2 (2013)</t>
  </si>
  <si>
    <t>20160210-000057-EAST-201605121500%40LIBRARY.NASHVILLE.ORG</t>
  </si>
  <si>
    <t>http://events.library.nashville.org/feeder/feeder/event/eventView.do?b=de&amp;amp;calPath=%2Fpublic%2Fcals%2FMainCal&amp;amp;guid=20160210-000057-EAST-201605121500%40LIBRARY.NASHVILLE.ORG&amp;amp;recurrenceId=</t>
  </si>
  <si>
    <t>When Gru, the world's most super-bad turned super-dad, has been recruited by a team of officials to stop lethal muscle and a host of Gru's own, he has to fight back with new gadgetry, cars, and more minion madness. Rated PG. 98 min.</t>
  </si>
  <si>
    <t>20160126-000071-BORDEAUX-201605121600%40LIBRARY.NASHVILLE.ORG</t>
  </si>
  <si>
    <t>http://events.library.nashville.org/feeder/feeder/event/eventView.do?b=de&amp;amp;calPath=%2Fpublic%2Fcals%2FMainCal&amp;amp;guid=20160126-000071-BORDEAUX-201605121600%40LIBRARY.NASHVILLE.ORG&amp;amp;recurrenceId=</t>
  </si>
  <si>
    <t>20160512T210000Z</t>
  </si>
  <si>
    <t>20160512T160000</t>
  </si>
  <si>
    <t>20160512T223000Z</t>
  </si>
  <si>
    <t>20160512T173000</t>
  </si>
  <si>
    <t>20160512T233000Z</t>
  </si>
  <si>
    <t>http://events.library.nashville.org/feeder/feeder/event/eventView.do?b=de&amp;amp;calPath=%2Fpublic%2Fcals%2FMainCal&amp;amp;guid=20160127-000112-BELLEVUE-201605191630%40LIBRARY.NASHVILLE.ORG&amp;amp;recurrenceId=20160512T233000Z</t>
  </si>
  <si>
    <t>20160512T183000</t>
  </si>
  <si>
    <t>20160513T004500Z</t>
  </si>
  <si>
    <t>20160512T194500</t>
  </si>
  <si>
    <t>20160516T150000Z</t>
  </si>
  <si>
    <t>http://events.library.nashville.org/feeder/feeder/event/eventView.do?b=de&amp;amp;calPath=%2Fpublic%2Fcals%2FMainCal&amp;amp;guid=CAL-2a3e9ebb-52cadd24-0152-cc08d5ab-00001746demobedework%40mysite.edu&amp;amp;recurrenceId=20160516T150000Z</t>
  </si>
  <si>
    <t>20160516T100000</t>
  </si>
  <si>
    <t>20160126-000012-DONELSON-201605161030%40LIBRARY.NASHVILLE.ORG</t>
  </si>
  <si>
    <t>http://events.library.nashville.org/feeder/feeder/event/eventView.do?b=de&amp;amp;calPath=%2Fpublic%2Fcals%2FMainCal&amp;amp;guid=20160126-000012-DONELSON-201605161030%40LIBRARY.NASHVILLE.ORG&amp;amp;recurrenceId=</t>
  </si>
  <si>
    <t>20160516T153000Z</t>
  </si>
  <si>
    <t>20160516T103000</t>
  </si>
  <si>
    <t>20160210-000008-EAST-201605161500%40LIBRARY.NASHVILLE.ORG</t>
  </si>
  <si>
    <t>http://events.library.nashville.org/feeder/feeder/event/eventView.do?b=de&amp;amp;calPath=%2Fpublic%2Fcals%2FMainCal&amp;amp;guid=20160210-000008-EAST-201605161500%40LIBRARY.NASHVILLE.ORG&amp;amp;recurrenceId=</t>
  </si>
  <si>
    <t>20160516T200000Z</t>
  </si>
  <si>
    <t>20160516T150000</t>
  </si>
  <si>
    <t>20160516T220000Z</t>
  </si>
  <si>
    <t>20160516T170000</t>
  </si>
  <si>
    <t>20160126-000013-BORDEAUX-201605171030%40LIBRARY.NASHVILLE.ORG</t>
  </si>
  <si>
    <t>http://events.library.nashville.org/feeder/feeder/event/eventView.do?b=de&amp;amp;calPath=%2Fpublic%2Fcals%2FMainCal&amp;amp;guid=20160126-000013-BORDEAUX-201605171030%40LIBRARY.NASHVILLE.ORG&amp;amp;recurrenceId=</t>
  </si>
  <si>
    <t>20160517T153000Z</t>
  </si>
  <si>
    <t>20160517T103000</t>
  </si>
  <si>
    <t>20160517T160000Z</t>
  </si>
  <si>
    <t>20160517T110000</t>
  </si>
  <si>
    <t xml:space="preserve"> Creative Constructions</t>
  </si>
  <si>
    <t>20160210-000058-EAST-201605171500%40LIBRARY.NASHVILLE.ORG</t>
  </si>
  <si>
    <t>http://events.library.nashville.org/feeder/feeder/event/eventView.do?b=de&amp;amp;calPath=%2Fpublic%2Fcals%2FMainCal&amp;amp;guid=20160210-000058-EAST-201605171500%40LIBRARY.NASHVILLE.ORG&amp;amp;recurrenceId=</t>
  </si>
  <si>
    <t>20160517T200000Z</t>
  </si>
  <si>
    <t>20160517T150000</t>
  </si>
  <si>
    <t>Arts and Crafts,series/Studio NPL,Teens,location/East,Locations,Series</t>
  </si>
  <si>
    <t>Channel your inner builder in this imagination-driven program. The sky is the limit when you believe in yourself!</t>
  </si>
  <si>
    <t xml:space="preserve">X-BEDEWORK-ALIAS : values : text : /user/agrp_calsuite-MainCampus/Locations/East,X-BEDEWORK-ALIAS : values : text : /user/agrp_calsuite-MainCampus/Teens,X-BEDEWORK-ALIAS : values : text : /user/agrp_calsuite-MainCampus/Series/Studio NPL,X-BEDEWORK-ALIAS : values : text : /user/agrp_calsuite-MainCampus/Browse By Topic/Arts and Crafts,X-BEDEWORK-THUMB-IMAGE : values : text : http://www.library.nashville.org/images/bedework/studioNPL_Logo_thumb.jpg,X-BEDEWORK-IMAGE : values : text : http://www.library.nashville.org/images/bedework/studioNPL_Logo_290x290.jpg </t>
  </si>
  <si>
    <t>20160126-000027-BORDEAUX-201605171600%40LIBRARY.NASHVILLE.ORG</t>
  </si>
  <si>
    <t>http://events.library.nashville.org/feeder/feeder/event/eventView.do?b=de&amp;amp;calPath=%2Fpublic%2Fcals%2FMainCal&amp;amp;guid=20160126-000027-BORDEAUX-201605171600%40LIBRARY.NASHVILLE.ORG&amp;amp;recurrenceId=</t>
  </si>
  <si>
    <t>20160517T223000Z</t>
  </si>
  <si>
    <t>20160517T173000</t>
  </si>
  <si>
    <t>20160210-000021-EAST-201605181530%40LIBRARY.NASHVILLE.ORG</t>
  </si>
  <si>
    <t>http://events.library.nashville.org/feeder/feeder/event/eventView.do?b=de&amp;amp;calPath=%2Fpublic%2Fcals%2FMainCal&amp;amp;guid=20160210-000021-EAST-201605181530%40LIBRARY.NASHVILLE.ORG&amp;amp;recurrenceId=</t>
  </si>
  <si>
    <t>20160518T203000Z</t>
  </si>
  <si>
    <t>20160518T153000</t>
  </si>
  <si>
    <t>20160518T220000Z</t>
  </si>
  <si>
    <t>20160518T170000</t>
  </si>
  <si>
    <t>20160126-000055-BORDEAUX-201605181600%40LIBRARY.NASHVILLE.ORG</t>
  </si>
  <si>
    <t>http://events.library.nashville.org/feeder/feeder/event/eventView.do?b=de&amp;amp;calPath=%2Fpublic%2Fcals%2FMainCal&amp;amp;guid=20160126-000055-BORDEAUX-201605181600%40LIBRARY.NASHVILLE.ORG&amp;amp;recurrenceId=</t>
  </si>
  <si>
    <t>20160518T210000Z</t>
  </si>
  <si>
    <t>20160518T160000</t>
  </si>
  <si>
    <t>20160518T223000Z</t>
  </si>
  <si>
    <t>20160518T173000</t>
  </si>
  <si>
    <t>20160126-000020-DONELSON-201605191400%40LIBRARY.NASHVILLE.ORG</t>
  </si>
  <si>
    <t>http://events.library.nashville.org/feeder/feeder/event/eventView.do?b=de&amp;amp;calPath=%2Fpublic%2Fcals%2FMainCal&amp;amp;guid=20160126-000020-DONELSON-201605191400%40LIBRARY.NASHVILLE.ORG&amp;amp;recurrenceId=</t>
  </si>
  <si>
    <t>20160519T190000Z</t>
  </si>
  <si>
    <t>20160519T140000</t>
  </si>
  <si>
    <t xml:space="preserve"> Movie: Minions (2015)</t>
  </si>
  <si>
    <t>20160210-000059-EAST-201605191500%40LIBRARY.NASHVILLE.ORG</t>
  </si>
  <si>
    <t>http://events.library.nashville.org/feeder/feeder/event/eventView.do?b=de&amp;amp;calPath=%2Fpublic%2Fcals%2FMainCal&amp;amp;guid=20160210-000059-EAST-201605191500%40LIBRARY.NASHVILLE.ORG&amp;amp;recurrenceId=</t>
  </si>
  <si>
    <t>20160519T200000Z</t>
  </si>
  <si>
    <t>20160519T150000</t>
  </si>
  <si>
    <t>Minions Stuart, Kevin and Bob are recruited by Scarlett Overkill, a super-villain who, alongside her inventor husband Herb, hatches a plot to take over the world. Rated PG. 91 min.</t>
  </si>
  <si>
    <t>20160210-000033-EAST-201605191500%40LIBRARY.NASHVILLE.ORG</t>
  </si>
  <si>
    <t>http://events.library.nashville.org/feeder/feeder/event/eventView.do?b=de&amp;amp;calPath=%2Fpublic%2Fcals%2FMainCal&amp;amp;guid=20160210-000033-EAST-201605191500%40LIBRARY.NASHVILLE.ORG&amp;amp;recurrenceId=</t>
  </si>
  <si>
    <t>20160519T220000Z</t>
  </si>
  <si>
    <t>20160519T170000</t>
  </si>
  <si>
    <t>20160126-000074-BORDEAUX-201605191600%40LIBRARY.NASHVILLE.ORG</t>
  </si>
  <si>
    <t>http://events.library.nashville.org/feeder/feeder/event/eventView.do?b=de&amp;amp;calPath=%2Fpublic%2Fcals%2FMainCal&amp;amp;guid=20160126-000074-BORDEAUX-201605191600%40LIBRARY.NASHVILLE.ORG&amp;amp;recurrenceId=</t>
  </si>
  <si>
    <t>20160519T210000Z</t>
  </si>
  <si>
    <t>20160519T160000</t>
  </si>
  <si>
    <t>20160519T223000Z</t>
  </si>
  <si>
    <t>20160519T173000</t>
  </si>
  <si>
    <t>20160126-000065-BORDEAUX-201605191700%40LIBRARY.NASHVILLE.ORG</t>
  </si>
  <si>
    <t>http://events.library.nashville.org/feeder/feeder/event/eventView.do?b=de&amp;amp;calPath=%2Fpublic%2Fcals%2FMainCal&amp;amp;guid=20160126-000065-BORDEAUX-201605191700%40LIBRARY.NASHVILLE.ORG&amp;amp;recurrenceId=</t>
  </si>
  <si>
    <t>20160519T233000Z</t>
  </si>
  <si>
    <t>20160519T183000</t>
  </si>
  <si>
    <t>http://events.library.nashville.org/feeder/feeder/event/eventView.do?b=de&amp;amp;calPath=%2Fpublic%2Fcals%2FMainCal&amp;amp;guid=20160127-000112-BELLEVUE-201605191630%40LIBRARY.NASHVILLE.ORG&amp;amp;recurrenceId=20160519T233000Z</t>
  </si>
  <si>
    <t>20160520T004500Z</t>
  </si>
  <si>
    <t>20160519T194500</t>
  </si>
  <si>
    <t>20160523T150000Z</t>
  </si>
  <si>
    <t>http://events.library.nashville.org/feeder/feeder/event/eventView.do?b=de&amp;amp;calPath=%2Fpublic%2Fcals%2FMainCal&amp;amp;guid=CAL-2a3e9ebb-52cadd24-0152-cc08d5ab-00001746demobedework%40mysite.edu&amp;amp;recurrenceId=20160523T150000Z</t>
  </si>
  <si>
    <t>20160523T100000</t>
  </si>
  <si>
    <t>20160126-000013-DONELSON-201605231030%40LIBRARY.NASHVILLE.ORG</t>
  </si>
  <si>
    <t>http://events.library.nashville.org/feeder/feeder/event/eventView.do?b=de&amp;amp;calPath=%2Fpublic%2Fcals%2FMainCal&amp;amp;guid=20160126-000013-DONELSON-201605231030%40LIBRARY.NASHVILLE.ORG&amp;amp;recurrenceId=</t>
  </si>
  <si>
    <t>20160523T153000Z</t>
  </si>
  <si>
    <t>20160523T103000</t>
  </si>
  <si>
    <t>20160210-000009-EAST-201605231500%40LIBRARY.NASHVILLE.ORG</t>
  </si>
  <si>
    <t>http://events.library.nashville.org/feeder/feeder/event/eventView.do?b=de&amp;amp;calPath=%2Fpublic%2Fcals%2FMainCal&amp;amp;guid=20160210-000009-EAST-201605231500%40LIBRARY.NASHVILLE.ORG&amp;amp;recurrenceId=</t>
  </si>
  <si>
    <t>20160523T200000Z</t>
  </si>
  <si>
    <t>20160523T150000</t>
  </si>
  <si>
    <t>20160523T220000Z</t>
  </si>
  <si>
    <t>20160523T170000</t>
  </si>
  <si>
    <t>20160126-000014-BORDEAUX-201605241030%40LIBRARY.NASHVILLE.ORG</t>
  </si>
  <si>
    <t>http://events.library.nashville.org/feeder/feeder/event/eventView.do?b=de&amp;amp;calPath=%2Fpublic%2Fcals%2FMainCal&amp;amp;guid=20160126-000014-BORDEAUX-201605241030%40LIBRARY.NASHVILLE.ORG&amp;amp;recurrenceId=</t>
  </si>
  <si>
    <t>20160524T153000Z</t>
  </si>
  <si>
    <t>20160524T103000</t>
  </si>
  <si>
    <t>20160524T160000Z</t>
  </si>
  <si>
    <t>20160524T110000</t>
  </si>
  <si>
    <t>20160126-000028-BORDEAUX-201605241600%40LIBRARY.NASHVILLE.ORG</t>
  </si>
  <si>
    <t>http://events.library.nashville.org/feeder/feeder/event/eventView.do?b=de&amp;amp;calPath=%2Fpublic%2Fcals%2FMainCal&amp;amp;guid=20160126-000028-BORDEAUX-201605241600%40LIBRARY.NASHVILLE.ORG&amp;amp;recurrenceId=</t>
  </si>
  <si>
    <t>20160524T223000Z</t>
  </si>
  <si>
    <t>20160524T173000</t>
  </si>
  <si>
    <t>20160210-000089-EAST-201605241830%40LIBRARY.NASHVILLE.ORG</t>
  </si>
  <si>
    <t>http://events.library.nashville.org/feeder/feeder/event/eventView.do?b=de&amp;amp;calPath=%2Fpublic%2Fcals%2FMainCal&amp;amp;guid=20160210-000089-EAST-201605241830%40LIBRARY.NASHVILLE.ORG&amp;amp;recurrenceId=</t>
  </si>
  <si>
    <t>20160524T233000Z</t>
  </si>
  <si>
    <t>20160524T183000</t>
  </si>
  <si>
    <t>20160126-000056-BORDEAUX-201605251600%40LIBRARY.NASHVILLE.ORG</t>
  </si>
  <si>
    <t>http://events.library.nashville.org/feeder/feeder/event/eventView.do?b=de&amp;amp;calPath=%2Fpublic%2Fcals%2FMainCal&amp;amp;guid=20160126-000056-BORDEAUX-201605251600%40LIBRARY.NASHVILLE.ORG&amp;amp;recurrenceId=</t>
  </si>
  <si>
    <t>20160525T210000Z</t>
  </si>
  <si>
    <t>20160525T160000</t>
  </si>
  <si>
    <t>20160525T223000Z</t>
  </si>
  <si>
    <t>20160525T173000</t>
  </si>
  <si>
    <t>20160210-000034-EAST-201605261500%40LIBRARY.NASHVILLE.ORG</t>
  </si>
  <si>
    <t>http://events.library.nashville.org/feeder/feeder/event/eventView.do?b=de&amp;amp;calPath=%2Fpublic%2Fcals%2FMainCal&amp;amp;guid=20160210-000034-EAST-201605261500%40LIBRARY.NASHVILLE.ORG&amp;amp;recurrenceId=</t>
  </si>
  <si>
    <t>20160526T200000Z</t>
  </si>
  <si>
    <t>20160526T150000</t>
  </si>
  <si>
    <t>20160526T220000Z</t>
  </si>
  <si>
    <t>20160526T170000</t>
  </si>
  <si>
    <t>20160526T210000Z</t>
  </si>
  <si>
    <t>20160526T160000</t>
  </si>
  <si>
    <t>20160526T230000Z</t>
  </si>
  <si>
    <t>20160526T180000</t>
  </si>
  <si>
    <t>20160526T233000Z</t>
  </si>
  <si>
    <t>http://events.library.nashville.org/feeder/feeder/event/eventView.do?b=de&amp;amp;calPath=%2Fpublic%2Fcals%2FMainCal&amp;amp;guid=20160127-000112-BELLEVUE-201605191630%40LIBRARY.NASHVILLE.ORG&amp;amp;recurrenceId=20160526T233000Z</t>
  </si>
  <si>
    <t>20160526T183000</t>
  </si>
  <si>
    <t>20160527T004500Z</t>
  </si>
  <si>
    <t>20160526T194500</t>
  </si>
  <si>
    <t>20160126-000015-BORDEAUX-201605311030%40LIBRARY.NASHVILLE.ORG</t>
  </si>
  <si>
    <t>http://events.library.nashville.org/feeder/feeder/event/eventView.do?b=de&amp;amp;calPath=%2Fpublic%2Fcals%2FMainCal&amp;amp;guid=20160126-000015-BORDEAUX-201605311030%40LIBRARY.NASHVILLE.ORG&amp;amp;recurrenceId=</t>
  </si>
  <si>
    <t>20160531T153000Z</t>
  </si>
  <si>
    <t>20160531T103000</t>
  </si>
  <si>
    <t>20160531T160000Z</t>
  </si>
  <si>
    <t>20160531T110000</t>
  </si>
  <si>
    <t>20160126-000029-BORDEAUX-201605311600%40LIBRARY.NASHVILLE.ORG</t>
  </si>
  <si>
    <t>http://events.library.nashville.org/feeder/feeder/event/eventView.do?b=de&amp;amp;calPath=%2Fpublic%2Fcals%2FMainCal&amp;amp;guid=20160126-000029-BORDEAUX-201605311600%40LIBRARY.NASHVILLE.ORG&amp;amp;recurrenceId=</t>
  </si>
  <si>
    <t>20160531T223000Z</t>
  </si>
  <si>
    <t>20160531T173000</t>
  </si>
  <si>
    <t>20160126-000043-BORDEAUX-201605311800%40LIBRARY.NASHVILLE.ORG</t>
  </si>
  <si>
    <t>http://events.library.nashville.org/feeder/feeder/event/eventView.do?b=de&amp;amp;calPath=%2Fpublic%2Fcals%2FMainCal&amp;amp;guid=20160126-000043-BORDEAUX-201605311800%40LIBRARY.NASHVILLE.ORG&amp;amp;recurrenceId=</t>
  </si>
  <si>
    <t>20160531T230000Z</t>
  </si>
  <si>
    <t>20160531T180000</t>
  </si>
  <si>
    <t>20160531T233000Z</t>
  </si>
  <si>
    <t>20160531T183000</t>
  </si>
  <si>
    <t xml:space="preserve"> </t>
  </si>
  <si>
    <t xml:space="preserve"> Paper Plate Pig Craft </t>
  </si>
  <si>
    <t>20160127-000002-EDGEHILL-201603011600%40LIBRARY.NASHVILLE.ORG</t>
  </si>
  <si>
    <t>http://events.library.nashville.org/feeder/feeder/event/eventView.do?b=de&amp;amp;calPath=%2Fpublic%2Fcals%2FMainCal&amp;amp;guid=20160127-000002-EDGEHILL-201603011600%40LIBRARY.NASHVILLE.ORG&amp;amp;recurrenceId=</t>
  </si>
  <si>
    <t>Edgehill</t>
  </si>
  <si>
    <t>http://www.library.nashville.org/locations/loc_edgehill.asp</t>
  </si>
  <si>
    <t>Arts and Crafts,location/Edgehill,Children,Locations,Series</t>
  </si>
  <si>
    <t>In honor of National Pig Day, join us as we make a craft that's sure to make you squeal with delight!</t>
  </si>
  <si>
    <t xml:space="preserve">X-BEDEWORK-ALIAS : values : text : /user/agrp_calsuite-MainCampus/Locations/Edgehill,X-BEDEWORK-ALIAS : values : text : /user/agrp_calsuite-MainCampus/Childrens,X-BEDEWORK-ALIAS : values : text : /user/agrp_calsuite-MainCampus/Browse By Topic/Arts and Crafts </t>
  </si>
  <si>
    <t xml:space="preserve"> Teen Time</t>
  </si>
  <si>
    <t>20160127-000058-GOODLETTSVILLE-201603011630%40LIBRARY.NASHVILLE.ORG</t>
  </si>
  <si>
    <t>http://events.library.nashville.org/feeder/feeder/event/eventView.do?b=de&amp;amp;calPath=%2Fpublic%2Fcals%2FMainCal&amp;amp;guid=20160127-000058-GOODLETTSVILLE-201603011630%40LIBRARY.NASHVILLE.ORG&amp;amp;recurrenceId=</t>
  </si>
  <si>
    <t>20160301T223000Z</t>
  </si>
  <si>
    <t>20160301T163000</t>
  </si>
  <si>
    <t>Goodlettsville</t>
  </si>
  <si>
    <t>http://www.library.nashville.org/locations/loc_goodlettsville.asp</t>
  </si>
  <si>
    <t>location/Goodlettsville,Teens,Locations,Series</t>
  </si>
  <si>
    <t>Every Tuesday and Thursday at 4:30 PM. Time for teens to gather and enjoy a variety of activities including crafts, games, snacks, video games, and more! Ages 12 and up.</t>
  </si>
  <si>
    <t xml:space="preserve">X-BEDEWORK-ALIAS : values : text : /user/agrp_calsuite-MainCampus/Locations/Goodlettsville,X-BEDEWORK-ALIAS : values : text : /user/agrp_calsuite-MainCampus/Teens </t>
  </si>
  <si>
    <t>20160127-000017-GOODLETTSVILLE-201603301030%40LIBRARY.NASHVILLE.ORG</t>
  </si>
  <si>
    <t>http://events.library.nashville.org/feeder/feeder/event/eventView.do?b=de&amp;amp;calPath=%2Fpublic%2Fcals%2FMainCal&amp;amp;guid=20160127-000017-GOODLETTSVILLE-201603301030%40LIBRARY.NASHVILLE.ORG&amp;amp;recurrenceId=20160302T163000Z</t>
  </si>
  <si>
    <t>location/Goodlettsville,Children,Story Time,Locations</t>
  </si>
  <si>
    <t>Every Wednesday, Story Time includes stories, songs, fingerplays and a craft. Ages 3 to 5.</t>
  </si>
  <si>
    <t xml:space="preserve">X-BEDEWORK-ALIAS : values : text : /user/agrp_calsuite-MainCampus/Locations/Goodlettsville,X-BEDEWORK-ALIAS : values : text : /user/agrp_calsuite-MainCampus/Childrens,X-BEDEWORK-ALIAS : values : text : /user/agrp_calsuite-MainCampus/Browse By Topic/Story Time,X-BEDEWORK-THUMB-IMAGE : values : text : http://www.library.nashville.org/images/bedework/story-time_thumb.jpg,X-BEDEWORK-IMAGE : values : text : http://www.library.nashville.org/images/bedework/story-time_generic.jpg,X-BEDEWORK-SUBMITTEDBY : values : text : kcook for calsuite-MainCampus (agrp_calsuite-MainCampus) </t>
  </si>
  <si>
    <t xml:space="preserve"> Teen Time: Anime Screening</t>
  </si>
  <si>
    <t>20160127-000046-GOODLETTSVILLE-201603031630%40LIBRARY.NASHVILLE.ORG</t>
  </si>
  <si>
    <t>http://events.library.nashville.org/feeder/feeder/event/eventView.do?b=de&amp;amp;calPath=%2Fpublic%2Fcals%2FMainCal&amp;amp;guid=20160127-000046-GOODLETTSVILLE-201603031630%40LIBRARY.NASHVILLE.ORG&amp;amp;recurrenceId=</t>
  </si>
  <si>
    <t>location/Goodlettsville,Teens,Locations</t>
  </si>
  <si>
    <t>Watch and discuss classic Anime during Animanga Month!</t>
  </si>
  <si>
    <t xml:space="preserve">X-BEDEWORK-ALIAS : values : text : /user/agrp_calsuite-MainCampus/Locations/Goodlettsville,X-BEDEWORK-ALIAS : values : text : /user/agrp_calsuite-MainCampus/Teens,X-BEDEWORK-SUBMITTEDBY : values : text : kcook for calsuite-MainCampus (agrp_calsuite-MainCampus) </t>
  </si>
  <si>
    <t xml:space="preserve"> Needle Arts</t>
  </si>
  <si>
    <t>CAL-2a3e9ebb-52cca996-0152-cd8c3d25-000066d0demobedework%40mysite.edu</t>
  </si>
  <si>
    <t>http://events.library.nashville.org/feeder/feeder/event/eventView.do?b=de&amp;amp;calPath=%2Fpublic%2Fcals%2FMainCal&amp;amp;guid=CAL-2a3e9ebb-52cca996-0152-cd8c3d25-000066d0demobedework%40mysite.edu&amp;amp;recurrenceId=</t>
  </si>
  <si>
    <t>Arts and Crafts,Adults,location/Goodlettsville,Locations</t>
  </si>
  <si>
    <t>Do you have an interest in crocheting, knitting, sewing, or other needle arts? Bring your own project and get new ideas. Every 1st Thursday of the month.</t>
  </si>
  <si>
    <t xml:space="preserve">X-BEDEWORK-ALIAS : values : text : /user/agrp_calsuite-MainCampus/Locations/Goodlettsville,X-BEDEWORK-ALIAS : values : text : /user/agrp_calsuite-MainCampus/Adults,X-BEDEWORK-ALIAS : values : text : /user/agrp_calsuite-MainCampus/Browse By Topic/Arts and Crafts,X-BEDEWORK-SUBMITTEDBY : values : text : kcook for calsuite-MainCampus (agrp_calsuite-MainCampus) </t>
  </si>
  <si>
    <t xml:space="preserve"> Dr. Seuss Celebration</t>
  </si>
  <si>
    <t>20160127-000039-GOODLETTSVILLE-201603031800%40LIBRARY.NASHVILLE.ORG</t>
  </si>
  <si>
    <t>http://events.library.nashville.org/feeder/feeder/event/eventView.do?b=de&amp;amp;calPath=%2Fpublic%2Fcals%2FMainCal&amp;amp;guid=20160127-000039-GOODLETTSVILLE-201603031800%40LIBRARY.NASHVILLE.ORG&amp;amp;recurrenceId=</t>
  </si>
  <si>
    <t>location/Goodlettsville,Children,Locations,Series</t>
  </si>
  <si>
    <t>Join us as we celebrate Dr. Seuss and Read Across America Day with stories, games, crafts, prizes, and refreshments!</t>
  </si>
  <si>
    <t xml:space="preserve">X-BEDEWORK-ALIAS : values : text : /user/agrp_calsuite-MainCampus/Locations/Goodlettsville,X-BEDEWORK-ALIAS : values : text : /user/agrp_calsuite-MainCampus/Childrens </t>
  </si>
  <si>
    <t xml:space="preserve"> Toddler Time</t>
  </si>
  <si>
    <t>20160127-000004-GOODLETTSVILLE-201603211030%40LIBRARY.NASHVILLE.ORG</t>
  </si>
  <si>
    <t>20160307T163000Z</t>
  </si>
  <si>
    <t>http://events.library.nashville.org/feeder/feeder/event/eventView.do?b=de&amp;amp;calPath=%2Fpublic%2Fcals%2FMainCal&amp;amp;guid=20160127-000004-GOODLETTSVILLE-201603211030%40LIBRARY.NASHVILLE.ORG&amp;amp;recurrenceId=20160307T163000Z</t>
  </si>
  <si>
    <t>20160307T103000</t>
  </si>
  <si>
    <t>location/Goodlettsville,Children,Story Time,Locations,series/Holiday,Series</t>
  </si>
  <si>
    <t>Join us for a special Toddler Time! We will read stories, sing songs, and then have an Easter Egg Hunt in our garden! Bring your own basket. For ages 18 months to 3 years.</t>
  </si>
  <si>
    <t xml:space="preserve">X-BEDEWORK-ALIAS : values : text : /user/agrp_calsuite-MainCampus/Locations/Goodlettsville,X-BEDEWORK-ALIAS : values : text : /user/agrp_calsuite-MainCampus/Childrens,X-BEDEWORK-ALIAS : values : text : /user/agrp_calsuite-MainCampus/Series/Holiday,X-BEDEWORK-ALIAS : values : text : /user/agrp_calsuite-MainCampus/Browse By Topic/Story Time,X-BEDEWORK-THUMB-IMAGE : values : text : http://www.library.nashville.org/images/bedework/story-time_thumb.jpg,X-BEDEWORK-IMAGE : values : text : http://www.library.nashville.org/images/bedework/story-time_generic.jpg,X-BEDEWORK-SUBMITTEDBY : values : text : kcook for calsuite-MainCampus (agrp_calsuite-MainCampus) </t>
  </si>
  <si>
    <t>20160127-000059-GOODLETTSVILLE-201603081630%40LIBRARY.NASHVILLE.ORG</t>
  </si>
  <si>
    <t>http://events.library.nashville.org/feeder/feeder/event/eventView.do?b=de&amp;amp;calPath=%2Fpublic%2Fcals%2FMainCal&amp;amp;guid=20160127-000059-GOODLETTSVILLE-201603081630%40LIBRARY.NASHVILLE.ORG&amp;amp;recurrenceId=</t>
  </si>
  <si>
    <t>20160308T223000Z</t>
  </si>
  <si>
    <t>20160308T163000</t>
  </si>
  <si>
    <t>20160127-000074-GOODLETTSVILLE-201603081730%40LIBRARY.NASHVILLE.ORG</t>
  </si>
  <si>
    <t>http://events.library.nashville.org/feeder/feeder/event/eventView.do?b=de&amp;amp;calPath=%2Fpublic%2Fcals%2FMainCal&amp;amp;guid=20160127-000074-GOODLETTSVILLE-201603081730%40LIBRARY.NASHVILLE.ORG&amp;amp;recurrenceId=</t>
  </si>
  <si>
    <t>Adults,location/Goodlettsville,series/Nashville Reads,Movies,Locations,Series</t>
  </si>
  <si>
    <t xml:space="preserve">X-BEDEWORK-ALIAS : values : text : /user/agrp_calsuite-MainCampus/Locations/Goodlettsville,X-BEDEWORK-ALIAS : values : text : /user/agrp_calsuite-MainCampus/Adults,X-BEDEWORK-ALIAS : values : text : /user/agrp_calsuite-MainCampus/Series/Nashville Reads,X-BEDEWORK-ALIAS : values : text : /user/agrp_calsuite-MainCampus/Browse By Topic/Movies,X-BEDEWORK-THUMB-IMAGE : values : text : http://www.library.nashville.org/images/bedework/TheLovingStoryPoster_80.jpg,X-BEDEWORK-IMAGE : values : text : http://www.library.nashville.org/images/bedework/TheLovingStoryPoster_350.jpg,X-BEDEWORK-SUBMITTEDBY : values : text : kcook for calsuite-MainCampus (agrp_calsuite-MainCampus) </t>
  </si>
  <si>
    <t>20160309T163000Z</t>
  </si>
  <si>
    <t>http://events.library.nashville.org/feeder/feeder/event/eventView.do?b=de&amp;amp;calPath=%2Fpublic%2Fcals%2FMainCal&amp;amp;guid=20160127-000017-GOODLETTSVILLE-201603301030%40LIBRARY.NASHVILLE.ORG&amp;amp;recurrenceId=20160309T163000Z</t>
  </si>
  <si>
    <t>20160309T103000</t>
  </si>
  <si>
    <t xml:space="preserve"> Family-Friendly Movie</t>
  </si>
  <si>
    <t>20160127-000003-EDGEHILL-201603091500%40LIBRARY.NASHVILLE.ORG</t>
  </si>
  <si>
    <t>http://events.library.nashville.org/feeder/feeder/event/eventView.do?b=de&amp;amp;calPath=%2Fpublic%2Fcals%2FMainCal&amp;amp;guid=20160127-000003-EDGEHILL-201603091500%40LIBRARY.NASHVILLE.ORG&amp;amp;recurrenceId=</t>
  </si>
  <si>
    <t>20160309T210000Z</t>
  </si>
  <si>
    <t>20160309T150000</t>
  </si>
  <si>
    <t>location/Edgehill,Children,Movies,Locations,Series</t>
  </si>
  <si>
    <t>Join us for a family friendly movie. Snacks are welcome.</t>
  </si>
  <si>
    <t xml:space="preserve">X-BEDEWORK-ALIAS : values : text : /user/agrp_calsuite-MainCampus/Locations/Edgehill,X-BEDEWORK-ALIAS : values : text : /user/agrp_calsuite-MainCampus/Childrens,X-BEDEWORK-ALIAS : values : text : /user/agrp_calsuite-MainCampus/Browse By Topic/Movies </t>
  </si>
  <si>
    <t xml:space="preserve"> Saturday at the Movies: Pride and Prejudice (2005)</t>
  </si>
  <si>
    <t>20160127-000076-GOODLETTSVILLE-201603121400%40LIBRARY.NASHVILLE.ORG</t>
  </si>
  <si>
    <t>http://events.library.nashville.org/feeder/feeder/event/eventView.do?b=de&amp;amp;calPath=%2Fpublic%2Fcals%2FMainCal&amp;amp;guid=20160127-000076-GOODLETTSVILLE-201603121400%40LIBRARY.NASHVILLE.ORG&amp;amp;recurrenceId=</t>
  </si>
  <si>
    <t>Adults,location/Goodlettsville,Movies,Locations</t>
  </si>
  <si>
    <t>Pride and Predjudice (2005). This Jane Austen classic returns to the screen as love, misunderstanding, and matter of social class clash in 18th-centrury England. Rated PG. 127 min.</t>
  </si>
  <si>
    <t xml:space="preserve">X-BEDEWORK-ALIAS : values : text : /user/agrp_calsuite-MainCampus/Locations/Goodlettsville,X-BEDEWORK-ALIAS : values : text : /user/agrp_calsuite-MainCampus/Adults,X-BEDEWORK-ALIAS : values : text : /user/agrp_calsuite-MainCampus/Browse By Topic/Movies,X-BEDEWORK-THUMB-IMAGE : values : text : http://www.library.nashville.org/images/bedework/prideandprejudice80.jpg,X-BEDEWORK-IMAGE : values : text : http://www.library.nashville.org/images/bedework/prideandprejudice300.jpg,X-BEDEWORK-SUBMITTEDBY : values : text : kcook for calsuite-MainCampus (agrp_calsuite-MainCampus) </t>
  </si>
  <si>
    <t>20160314T153000Z</t>
  </si>
  <si>
    <t>http://events.library.nashville.org/feeder/feeder/event/eventView.do?b=de&amp;amp;calPath=%2Fpublic%2Fcals%2FMainCal&amp;amp;guid=20160127-000004-GOODLETTSVILLE-201603211030%40LIBRARY.NASHVILLE.ORG&amp;amp;recurrenceId=20160314T153000Z</t>
  </si>
  <si>
    <t>20160314T103000</t>
  </si>
  <si>
    <t xml:space="preserve"> Origami Craft</t>
  </si>
  <si>
    <t>20160127-000004-EDGEHILL-201603141600%40LIBRARY.NASHVILLE.ORG</t>
  </si>
  <si>
    <t>http://events.library.nashville.org/feeder/feeder/event/eventView.do?b=de&amp;amp;calPath=%2Fpublic%2Fcals%2FMainCal&amp;amp;guid=20160127-000004-EDGEHILL-201603141600%40LIBRARY.NASHVILLE.ORG&amp;amp;recurrenceId=</t>
  </si>
  <si>
    <t>Come master the ancient art of paper folding. Learn to create beautiful forms, such as the frog, the crane, and more.</t>
  </si>
  <si>
    <t>20160127-000060-GOODLETTSVILLE-201603151630%40LIBRARY.NASHVILLE.ORG</t>
  </si>
  <si>
    <t>http://events.library.nashville.org/feeder/feeder/event/eventView.do?b=de&amp;amp;calPath=%2Fpublic%2Fcals%2FMainCal&amp;amp;guid=20160127-000060-GOODLETTSVILLE-201603151630%40LIBRARY.NASHVILLE.ORG&amp;amp;recurrenceId=</t>
  </si>
  <si>
    <t>20160315T213000Z</t>
  </si>
  <si>
    <t>20160315T163000</t>
  </si>
  <si>
    <t xml:space="preserve"> Nashville Reads: The Color of Water by James McBride</t>
  </si>
  <si>
    <t>20160127-000075-GOODLETTSVILLE-201603151830%40LIBRARY.NASHVILLE.ORG</t>
  </si>
  <si>
    <t>http://events.library.nashville.org/feeder/feeder/event/eventView.do?b=de&amp;amp;calPath=%2Fpublic%2Fcals%2FMainCal&amp;amp;guid=20160127-000075-GOODLETTSVILLE-201603151830%40LIBRARY.NASHVILLE.ORG&amp;amp;recurrenceId=</t>
  </si>
  <si>
    <t>Adults,location/Goodlettsville,series/Nashville Reads,Book Clubs,Locations,Series</t>
  </si>
  <si>
    <t>Join the Page Turners Book Club for lively discussion of Nashville Reads selection, The Color of Water: A Black Man&amp;rsquo;s Tribute to His White Mother, by James McBride.</t>
  </si>
  <si>
    <t xml:space="preserve">X-BEDEWORK-ALIAS : values : text : /user/agrp_calsuite-MainCampus/Locations/Goodlettsville,X-BEDEWORK-ALIAS : values : text : /user/agrp_calsuite-MainCampus/Adults,X-BEDEWORK-ALIAS : values : text : /user/agrp_calsuite-MainCampus/Series/Nashville Reads,X-BEDEWORK-ALIAS : values : text : /user/agrp_calsuite-MainCampus/Browse By Topic/Book Clubs,X-BEDEWORK-THUMB-IMAGE : values : text : http://www.library.nashville.org/images/bedework/nashville_reads_thumb.jpg ,X-BEDEWORK-IMAGE : values : text : http://events.library.nashville.org/pubcaldav/public/images/logo_cropped.jpg </t>
  </si>
  <si>
    <t>20160316T153000Z</t>
  </si>
  <si>
    <t>http://events.library.nashville.org/feeder/feeder/event/eventView.do?b=de&amp;amp;calPath=%2Fpublic%2Fcals%2FMainCal&amp;amp;guid=20160127-000017-GOODLETTSVILLE-201603301030%40LIBRARY.NASHVILLE.ORG&amp;amp;recurrenceId=20160316T153000Z</t>
  </si>
  <si>
    <t>20160316T103000</t>
  </si>
  <si>
    <t xml:space="preserve"> Senior Movie Day: Cannery Row (1982)</t>
  </si>
  <si>
    <t>20160127-000082-GOODLETTSVILLE-201603171230%40LIBRARY.NASHVILLE.ORG</t>
  </si>
  <si>
    <t>http://events.library.nashville.org/feeder/feeder/event/eventView.do?b=de&amp;amp;calPath=%2Fpublic%2Fcals%2FMainCal&amp;amp;guid=20160127-000082-GOODLETTSVILLE-201603171230%40LIBRARY.NASHVILLE.ORG&amp;amp;recurrenceId=</t>
  </si>
  <si>
    <t>20160317T173000Z</t>
  </si>
  <si>
    <t>20160317T123000</t>
  </si>
  <si>
    <t>Cannery Row (1982). A marine biologist tries to conceal his past during the Great Depression in the Cannery Row neighborhood of Monterey, Califonrnia. Based on the John Steinbeck novel. Rated PG. 120 min.</t>
  </si>
  <si>
    <t xml:space="preserve">X-BEDEWORK-ALIAS : values : text : /user/agrp_calsuite-MainCampus/Locations/Goodlettsville,X-BEDEWORK-ALIAS : values : text : /user/agrp_calsuite-MainCampus/Adults,X-BEDEWORK-ALIAS : values : text : /user/agrp_calsuite-MainCampus/Browse By Topic/Movies,X-BEDEWORK-THUMB-IMAGE : values : text : http://www.library.nashville.org/images/bedework/canneryrow_thumb.jpg,X-BEDEWORK-IMAGE : values : text : http://www.library.nashville.org/images/bedework/canneryrow300.jpg,X-BEDEWORK-SUBMITTEDBY : values : text : kcook for calsuite-MainCampus (agrp_calsuite-MainCampus) </t>
  </si>
  <si>
    <t xml:space="preserve"> St. Patrick's Day Craft</t>
  </si>
  <si>
    <t>20160127-000005-EDGEHILL-201603171600%40LIBRARY.NASHVILLE.ORG</t>
  </si>
  <si>
    <t>http://events.library.nashville.org/feeder/feeder/event/eventView.do?b=de&amp;amp;calPath=%2Fpublic%2Fcals%2FMainCal&amp;amp;guid=20160127-000005-EDGEHILL-201603171600%40LIBRARY.NASHVILLE.ORG&amp;amp;recurrenceId=</t>
  </si>
  <si>
    <t>Are you Irish, by chance? Well, the saying goes everyone is a little Irish on St. Patrick's Day. Join us to make a St. Patrick's Day craft.</t>
  </si>
  <si>
    <t xml:space="preserve"> Music and Movement Story Time</t>
  </si>
  <si>
    <t>20160127-000026-GOODLETTSVILLE-201603191030%40LIBRARY.NASHVILLE.ORG</t>
  </si>
  <si>
    <t>20160319T153000Z</t>
  </si>
  <si>
    <t>http://events.library.nashville.org/feeder/feeder/event/eventView.do?b=de&amp;amp;calPath=%2Fpublic%2Fcals%2FMainCal&amp;amp;guid=20160127-000026-GOODLETTSVILLE-201603191030%40LIBRARY.NASHVILLE.ORG&amp;amp;recurrenceId=20160319T153000Z</t>
  </si>
  <si>
    <t>20160319T103000</t>
  </si>
  <si>
    <t>Saturdays, Mar. 19, Apr. 16, May. 14. Join us for a fun, interactive story time filled with movement, music, dancing, and, of course, books. For ages birth to 5 years old.</t>
  </si>
  <si>
    <t>20160321T153000Z</t>
  </si>
  <si>
    <t>http://events.library.nashville.org/feeder/feeder/event/eventView.do?b=de&amp;amp;calPath=%2Fpublic%2Fcals%2FMainCal&amp;amp;guid=20160127-000004-GOODLETTSVILLE-201603211030%40LIBRARY.NASHVILLE.ORG&amp;amp;recurrenceId=20160321T153000Z</t>
  </si>
  <si>
    <t>20160321T103000</t>
  </si>
  <si>
    <t xml:space="preserve"> Kid Craft: Perler Bead Creations</t>
  </si>
  <si>
    <t>20160127-000035-GOODLETTSVILLE-201603221600%40LIBRARY.NASHVILLE.ORG</t>
  </si>
  <si>
    <t>http://events.library.nashville.org/feeder/feeder/event/eventView.do?b=de&amp;amp;calPath=%2Fpublic%2Fcals%2FMainCal&amp;amp;guid=20160127-000035-GOODLETTSVILLE-201603221600%40LIBRARY.NASHVILLE.ORG&amp;amp;recurrenceId=</t>
  </si>
  <si>
    <t>Arts and Crafts,location/Goodlettsville,Children,Locations,Series</t>
  </si>
  <si>
    <t xml:space="preserve">Join us for a craft in our meeting room! We will be making Perler Bead Creations. Registration is required. Please call (615) 862-5862 to register. </t>
  </si>
  <si>
    <t xml:space="preserve">X-BEDEWORK-ALIAS : values : text : /user/agrp_calsuite-MainCampus/Locations/Goodlettsville,X-BEDEWORK-ALIAS : values : text : /user/agrp_calsuite-MainCampus/Childrens,X-BEDEWORK-ALIAS : values : text : /user/agrp_calsuite-MainCampus/Browse By Topic/Arts and Crafts </t>
  </si>
  <si>
    <t>20160127-000061-GOODLETTSVILLE-201603221630%40LIBRARY.NASHVILLE.ORG</t>
  </si>
  <si>
    <t>http://events.library.nashville.org/feeder/feeder/event/eventView.do?b=de&amp;amp;calPath=%2Fpublic%2Fcals%2FMainCal&amp;amp;guid=20160127-000061-GOODLETTSVILLE-201603221630%40LIBRARY.NASHVILLE.ORG&amp;amp;recurrenceId=</t>
  </si>
  <si>
    <t>20160322T213000Z</t>
  </si>
  <si>
    <t>20160322T163000</t>
  </si>
  <si>
    <t>20160323T153000Z</t>
  </si>
  <si>
    <t>http://events.library.nashville.org/feeder/feeder/event/eventView.do?b=de&amp;amp;calPath=%2Fpublic%2Fcals%2FMainCal&amp;amp;guid=20160127-000017-GOODLETTSVILLE-201603301030%40LIBRARY.NASHVILLE.ORG&amp;amp;recurrenceId=20160323T153000Z</t>
  </si>
  <si>
    <t>20160323T103000</t>
  </si>
  <si>
    <t xml:space="preserve"> Spring Flower Craft</t>
  </si>
  <si>
    <t>20160127-000006-EDGEHILL-201603231600%40LIBRARY.NASHVILLE.ORG</t>
  </si>
  <si>
    <t>http://events.library.nashville.org/feeder/feeder/event/eventView.do?b=de&amp;amp;calPath=%2Fpublic%2Fcals%2FMainCal&amp;amp;guid=20160127-000006-EDGEHILL-201603231600%40LIBRARY.NASHVILLE.ORG&amp;amp;recurrenceId=</t>
  </si>
  <si>
    <t xml:space="preserve"> Crafts in the Garden: Easter Egg Animals</t>
  </si>
  <si>
    <t>20160127-000036-GOODLETTSVILLE-201603241400%40LIBRARY.NASHVILLE.ORG</t>
  </si>
  <si>
    <t>http://events.library.nashville.org/feeder/feeder/event/eventView.do?b=de&amp;amp;calPath=%2Fpublic%2Fcals%2FMainCal&amp;amp;guid=20160127-000036-GOODLETTSVILLE-201603241400%40LIBRARY.NASHVILLE.ORG&amp;amp;recurrenceId=</t>
  </si>
  <si>
    <t>20160324T190000Z</t>
  </si>
  <si>
    <t>20160324T140000</t>
  </si>
  <si>
    <t>Arts and Crafts,location/Goodlettsville,Children,Locations,series/Holiday,Series</t>
  </si>
  <si>
    <t xml:space="preserve">Join us for a craft in our Garrett Family Gardens. We will be making Easter Egg Animals! Registration is required. Please call (615) 862-5862 to register. </t>
  </si>
  <si>
    <t xml:space="preserve">X-BEDEWORK-ALIAS : values : text : /user/agrp_calsuite-MainCampus/Locations/Goodlettsville,X-BEDEWORK-ALIAS : values : text : /user/agrp_calsuite-MainCampus/Childrens,X-BEDEWORK-ALIAS : values : text : /user/agrp_calsuite-MainCampus/Series/Holiday,X-BEDEWORK-ALIAS : values : text : /user/agrp_calsuite-MainCampus/Browse By Topic/Arts and Crafts </t>
  </si>
  <si>
    <t xml:space="preserve"> Teen Time: Candy Sushi Making</t>
  </si>
  <si>
    <t>20160127-000047-GOODLETTSVILLE-201603241630%40LIBRARY.NASHVILLE.ORG</t>
  </si>
  <si>
    <t>http://events.library.nashville.org/feeder/feeder/event/eventView.do?b=de&amp;amp;calPath=%2Fpublic%2Fcals%2FMainCal&amp;amp;guid=20160127-000047-GOODLETTSVILLE-201603241630%40LIBRARY.NASHVILLE.ORG&amp;amp;recurrenceId=</t>
  </si>
  <si>
    <t>20160324T213000Z</t>
  </si>
  <si>
    <t>20160324T163000</t>
  </si>
  <si>
    <t>Arts and Crafts,location/Goodlettsville,Teens,series/Manga and Anime Month,Locations,Series</t>
  </si>
  <si>
    <t>Celebrate Animanga Month by making a candy version of this Japanese treat!</t>
  </si>
  <si>
    <t xml:space="preserve">X-BEDEWORK-ALIAS : values : text : /user/agrp_calsuite-MainCampus/Locations/Goodlettsville,X-BEDEWORK-ALIAS : values : text : /user/agrp_calsuite-MainCampus/Teens,X-BEDEWORK-ALIAS : values : text : /user/agrp_calsuite-MainCampus/Browse By Topic/Arts and Crafts </t>
  </si>
  <si>
    <t xml:space="preserve"> Reading Paws: Read with Snickers</t>
  </si>
  <si>
    <t>20160127-000029-GOODLETTSVILLE-201603241700%40LIBRARY.NASHVILLE.ORG</t>
  </si>
  <si>
    <t>http://events.library.nashville.org/feeder/feeder/event/eventView.do?b=de&amp;amp;calPath=%2Fpublic%2Fcals%2FMainCal&amp;amp;guid=20160127-000029-GOODLETTSVILLE-201603241700%40LIBRARY.NASHVILLE.ORG&amp;amp;recurrenceId=</t>
  </si>
  <si>
    <t xml:space="preserve">Come practice your reading skills with our READing Paws dog Snickers! She loves to listen to stories. Bring your own book or choose one of ours. </t>
  </si>
  <si>
    <t xml:space="preserve">X-BEDEWORK-ALIAS : values : text : /user/agrp_calsuite-MainCampus/Locations/Goodlettsville,X-BEDEWORK-ALIAS : values : text : /user/agrp_calsuite-MainCampus/Childrens,X-BEDEWORK-ALIAS : values : text : /user/agrp_calsuite-MainCampus/Browse By Topic/Story Time,X-BEDEWORK-THUMB-IMAGE : values : text : http://www.library.nashville.org/images/bedework/story-time_thumb.jpg,X-BEDEWORK-IMAGE : values : text : http://www.library.nashville.org/images/bedework/story-time_generic.jpg </t>
  </si>
  <si>
    <t>20160127-000005-GOODLETTSVILLE-201603281030%40LIBRARY.NASHVILLE.ORG</t>
  </si>
  <si>
    <t>http://events.library.nashville.org/feeder/feeder/event/eventView.do?b=de&amp;amp;calPath=%2Fpublic%2Fcals%2FMainCal&amp;amp;guid=20160127-000005-GOODLETTSVILLE-201603281030%40LIBRARY.NASHVILLE.ORG&amp;amp;recurrenceId=</t>
  </si>
  <si>
    <t>location/Goodlettsville,Children,Story Time,Locations,Series</t>
  </si>
  <si>
    <t>Every Monday at 10:30 a.m. Toddler Time includes 15 mintues of stories, songs, and fingerplays, and 15 minutes of socialization through play for ages 18 months to 3 years.</t>
  </si>
  <si>
    <t>http://events.library.nashville.org/feeder/feeder/event/eventView.do?b=de&amp;amp;calPath=%2Fpublic%2Fcals%2FMainCal&amp;amp;guid=20160127-000004-GOODLETTSVILLE-201603211030%40LIBRARY.NASHVILLE.ORG&amp;amp;recurrenceId=20160328T153000Z</t>
  </si>
  <si>
    <t>20160127-000007-EDGEHILL-201603291500%40LIBRARY.NASHVILLE.ORG</t>
  </si>
  <si>
    <t>http://events.library.nashville.org/feeder/feeder/event/eventView.do?b=de&amp;amp;calPath=%2Fpublic%2Fcals%2FMainCal&amp;amp;guid=20160127-000007-EDGEHILL-201603291500%40LIBRARY.NASHVILLE.ORG&amp;amp;recurrenceId=</t>
  </si>
  <si>
    <t>20160127-000062-GOODLETTSVILLE-201603291630%40LIBRARY.NASHVILLE.ORG</t>
  </si>
  <si>
    <t>http://events.library.nashville.org/feeder/feeder/event/eventView.do?b=de&amp;amp;calPath=%2Fpublic%2Fcals%2FMainCal&amp;amp;guid=20160127-000062-GOODLETTSVILLE-201603291630%40LIBRARY.NASHVILLE.ORG&amp;amp;recurrenceId=</t>
  </si>
  <si>
    <t>20160329T213000Z</t>
  </si>
  <si>
    <t>20160329T163000</t>
  </si>
  <si>
    <t>20160127-000048-GOODLETTSVILLE-201603311630%40LIBRARY.NASHVILLE.ORG</t>
  </si>
  <si>
    <t>http://events.library.nashville.org/feeder/feeder/event/eventView.do?b=de&amp;amp;calPath=%2Fpublic%2Fcals%2FMainCal&amp;amp;guid=20160127-000048-GOODLETTSVILLE-201603311630%40LIBRARY.NASHVILLE.ORG&amp;amp;recurrenceId=</t>
  </si>
  <si>
    <t>20160402T153000Z</t>
  </si>
  <si>
    <t>http://events.library.nashville.org/feeder/feeder/event/eventView.do?b=de&amp;amp;calPath=%2Fpublic%2Fcals%2FMainCal&amp;amp;guid=20160127-000026-GOODLETTSVILLE-201603191030%40LIBRARY.NASHVILLE.ORG&amp;amp;recurrenceId=20160402T153000Z</t>
  </si>
  <si>
    <t>20160402T103000</t>
  </si>
  <si>
    <t>20160127-000006-GOODLETTSVILLE-201604041030%40LIBRARY.NASHVILLE.ORG</t>
  </si>
  <si>
    <t>http://events.library.nashville.org/feeder/feeder/event/eventView.do?b=de&amp;amp;calPath=%2Fpublic%2Fcals%2FMainCal&amp;amp;guid=20160127-000006-GOODLETTSVILLE-201604041030%40LIBRARY.NASHVILLE.ORG&amp;amp;recurrenceId=</t>
  </si>
  <si>
    <t xml:space="preserve"> Frog Craft</t>
  </si>
  <si>
    <t>20160127-000008-EDGEHILL-201604051600%40LIBRARY.NASHVILLE.ORG</t>
  </si>
  <si>
    <t>http://events.library.nashville.org/feeder/feeder/event/eventView.do?b=de&amp;amp;calPath=%2Fpublic%2Fcals%2FMainCal&amp;amp;guid=20160127-000008-EDGEHILL-201604051600%40LIBRARY.NASHVILLE.ORG&amp;amp;recurrenceId=</t>
  </si>
  <si>
    <t>April is frog month! Let's have a leaping good time with this frog craft!</t>
  </si>
  <si>
    <t xml:space="preserve"> Teen Time: Family Heritage Puzzles</t>
  </si>
  <si>
    <t>20160127-000049-GOODLETTSVILLE-201604051630%40LIBRARY.NASHVILLE.ORG</t>
  </si>
  <si>
    <t>http://events.library.nashville.org/feeder/feeder/event/eventView.do?b=de&amp;amp;calPath=%2Fpublic%2Fcals%2FMainCal&amp;amp;guid=20160127-000049-GOODLETTSVILLE-201604051630%40LIBRARY.NASHVILLE.ORG&amp;amp;recurrenceId=</t>
  </si>
  <si>
    <t>20160405T213000Z</t>
  </si>
  <si>
    <t>20160405T163000</t>
  </si>
  <si>
    <t>Arts and Crafts,location/Goodlettsville,Teens,series/Nashville Reads,Locations,Series</t>
  </si>
  <si>
    <t>Imagine that you are a puzzle, made up of many pieces. What would be on those pieces? What makes up YOU? Come create your own puzzle pieces, where you can describe those things that make you, you! Call (615) 862-5862 to Register.</t>
  </si>
  <si>
    <t xml:space="preserve">X-BEDEWORK-ALIAS : values : text : /user/agrp_calsuite-MainCampus/Locations/Goodlettsville,X-BEDEWORK-ALIAS : values : text : /user/agrp_calsuite-MainCampus/Teens,X-BEDEWORK-ALIAS : values : text : /user/agrp_calsuite-MainCampus/Series/Nashville Reads,X-BEDEWORK-ALIAS : values : text : /user/agrp_calsuite-MainCampus/Browse By Topic/Arts and Crafts,X-BEDEWORK-THUMB-IMAGE : values : text : http://www.library.nashville.org/images/bedework/nashville_reads_thumb.jpg ,X-BEDEWORK-IMAGE : values : text : http://events.library.nashville.org/pubcaldav/public/images/logo_cropped.jpg </t>
  </si>
  <si>
    <t xml:space="preserve"> Meditation For Everyday Living</t>
  </si>
  <si>
    <t>20160127-000085-GOODLETTSVILLE-201604051800%40LIBRARY.NASHVILLE.ORG</t>
  </si>
  <si>
    <t>http://events.library.nashville.org/feeder/feeder/event/eventView.do?b=de&amp;amp;calPath=%2Fpublic%2Fcals%2FMainCal&amp;amp;guid=20160127-000085-GOODLETTSVILLE-201604051800%40LIBRARY.NASHVILLE.ORG&amp;amp;recurrenceId=</t>
  </si>
  <si>
    <t>20160406T000000Z</t>
  </si>
  <si>
    <t>20160405T190000</t>
  </si>
  <si>
    <t>Adults,location/Goodlettsville,Health and Wellness,Locations,Series</t>
  </si>
  <si>
    <t>Join William Smith, a retired Army Lieutenant Colonel, as he presents research on how meditation can improve our physical, mental, and spiritual health. William will discuss effective methods for creating a more satisfying lifestyle, including harmonious relationships and a deep sense of peace. Learn a simple but profound meditation technique that will help remove stress and worry.</t>
  </si>
  <si>
    <t xml:space="preserve">X-BEDEWORK-ALIAS : values : text : /user/agrp_calsuite-MainCampus/Locations/Goodlettsville,X-BEDEWORK-ALIAS : values : text : /user/agrp_calsuite-MainCampus/Adults,X-BEDEWORK-ALIAS : values : text : /user/agrp_calsuite-MainCampus/Browse By Topic/Health and Wellness,X-BEDEWORK-THUMB-IMAGE : values : text : http://www.library.nashville.org/images/bedework/be_well_thumb.jpg  </t>
  </si>
  <si>
    <t>20160127-000018-GOODLETTSVILLE-201604061030%40LIBRARY.NASHVILLE.ORG</t>
  </si>
  <si>
    <t>http://events.library.nashville.org/feeder/feeder/event/eventView.do?b=de&amp;amp;calPath=%2Fpublic%2Fcals%2FMainCal&amp;amp;guid=20160127-000018-GOODLETTSVILLE-201604061030%40LIBRARY.NASHVILLE.ORG&amp;amp;recurrenceId=</t>
  </si>
  <si>
    <t>location/Goodlettsville,series/Community of Many Faces,Children,Dance and Theater,Locations,Series</t>
  </si>
  <si>
    <t>Join the Fairy Godmother as she shares the story of Cinderella&amp;rsquo;s magical night.&amp;nbsp;Using fun filled&amp;nbsp; movement, enchanted music and actual photographs from Nashville Ballet&amp;rsquo;s own production, this highly interactive storytime will whisk you away to the ball and back again!</t>
  </si>
  <si>
    <t xml:space="preserve">X-BEDEWORK-ALIAS : values : text : /user/agrp_calsuite-MainCampus/Locations/Goodlettsville,X-BEDEWORK-ALIAS : values : text : /user/agrp_calsuite-MainCampus/Childrens,X-BEDEWORK-ALIAS : values : text : /user/agrp_calsuite-MainCampus/Series/Community of Many Faces,X-BEDEWORK-ALIAS : values : text : /user/agrp_calsuite-MainCampus/Browse By Topic/Dance and Theater,X-BEDEWORK-ALIAS : values : text : /user/agrp_calsuite-MainCampus/Browse By Topic/Story Time,X-BEDEWORK-THUMB-IMAGE : values : text : http://www.library.nashville.org/images/bedework/story-time_thumb.jpg,X-BEDEWORK-IMAGE : values : text : http://www.library.nashville.org/images/bedework/story-time_generic.jpg </t>
  </si>
  <si>
    <t xml:space="preserve"> Alebrijes Art Workshop with Jairo Prado</t>
  </si>
  <si>
    <t>20160127-000009-EDGEHILL-201604071600%40LIBRARY.NASHVILLE.ORG</t>
  </si>
  <si>
    <t>http://events.library.nashville.org/feeder/feeder/event/eventView.do?b=de&amp;amp;calPath=%2Fpublic%2Fcals%2FMainCal&amp;amp;guid=20160127-000009-EDGEHILL-201604071600%40LIBRARY.NASHVILLE.ORG&amp;amp;recurrenceId=</t>
  </si>
  <si>
    <t>Arts and Crafts,location/Edgehill,series/Community of Many Faces,Children,Locations,Series</t>
  </si>
  <si>
    <t>Alebrijes are brightly painted and textured sculptures representing animals and other dream-like creatures, a folk art tradition originating in Oaxaca, Mexico.&amp;nbsp;Guided by artist Jairo Prado, participants will have the opportunity to conceptualize, construct, paint, and take home their own stylized alebrijes using recycled wood materials.</t>
  </si>
  <si>
    <t xml:space="preserve">X-BEDEWORK-ALIAS : values : text : /user/agrp_calsuite-MainCampus/Locations/Edgehill,X-BEDEWORK-ALIAS : values : text : /user/agrp_calsuite-MainCampus/Childrens,X-BEDEWORK-ALIAS : values : text : /user/agrp_calsuite-MainCampus/Series/Community of Many Faces,X-BEDEWORK-ALIAS : values : text : /user/agrp_calsuite-MainCampus/Browse By Topic/Arts and Crafts </t>
  </si>
  <si>
    <t>20160127-000063-GOODLETTSVILLE-201604071630%40LIBRARY.NASHVILLE.ORG</t>
  </si>
  <si>
    <t>http://events.library.nashville.org/feeder/feeder/event/eventView.do?b=de&amp;amp;calPath=%2Fpublic%2Fcals%2FMainCal&amp;amp;guid=20160127-000063-GOODLETTSVILLE-201604071630%40LIBRARY.NASHVILLE.ORG&amp;amp;recurrenceId=</t>
  </si>
  <si>
    <t>20160127-000072-GOODLETTSVILLE-201604071800%40LIBRARY.NASHVILLE.ORG</t>
  </si>
  <si>
    <t>http://events.library.nashville.org/feeder/feeder/event/eventView.do?b=de&amp;amp;calPath=%2Fpublic%2Fcals%2FMainCal&amp;amp;guid=20160127-000072-GOODLETTSVILLE-201604071800%40LIBRARY.NASHVILLE.ORG&amp;amp;recurrenceId=</t>
  </si>
  <si>
    <t>Arts and Crafts,Adults,location/Goodlettsville,Locations,Series</t>
  </si>
  <si>
    <t xml:space="preserve">X-BEDEWORK-ALIAS : values : text : /user/agrp_calsuite-MainCampus/Locations/Goodlettsville,X-BEDEWORK-ALIAS : values : text : /user/agrp_calsuite-MainCampus/Adults,X-BEDEWORK-ALIAS : values : text : /user/agrp_calsuite-MainCampus/Browse By Topic/Arts and Crafts </t>
  </si>
  <si>
    <t xml:space="preserve"> Saturday at the Movies: Spare Parts (2015)</t>
  </si>
  <si>
    <t>20160127-000077-GOODLETTSVILLE-201604091400%40LIBRARY.NASHVILLE.ORG</t>
  </si>
  <si>
    <t>http://events.library.nashville.org/feeder/feeder/event/eventView.do?b=de&amp;amp;calPath=%2Fpublic%2Fcals%2FMainCal&amp;amp;guid=20160127-000077-GOODLETTSVILLE-201604091400%40LIBRARY.NASHVILLE.ORG&amp;amp;recurrenceId=</t>
  </si>
  <si>
    <t>Adults,location/Goodlettsville,series/Community of Many Faces,Movies,Locations,Series</t>
  </si>
  <si>
    <t>Spare Parts (2015). Inspired by the true story of four undocumented Mexican-American high-school students who enter the National Underwater Robotics Competition. Rated PG-13. 83 min.</t>
  </si>
  <si>
    <t xml:space="preserve">X-BEDEWORK-ALIAS : values : text : /user/agrp_calsuite-MainCampus/Locations/Goodlettsville,X-BEDEWORK-ALIAS : values : text : /user/agrp_calsuite-MainCampus/Adults,X-BEDEWORK-ALIAS : values : text : /user/agrp_calsuite-MainCampus/Series/Community of Many Faces,X-BEDEWORK-ALIAS : values : text : /user/agrp_calsuite-MainCampus/Browse By Topic/Movies,X-BEDEWORK-THUMB-IMAGE : values : text : http://www.library.nashville.org/images/bedework/spare_parts_80.jpg,X-BEDEWORK-IMAGE : values : text : http://www.library.nashville.org/images/bedework/spare_parts.jpg,X-BEDEWORK-SUBMITTEDBY : values : text : kcook for calsuite-MainCampus (agrp_calsuite-MainCampus) </t>
  </si>
  <si>
    <t xml:space="preserve"> Mobile Bike Repair with The Oasis Center</t>
  </si>
  <si>
    <t>20160127-000010-EDGEHILL-201604091400%40LIBRARY.NASHVILLE.ORG</t>
  </si>
  <si>
    <t>http://events.library.nashville.org/feeder/feeder/event/eventView.do?b=de&amp;amp;calPath=%2Fpublic%2Fcals%2FMainCal&amp;amp;guid=20160127-000010-EDGEHILL-201604091400%40LIBRARY.NASHVILLE.ORG&amp;amp;recurrenceId=</t>
  </si>
  <si>
    <t>location/Edgehill,series/Nashville Reads,Children,Locations,Series</t>
  </si>
  <si>
    <t>Kids, does your bike need a tune-up? The Oasis Center will bring their mobile trailer with tools. Bring your own bike.</t>
  </si>
  <si>
    <t xml:space="preserve">X-BEDEWORK-ALIAS : values : text : /user/agrp_calsuite-MainCampus/Locations/Edgehill,X-BEDEWORK-ALIAS : values : text : /user/agrp_calsuite-MainCampus/Childrens,X-BEDEWORK-ALIAS : values : text : /user/agrp_calsuite-MainCampus/Series/Nashville Reads,X-BEDEWORK-IMAGE : values : text : http://events.library.nashville.org/pubcaldav/public/images/logo_cropped.jpg </t>
  </si>
  <si>
    <t>http://events.library.nashville.org/feeder/feeder/event/eventView.do?b=de&amp;amp;calPath=%2Fpublic%2Fcals%2FMainCal&amp;amp;guid=20160127-000004-GOODLETTSVILLE-201603211030%40LIBRARY.NASHVILLE.ORG&amp;amp;recurrenceId=20160411T153000Z</t>
  </si>
  <si>
    <t>20160127-000007-GOODLETTSVILLE-201604111030%40LIBRARY.NASHVILLE.ORG</t>
  </si>
  <si>
    <t>http://events.library.nashville.org/feeder/feeder/event/eventView.do?b=de&amp;amp;calPath=%2Fpublic%2Fcals%2FMainCal&amp;amp;guid=20160127-000007-GOODLETTSVILLE-201604111030%40LIBRARY.NASHVILLE.ORG&amp;amp;recurrenceId=</t>
  </si>
  <si>
    <t xml:space="preserve"> Make Your Own Flag, Create Your Own Country</t>
  </si>
  <si>
    <t>20160127-000011-EDGEHILL-201604121500%40LIBRARY.NASHVILLE.ORG</t>
  </si>
  <si>
    <t>http://events.library.nashville.org/feeder/feeder/event/eventView.do?b=de&amp;amp;calPath=%2Fpublic%2Fcals%2FMainCal&amp;amp;guid=20160127-000011-EDGEHILL-201604121500%40LIBRARY.NASHVILLE.ORG&amp;amp;recurrenceId=</t>
  </si>
  <si>
    <t xml:space="preserve">X-BEDEWORK-ALIAS : values : text : /user/agrp_calsuite-MainCampus/Locations/Edgehill,X-BEDEWORK-ALIAS : values : text : /user/agrp_calsuite-MainCampus/Childrens,X-BEDEWORK-ALIAS : values : text : /user/agrp_calsuite-MainCampus/Series/Community of Many Faces,X-BEDEWORK-ALIAS : values : text : /user/agrp_calsuite-MainCampus/Browse By Topic/Arts and Crafts,X-BEDEWORK-SUBMITTEDBY : values : text : kcook for calsuite-MainCampus (agrp_calsuite-MainCampus) </t>
  </si>
  <si>
    <t>20160127-000064-GOODLETTSVILLE-201604121630%40LIBRARY.NASHVILLE.ORG</t>
  </si>
  <si>
    <t>http://events.library.nashville.org/feeder/feeder/event/eventView.do?b=de&amp;amp;calPath=%2Fpublic%2Fcals%2FMainCal&amp;amp;guid=20160127-000064-GOODLETTSVILLE-201604121630%40LIBRARY.NASHVILLE.ORG&amp;amp;recurrenceId=</t>
  </si>
  <si>
    <t>20160412T213000Z</t>
  </si>
  <si>
    <t>20160412T163000</t>
  </si>
  <si>
    <t>CAL-2a3e9ebb-52cca996-0152-cd89f756-0000650edemobedework%40mysite.edu</t>
  </si>
  <si>
    <t>http://events.library.nashville.org/feeder/feeder/event/eventView.do?b=de&amp;amp;calPath=%2Fpublic%2Fcals%2FMainCal&amp;amp;guid=CAL-2a3e9ebb-52cca996-0152-cd89f756-0000650edemobedework%40mysite.edu&amp;amp;recurrenceId=</t>
  </si>
  <si>
    <t>Arts and Crafts,Adults,location/Goodlettsville,series/Community of Many Faces,Locations,Series</t>
  </si>
  <si>
    <t xml:space="preserve">X-BEDEWORK-ALIAS : values : text : /user/agrp_calsuite-MainCampus/Adults,X-BEDEWORK-ALIAS : values : text : /user/agrp_calsuite-MainCampus/series/Community of Many Faces,X-BEDEWORK-ALIAS : values : text : /user/agrp_calsuite-MainCampus/Browse By Topic/Arts and Crafts,X-BEDEWORK-ALIAS : values : text : /user/agrp_calsuite-MainCampus/Locations/Goodlettsville,X-BEDEWORK-ALIAS : values : text : /user/agrp_calsuite-MainCampus/Series/Community of Many Faces,X-BEDEWORK-SUBMITTEDBY : values : text : kcook for calsuite-MainCampus (agrp_calsuite-MainCampus) </t>
  </si>
  <si>
    <t>20160127-000012-EDGEHILL-201604141600%40LIBRARY.NASHVILLE.ORG</t>
  </si>
  <si>
    <t>http://events.library.nashville.org/feeder/feeder/event/eventView.do?b=de&amp;amp;calPath=%2Fpublic%2Fcals%2FMainCal&amp;amp;guid=20160127-000012-EDGEHILL-201604141600%40LIBRARY.NASHVILLE.ORG&amp;amp;recurrenceId=</t>
  </si>
  <si>
    <t>location/Edgehill,series/Community of Many Faces,Children,Dance and Theater,Locations,Series</t>
  </si>
  <si>
    <t xml:space="preserve">X-BEDEWORK-ALIAS : values : text : /user/agrp_calsuite-MainCampus/Locations/Edgehill,X-BEDEWORK-ALIAS : values : text : /user/agrp_calsuite-MainCampus/Childrens,X-BEDEWORK-ALIAS : values : text : /user/agrp_calsuite-MainCampus/Series/Community of Many Faces,X-BEDEWORK-ALIAS : values : text : /user/agrp_calsuite-MainCampus/Browse By Topic/Dance and Theater </t>
  </si>
  <si>
    <t xml:space="preserve"> Manga Night</t>
  </si>
  <si>
    <t>20160127-000051-GOODLETTSVILLE-201604141630%40LIBRARY.NASHVILLE.ORG</t>
  </si>
  <si>
    <t>http://events.library.nashville.org/feeder/feeder/event/eventView.do?b=de&amp;amp;calPath=%2Fpublic%2Fcals%2FMainCal&amp;amp;guid=20160127-000051-GOODLETTSVILLE-201604141630%40LIBRARY.NASHVILLE.ORG&amp;amp;recurrenceId=</t>
  </si>
  <si>
    <t>Every 2nd Thursday. Hang out with other otaku teens and discuss manga, anime, and cosplay. Ages 12 and up.</t>
  </si>
  <si>
    <t xml:space="preserve"> Famly Movie: Shaun the Sheep Movie (2015)</t>
  </si>
  <si>
    <t>20160127-000033-GOODLETTSVILLE-201604141730%40LIBRARY.NASHVILLE.ORG</t>
  </si>
  <si>
    <t>http://events.library.nashville.org/feeder/feeder/event/eventView.do?b=de&amp;amp;calPath=%2Fpublic%2Fcals%2FMainCal&amp;amp;guid=20160127-000033-GOODLETTSVILLE-201604141730%40LIBRARY.NASHVILLE.ORG&amp;amp;recurrenceId=</t>
  </si>
  <si>
    <t>location/Goodlettsville,Children,Movies,Locations</t>
  </si>
  <si>
    <t>Shaun the Sheep (2015) When Shaun decides to take the day off, and have some fun, he gets a little more action than he bargained for. A mix up with the farmer, a caravan and a very steep hill lead them all to the Big City and it's up to the Shaun and the flock to return everyone safely to the green grass of home. Rated  PG. 2015. 85 min.</t>
  </si>
  <si>
    <t xml:space="preserve">X-BEDEWORK-ALIAS : values : text : /user/agrp_calsuite-MainCampus/Locations/Goodlettsville,X-BEDEWORK-ALIAS : values : text : /user/agrp_calsuite-MainCampus/Childrens,X-BEDEWORK-ALIAS : values : text : /user/agrp_calsuite-MainCampus/Browse By Topic/Movies,X-BEDEWORK-THUMB-IMAGE : values : text : /public/images/Shaun_the_Sheep_MoviePoster-thumb.png,X-BEDEWORK-IMAGE : values : text : /public/images/Shaun_the_Sheep_MoviePoster.jpg,X-BEDEWORK-SUBMITTEDBY : values : text : kcook for calsuite-MainCampus (agrp_calsuite-MainCampus) </t>
  </si>
  <si>
    <t>http://events.library.nashville.org/feeder/feeder/event/eventView.do?b=de&amp;amp;calPath=%2Fpublic%2Fcals%2FMainCal&amp;amp;guid=20160127-000026-GOODLETTSVILLE-201603191030%40LIBRARY.NASHVILLE.ORG&amp;amp;recurrenceId=20160416T153000Z</t>
  </si>
  <si>
    <t xml:space="preserve"> Alice in Wonderland Tea Party</t>
  </si>
  <si>
    <t>20160127-000040-GOODLETTSVILLE-201604161400%40LIBRARY.NASHVILLE.ORG</t>
  </si>
  <si>
    <t>http://events.library.nashville.org/feeder/feeder/event/eventView.do?b=de&amp;amp;calPath=%2Fpublic%2Fcals%2FMainCal&amp;amp;guid=20160127-000040-GOODLETTSVILLE-201604161400%40LIBRARY.NASHVILLE.ORG&amp;amp;recurrenceId=</t>
  </si>
  <si>
    <t>20160416T190000Z</t>
  </si>
  <si>
    <t>20160416T140000</t>
  </si>
  <si>
    <t>Put on your favorite hat, and join us for an Alice in Wonderland-themed Tea Party! We will have refreshments, a story, a craft and a visit from Alice herself and the Queen of Hearts! Don't forget to bring your camera for pictures with our guests! Registration is required. Please call (615) 862-5862 to register.</t>
  </si>
  <si>
    <t>http://events.library.nashville.org/feeder/feeder/event/eventView.do?b=de&amp;amp;calPath=%2Fpublic%2Fcals%2FMainCal&amp;amp;guid=20160127-000004-GOODLETTSVILLE-201603211030%40LIBRARY.NASHVILLE.ORG&amp;amp;recurrenceId=20160418T153000Z</t>
  </si>
  <si>
    <t>20160127-000065-GOODLETTSVILLE-201604191630%40LIBRARY.NASHVILLE.ORG</t>
  </si>
  <si>
    <t>http://events.library.nashville.org/feeder/feeder/event/eventView.do?b=de&amp;amp;calPath=%2Fpublic%2Fcals%2FMainCal&amp;amp;guid=20160127-000065-GOODLETTSVILLE-201604191630%40LIBRARY.NASHVILLE.ORG&amp;amp;recurrenceId=</t>
  </si>
  <si>
    <t>20160419T213000Z</t>
  </si>
  <si>
    <t>20160419T163000</t>
  </si>
  <si>
    <t xml:space="preserve"> Crafts in the Garden: Suet Bird Feeders</t>
  </si>
  <si>
    <t>20160127-000037-GOODLETTSVILLE-201604191730%40LIBRARY.NASHVILLE.ORG</t>
  </si>
  <si>
    <t>http://events.library.nashville.org/feeder/feeder/event/eventView.do?b=de&amp;amp;calPath=%2Fpublic%2Fcals%2FMainCal&amp;amp;guid=20160127-000037-GOODLETTSVILLE-201604191730%40LIBRARY.NASHVILLE.ORG&amp;amp;recurrenceId=</t>
  </si>
  <si>
    <t>Join us for a craft in our Garrett Family Gardens. We will be making Suet Bird Feeders. Registration is Required. Please call (615) 862-5862 to register.</t>
  </si>
  <si>
    <t>20160127-000020-GOODLETTSVILLE-201604201030%40LIBRARY.NASHVILLE.ORG</t>
  </si>
  <si>
    <t>http://events.library.nashville.org/feeder/feeder/event/eventView.do?b=de&amp;amp;calPath=%2Fpublic%2Fcals%2FMainCal&amp;amp;guid=20160127-000020-GOODLETTSVILLE-201604201030%40LIBRARY.NASHVILLE.ORG&amp;amp;recurrenceId=</t>
  </si>
  <si>
    <t xml:space="preserve">Every Wednesday, Story Time includes stories, songs, fingerplays and a craft. Ages 3 to 5. </t>
  </si>
  <si>
    <t xml:space="preserve"> Senior Movie Day: Arsenic and Old Lace (1944)</t>
  </si>
  <si>
    <t>20160127-000083-GOODLETTSVILLE-201604211230%40LIBRARY.NASHVILLE.ORG</t>
  </si>
  <si>
    <t>http://events.library.nashville.org/feeder/feeder/event/eventView.do?b=de&amp;amp;calPath=%2Fpublic%2Fcals%2FMainCal&amp;amp;guid=20160127-000083-GOODLETTSVILLE-201604211230%40LIBRARY.NASHVILLE.ORG&amp;amp;recurrenceId=</t>
  </si>
  <si>
    <t>20160421T173000Z</t>
  </si>
  <si>
    <t>20160421T123000</t>
  </si>
  <si>
    <t>Arsenic and Old Lace (1944). Arsenic and Old Lace is director Frank Capra's spin on the classic stage comedy, following the sweet old Brewster sisters, beloved in their genteel Brooklyn neighborhood for their many charitable acts. Not Rated. 118 min.</t>
  </si>
  <si>
    <t xml:space="preserve">X-BEDEWORK-ALIAS : values : text : /user/agrp_calsuite-MainCampus/Locations/Goodlettsville,X-BEDEWORK-ALIAS : values : text : /user/agrp_calsuite-MainCampus/Adults,X-BEDEWORK-ALIAS : values : text : /user/agrp_calsuite-MainCampus/Browse By Topic/Movies,X-BEDEWORK-THUMB-IMAGE : values : text : /public/images/ArsenicAndOldLace-thumb.png,X-BEDEWORK-IMAGE : values : text : /public/images/ArsenicAndOldLace.jpg,X-BEDEWORK-SUBMITTEDBY : values : text : kcook for calsuite-MainCampus (agrp_calsuite-MainCampus) </t>
  </si>
  <si>
    <t>20160127-000066-GOODLETTSVILLE-201604211630%40LIBRARY.NASHVILLE.ORG</t>
  </si>
  <si>
    <t>http://events.library.nashville.org/feeder/feeder/event/eventView.do?b=de&amp;amp;calPath=%2Fpublic%2Fcals%2FMainCal&amp;amp;guid=20160127-000066-GOODLETTSVILLE-201604211630%40LIBRARY.NASHVILLE.ORG&amp;amp;recurrenceId=</t>
  </si>
  <si>
    <t>20160127-000030-GOODLETTSVILLE-201604211700%40LIBRARY.NASHVILLE.ORG</t>
  </si>
  <si>
    <t>http://events.library.nashville.org/feeder/feeder/event/eventView.do?b=de&amp;amp;calPath=%2Fpublic%2Fcals%2FMainCal&amp;amp;guid=20160127-000030-GOODLETTSVILLE-201604211700%40LIBRARY.NASHVILLE.ORG&amp;amp;recurrenceId=</t>
  </si>
  <si>
    <t xml:space="preserve"> Economics of Aging with Nashville Public Television</t>
  </si>
  <si>
    <t>20160127-000095-GOODLETTSVILLE-201604231030%40LIBRARY.NASHVILLE.ORG</t>
  </si>
  <si>
    <t>http://events.library.nashville.org/feeder/feeder/event/eventView.do?b=de&amp;amp;calPath=%2Fpublic%2Fcals%2FMainCal&amp;amp;guid=20160127-000095-GOODLETTSVILLE-201604231030%40LIBRARY.NASHVILLE.ORG&amp;amp;recurrenceId=</t>
  </si>
  <si>
    <t>Adults,location/Goodlettsville,series/Community of Many Faces,Health and Wellness,Locations,Series</t>
  </si>
  <si>
    <t>In this edition of Aging Matters, Nashville Public Television examines the costs and financial impact of aging and hears from people navigating financial decisions now.&amp;nbsp;Have we saved and planned enough so our finances will last as long as we do?&amp;nbsp;The average person turning 65 this year will live to be 85 years old.&amp;nbsp;But one in five will live to be 90. One in ten will live to be 95. Will we be able to afford the quality of life we want?&amp;nbsp;The future is always uncertain, but what is important is that we take time to look ahead, discuss and prepare for the economics of aging.</t>
  </si>
  <si>
    <t xml:space="preserve">X-BEDEWORK-ALIAS : values : text : /user/agrp_calsuite-MainCampus/Locations/Goodlettsville,X-BEDEWORK-ALIAS : values : text : /user/agrp_calsuite-MainCampus/Adults,X-BEDEWORK-ALIAS : values : text : /user/agrp_calsuite-MainCampus/Series/Community of Many Faces,X-BEDEWORK-ALIAS : values : text : /user/agrp_calsuite-MainCampus/Browse By Topic/Health and Wellness,X-BEDEWORK-THUMB-IMAGE : values : text : http://www.library.nashville.org/images/bedework/be_well_thumb.jpg  </t>
  </si>
  <si>
    <t>20160127-000013-EDGEHILL-201604231400%40LIBRARY.NASHVILLE.ORG</t>
  </si>
  <si>
    <t>http://events.library.nashville.org/feeder/feeder/event/eventView.do?b=de&amp;amp;calPath=%2Fpublic%2Fcals%2FMainCal&amp;amp;guid=20160127-000013-EDGEHILL-201604231400%40LIBRARY.NASHVILLE.ORG&amp;amp;recurrenceId=</t>
  </si>
  <si>
    <t>series/Wishing Chair Productions,location/Edgehill,series/Community of Many Faces,Children,Puppet Shows,Locations,Series</t>
  </si>
  <si>
    <t>A marionette show based on the true story of Tomas Rivera, the son of migrant workers who became a national education leader.&amp;nbsp;His life changed when, as a boy, he was encouraged to read by a librarian in Iowa.&amp;nbsp;Based on the book by Pat Mora.&amp;nbsp;Produced with special permission from Random House.&amp;nbsp;Running time: 45 minutes.</t>
  </si>
  <si>
    <t xml:space="preserve">X-BEDEWORK-ALIAS : values : text : /user/agrp_calsuite-MainCampus/Locations/Edgehill,X-BEDEWORK-ALIAS : values : text : /user/agrp_calsuite-MainCampus/Series/Wishing Chair Productions,X-BEDEWORK-ALIAS : values : text : /user/agrp_calsuite-MainCampus/Childrens,X-BEDEWORK-ALIAS : values : text : /user/agrp_calsuite-MainCampus/Series/Community of Many Faces,X-BEDEWORK-ALIAS : values : text : /user/agrp_calsuite-MainCampus/Browse By Topic/Puppet Shows </t>
  </si>
  <si>
    <t>http://events.library.nashville.org/feeder/feeder/event/eventView.do?b=de&amp;amp;calPath=%2Fpublic%2Fcals%2FMainCal&amp;amp;guid=20160127-000004-GOODLETTSVILLE-201603211030%40LIBRARY.NASHVILLE.ORG&amp;amp;recurrenceId=20160425T153000Z</t>
  </si>
  <si>
    <t>20160127-000067-GOODLETTSVILLE-201604261630%40LIBRARY.NASHVILLE.ORG</t>
  </si>
  <si>
    <t>http://events.library.nashville.org/feeder/feeder/event/eventView.do?b=de&amp;amp;calPath=%2Fpublic%2Fcals%2FMainCal&amp;amp;guid=20160127-000067-GOODLETTSVILLE-201604261630%40LIBRARY.NASHVILLE.ORG&amp;amp;recurrenceId=</t>
  </si>
  <si>
    <t>20160426T213000Z</t>
  </si>
  <si>
    <t>20160426T163000</t>
  </si>
  <si>
    <t>20160127-000021-GOODLETTSVILLE-201604271030%40LIBRARY.NASHVILLE.ORG</t>
  </si>
  <si>
    <t>http://events.library.nashville.org/feeder/feeder/event/eventView.do?b=de&amp;amp;calPath=%2Fpublic%2Fcals%2FMainCal&amp;amp;guid=20160127-000021-GOODLETTSVILLE-201604271030%40LIBRARY.NASHVILLE.ORG&amp;amp;recurrenceId=</t>
  </si>
  <si>
    <t>20160427T153000Z</t>
  </si>
  <si>
    <t>20160427T103000</t>
  </si>
  <si>
    <t xml:space="preserve"> Teen Time Make Your Own Flag &amp;ndash; Create Your Own Country!</t>
  </si>
  <si>
    <t>20160127-000050-GOODLETTSVILLE-201604281730%40LIBRARY.NASHVILLE.ORG</t>
  </si>
  <si>
    <t>http://events.library.nashville.org/feeder/feeder/event/eventView.do?b=de&amp;amp;calPath=%2Fpublic%2Fcals%2FMainCal&amp;amp;guid=20160127-000050-GOODLETTSVILLE-201604281730%40LIBRARY.NASHVILLE.ORG&amp;amp;recurrenceId=</t>
  </si>
  <si>
    <t>20160428T223000Z</t>
  </si>
  <si>
    <t>20160428T173000</t>
  </si>
  <si>
    <t>Arts and Crafts,location/Goodlettsville,Teens,series/Community of Many Faces,Locations,Series</t>
  </si>
  <si>
    <t>Please register by calling (615) 862-5862.</t>
  </si>
  <si>
    <t xml:space="preserve">X-BEDEWORK-ALIAS : values : text : /user/agrp_calsuite-MainCampus/Locations/Goodlettsville,X-BEDEWORK-ALIAS : values : text : /user/agrp_calsuite-MainCampus/Teens,X-BEDEWORK-ALIAS : values : text : /user/agrp_calsuite-MainCampus/Series/Community of Many Faces,X-BEDEWORK-ALIAS : values : text : /user/agrp_calsuite-MainCampus/Browse By Topic/Arts and Crafts </t>
  </si>
  <si>
    <t>20160127-000044-GOODLETTSVILLE-201604301430%40LIBRARY.NASHVILLE.ORG</t>
  </si>
  <si>
    <t>http://events.library.nashville.org/feeder/feeder/event/eventView.do?b=de&amp;amp;calPath=%2Fpublic%2Fcals%2FMainCal&amp;amp;guid=20160127-000044-GOODLETTSVILLE-201604301430%40LIBRARY.NASHVILLE.ORG&amp;amp;recurrenceId=</t>
  </si>
  <si>
    <t>20160430T193000Z</t>
  </si>
  <si>
    <t>20160430T143000</t>
  </si>
  <si>
    <t>location/Goodlettsville,series/Wishing Chair Productions,series/Community of Many Faces,Children,Puppet Shows,Locations,Series</t>
  </si>
  <si>
    <t>A marionette show based on the true story of Tomas Rivera, the son of migrant workers who became a national education leader.&amp;nbsp;His life changed when, as a boy, he was encouraged to read by a librarian in Iowa.&amp;nbsp;Based on the book by Pat Mora.&amp;nbsp;Produced with special permission from Random House. Running time: 45 minutes.</t>
  </si>
  <si>
    <t xml:space="preserve">X-BEDEWORK-ALIAS : values : text : /user/agrp_calsuite-MainCampus/Locations/Goodlettsville,X-BEDEWORK-ALIAS : values : text : /user/agrp_calsuite-MainCampus/Series/Wishing Chair Productions,X-BEDEWORK-ALIAS : values : text : /user/agrp_calsuite-MainCampus/Childrens,X-BEDEWORK-ALIAS : values : text : /user/agrp_calsuite-MainCampus/Series/Community of Many Faces,X-BEDEWORK-ALIAS : values : text : /user/agrp_calsuite-MainCampus/Browse By Topic/Puppet Shows </t>
  </si>
  <si>
    <t>http://events.library.nashville.org/feeder/feeder/event/eventView.do?b=de&amp;amp;calPath=%2Fpublic%2Fcals%2FMainCal&amp;amp;guid=20160127-000004-GOODLETTSVILLE-201603211030%40LIBRARY.NASHVILLE.ORG&amp;amp;recurrenceId=20160502T153000Z</t>
  </si>
  <si>
    <t xml:space="preserve"> Teen Time: Magic the Gathering</t>
  </si>
  <si>
    <t>20160127-000053-GOODLETTSVILLE-201605031630%40LIBRARY.NASHVILLE.ORG</t>
  </si>
  <si>
    <t>http://events.library.nashville.org/feeder/feeder/event/eventView.do?b=de&amp;amp;calPath=%2Fpublic%2Fcals%2FMainCal&amp;amp;guid=20160127-000053-GOODLETTSVILLE-201605031630%40LIBRARY.NASHVILLE.ORG&amp;amp;recurrenceId=</t>
  </si>
  <si>
    <t>20160503T213000Z</t>
  </si>
  <si>
    <t>20160503T163000</t>
  </si>
  <si>
    <t>Tuesdays in May. Learn to play the classic card game Magic the Gathering!</t>
  </si>
  <si>
    <t xml:space="preserve"> Friends of the Goodlettsville Library Book Sale</t>
  </si>
  <si>
    <t>20160127-000091-GOODLETTSVILLE-201605041000%40LIBRARY.NASHVILLE.ORG</t>
  </si>
  <si>
    <t>http://events.library.nashville.org/feeder/feeder/event/eventView.do?b=de&amp;amp;calPath=%2Fpublic%2Fcals%2FMainCal&amp;amp;guid=20160127-000091-GOODLETTSVILLE-201605041000%40LIBRARY.NASHVILLE.ORG&amp;amp;recurrenceId=</t>
  </si>
  <si>
    <t>20160504T150000Z</t>
  </si>
  <si>
    <t>20160504T100000</t>
  </si>
  <si>
    <t>Adults,location/Goodlettsville,Book Sales,Locations</t>
  </si>
  <si>
    <t>Get bargains on gently used recent and vintage hardcover and softcover books, plus children's books, DVDs, CDs, and more. Proceeds to benefit Goodlettsville Branch Library programs.</t>
  </si>
  <si>
    <t xml:space="preserve">X-BEDEWORK-ALIAS : values : text : /user/agrp_calsuite-MainCampus/Locations/Goodlettsville,X-BEDEWORK-ALIAS : values : text : /user/agrp_calsuite-MainCampus/Adults,X-BEDEWORK-ALIAS : values : text : /user/agrp_calsuite-MainCampus/Browse By Topic/Book Sales,X-BEDEWORK-THUMB-IMAGE : values : text : http://www.library.nashville.org/images/bedework/Friends-NPL_thumb.jpg,X-BEDEWORK-IMAGE : values : text : http://www.library.nashville.org/images/bedework/Friends-NPL.jpg,X-BEDEWORK-SUBMITTEDBY : values : text : kcook for calsuite-MainCampus (agrp_calsuite-MainCampus) </t>
  </si>
  <si>
    <t>20160127-000022-GOODLETTSVILLE-201605041030%40LIBRARY.NASHVILLE.ORG</t>
  </si>
  <si>
    <t>http://events.library.nashville.org/feeder/feeder/event/eventView.do?b=de&amp;amp;calPath=%2Fpublic%2Fcals%2FMainCal&amp;amp;guid=20160127-000022-GOODLETTSVILLE-201605041030%40LIBRARY.NASHVILLE.ORG&amp;amp;recurrenceId=</t>
  </si>
  <si>
    <t>20160127-000092-GOODLETTSVILLE-201605051200%40LIBRARY.NASHVILLE.ORG</t>
  </si>
  <si>
    <t>http://events.library.nashville.org/feeder/feeder/event/eventView.do?b=de&amp;amp;calPath=%2Fpublic%2Fcals%2FMainCal&amp;amp;guid=20160127-000092-GOODLETTSVILLE-201605051200%40LIBRARY.NASHVILLE.ORG&amp;amp;recurrenceId=</t>
  </si>
  <si>
    <t>20160505T170000Z</t>
  </si>
  <si>
    <t>20160505T120000</t>
  </si>
  <si>
    <t xml:space="preserve">X-BEDEWORK-ALIAS : values : text : /user/agrp_calsuite-MainCampus/Locations/Goodlettsville,X-BEDEWORK-ALIAS : values : text : /user/agrp_calsuite-MainCampus/Adults,X-BEDEWORK-ALIAS : values : text : /user/agrp_calsuite-MainCampus/Browse By Topic/Book Sales,X-BEDEWORK-THUMB-IMAGE : values : text : http://www.library.nashville.org/images/bedework/Friends-NPLthumb.jpg,X-BEDEWORK-IMAGE : values : text : http://www.library.nashville.org/images/bedework/Friends-NPL.jpg,X-BEDEWORK-SUBMITTEDBY : values : text : kcook for calsuite-MainCampus (agrp_calsuite-MainCampus) </t>
  </si>
  <si>
    <t>20160127-000068-GOODLETTSVILLE-201605051630%40LIBRARY.NASHVILLE.ORG</t>
  </si>
  <si>
    <t>http://events.library.nashville.org/feeder/feeder/event/eventView.do?b=de&amp;amp;calPath=%2Fpublic%2Fcals%2FMainCal&amp;amp;guid=20160127-000068-GOODLETTSVILLE-201605051630%40LIBRARY.NASHVILLE.ORG&amp;amp;recurrenceId=</t>
  </si>
  <si>
    <t>20160127-000073-GOODLETTSVILLE-201605051800%40LIBRARY.NASHVILLE.ORG</t>
  </si>
  <si>
    <t>http://events.library.nashville.org/feeder/feeder/event/eventView.do?b=de&amp;amp;calPath=%2Fpublic%2Fcals%2FMainCal&amp;amp;guid=20160127-000073-GOODLETTSVILLE-201605051800%40LIBRARY.NASHVILLE.ORG&amp;amp;recurrenceId=</t>
  </si>
  <si>
    <t>20160127-000093-GOODLETTSVILLE-201605071000%40LIBRARY.NASHVILLE.ORG</t>
  </si>
  <si>
    <t>http://events.library.nashville.org/feeder/feeder/event/eventView.do?b=de&amp;amp;calPath=%2Fpublic%2Fcals%2FMainCal&amp;amp;guid=20160127-000093-GOODLETTSVILLE-201605071000%40LIBRARY.NASHVILLE.ORG&amp;amp;recurrenceId=</t>
  </si>
  <si>
    <t>20160507T150000Z</t>
  </si>
  <si>
    <t>20160507T100000</t>
  </si>
  <si>
    <t>20160507T190000Z</t>
  </si>
  <si>
    <t>20160507T140000</t>
  </si>
  <si>
    <t>http://events.library.nashville.org/feeder/feeder/event/eventView.do?b=de&amp;amp;calPath=%2Fpublic%2Fcals%2FMainCal&amp;amp;guid=20160127-000004-GOODLETTSVILLE-201603211030%40LIBRARY.NASHVILLE.ORG&amp;amp;recurrenceId=20160509T153000Z</t>
  </si>
  <si>
    <t>20160127-000054-GOODLETTSVILLE-201605101630%40LIBRARY.NASHVILLE.ORG</t>
  </si>
  <si>
    <t>http://events.library.nashville.org/feeder/feeder/event/eventView.do?b=de&amp;amp;calPath=%2Fpublic%2Fcals%2FMainCal&amp;amp;guid=20160127-000054-GOODLETTSVILLE-201605101630%40LIBRARY.NASHVILLE.ORG&amp;amp;recurrenceId=</t>
  </si>
  <si>
    <t>20160510T213000Z</t>
  </si>
  <si>
    <t>20160510T163000</t>
  </si>
  <si>
    <t xml:space="preserve"> Family Movie: Minions</t>
  </si>
  <si>
    <t>20160127-000034-GOODLETTSVILLE-201605101730%40LIBRARY.NASHVILLE.ORG</t>
  </si>
  <si>
    <t>http://events.library.nashville.org/feeder/feeder/event/eventView.do?b=de&amp;amp;calPath=%2Fpublic%2Fcals%2FMainCal&amp;amp;guid=20160127-000034-GOODLETTSVILLE-201605101730%40LIBRARY.NASHVILLE.ORG&amp;amp;recurrenceId=</t>
  </si>
  <si>
    <t>Minions Stuart, Kevin and Bob are recruited by Scarlett Overkill, a super-villain who, alongside her inventor husband Herb, hatches a plot to take over the world. Rated PG. 2015. 91 min.</t>
  </si>
  <si>
    <t xml:space="preserve">X-BEDEWORK-ALIAS : values : text : /user/agrp_calsuite-MainCampus/Locations/Goodlettsville,X-BEDEWORK-ALIAS : values : text : /user/agrp_calsuite-MainCampus/Childrens,X-BEDEWORK-ALIAS : values : text : /user/agrp_calsuite-MainCampus/Browse By Topic/Movies,X-BEDEWORK-THUMB-IMAGE : values : text : http://www.library.nashville.org/images/bedework/minions_80.jpg,X-BEDEWORK-IMAGE : values : text : http://www.library.nashville.org/images/bedework/minions_300.jpg,X-BEDEWORK-SUBMITTEDBY : values : text : kcook for calsuite-MainCampus (agrp_calsuite-MainCampus) </t>
  </si>
  <si>
    <t>20160127-000023-GOODLETTSVILLE-201605111030%40LIBRARY.NASHVILLE.ORG</t>
  </si>
  <si>
    <t>http://events.library.nashville.org/feeder/feeder/event/eventView.do?b=de&amp;amp;calPath=%2Fpublic%2Fcals%2FMainCal&amp;amp;guid=20160127-000023-GOODLETTSVILLE-201605111030%40LIBRARY.NASHVILLE.ORG&amp;amp;recurrenceId=</t>
  </si>
  <si>
    <t>20160511T153000Z</t>
  </si>
  <si>
    <t>20160511T103000</t>
  </si>
  <si>
    <t>20160127-000052-GOODLETTSVILLE-201605121630%40LIBRARY.NASHVILLE.ORG</t>
  </si>
  <si>
    <t>http://events.library.nashville.org/feeder/feeder/event/eventView.do?b=de&amp;amp;calPath=%2Fpublic%2Fcals%2FMainCal&amp;amp;guid=20160127-000052-GOODLETTSVILLE-201605121630%40LIBRARY.NASHVILLE.ORG&amp;amp;recurrenceId=</t>
  </si>
  <si>
    <t>location/Goodlettsville,Teens,Book Clubs,Locations,Series</t>
  </si>
  <si>
    <t xml:space="preserve">X-BEDEWORK-ALIAS : values : text : /user/agrp_calsuite-MainCampus/Locations/Goodlettsville,X-BEDEWORK-ALIAS : values : text : /user/agrp_calsuite-MainCampus/Teens,X-BEDEWORK-ALIAS : values : text : /user/agrp_calsuite-MainCampus/Browse By Topic/Book Clubs </t>
  </si>
  <si>
    <t xml:space="preserve"> Yoga in the Garden</t>
  </si>
  <si>
    <t>20160127-000087-GOODLETTSVILLE-201605121830%40LIBRARY.NASHVILLE.ORG</t>
  </si>
  <si>
    <t>http://events.library.nashville.org/feeder/feeder/event/eventView.do?b=de&amp;amp;calPath=%2Fpublic%2Fcals%2FMainCal&amp;amp;guid=20160127-000087-GOODLETTSVILLE-201605121830%40LIBRARY.NASHVILLE.ORG&amp;amp;recurrenceId=</t>
  </si>
  <si>
    <t>20160513T003000Z</t>
  </si>
  <si>
    <t>20160512T193000</t>
  </si>
  <si>
    <t>Don't miss Yoga in the Garden at Goodlettsville Branch Library. Instructor Misty Redding will lead you through a series of beginners&amp;rsquo; level poses. Please bring a mat or towel. Call (615) 862-5862 to register.</t>
  </si>
  <si>
    <t>20160521T153000Z</t>
  </si>
  <si>
    <t>http://events.library.nashville.org/feeder/feeder/event/eventView.do?b=de&amp;amp;calPath=%2Fpublic%2Fcals%2FMainCal&amp;amp;guid=20160127-000026-GOODLETTSVILLE-201603191030%40LIBRARY.NASHVILLE.ORG&amp;amp;recurrenceId=20160521T153000Z</t>
  </si>
  <si>
    <t>20160514T153000Z</t>
  </si>
  <si>
    <t>20160514T103000</t>
  </si>
  <si>
    <t>20160521T103000</t>
  </si>
  <si>
    <t xml:space="preserve"> Saturday at the Movies: Wuthering Heights (1992)</t>
  </si>
  <si>
    <t>20160127-000078-GOODLETTSVILLE-201605141400%40LIBRARY.NASHVILLE.ORG</t>
  </si>
  <si>
    <t>http://events.library.nashville.org/feeder/feeder/event/eventView.do?b=de&amp;amp;calPath=%2Fpublic%2Fcals%2FMainCal&amp;amp;guid=20160127-000078-GOODLETTSVILLE-201605141400%40LIBRARY.NASHVILLE.ORG&amp;amp;recurrenceId=</t>
  </si>
  <si>
    <t>Emily Bronte's Wuthering Heights (1992). A film adaptation of the literary classic about two mismatched lovers and the vengence taken on those blamed for tearing them apart. Rated PG. 106 min.</t>
  </si>
  <si>
    <t xml:space="preserve">X-BEDEWORK-ALIAS : values : text : /user/agrp_calsuite-MainCampus/Locations/Goodlettsville,X-BEDEWORK-ALIAS : values : text : /user/agrp_calsuite-MainCampus/Adults,X-BEDEWORK-ALIAS : values : text : /user/agrp_calsuite-MainCampus/Browse By Topic/Movies,X-BEDEWORK-THUMB-IMAGE : values : text : http://www.library.nashville.org/images/bedework/Wuthering_Heights_thumb.jpg,X-BEDEWORK-IMAGE : values : text : http://www.library.nashville.org/images/bedework/Wuthering_Heights.jpg,X-BEDEWORK-SUBMITTEDBY : values : text : kcook for calsuite-MainCampus (agrp_calsuite-MainCampus) </t>
  </si>
  <si>
    <t>http://events.library.nashville.org/feeder/feeder/event/eventView.do?b=de&amp;amp;calPath=%2Fpublic%2Fcals%2FMainCal&amp;amp;guid=20160127-000004-GOODLETTSVILLE-201603211030%40LIBRARY.NASHVILLE.ORG&amp;amp;recurrenceId=20160516T153000Z</t>
  </si>
  <si>
    <t>20160127-000055-GOODLETTSVILLE-201605171630%40LIBRARY.NASHVILLE.ORG</t>
  </si>
  <si>
    <t>http://events.library.nashville.org/feeder/feeder/event/eventView.do?b=de&amp;amp;calPath=%2Fpublic%2Fcals%2FMainCal&amp;amp;guid=20160127-000055-GOODLETTSVILLE-201605171630%40LIBRARY.NASHVILLE.ORG&amp;amp;recurrenceId=</t>
  </si>
  <si>
    <t>20160517T213000Z</t>
  </si>
  <si>
    <t>20160517T163000</t>
  </si>
  <si>
    <t xml:space="preserve"> Crafts in the Garden: Bird's Nest Craft</t>
  </si>
  <si>
    <t>20160127-000038-GOODLETTSVILLE-201605171730%40LIBRARY.NASHVILLE.ORG</t>
  </si>
  <si>
    <t>http://events.library.nashville.org/feeder/feeder/event/eventView.do?b=de&amp;amp;calPath=%2Fpublic%2Fcals%2FMainCal&amp;amp;guid=20160127-000038-GOODLETTSVILLE-201605171730%40LIBRARY.NASHVILLE.ORG&amp;amp;recurrenceId=</t>
  </si>
  <si>
    <t>Join us for a craft in our Garrett Family Gardens. We will be making a Bird's Nest craft. Registration is required. Please call (615) 862-5862 to register.</t>
  </si>
  <si>
    <t>20160127-000024-GOODLETTSVILLE-201605181030%40LIBRARY.NASHVILLE.ORG</t>
  </si>
  <si>
    <t>http://events.library.nashville.org/feeder/feeder/event/eventView.do?b=de&amp;amp;calPath=%2Fpublic%2Fcals%2FMainCal&amp;amp;guid=20160127-000024-GOODLETTSVILLE-201605181030%40LIBRARY.NASHVILLE.ORG&amp;amp;recurrenceId=</t>
  </si>
  <si>
    <t>20160518T153000Z</t>
  </si>
  <si>
    <t>20160518T103000</t>
  </si>
  <si>
    <t xml:space="preserve"> Senior Movie Day: Serendipity (2001)</t>
  </si>
  <si>
    <t>20160127-000084-GOODLETTSVILLE-201605191230%40LIBRARY.NASHVILLE.ORG</t>
  </si>
  <si>
    <t>http://events.library.nashville.org/feeder/feeder/event/eventView.do?b=de&amp;amp;calPath=%2Fpublic%2Fcals%2FMainCal&amp;amp;guid=20160127-000084-GOODLETTSVILLE-201605191230%40LIBRARY.NASHVILLE.ORG&amp;amp;recurrenceId=</t>
  </si>
  <si>
    <t>20160519T173000Z</t>
  </si>
  <si>
    <t>20160519T123000</t>
  </si>
  <si>
    <t>Serendipity (2001). A young couple is reunited years after the night they first met in this love-at-first sight comedy. Rated PG-13. 90 min.</t>
  </si>
  <si>
    <t xml:space="preserve">X-BEDEWORK-ALIAS : values : text : /user/agrp_calsuite-MainCampus/Locations/Goodlettsville,X-BEDEWORK-ALIAS : values : text : /user/agrp_calsuite-MainCampus/Adults,X-BEDEWORK-ALIAS : values : text : /user/agrp_calsuite-MainCampus/Browse By Topic/Movies,X-BEDEWORK-THUMB-IMAGE : values : text : /public/images/Serendipity_poster-thumb.png,X-BEDEWORK-IMAGE : values : text : /public/images/Serendipity_poster.jpg,X-BEDEWORK-SUBMITTEDBY : values : text : kcook for calsuite-MainCampus (agrp_calsuite-MainCampus) </t>
  </si>
  <si>
    <t>20160127-000069-GOODLETTSVILLE-201605191630%40LIBRARY.NASHVILLE.ORG</t>
  </si>
  <si>
    <t>http://events.library.nashville.org/feeder/feeder/event/eventView.do?b=de&amp;amp;calPath=%2Fpublic%2Fcals%2FMainCal&amp;amp;guid=20160127-000069-GOODLETTSVILLE-201605191630%40LIBRARY.NASHVILLE.ORG&amp;amp;recurrenceId=</t>
  </si>
  <si>
    <t>20160127-000088-GOODLETTSVILLE-201605191830%40LIBRARY.NASHVILLE.ORG</t>
  </si>
  <si>
    <t>http://events.library.nashville.org/feeder/feeder/event/eventView.do?b=de&amp;amp;calPath=%2Fpublic%2Fcals%2FMainCal&amp;amp;guid=20160127-000088-GOODLETTSVILLE-201605191830%40LIBRARY.NASHVILLE.ORG&amp;amp;recurrenceId=</t>
  </si>
  <si>
    <t>20160520T003000Z</t>
  </si>
  <si>
    <t>20160519T193000</t>
  </si>
  <si>
    <t>20160210-000143-BELLEVUE-201605041630%40LIBRARY.NASHVILLE.ORG</t>
  </si>
  <si>
    <t>http://events.library.nashville.org/feeder/feeder/event/eventView.do?b=de&amp;amp;calPath=%2Fpublic%2Fcals%2FMainCal&amp;amp;guid=20160210-000143-BELLEVUE-201605041630%40LIBRARY.NASHVILLE.ORG&amp;amp;recurrenceId=</t>
  </si>
  <si>
    <t>20160522T223000Z</t>
  </si>
  <si>
    <t>20160522T173000</t>
  </si>
  <si>
    <t>Arts and Crafts,History and Genealogy,Adults,location/Goodlettsville,series/Nashville Reads,Locations,Series</t>
  </si>
  <si>
    <t xml:space="preserve">X-BEDEWORK-ALIAS : values : text : /user/agrp_calsuite-MainCampus/series/Community of Many Faces,X-BEDEWORK-ALIAS : values : text : /user/agrp_calsuite-MainCampus/Adults,X-BEDEWORK-ALIAS : values : text : /user/agrp_calsuite-MainCampus/series/Nashville Reads,X-BEDEWORK-ALIAS : values : text : /user/agrp_calsuite-MainCampus/Browse By Topic/History and Genealogy,X-BEDEWORK-ALIAS : values : text : /user/agrp_calsuite-MainCampus/Locations/Goodlettsville,X-BEDEWORK-ALIAS : values : text : /user/agrp_calsuite-MainCampus/Series/Nashville Reads,X-BEDEWORK-ALIAS : values : text : /user/agrp_calsuite-MainCampus/Browse By Topic/Arts and Crafts,X-BEDEWORK-THUMB-IMAGE : values : text : http://www.library.nashville.org/images/bedework/nashville_reads_thumb.jpg,X-BEDEWORK-IMAGE : values : text : http://events.library.nashville.org/pubcaldav/public/images/logo_cropped.jpg,X-BEDEWORK-SUBMITTEDBY : values : text : kcook for calsuite-MainCampus (agrp_calsuite-MainCampus) </t>
  </si>
  <si>
    <t>http://events.library.nashville.org/feeder/feeder/event/eventView.do?b=de&amp;amp;calPath=%2Fpublic%2Fcals%2FMainCal&amp;amp;guid=20160127-000004-GOODLETTSVILLE-201603211030%40LIBRARY.NASHVILLE.ORG&amp;amp;recurrenceId=20160523T153000Z</t>
  </si>
  <si>
    <t>20160127-000056-GOODLETTSVILLE-201605241630%40LIBRARY.NASHVILLE.ORG</t>
  </si>
  <si>
    <t>http://events.library.nashville.org/feeder/feeder/event/eventView.do?b=de&amp;amp;calPath=%2Fpublic%2Fcals%2FMainCal&amp;amp;guid=20160127-000056-GOODLETTSVILLE-201605241630%40LIBRARY.NASHVILLE.ORG&amp;amp;recurrenceId=</t>
  </si>
  <si>
    <t>20160524T213000Z</t>
  </si>
  <si>
    <t>20160524T163000</t>
  </si>
  <si>
    <t xml:space="preserve"> Bob Dylan Birthday Celebration Open Mic</t>
  </si>
  <si>
    <t>20160127-000090-GOODLETTSVILLE-201605241630%40LIBRARY.NASHVILLE.ORG</t>
  </si>
  <si>
    <t>http://events.library.nashville.org/feeder/feeder/event/eventView.do?b=de&amp;amp;calPath=%2Fpublic%2Fcals%2FMainCal&amp;amp;guid=20160127-000090-GOODLETTSVILLE-201605241630%40LIBRARY.NASHVILLE.ORG&amp;amp;recurrenceId=</t>
  </si>
  <si>
    <t>20160524T230000Z</t>
  </si>
  <si>
    <t>20160524T180000</t>
  </si>
  <si>
    <t>Adults,location/Goodlettsville,Locations,Music,Series</t>
  </si>
  <si>
    <t>Come celebrate Bob Dylan's 75th birthday at the Goodlettsville Library. Patrons are encouraged to bring a guitar and take turns singing Bob Dylan songs or originals.</t>
  </si>
  <si>
    <t xml:space="preserve">X-BEDEWORK-ALIAS : values : text : /user/agrp_calsuite-MainCampus/Locations/Goodlettsville,X-BEDEWORK-ALIAS : values : text : /user/agrp_calsuite-MainCampus/Adults,X-BEDEWORK-ALIAS : values : text : /user/agrp_calsuite-MainCampus/Browse By Topic/Music </t>
  </si>
  <si>
    <t>20160127-000025-GOODLETTSVILLE-201605251030%40LIBRARY.NASHVILLE.ORG</t>
  </si>
  <si>
    <t>http://events.library.nashville.org/feeder/feeder/event/eventView.do?b=de&amp;amp;calPath=%2Fpublic%2Fcals%2FMainCal&amp;amp;guid=20160127-000025-GOODLETTSVILLE-201605251030%40LIBRARY.NASHVILLE.ORG&amp;amp;recurrenceId=</t>
  </si>
  <si>
    <t>20160525T153000Z</t>
  </si>
  <si>
    <t>20160525T103000</t>
  </si>
  <si>
    <t>20160127-000070-GOODLETTSVILLE-201605261630%40LIBRARY.NASHVILLE.ORG</t>
  </si>
  <si>
    <t>http://events.library.nashville.org/feeder/feeder/event/eventView.do?b=de&amp;amp;calPath=%2Fpublic%2Fcals%2FMainCal&amp;amp;guid=20160127-000070-GOODLETTSVILLE-201605261630%40LIBRARY.NASHVILLE.ORG&amp;amp;recurrenceId=</t>
  </si>
  <si>
    <t>20160526T213000Z</t>
  </si>
  <si>
    <t>20160526T163000</t>
  </si>
  <si>
    <t>20160127-000089-GOODLETTSVILLE-201605261830%40LIBRARY.NASHVILLE.ORG</t>
  </si>
  <si>
    <t>http://events.library.nashville.org/feeder/feeder/event/eventView.do?b=de&amp;amp;calPath=%2Fpublic%2Fcals%2FMainCal&amp;amp;guid=20160127-000089-GOODLETTSVILLE-201605261830%40LIBRARY.NASHVILLE.ORG&amp;amp;recurrenceId=</t>
  </si>
  <si>
    <t>20160527T003000Z</t>
  </si>
  <si>
    <t>20160526T193000</t>
  </si>
  <si>
    <t xml:space="preserve"> Summer Challenge Kick-Off Party</t>
  </si>
  <si>
    <t>20160127-000045-GOODLETTSVILLE-201605281400%40LIBRARY.NASHVILLE.ORG</t>
  </si>
  <si>
    <t>http://events.library.nashville.org/feeder/feeder/event/eventView.do?b=de&amp;amp;calPath=%2Fpublic%2Fcals%2FMainCal&amp;amp;guid=20160127-000045-GOODLETTSVILLE-201605281400%40LIBRARY.NASHVILLE.ORG&amp;amp;recurrenceId=</t>
  </si>
  <si>
    <t>location/Goodlettsville,series/Summer Challenge,Children,Locations,Series</t>
  </si>
  <si>
    <t>Join us for our Summer Challenge Kick-off party with storyteller Dee Kimbrell. We will also have door prizes, refreshments, and games!!</t>
  </si>
  <si>
    <t xml:space="preserve">X-BEDEWORK-ALIAS : values : text : /user/agrp_calsuite-MainCampus/Locations/Goodlettsville,X-BEDEWORK-ALIAS : values : text : /user/agrp_calsuite-MainCampus/Childrens,X-BEDEWORK-ALIAS : values : text : /user/agrp_calsuite-MainCampus/Series/Summer Challenge </t>
  </si>
  <si>
    <t>20160127-000057-GOODLETTSVILLE-201605311630%40LIBRARY.NASHVILLE.ORG</t>
  </si>
  <si>
    <t>http://events.library.nashville.org/feeder/feeder/event/eventView.do?b=de&amp;amp;calPath=%2Fpublic%2Fcals%2FMainCal&amp;amp;guid=20160127-000057-GOODLETTSVILLE-201605311630%40LIBRARY.NASHVILLE.ORG&amp;amp;recurrenceId=</t>
  </si>
  <si>
    <t>20160531T213000Z</t>
  </si>
  <si>
    <t>20160531T163000</t>
  </si>
  <si>
    <t xml:space="preserve"> Current Events Discussion Group</t>
  </si>
  <si>
    <t>20160201-000041-GREENHILLS-201603011015%40LIBRARY.NASHVILLE.ORG</t>
  </si>
  <si>
    <t>20160301T161500Z</t>
  </si>
  <si>
    <t>http://events.library.nashville.org/feeder/feeder/event/eventView.do?b=de&amp;amp;calPath=%2Fpublic%2Fcals%2FMainCal&amp;amp;guid=20160201-000041-GREENHILLS-201603011015%40LIBRARY.NASHVILLE.ORG&amp;amp;recurrenceId=20160301T161500Z</t>
  </si>
  <si>
    <t>20160301T101500</t>
  </si>
  <si>
    <t>20160301T171500Z</t>
  </si>
  <si>
    <t>20160301T111500</t>
  </si>
  <si>
    <t>Green Hills</t>
  </si>
  <si>
    <t>http://www.library.nashville.org/locations/loc_greenhills.asp</t>
  </si>
  <si>
    <t>Adults,location/Green Hills,Locations</t>
  </si>
  <si>
    <t>1st and 3rd Tuesdays. Join this lively, informal group for a discussion of current events.</t>
  </si>
  <si>
    <t xml:space="preserve">X-BEDEWORK-ALIAS : values : text : /user/agrp_calsuite-MainCampus/Locations/Green Hills,X-BEDEWORK-ALIAS : values : text : /user/agrp_calsuite-MainCampus/Adults,X-BEDEWORK-SUBMITTEDBY : values : text : kcook for calsuite-MainCampus (agrp_calsuite-MainCampus) </t>
  </si>
  <si>
    <t xml:space="preserve"> Sounds of Storytelling</t>
  </si>
  <si>
    <t>20160201-000080-GREENHILLS-201603011030%40LIBRARY.NASHVILLE.ORG</t>
  </si>
  <si>
    <t>http://events.library.nashville.org/feeder/feeder/event/eventView.do?b=de&amp;amp;calPath=%2Fpublic%2Fcals%2FMainCal&amp;amp;guid=20160201-000080-GREENHILLS-201603011030%40LIBRARY.NASHVILLE.ORG&amp;amp;recurrenceId=</t>
  </si>
  <si>
    <t>location/Green Hills,Children,Story Time,Locations,Series</t>
  </si>
  <si>
    <t>Experience an exciting blend of music, storytelling, and movement for children at this story time featuring violinist Suzanne Potter and storyteller Audrey Campbell. For ages birth to 4.</t>
  </si>
  <si>
    <t xml:space="preserve">X-BEDEWORK-ALIAS : values : text : /user/agrp_calsuite-MainCampus/Locations/Green Hills,X-BEDEWORK-ALIAS : values : text : /user/agrp_calsuite-MainCampus/Childrens,X-BEDEWORK-ALIAS : values : text : /user/agrp_calsuite-MainCampus/Browse By Topic/Story Time </t>
  </si>
  <si>
    <t xml:space="preserve"> Getting Started With Microsoft Word</t>
  </si>
  <si>
    <t>20160210-000025-GREENHILLS-201603011030%40LIBRARY.NASHVILLE.ORG</t>
  </si>
  <si>
    <t>http://events.library.nashville.org/feeder/feeder/event/eventView.do?b=de&amp;amp;calPath=%2Fpublic%2Fcals%2FMainCal&amp;amp;guid=20160210-000025-GREENHILLS-201603011030%40LIBRARY.NASHVILLE.ORG&amp;amp;recurrenceId=</t>
  </si>
  <si>
    <t>20160301T180000Z</t>
  </si>
  <si>
    <t>20160301T120000</t>
  </si>
  <si>
    <t>Adults,location/Green Hills,Computers and Technology,Locations,Series</t>
  </si>
  <si>
    <t>Learn the basics of Microsoft Word. Registration is required. Please call (615) 862-5863, ext. 3 to register.</t>
  </si>
  <si>
    <t xml:space="preserve">X-BEDEWORK-ALIAS : values : text : /user/agrp_calsuite-MainCampus/Locations/Green Hills,X-BEDEWORK-ALIAS : values : text : /user/agrp_calsuite-MainCampus/Adults,X-BEDEWORK-ALIAS : values : text : /user/agrp_calsuite-MainCampus/Browse By Topic/Computers and Technology </t>
  </si>
  <si>
    <t>CAL-2a3e9ebb-52d0037e-0152-d1600bb6-00004548demobedework%40mysite.edu</t>
  </si>
  <si>
    <t>20160301T200000Z</t>
  </si>
  <si>
    <t>http://events.library.nashville.org/feeder/feeder/event/eventView.do?b=de&amp;amp;calPath=%2Fpublic%2Fcals%2FMainCal&amp;amp;guid=CAL-2a3e9ebb-52d0037e-0152-d1600bb6-00004548demobedework%40mysite.edu&amp;amp;recurrenceId=20160301T200000Z</t>
  </si>
  <si>
    <t>20160301T140000</t>
  </si>
  <si>
    <t>Arts and Crafts,location/Green Hills,Teens,Locations</t>
  </si>
  <si>
    <t>When school is in session, hang out after school, do homework, or join us for arts, crafts, gaming, movies, and more! For teens ages 12-18 in grades 7-12.</t>
  </si>
  <si>
    <t xml:space="preserve">X-BEDEWORK-ALIAS : values : text : /user/agrp_calsuite-MainCampus/Teens,X-BEDEWORK-ALIAS : values : text : /user/agrp_calsuite-MainCampus/Locations/Green Hills,X-BEDEWORK-ALIAS : values : text : /user/agrp_calsuite-MainCampus/Browse By Topic/Arts and Crafts,X-BEDEWORK-SUBMITTEDBY : values : text : kcook for calsuite-MainCampus (agrp_calsuite-MainCampus) </t>
  </si>
  <si>
    <t xml:space="preserve"> Studio NPL: Digital Programs</t>
  </si>
  <si>
    <t>CAL-2a3e9ebb-52d0037e-0152-d164155e-00004b42demobedework%40mysite.edu</t>
  </si>
  <si>
    <t>20160301T203000Z</t>
  </si>
  <si>
    <t>http://events.library.nashville.org/feeder/feeder/event/eventView.do?b=de&amp;amp;calPath=%2Fpublic%2Fcals%2FMainCal&amp;amp;guid=CAL-2a3e9ebb-52d0037e-0152-d164155e-00004b42demobedework%40mysite.edu&amp;amp;recurrenceId=20160301T203000Z</t>
  </si>
  <si>
    <t>20160301T143000</t>
  </si>
  <si>
    <t>20160301T230000Z</t>
  </si>
  <si>
    <t>20160301T170000</t>
  </si>
  <si>
    <t>series/Studio NPL,location/Green Hills,Teens,Locations,Series</t>
  </si>
  <si>
    <t>Every Monday, Wednesday and Thursday when school is in session. Join us in the Teen Center and use innovative technology tools to produce 3D printed designs, music, podcasts, videos, electronics, and more. For teens ages 12-18 in grades 7-12.</t>
  </si>
  <si>
    <t xml:space="preserve">X-BEDEWORK-ALIAS : values : text : /user/agrp_calsuite-MainCampus/Green Hills,X-BEDEWORK-ALIAS : values : text : /user/agrp_calsuite-MainCampus/Teens,X-BEDEWORK-ALIAS : values : text : /user/agrp_calsuite-MainCampus/series/Studio NPL,X-BEDEWORK-ALIAS : values : text : /user/agrp_calsuite-MainCampus/Locations/Green Hills,X-BEDEWORK-ALIAS : values : text : /user/agrp_calsuite-MainCampus/Series/Studio NPL,X-BEDEWORK-THUMB-IMAGE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t>
  </si>
  <si>
    <t xml:space="preserve"> AARP Tax Filing Help</t>
  </si>
  <si>
    <t>CAL-2a3e9ebb-529c83d2-0152-9dbc48e3-00002828demobedework%40mysite.edu</t>
  </si>
  <si>
    <t>20160302T160000Z</t>
  </si>
  <si>
    <t>http://events.library.nashville.org/feeder/feeder/event/eventView.do?b=de&amp;amp;calPath=%2Fpublic%2Fcals%2FMainCal&amp;amp;guid=CAL-2a3e9ebb-529c83d2-0152-9dbc48e3-00002828demobedework%40mysite.edu&amp;amp;recurrenceId=20160302T160000Z</t>
  </si>
  <si>
    <t>20160302T100000</t>
  </si>
  <si>
    <t>20160302T200000Z</t>
  </si>
  <si>
    <t>20160302T140000</t>
  </si>
  <si>
    <t>Adults,location/Green Hills,Money and Taxes,Locations</t>
  </si>
  <si>
    <t>Feb. 1, 3, 8 and 29\nMondays and Wednesdays, March 2 through April 18 \n10 am - 2 pm\n\nPlease bring photo identification for the taxpayer and spouse and Social Security Cards for everyone listed on the return.  A copy of last year&amp;rsquo;s tax return and other relevant tax documents will be required.</t>
  </si>
  <si>
    <t xml:space="preserve">X-BEDEWORK-ALIAS : values : text : /user/agrp_calsuite-MainCampus/Adults,X-BEDEWORK-ALIAS : values : text : /user/agrp_calsuite-MainCampus/Browse By Topic/Money and Taxes,X-BEDEWORK-ALIAS : values : text : /user/agrp_calsuite-MainCampus/Locations/Green Hills,X-BEDEWORK-SUBMITTEDBY : values : text : alprice for calsuite-MainCampus (agrp_calsuite-MainCampus) </t>
  </si>
  <si>
    <t xml:space="preserve"> Basic Computers for Beginners</t>
  </si>
  <si>
    <t>20160201-000032-GREENHILLS-201603021030%40LIBRARY.NASHVILLE.ORG</t>
  </si>
  <si>
    <t>http://events.library.nashville.org/feeder/feeder/event/eventView.do?b=de&amp;amp;calPath=%2Fpublic%2Fcals%2FMainCal&amp;amp;guid=20160201-000032-GREENHILLS-201603021030%40LIBRARY.NASHVILLE.ORG&amp;amp;recurrenceId=</t>
  </si>
  <si>
    <t>20160302T183000Z</t>
  </si>
  <si>
    <t>20160302T123000</t>
  </si>
  <si>
    <t>In this  class, you will learn about the various parts of the computer and how to use the mouse, and then you will explore the Internet using web browsers and search engines. Registration is required. Please call (615) 862-5863 ext. 3 to reserve a spot.</t>
  </si>
  <si>
    <t xml:space="preserve"> Little Learners</t>
  </si>
  <si>
    <t>20160201-000094-GREENHILLS-201603021030%40LIBRARY.NASHVILLE.ORG</t>
  </si>
  <si>
    <t>http://events.library.nashville.org/feeder/feeder/event/eventView.do?b=de&amp;amp;calPath=%2Fpublic%2Fcals%2FMainCal&amp;amp;guid=20160201-000094-GREENHILLS-201603021030%40LIBRARY.NASHVILLE.ORG&amp;amp;recurrenceId=</t>
  </si>
  <si>
    <t>Miss Lana presents stories and talks about colors, numbers, shapes, and letters. Stay after Story Time to do a variety of crafts. Ages 3-5.</t>
  </si>
  <si>
    <t>http://events.library.nashville.org/feeder/feeder/event/eventView.do?b=de&amp;amp;calPath=%2Fpublic%2Fcals%2FMainCal&amp;amp;guid=CAL-2a3e9ebb-52d0037e-0152-d1600bb6-00004548demobedework%40mysite.edu&amp;amp;recurrenceId=20160302T200000Z</t>
  </si>
  <si>
    <t>20160302T203000Z</t>
  </si>
  <si>
    <t>http://events.library.nashville.org/feeder/feeder/event/eventView.do?b=de&amp;amp;calPath=%2Fpublic%2Fcals%2FMainCal&amp;amp;guid=CAL-2a3e9ebb-52d0037e-0152-d164155e-00004b42demobedework%40mysite.edu&amp;amp;recurrenceId=20160302T203000Z</t>
  </si>
  <si>
    <t>20160302T143000</t>
  </si>
  <si>
    <t>20160210-000259-GREENHILLS-201603021500%40LIBRARY.NASHVILLE.ORG</t>
  </si>
  <si>
    <t>http://events.library.nashville.org/feeder/feeder/event/eventView.do?b=de&amp;amp;calPath=%2Fpublic%2Fcals%2FMainCal&amp;amp;guid=20160210-000259-GREENHILLS-201603021500%40LIBRARY.NASHVILLE.ORG&amp;amp;recurrenceId=</t>
  </si>
  <si>
    <t>20160302T210000Z</t>
  </si>
  <si>
    <t>20160302T150000</t>
  </si>
  <si>
    <t>Arts and Crafts,location/Green Hills,Teens,series/Manga and Anime Month,Locations,Series</t>
  </si>
  <si>
    <t>Learn the basics of drawing anime characters with local artist Shirley Barker. For teens in grades 7-12.</t>
  </si>
  <si>
    <t xml:space="preserve">X-BEDEWORK-ALIAS : values : text : /user/agrp_calsuite-MainCampus/Locations/Green Hills,X-BEDEWORK-ALIAS : values : text : /user/agrp_calsuite-MainCampus/Teens,X-BEDEWORK-ALIAS : values : text : /user/agrp_calsuite-MainCampus/Browse By Topic/Arts and Crafts </t>
  </si>
  <si>
    <t>20160303T200000Z</t>
  </si>
  <si>
    <t>http://events.library.nashville.org/feeder/feeder/event/eventView.do?b=de&amp;amp;calPath=%2Fpublic%2Fcals%2FMainCal&amp;amp;guid=CAL-2a3e9ebb-52d0037e-0152-d1600bb6-00004548demobedework%40mysite.edu&amp;amp;recurrenceId=20160303T200000Z</t>
  </si>
  <si>
    <t>20160303T140000</t>
  </si>
  <si>
    <t>20160303T203000Z</t>
  </si>
  <si>
    <t>http://events.library.nashville.org/feeder/feeder/event/eventView.do?b=de&amp;amp;calPath=%2Fpublic%2Fcals%2FMainCal&amp;amp;guid=CAL-2a3e9ebb-52d0037e-0152-d164155e-00004b42demobedework%40mysite.edu&amp;amp;recurrenceId=20160303T203000Z</t>
  </si>
  <si>
    <t>20160303T143000</t>
  </si>
  <si>
    <t xml:space="preserve"> Big Kids Club </t>
  </si>
  <si>
    <t>20160210-000119-GREENHILLS-201605251500%40LIBRARY.NASHVILLE.ORG</t>
  </si>
  <si>
    <t>http://events.library.nashville.org/feeder/feeder/event/eventView.do?b=de&amp;amp;calPath=%2Fpublic%2Fcals%2FMainCal&amp;amp;guid=20160210-000119-GREENHILLS-201605251500%40LIBRARY.NASHVILLE.ORG&amp;amp;recurrenceId=</t>
  </si>
  <si>
    <t>location/Green Hills,Children,Locations,Series</t>
  </si>
  <si>
    <t>Join our Big Kids' Club for a variety of activities, from crafts and stories to games and science experiments. A snack will be provided. For ages 5-9.</t>
  </si>
  <si>
    <t xml:space="preserve">X-BEDEWORK-ALIAS : values : text : /user/agrp_calsuite-MainCampus/Locations/Green Hills,X-BEDEWORK-ALIAS : values : text : /user/agrp_calsuite-MainCampus/Childrens </t>
  </si>
  <si>
    <t>20160304T200000Z</t>
  </si>
  <si>
    <t>http://events.library.nashville.org/feeder/feeder/event/eventView.do?b=de&amp;amp;calPath=%2Fpublic%2Fcals%2FMainCal&amp;amp;guid=CAL-2a3e9ebb-52d0037e-0152-d1600bb6-00004548demobedework%40mysite.edu&amp;amp;recurrenceId=20160304T200000Z</t>
  </si>
  <si>
    <t>20160304T140000</t>
  </si>
  <si>
    <t>20160304T223000Z</t>
  </si>
  <si>
    <t>20160304T163000</t>
  </si>
  <si>
    <t xml:space="preserve"> LEGO&amp;copy;  Building Fun</t>
  </si>
  <si>
    <t>20160201-000135-GREENHILLS-201605131030%40LIBRARY.NASHVILLE.ORG</t>
  </si>
  <si>
    <t>http://events.library.nashville.org/feeder/feeder/event/eventView.do?b=de&amp;amp;calPath=%2Fpublic%2Fcals%2FMainCal&amp;amp;guid=20160201-000135-GREENHILLS-201605131030%40LIBRARY.NASHVILLE.ORG&amp;amp;recurrenceId=</t>
  </si>
  <si>
    <t>20160305T163000Z</t>
  </si>
  <si>
    <t>20160305T103000</t>
  </si>
  <si>
    <t>1st Saturday of the month. The LEGO League is designed for families - parents are encouraged to stay and build with their children. LEGOs, Duplos and Mega Bloks are provided.</t>
  </si>
  <si>
    <t xml:space="preserve"> Organic Gardening 101</t>
  </si>
  <si>
    <t>CAL-2a3e9ebb-529c83d2-0152-9e10aaca-000005ebdemobedework%40mysite.edu</t>
  </si>
  <si>
    <t>http://events.library.nashville.org/feeder/feeder/event/eventView.do?b=de&amp;amp;calPath=%2Fpublic%2Fcals%2FMainCal&amp;amp;guid=CAL-2a3e9ebb-529c83d2-0152-9e10aaca-000005ebdemobedework%40mysite.edu&amp;amp;recurrenceId=</t>
  </si>
  <si>
    <t>20160305T180000Z</t>
  </si>
  <si>
    <t>20160305T120000</t>
  </si>
  <si>
    <t>series/Seed Exchange,Adults,location/Green Hills,Home and Garden,Locations,Series</t>
  </si>
  <si>
    <t>Come and learn the basics of organic gardening from Stephanie Oaks of No. 9 Farms in Ashland City. This class will cover soil prep, composting, mulching, watering, companion planting, crop rotation and timing of seeding for Middle TN. \n\nThis event is brought to you by the Nashville Public Library Seed Exchange. Borrow seeds, grow plants, return seeds. Seeds are available at 10 library locations.</t>
  </si>
  <si>
    <t xml:space="preserve">X-BEDEWORK-ALIAS : values : text : /user/agrp_calsuite-MainCampus/Adults,X-BEDEWORK-ALIAS : values : text : /user/agrp_calsuite-MainCampus/Browse By Topic/Home and Garden,X-BEDEWORK-ALIAS : values : text : /user/agrp_calsuite-MainCampus/Locations/Green Hills,X-BEDEWORK-ALIAS : values : text : /user/agrp_calsuite-MainCampus/Series/Seed Exchange,X-BEDEWORK-IMAGE : values : text : http://events.library.nashville.org/pubcaldav/public/images/SeedLogo_noBlue.jpg,X-BEDEWORK-SUBMITTEDBY : values : text : alprice for calsuite-MainCampus (agrp_calsuite-MainCampus) </t>
  </si>
  <si>
    <t>20160210-000260-GREENHILLS-201603071400%40LIBRARY.NASHVILLE.ORG</t>
  </si>
  <si>
    <t>http://events.library.nashville.org/feeder/feeder/event/eventView.do?b=de&amp;amp;calPath=%2Fpublic%2Fcals%2FMainCal&amp;amp;guid=20160210-000260-GREENHILLS-201603071400%40LIBRARY.NASHVILLE.ORG&amp;amp;recurrenceId=</t>
  </si>
  <si>
    <t>20160307T200000Z</t>
  </si>
  <si>
    <t>20160307T140000</t>
  </si>
  <si>
    <t>Learn the art of Japanese paper folding while we eat Japanese snacks and watch anime! For teens in grades 7-12.</t>
  </si>
  <si>
    <t>http://events.library.nashville.org/feeder/feeder/event/eventView.do?b=de&amp;amp;calPath=%2Fpublic%2Fcals%2FMainCal&amp;amp;guid=CAL-2a3e9ebb-52d0037e-0152-d1600bb6-00004548demobedework%40mysite.edu&amp;amp;recurrenceId=20160307T200000Z</t>
  </si>
  <si>
    <t>20160307T223000Z</t>
  </si>
  <si>
    <t>20160307T163000</t>
  </si>
  <si>
    <t>20160307T203000Z</t>
  </si>
  <si>
    <t>http://events.library.nashville.org/feeder/feeder/event/eventView.do?b=de&amp;amp;calPath=%2Fpublic%2Fcals%2FMainCal&amp;amp;guid=CAL-2a3e9ebb-52d0037e-0152-d164155e-00004b42demobedework%40mysite.edu&amp;amp;recurrenceId=20160307T203000Z</t>
  </si>
  <si>
    <t>20160307T143000</t>
  </si>
  <si>
    <t>20160201-000081-GREENHILLS-201603081030%40LIBRARY.NASHVILLE.ORG</t>
  </si>
  <si>
    <t>http://events.library.nashville.org/feeder/feeder/event/eventView.do?b=de&amp;amp;calPath=%2Fpublic%2Fcals%2FMainCal&amp;amp;guid=20160201-000081-GREENHILLS-201603081030%40LIBRARY.NASHVILLE.ORG&amp;amp;recurrenceId=</t>
  </si>
  <si>
    <t xml:space="preserve"> Prevent Identity Theft</t>
  </si>
  <si>
    <t>20160210-000015-GREENHILLS-201603081030%40LIBRARY.NASHVILLE.ORG</t>
  </si>
  <si>
    <t>http://events.library.nashville.org/feeder/feeder/event/eventView.do?b=de&amp;amp;calPath=%2Fpublic%2Fcals%2FMainCal&amp;amp;guid=20160210-000015-GREENHILLS-201603081030%40LIBRARY.NASHVILLE.ORG&amp;amp;recurrenceId=</t>
  </si>
  <si>
    <t>20160308T173000Z</t>
  </si>
  <si>
    <t>20160308T113000</t>
  </si>
  <si>
    <t>Adults,location/Green Hills,Health and Wellness,Locations,Series</t>
  </si>
  <si>
    <t>Learn how to protect your identity and what to do if your personal data is stolen in this workshop presented by Apprisen Financial Advocates.</t>
  </si>
  <si>
    <t xml:space="preserve">X-BEDEWORK-ALIAS : values : text : /user/agrp_calsuite-MainCampus/Locations/Green Hills,X-BEDEWORK-ALIAS : values : text : /user/agrp_calsuite-MainCampus/Adults,X-BEDEWORK-ALIAS : values : text : /user/agrp_calsuite-MainCampus/Browse By Topic/Health and Wellness </t>
  </si>
  <si>
    <t>20160308T200000Z</t>
  </si>
  <si>
    <t>http://events.library.nashville.org/feeder/feeder/event/eventView.do?b=de&amp;amp;calPath=%2Fpublic%2Fcals%2FMainCal&amp;amp;guid=CAL-2a3e9ebb-52d0037e-0152-d1600bb6-00004548demobedework%40mysite.edu&amp;amp;recurrenceId=20160308T200000Z</t>
  </si>
  <si>
    <t>20160308T140000</t>
  </si>
  <si>
    <t xml:space="preserve"> Author Talk with Jean Roseman:  Barney and Clyde</t>
  </si>
  <si>
    <t>20160201-000012-GREENHILLS-201603081830%40LIBRARY.NASHVILLE.ORG</t>
  </si>
  <si>
    <t>http://events.library.nashville.org/feeder/feeder/event/eventView.do?b=de&amp;amp;calPath=%2Fpublic%2Fcals%2FMainCal&amp;amp;guid=20160201-000012-GREENHILLS-201603081830%40LIBRARY.NASHVILLE.ORG&amp;amp;recurrenceId=</t>
  </si>
  <si>
    <t>20160309T013000Z</t>
  </si>
  <si>
    <t>20160308T193000</t>
  </si>
  <si>
    <t>Adults,location/Green Hills,Locations,Series,Author Talks</t>
  </si>
  <si>
    <t>Author Jean Roseman will discuss her book Barney and Clyde: An Illustrated Tale of Murder and Madness, a fascinating account of one of Nashville's most notorious murders that took place in 1884.</t>
  </si>
  <si>
    <t xml:space="preserve">X-BEDEWORK-ALIAS : values : text : /user/agrp_calsuite-MainCampus/Locations/Green Hills,X-BEDEWORK-ALIAS : values : text : /user/agrp_calsuite-MainCampus/Adults,X-BEDEWORK-ALIAS : values : text : /user/agrp_calsuite-MainCampus/Browse By Topic/Author Talks </t>
  </si>
  <si>
    <t>http://events.library.nashville.org/feeder/feeder/event/eventView.do?b=de&amp;amp;calPath=%2Fpublic%2Fcals%2FMainCal&amp;amp;guid=CAL-2a3e9ebb-529c83d2-0152-9dbc48e3-00002828demobedework%40mysite.edu&amp;amp;recurrenceId=20160309T160000Z</t>
  </si>
  <si>
    <t>20160210-000095-GREENHILLS-201603091030%40LIBRARY.NASHVILLE.ORG</t>
  </si>
  <si>
    <t>http://events.library.nashville.org/feeder/feeder/event/eventView.do?b=de&amp;amp;calPath=%2Fpublic%2Fcals%2FMainCal&amp;amp;guid=20160210-000095-GREENHILLS-201603091030%40LIBRARY.NASHVILLE.ORG&amp;amp;recurrenceId=</t>
  </si>
  <si>
    <t xml:space="preserve"> Getting Started in Social Media</t>
  </si>
  <si>
    <t>20160210-000033-GREENHILLS-201603091030%40LIBRARY.NASHVILLE.ORG</t>
  </si>
  <si>
    <t>http://events.library.nashville.org/feeder/feeder/event/eventView.do?b=de&amp;amp;calPath=%2Fpublic%2Fcals%2FMainCal&amp;amp;guid=20160210-000033-GREENHILLS-201603091030%40LIBRARY.NASHVILLE.ORG&amp;amp;recurrenceId=</t>
  </si>
  <si>
    <t>Are you curious about Facebook? Heard about Twitter, but don&amp;rsquo;t know what it is? Has someone asked you to look at their Pinterest boards? Join others just like you to learn about social networking and why it is what&amp;rsquo;s happening today on the Internet. We&amp;rsquo;ll look at the many versions of social networking and how you can find something that interests you. Basic computer experience is needed, but this class is designed for people new to social networking. Registration is required. Please call (615) 862-5863 ext. 3 to reserve a spot.</t>
  </si>
  <si>
    <t xml:space="preserve">X-BEDEWORK-ALIAS : values : text : /user/agrp_calsuite-MainCampus/Adults,X-BEDEWORK-ALIAS : values : text : /user/agrp_calsuite-MainCampus/Locations/Green Hills,X-BEDEWORK-ALIAS : values : text : /user/agrp_calsuite-MainCampus/Adults,X-BEDEWORK-ALIAS : values : text : /user/agrp_calsuite-MainCampus/Browse By Topic/Computers and Technology </t>
  </si>
  <si>
    <t>http://events.library.nashville.org/feeder/feeder/event/eventView.do?b=de&amp;amp;calPath=%2Fpublic%2Fcals%2FMainCal&amp;amp;guid=CAL-2a3e9ebb-52d0037e-0152-d1600bb6-00004548demobedework%40mysite.edu&amp;amp;recurrenceId=20160309T200000Z</t>
  </si>
  <si>
    <t>20160309T203000Z</t>
  </si>
  <si>
    <t>http://events.library.nashville.org/feeder/feeder/event/eventView.do?b=de&amp;amp;calPath=%2Fpublic%2Fcals%2FMainCal&amp;amp;guid=CAL-2a3e9ebb-52d0037e-0152-d164155e-00004b42demobedework%40mysite.edu&amp;amp;recurrenceId=20160309T203000Z</t>
  </si>
  <si>
    <t>20160309T143000</t>
  </si>
  <si>
    <t xml:space="preserve"> Play and Learn</t>
  </si>
  <si>
    <t>20160210-000107-GREENHILLS-190001000000%40LIBRARY.NASHVILLE.ORG</t>
  </si>
  <si>
    <t>http://events.library.nashville.org/feeder/feeder/event/eventView.do?b=de&amp;amp;calPath=%2Fpublic%2Fcals%2FMainCal&amp;amp;guid=20160210-000107-GREENHILLS-190001000000%40LIBRARY.NASHVILLE.ORG&amp;amp;recurrenceId=</t>
  </si>
  <si>
    <t>20160310T000000Z</t>
  </si>
  <si>
    <t>20160309T180000</t>
  </si>
  <si>
    <t>Did you know young children do the majority of their learning through play? There are many other benefits as well! Drop in between 3:00 and 6:00 and play carefully selected games with your children. They'll be learning as they have fun in a relaxed environment! For children 2-6 years old.</t>
  </si>
  <si>
    <t xml:space="preserve"> Big Kids Club: Family Heritage Puzzle Making</t>
  </si>
  <si>
    <t>CAL-2a3e9ebb-52d62bc5-0152-d732eedf-0000716cdemobedework%40mysite.edu</t>
  </si>
  <si>
    <t>http://events.library.nashville.org/feeder/feeder/event/eventView.do?b=de&amp;amp;calPath=%2Fpublic%2Fcals%2FMainCal&amp;amp;guid=CAL-2a3e9ebb-52d62bc5-0152-d732eedf-0000716cdemobedework%40mysite.edu&amp;amp;recurrenceId=</t>
  </si>
  <si>
    <t>20160310T220000Z</t>
  </si>
  <si>
    <t>20160310T160000</t>
  </si>
  <si>
    <t>location/Green Hills,series/Nashville Reads,Children,Story Time,Locations,Series</t>
  </si>
  <si>
    <t xml:space="preserve">X-BEDEWORK-ALIAS : values : text : /user/agrp_calsuite-MainCampus/Locations/Green Hills,X-BEDEWORK-ALIAS : values : text : /user/agrp_calsuite-MainCampus/Childrens,X-BEDEWORK-ALIAS : values : text : /user/agrp_calsuite-MainCampus/Series/Nashville Reads,X-BEDEWORK-ALIAS : values : text : /user/agrp_calsuite-MainCampus/Browse By Topic/Story Time,X-BEDEWORK-THUMB-IMAGE : values : text : http://www.library.nashville.org/images/bedework/nashville_reads_thumb.jpg,X-BEDEWORK-IMAGE : values : text : http://events.library.nashville.org/pubcaldav/public/images/logo_cropped.jpg,X-BEDEWORK-SUBMITTEDBY : values : text : kcook for calsuite-MainCampus (agrp_calsuite-MainCampus) </t>
  </si>
  <si>
    <t xml:space="preserve"> Discovery Club </t>
  </si>
  <si>
    <t>20160201-000132-GREENHILLS-201605261600%40LIBRARY.NASHVILLE.ORG</t>
  </si>
  <si>
    <t>http://events.library.nashville.org/feeder/feeder/event/eventView.do?b=de&amp;amp;calPath=%2Fpublic%2Fcals%2FMainCal&amp;amp;guid=20160201-000132-GREENHILLS-201605261600%40LIBRARY.NASHVILLE.ORG&amp;amp;recurrenceId=</t>
  </si>
  <si>
    <t>20160311T163000Z</t>
  </si>
  <si>
    <t>20160311T103000</t>
  </si>
  <si>
    <t>Fridays, March 11, April 8, May 13. Homeschooled kids ages 5-10 are invited to join us at the library as we explore new topics together and create cool things!</t>
  </si>
  <si>
    <t>20160311T200000Z</t>
  </si>
  <si>
    <t>http://events.library.nashville.org/feeder/feeder/event/eventView.do?b=de&amp;amp;calPath=%2Fpublic%2Fcals%2FMainCal&amp;amp;guid=CAL-2a3e9ebb-52d0037e-0152-d1600bb6-00004548demobedework%40mysite.edu&amp;amp;recurrenceId=20160311T200000Z</t>
  </si>
  <si>
    <t>20160311T140000</t>
  </si>
  <si>
    <t>20160311T223000Z</t>
  </si>
  <si>
    <t>20160311T163000</t>
  </si>
  <si>
    <t>20160210-000263-GREENHILLS-201603111500%40LIBRARY.NASHVILLE.ORG</t>
  </si>
  <si>
    <t>http://events.library.nashville.org/feeder/feeder/event/eventView.do?b=de&amp;amp;calPath=%2Fpublic%2Fcals%2FMainCal&amp;amp;guid=20160210-000263-GREENHILLS-201603111500%40LIBRARY.NASHVILLE.ORG&amp;amp;recurrenceId=</t>
  </si>
  <si>
    <t>20160311T210000Z</t>
  </si>
  <si>
    <t>20160311T150000</t>
  </si>
  <si>
    <t>Arts and Crafts,location/Green Hills,Teens,series/Nashville Reads,Locations,Series</t>
  </si>
  <si>
    <t xml:space="preserve">X-BEDEWORK-ALIAS : values : text : /user/agrp_calsuite-MainCampus/Locations/Green Hills,X-BEDEWORK-ALIAS : values : text : /user/agrp_calsuite-MainCampus/Teens,X-BEDEWORK-ALIAS : values : text : /user/agrp_calsuite-MainCampus/series/Nashville Reads,X-BEDEWORK-ALIAS : values : text : /user/agrp_calsuite-MainCampus/Browse By Topic/Arts and Crafts,X-BEDEWORK-IMAGE : values : text : http://events.library.nashville.org/pubcaldav/public/images/logo_cropped.jpg </t>
  </si>
  <si>
    <t xml:space="preserve"> READing Paw</t>
  </si>
  <si>
    <t>20160201-000136-GREENHILLS-201603051030%40LIBRARY.NASHVILLE.ORG</t>
  </si>
  <si>
    <t>http://events.library.nashville.org/feeder/feeder/event/eventView.do?b=de&amp;amp;calPath=%2Fpublic%2Fcals%2FMainCal&amp;amp;guid=20160201-000136-GREENHILLS-201603051030%40LIBRARY.NASHVILLE.ORG&amp;amp;recurrenceId=</t>
  </si>
  <si>
    <t>20160312T190000Z</t>
  </si>
  <si>
    <t>20160312T130000</t>
  </si>
  <si>
    <t>location/Green Hills,Health and Wellness,Children,Locations,Series</t>
  </si>
  <si>
    <t>2nd and 4th Saturdays. Visit the story room for a chance to cuddle up with a canine friend who will listen while you read. Bring your own book or choose one from the library. Registration is required so call (615) 862-5863, extension 3 to reserve your spot!</t>
  </si>
  <si>
    <t xml:space="preserve">X-BEDEWORK-ALIAS : values : text : /user/agrp_calsuite-MainCampus/Locations/Green Hills,X-BEDEWORK-ALIAS : values : text : /user/agrp_calsuite-MainCampus/Childrens,X-BEDEWORK-ALIAS : values : text : /user/agrp_calsuite-MainCampus/Browse By Topic/Health and Wellness </t>
  </si>
  <si>
    <t xml:space="preserve"> Artsplosions</t>
  </si>
  <si>
    <t>20160201-000137-GREENHILLS-201603121300%40LIBRARY.NASHVILLE.ORG</t>
  </si>
  <si>
    <t>http://events.library.nashville.org/feeder/feeder/event/eventView.do?b=de&amp;amp;calPath=%2Fpublic%2Fcals%2FMainCal&amp;amp;guid=20160201-000137-GREENHILLS-201603121300%40LIBRARY.NASHVILLE.ORG&amp;amp;recurrenceId=</t>
  </si>
  <si>
    <t>20160312T210000Z</t>
  </si>
  <si>
    <t>20160312T150000</t>
  </si>
  <si>
    <t>Arts and Crafts,location/Green Hills,Children,Locations,Series</t>
  </si>
  <si>
    <t>Saturdays, March 12, April 23, May 14. Easy and fun, no-rules-apply art experiments! Find your artistic side as we explore a different media each month in this open-ended art program. For ages 6-10.</t>
  </si>
  <si>
    <t xml:space="preserve">X-BEDEWORK-ALIAS : values : text : /user/agrp_calsuite-MainCampus/Locations/Green Hills,X-BEDEWORK-ALIAS : values : text : /user/agrp_calsuite-MainCampus/Childrens,X-BEDEWORK-ALIAS : values : text : /user/agrp_calsuite-MainCampus/Browse By Topic/Arts and Crafts </t>
  </si>
  <si>
    <t xml:space="preserve"> Carnegie Writers Group</t>
  </si>
  <si>
    <t>20160210-000005-GREENHILLS-201603121500%40LIBRARY.NASHVILLE.ORG</t>
  </si>
  <si>
    <t>http://events.library.nashville.org/feeder/feeder/event/eventView.do?b=de&amp;amp;calPath=%2Fpublic%2Fcals%2FMainCal&amp;amp;guid=20160210-000005-GREENHILLS-201603121500%40LIBRARY.NASHVILLE.ORG&amp;amp;recurrenceId=</t>
  </si>
  <si>
    <t>20160312T223000Z</t>
  </si>
  <si>
    <t>20160312T163000</t>
  </si>
  <si>
    <t>Adults,location/Green Hills,Writing,Locations,Series</t>
  </si>
  <si>
    <t>2nd and 4th Saturday of each month. The Carnegie Writers Group is a community peer to peer writing group for diverse writers in all stages and genres of writing.</t>
  </si>
  <si>
    <t xml:space="preserve">X-BEDEWORK-ALIAS : values : text : /user/agrp_calsuite-MainCampus/Locations/Green Hills,X-BEDEWORK-ALIAS : values : text : /user/agrp_calsuite-MainCampus/Adults,X-BEDEWORK-ALIAS : values : text : /user/agrp_calsuite-MainCampus/Browse By Topic/Writing </t>
  </si>
  <si>
    <t>20160201-000154-GREENHILLS-201603061400%40LIBRARY.NASHVILLE.ORG</t>
  </si>
  <si>
    <t>http://events.library.nashville.org/feeder/feeder/event/eventView.do?b=de&amp;amp;calPath=%2Fpublic%2Fcals%2FMainCal&amp;amp;guid=20160201-000154-GREENHILLS-201603061400%40LIBRARY.NASHVILLE.ORG&amp;amp;recurrenceId=</t>
  </si>
  <si>
    <t>20160313T190000Z</t>
  </si>
  <si>
    <t>20160313T140000</t>
  </si>
  <si>
    <t>20160313T213000Z</t>
  </si>
  <si>
    <t>20160313T163000</t>
  </si>
  <si>
    <t>Every Sunday. Did you know young children do the majority of their learning through play? There are many other benefits as well! Drop in between 2:00 and 4:30 and play carefully selected games with your children. They'll be learning as they have fun in a relaxed environment! For children 2-6 years old.</t>
  </si>
  <si>
    <t xml:space="preserve"> Southbound | A Poetry Reading with Luann Landon</t>
  </si>
  <si>
    <t>CAL-2a3e9ebb-52e9c308-0152-eb2a50f5-00005ec1demobedework%40mysite.edu</t>
  </si>
  <si>
    <t>http://events.library.nashville.org/feeder/feeder/event/eventView.do?b=de&amp;amp;calPath=%2Fpublic%2Fcals%2FMainCal&amp;amp;guid=CAL-2a3e9ebb-52e9c308-0152-eb2a50f5-00005ec1demobedework%40mysite.edu&amp;amp;recurrenceId=</t>
  </si>
  <si>
    <t>20160313T193000Z</t>
  </si>
  <si>
    <t>20160313T143000</t>
  </si>
  <si>
    <t>20160313T203000Z</t>
  </si>
  <si>
    <t>20160313T153000</t>
  </si>
  <si>
    <t>Adults,location/Green Hills,Locations,Author Talks</t>
  </si>
  <si>
    <t>Luann Landon read from her book of poems, Southbound.\n\nLuann grew up in Nashville and spent every summer until she left for college in the small town of Greensboro, Georgia, with her extended family. She studied literature at Radcliffe, and has lived since then in France and Nashville. She taught French at Harpeth Hall School in Nashville and has won prizes in various poetry competitions. She lives in Sewanee, Tennessee, with her husband.\n\nCopies of Southbound will be available for purchase.</t>
  </si>
  <si>
    <t xml:space="preserve">X-BEDEWORK-ALIAS : values : text : /user/agrp_calsuite-MainCampus/Adults,X-BEDEWORK-ALIAS : values : text : /user/agrp_calsuite-MainCampus/Browse By Topic/Author Talks,X-BEDEWORK-ALIAS : values : text : /user/agrp_calsuite-MainCampus/Locations/Green Hills,X-BEDEWORK-SUBMITTEDBY : values : text : alprice for calsuite-MainCampus (agrp_calsuite-MainCampus) </t>
  </si>
  <si>
    <t>http://events.library.nashville.org/feeder/feeder/event/eventView.do?b=de&amp;amp;calPath=%2Fpublic%2Fcals%2FMainCal&amp;amp;guid=CAL-2a3e9ebb-529c83d2-0152-9dbc48e3-00002828demobedework%40mysite.edu&amp;amp;recurrenceId=20160314T150000Z</t>
  </si>
  <si>
    <t>20160314T190000Z</t>
  </si>
  <si>
    <t>20160314T140000</t>
  </si>
  <si>
    <t xml:space="preserve"> Toddler Tales</t>
  </si>
  <si>
    <t>20160201-000049-GREENHILLS-201603141030%40LIBRARY.NASHVILLE.ORG</t>
  </si>
  <si>
    <t>http://events.library.nashville.org/feeder/feeder/event/eventView.do?b=de&amp;amp;calPath=%2Fpublic%2Fcals%2FMainCal&amp;amp;guid=20160201-000049-GREENHILLS-201603141030%40LIBRARY.NASHVILLE.ORG&amp;amp;recurrenceId=</t>
  </si>
  <si>
    <t>Miss Kristi presents Toddler Tales, full of stories and songs for 1 and 2 year olds.</t>
  </si>
  <si>
    <t>20160201-000061-GREENHILLS-201603141115%40LIBRARY.NASHVILLE.ORG</t>
  </si>
  <si>
    <t>http://events.library.nashville.org/feeder/feeder/event/eventView.do?b=de&amp;amp;calPath=%2Fpublic%2Fcals%2FMainCal&amp;amp;guid=20160201-000061-GREENHILLS-201603141115%40LIBRARY.NASHVILLE.ORG&amp;amp;recurrenceId=</t>
  </si>
  <si>
    <t>20160314T161500Z</t>
  </si>
  <si>
    <t>20160314T111500</t>
  </si>
  <si>
    <t>http://events.library.nashville.org/feeder/feeder/event/eventView.do?b=de&amp;amp;calPath=%2Fpublic%2Fcals%2FMainCal&amp;amp;guid=CAL-2a3e9ebb-52d0037e-0152-d1600bb6-00004548demobedework%40mysite.edu&amp;amp;recurrenceId=20160314T190000Z</t>
  </si>
  <si>
    <t>20160314T213000Z</t>
  </si>
  <si>
    <t>20160314T163000</t>
  </si>
  <si>
    <t xml:space="preserve"> Sumi-E Art Workshop</t>
  </si>
  <si>
    <t>20160203-000261-GREENHILLS-201603071400%40LIBRARY.NASHVILLE.ORG</t>
  </si>
  <si>
    <t>http://events.library.nashville.org/feeder/feeder/event/eventView.do?b=de&amp;amp;calPath=%2Fpublic%2Fcals%2FMainCal&amp;amp;guid=20160203-000261-GREENHILLS-201603071400%40LIBRARY.NASHVILLE.ORG&amp;amp;recurrenceId=</t>
  </si>
  <si>
    <t>Arts and Crafts,location/Green Hills,Teens,Locations,Series</t>
  </si>
  <si>
    <t>Try your hand at Japanese black ink painting on rice paper. For teens in grades 7-12. Manga and Anime Month</t>
  </si>
  <si>
    <t>20160314T193000Z</t>
  </si>
  <si>
    <t>http://events.library.nashville.org/feeder/feeder/event/eventView.do?b=de&amp;amp;calPath=%2Fpublic%2Fcals%2FMainCal&amp;amp;guid=CAL-2a3e9ebb-52d0037e-0152-d164155e-00004b42demobedework%40mysite.edu&amp;amp;recurrenceId=20160314T193000Z</t>
  </si>
  <si>
    <t>20160314T143000</t>
  </si>
  <si>
    <t xml:space="preserve"> Stories and STEAM </t>
  </si>
  <si>
    <t>20160201-000077-GREENHILLS-201603141600%40LIBRARY.NASHVILLE.ORG</t>
  </si>
  <si>
    <t>http://events.library.nashville.org/feeder/feeder/event/eventView.do?b=de&amp;amp;calPath=%2Fpublic%2Fcals%2FMainCal&amp;amp;guid=20160201-000077-GREENHILLS-201603141600%40LIBRARY.NASHVILLE.ORG&amp;amp;recurrenceId=</t>
  </si>
  <si>
    <t>2nd Monday of each month. STEAM stands for science, technology, engineering, art, and math. Explore your way through a simple science topic with hands on experiments and play! For 3 to 5 year olds.</t>
  </si>
  <si>
    <t xml:space="preserve"> Nightlight Story Time</t>
  </si>
  <si>
    <t>20160201-000072-GREENHILLS-201603141800%40LIBRARY.NASHVILLE.ORG</t>
  </si>
  <si>
    <t>http://events.library.nashville.org/feeder/feeder/event/eventView.do?b=de&amp;amp;calPath=%2Fpublic%2Fcals%2FMainCal&amp;amp;guid=20160201-000072-GREENHILLS-201603141800%40LIBRARY.NASHVILLE.ORG&amp;amp;recurrenceId=</t>
  </si>
  <si>
    <t>2nd and last Monday of the month. Kids will sing and dance and Miss Lana will share stories. For children 3-7 years old.</t>
  </si>
  <si>
    <t>20160201-000042-GREENHILLS-201603151015%40LIBRARY.NASHVILLE.ORG</t>
  </si>
  <si>
    <t>http://events.library.nashville.org/feeder/feeder/event/eventView.do?b=de&amp;amp;calPath=%2Fpublic%2Fcals%2FMainCal&amp;amp;guid=20160201-000042-GREENHILLS-201603151015%40LIBRARY.NASHVILLE.ORG&amp;amp;recurrenceId=</t>
  </si>
  <si>
    <t>20160315T151500Z</t>
  </si>
  <si>
    <t>20160315T101500</t>
  </si>
  <si>
    <t>20160315T161500Z</t>
  </si>
  <si>
    <t>20160315T111500</t>
  </si>
  <si>
    <t>Adults,location/Green Hills,Locations,Series</t>
  </si>
  <si>
    <t>2nd and 3rd Tuesdays. Join this lively, informal group for a discussion of current events.</t>
  </si>
  <si>
    <t xml:space="preserve">X-BEDEWORK-ALIAS : values : text : /user/agrp_calsuite-MainCampus/Locations/Green Hills,X-BEDEWORK-ALIAS : values : text : /user/agrp_calsuite-MainCampus/Adults </t>
  </si>
  <si>
    <t xml:space="preserve"> Getting Started With Microsoft Excel</t>
  </si>
  <si>
    <t>20160210-000026-GREENHILLS-201603151030%40LIBRARY.NASHVILLE.ORG</t>
  </si>
  <si>
    <t>http://events.library.nashville.org/feeder/feeder/event/eventView.do?b=de&amp;amp;calPath=%2Fpublic%2Fcals%2FMainCal&amp;amp;guid=20160210-000026-GREENHILLS-201603151030%40LIBRARY.NASHVILLE.ORG&amp;amp;recurrenceId=</t>
  </si>
  <si>
    <t>20160315T170000Z</t>
  </si>
  <si>
    <t>20160315T120000</t>
  </si>
  <si>
    <t>Learn the basics of Microsoft Excel. Registration is required. Please call (615) 862-5863, ext. 3 to register.</t>
  </si>
  <si>
    <t>20160201-000082-GREENHILLS-201603151030%40LIBRARY.NASHVILLE.ORG</t>
  </si>
  <si>
    <t>http://events.library.nashville.org/feeder/feeder/event/eventView.do?b=de&amp;amp;calPath=%2Fpublic%2Fcals%2FMainCal&amp;amp;guid=20160201-000082-GREENHILLS-201603151030%40LIBRARY.NASHVILLE.ORG&amp;amp;recurrenceId=</t>
  </si>
  <si>
    <t>20160315T190000Z</t>
  </si>
  <si>
    <t>http://events.library.nashville.org/feeder/feeder/event/eventView.do?b=de&amp;amp;calPath=%2Fpublic%2Fcals%2FMainCal&amp;amp;guid=CAL-2a3e9ebb-52d0037e-0152-d1600bb6-00004548demobedework%40mysite.edu&amp;amp;recurrenceId=20160315T190000Z</t>
  </si>
  <si>
    <t>20160315T140000</t>
  </si>
  <si>
    <t xml:space="preserve"> Music Production</t>
  </si>
  <si>
    <t>20160210-000218-GREENHILLS-201603151500%40LIBRARY.NASHVILLE.ORG</t>
  </si>
  <si>
    <t>http://events.library.nashville.org/feeder/feeder/event/eventView.do?b=de&amp;amp;calPath=%2Fpublic%2Fcals%2FMainCal&amp;amp;guid=20160210-000218-GREENHILLS-201603151500%40LIBRARY.NASHVILLE.ORG&amp;amp;recurrenceId=</t>
  </si>
  <si>
    <t>series/Studio NPL,location/Green Hills,Teens,Locations,Music,Series</t>
  </si>
  <si>
    <t>Learn how to make beats and music tracks using Logic Pro. These workshops are open to producers of all levels as well as songwriters, singers, rappers, and anyone interested in producing their own music. For teens in grades 7-12.</t>
  </si>
  <si>
    <t xml:space="preserve">X-BEDEWORK-ALIAS : values : text : /user/agrp_calsuite-MainCampus/Locations/Green Hills,X-BEDEWORK-ALIAS : values : text : /user/agrp_calsuite-MainCampus/Teens,X-BEDEWORK-ALIAS : values : text : /user/agrp_calsuite-MainCampus/series/Studio NPL,X-BEDEWORK-ALIAS : values : text : /user/agrp_calsuite-MainCampus/Browse By Topic/Music,X-BEDEWORK-THUMB-IMAGE : values : text : http://www.library.nashville.org/images/bedework/studioNPL_Logo_thumb.jpg,X-BEDEWORK-IMAGE : values : text : http://www.library.nashville.org/images/bedework/studioNPL_Logo_290x290.jpg </t>
  </si>
  <si>
    <t>http://events.library.nashville.org/feeder/feeder/event/eventView.do?b=de&amp;amp;calPath=%2Fpublic%2Fcals%2FMainCal&amp;amp;guid=CAL-2a3e9ebb-529c83d2-0152-9dbc48e3-00002828demobedework%40mysite.edu&amp;amp;recurrenceId=20160316T150000Z</t>
  </si>
  <si>
    <t xml:space="preserve"> Getting Started with Freegal</t>
  </si>
  <si>
    <t>20160201-000034-GREENHILLS-201603161030%40LIBRARY.NASHVILLE.ORG</t>
  </si>
  <si>
    <t>http://events.library.nashville.org/feeder/feeder/event/eventView.do?b=de&amp;amp;calPath=%2Fpublic%2Fcals%2FMainCal&amp;amp;guid=20160201-000034-GREENHILLS-201603161030%40LIBRARY.NASHVILLE.ORG&amp;amp;recurrenceId=</t>
  </si>
  <si>
    <t>Free music that is yours to keep is available from the library through Freegal! Find out how to access this content in an introductory class. Bring your library card information and a mobile device if you have one. Registration is required. Please call (615) 862-5863 ext. 3 to reserve a spot.</t>
  </si>
  <si>
    <t>20160210-000096-GREENHILLS-201603161030%40LIBRARY.NASHVILLE.ORG</t>
  </si>
  <si>
    <t>http://events.library.nashville.org/feeder/feeder/event/eventView.do?b=de&amp;amp;calPath=%2Fpublic%2Fcals%2FMainCal&amp;amp;guid=20160210-000096-GREENHILLS-201603161030%40LIBRARY.NASHVILLE.ORG&amp;amp;recurrenceId=</t>
  </si>
  <si>
    <t>http://events.library.nashville.org/feeder/feeder/event/eventView.do?b=de&amp;amp;calPath=%2Fpublic%2Fcals%2FMainCal&amp;amp;guid=CAL-2a3e9ebb-52d0037e-0152-d1600bb6-00004548demobedework%40mysite.edu&amp;amp;recurrenceId=20160316T190000Z</t>
  </si>
  <si>
    <t>20160316T193000Z</t>
  </si>
  <si>
    <t>http://events.library.nashville.org/feeder/feeder/event/eventView.do?b=de&amp;amp;calPath=%2Fpublic%2Fcals%2FMainCal&amp;amp;guid=CAL-2a3e9ebb-52d0037e-0152-d164155e-00004b42demobedework%40mysite.edu&amp;amp;recurrenceId=20160316T193000Z</t>
  </si>
  <si>
    <t>20160316T143000</t>
  </si>
  <si>
    <t>20160210-000108-GREENHILLS-201603091500%40LIBRARY.NASHVILLE.ORG</t>
  </si>
  <si>
    <t>http://events.library.nashville.org/feeder/feeder/event/eventView.do?b=de&amp;amp;calPath=%2Fpublic%2Fcals%2FMainCal&amp;amp;guid=20160210-000108-GREENHILLS-201603091500%40LIBRARY.NASHVILLE.ORG&amp;amp;recurrenceId=</t>
  </si>
  <si>
    <t>20160316T200000Z</t>
  </si>
  <si>
    <t>20160316T150000</t>
  </si>
  <si>
    <t>20160316T230000Z</t>
  </si>
  <si>
    <t>20160316T180000</t>
  </si>
  <si>
    <t>http://events.library.nashville.org/feeder/feeder/event/eventView.do?b=de&amp;amp;calPath=%2Fpublic%2Fcals%2FMainCal&amp;amp;guid=CAL-2a3e9ebb-52d0037e-0152-d1600bb6-00004548demobedework%40mysite.edu&amp;amp;recurrenceId=20160317T190000Z</t>
  </si>
  <si>
    <t>20160317T193000Z</t>
  </si>
  <si>
    <t>http://events.library.nashville.org/feeder/feeder/event/eventView.do?b=de&amp;amp;calPath=%2Fpublic%2Fcals%2FMainCal&amp;amp;guid=CAL-2a3e9ebb-52d0037e-0152-d164155e-00004b42demobedework%40mysite.edu&amp;amp;recurrenceId=20160317T193000Z</t>
  </si>
  <si>
    <t>20160317T143000</t>
  </si>
  <si>
    <t>20160201-000121-GREENHILLS-201603101600%40LIBRARY.NASHVILLE.ORG</t>
  </si>
  <si>
    <t>http://events.library.nashville.org/feeder/feeder/event/eventView.do?b=de&amp;amp;calPath=%2Fpublic%2Fcals%2FMainCal&amp;amp;guid=20160201-000121-GREENHILLS-201603101600%40LIBRARY.NASHVILLE.ORG&amp;amp;recurrenceId=</t>
  </si>
  <si>
    <t>20160318T190000Z</t>
  </si>
  <si>
    <t>http://events.library.nashville.org/feeder/feeder/event/eventView.do?b=de&amp;amp;calPath=%2Fpublic%2Fcals%2FMainCal&amp;amp;guid=CAL-2a3e9ebb-52d0037e-0152-d1600bb6-00004548demobedework%40mysite.edu&amp;amp;recurrenceId=20160318T190000Z</t>
  </si>
  <si>
    <t>20160318T140000</t>
  </si>
  <si>
    <t>20160318T213000Z</t>
  </si>
  <si>
    <t>20160318T163000</t>
  </si>
  <si>
    <t xml:space="preserve"> Artsy Afternoons</t>
  </si>
  <si>
    <t>20160201-000138-GREENHILLS-201603121500%40LIBRARY.NASHVILLE.ORG</t>
  </si>
  <si>
    <t>http://events.library.nashville.org/feeder/feeder/event/eventView.do?b=de&amp;amp;calPath=%2Fpublic%2Fcals%2FMainCal&amp;amp;guid=20160201-000138-GREENHILLS-201603121500%40LIBRARY.NASHVILLE.ORG&amp;amp;recurrenceId=</t>
  </si>
  <si>
    <t>Easy and fun, no-rules-apply art experiments! Find your artistic side as we explore a different media each month in this open-ended art program for ages 3-5.</t>
  </si>
  <si>
    <t>20160201-000155-GREENHILLS-201603131400%40LIBRARY.NASHVILLE.ORG</t>
  </si>
  <si>
    <t>http://events.library.nashville.org/feeder/feeder/event/eventView.do?b=de&amp;amp;calPath=%2Fpublic%2Fcals%2FMainCal&amp;amp;guid=20160201-000155-GREENHILLS-201603131400%40LIBRARY.NASHVILLE.ORG&amp;amp;recurrenceId=</t>
  </si>
  <si>
    <t>20160320T190000Z</t>
  </si>
  <si>
    <t>20160320T140000</t>
  </si>
  <si>
    <t>20160320T213000Z</t>
  </si>
  <si>
    <t>20160320T163000</t>
  </si>
  <si>
    <t>http://events.library.nashville.org/feeder/feeder/event/eventView.do?b=de&amp;amp;calPath=%2Fpublic%2Fcals%2FMainCal&amp;amp;guid=CAL-2a3e9ebb-529c83d2-0152-9dbc48e3-00002828demobedework%40mysite.edu&amp;amp;recurrenceId=20160321T150000Z</t>
  </si>
  <si>
    <t>20160321T190000Z</t>
  </si>
  <si>
    <t>20160321T140000</t>
  </si>
  <si>
    <t>20160201-000050-GREENHILLS-201603211030%40LIBRARY.NASHVILLE.ORG</t>
  </si>
  <si>
    <t>http://events.library.nashville.org/feeder/feeder/event/eventView.do?b=de&amp;amp;calPath=%2Fpublic%2Fcals%2FMainCal&amp;amp;guid=20160201-000050-GREENHILLS-201603211030%40LIBRARY.NASHVILLE.ORG&amp;amp;recurrenceId=</t>
  </si>
  <si>
    <t>20160201-000062-GREENHILLS-201603211115%40LIBRARY.NASHVILLE.ORG</t>
  </si>
  <si>
    <t>http://events.library.nashville.org/feeder/feeder/event/eventView.do?b=de&amp;amp;calPath=%2Fpublic%2Fcals%2FMainCal&amp;amp;guid=20160201-000062-GREENHILLS-201603211115%40LIBRARY.NASHVILLE.ORG&amp;amp;recurrenceId=</t>
  </si>
  <si>
    <t>20160321T161500Z</t>
  </si>
  <si>
    <t>20160321T111500</t>
  </si>
  <si>
    <t>http://events.library.nashville.org/feeder/feeder/event/eventView.do?b=de&amp;amp;calPath=%2Fpublic%2Fcals%2FMainCal&amp;amp;guid=CAL-2a3e9ebb-52d0037e-0152-d1600bb6-00004548demobedework%40mysite.edu&amp;amp;recurrenceId=20160321T190000Z</t>
  </si>
  <si>
    <t>20160321T213000Z</t>
  </si>
  <si>
    <t>20160321T163000</t>
  </si>
  <si>
    <t>20160321T193000Z</t>
  </si>
  <si>
    <t>http://events.library.nashville.org/feeder/feeder/event/eventView.do?b=de&amp;amp;calPath=%2Fpublic%2Fcals%2FMainCal&amp;amp;guid=CAL-2a3e9ebb-52d0037e-0152-d164155e-00004b42demobedework%40mysite.edu&amp;amp;recurrenceId=20160321T193000Z</t>
  </si>
  <si>
    <t>20160321T143000</t>
  </si>
  <si>
    <t xml:space="preserve"> Getting Started With  Microsoft PowerPoint</t>
  </si>
  <si>
    <t>20160201-000027-GREENHILLS-201603221030%40LIBRARY.NASHVILLE.ORG</t>
  </si>
  <si>
    <t>http://events.library.nashville.org/feeder/feeder/event/eventView.do?b=de&amp;amp;calPath=%2Fpublic%2Fcals%2FMainCal&amp;amp;guid=20160201-000027-GREENHILLS-201603221030%40LIBRARY.NASHVILLE.ORG&amp;amp;recurrenceId=</t>
  </si>
  <si>
    <t>20160322T170000Z</t>
  </si>
  <si>
    <t>20160322T120000</t>
  </si>
  <si>
    <t>Learn the basics of Microsoft PowerPoint. Registration is required. Please call (615) 862-5863, ext. 3 to register.</t>
  </si>
  <si>
    <t>20160201-000083-GREENHILLS-201603221030%40LIBRARY.NASHVILLE.ORG</t>
  </si>
  <si>
    <t>http://events.library.nashville.org/feeder/feeder/event/eventView.do?b=de&amp;amp;calPath=%2Fpublic%2Fcals%2FMainCal&amp;amp;guid=20160201-000083-GREENHILLS-201603221030%40LIBRARY.NASHVILLE.ORG&amp;amp;recurrenceId=</t>
  </si>
  <si>
    <t>20160322T190000Z</t>
  </si>
  <si>
    <t>http://events.library.nashville.org/feeder/feeder/event/eventView.do?b=de&amp;amp;calPath=%2Fpublic%2Fcals%2FMainCal&amp;amp;guid=CAL-2a3e9ebb-52d0037e-0152-d1600bb6-00004548demobedework%40mysite.edu&amp;amp;recurrenceId=20160322T190000Z</t>
  </si>
  <si>
    <t>20160322T140000</t>
  </si>
  <si>
    <t>20160201-000002-GREENHILLS-201603221830%40LIBRARY.NASHVILLE.ORG</t>
  </si>
  <si>
    <t>http://events.library.nashville.org/feeder/feeder/event/eventView.do?b=de&amp;amp;calPath=%2Fpublic%2Fcals%2FMainCal&amp;amp;guid=20160201-000002-GREENHILLS-201603221830%40LIBRARY.NASHVILLE.ORG&amp;amp;recurrenceId=20160322T233000Z</t>
  </si>
  <si>
    <t>20160323T003000Z</t>
  </si>
  <si>
    <t>20160322T193000</t>
  </si>
  <si>
    <t>Adults,location/Green Hills,Health and Wellness,Locations</t>
  </si>
  <si>
    <t>3rd Tuesday each month. Lisa Ernst, meditation teacher and founder of One Dharma Nashville, demonstrates mindfulness techniques to help reduce stress and increase overall well-being. Meditation and discussion time included.</t>
  </si>
  <si>
    <t xml:space="preserve">X-BEDEWORK-ALIAS : values : text : /user/agrp_calsuite-MainCampus/Locations/Green Hills,X-BEDEWORK-ALIAS : values : text : /user/agrp_calsuite-MainCampus/Adults,X-BEDEWORK-ALIAS : values : text : /user/agrp_calsuite-MainCampus/Browse By Topic/Health and Wellness,X-BEDEWORK-SUBMITTEDBY : values : text : kcook for calsuite-MainCampus (agrp_calsuite-MainCampus) </t>
  </si>
  <si>
    <t>http://events.library.nashville.org/feeder/feeder/event/eventView.do?b=de&amp;amp;calPath=%2Fpublic%2Fcals%2FMainCal&amp;amp;guid=CAL-2a3e9ebb-529c83d2-0152-9dbc48e3-00002828demobedework%40mysite.edu&amp;amp;recurrenceId=20160323T150000Z</t>
  </si>
  <si>
    <t xml:space="preserve"> Getting Started with Digital Magazines</t>
  </si>
  <si>
    <t>20160210-000036-GREENHILLS-201603231030%40LIBRARY.NASHVILLE.ORG</t>
  </si>
  <si>
    <t>http://events.library.nashville.org/feeder/feeder/event/eventView.do?b=de&amp;amp;calPath=%2Fpublic%2Fcals%2FMainCal&amp;amp;guid=20160210-000036-GREENHILLS-201603231030%40LIBRARY.NASHVILLE.ORG&amp;amp;recurrenceId=</t>
  </si>
  <si>
    <t>An introduction to the digital magazine content available for your mobile device through Zinio! Your mobile device is required for this class, so please bring it with you, along with your library card information. Registration is required. Please call (615) 862-5863 ext. 3 to reserve a spot.</t>
  </si>
  <si>
    <t>20160210-000097-GREENHILLS-201603231030%40LIBRARY.NASHVILLE.ORG</t>
  </si>
  <si>
    <t>http://events.library.nashville.org/feeder/feeder/event/eventView.do?b=de&amp;amp;calPath=%2Fpublic%2Fcals%2FMainCal&amp;amp;guid=20160210-000097-GREENHILLS-201603231030%40LIBRARY.NASHVILLE.ORG&amp;amp;recurrenceId=</t>
  </si>
  <si>
    <t>http://events.library.nashville.org/feeder/feeder/event/eventView.do?b=de&amp;amp;calPath=%2Fpublic%2Fcals%2FMainCal&amp;amp;guid=CAL-2a3e9ebb-52d0037e-0152-d1600bb6-00004548demobedework%40mysite.edu&amp;amp;recurrenceId=20160323T190000Z</t>
  </si>
  <si>
    <t>20160323T193000Z</t>
  </si>
  <si>
    <t>http://events.library.nashville.org/feeder/feeder/event/eventView.do?b=de&amp;amp;calPath=%2Fpublic%2Fcals%2FMainCal&amp;amp;guid=CAL-2a3e9ebb-52d0037e-0152-d164155e-00004b42demobedework%40mysite.edu&amp;amp;recurrenceId=20160323T193000Z</t>
  </si>
  <si>
    <t>20160323T143000</t>
  </si>
  <si>
    <t>20160323T220000Z</t>
  </si>
  <si>
    <t>20160323T170000</t>
  </si>
  <si>
    <t>20160201-000109-GREENHILLS-201603161500%40LIBRARY.NASHVILLE.ORG</t>
  </si>
  <si>
    <t>http://events.library.nashville.org/feeder/feeder/event/eventView.do?b=de&amp;amp;calPath=%2Fpublic%2Fcals%2FMainCal&amp;amp;guid=20160201-000109-GREENHILLS-201603161500%40LIBRARY.NASHVILLE.ORG&amp;amp;recurrenceId=</t>
  </si>
  <si>
    <t>20160323T200000Z</t>
  </si>
  <si>
    <t>20160323T150000</t>
  </si>
  <si>
    <t>http://events.library.nashville.org/feeder/feeder/event/eventView.do?b=de&amp;amp;calPath=%2Fpublic%2Fcals%2FMainCal&amp;amp;guid=CAL-2a3e9ebb-52d0037e-0152-d1600bb6-00004548demobedework%40mysite.edu&amp;amp;recurrenceId=20160324T190000Z</t>
  </si>
  <si>
    <t>20160324T193000Z</t>
  </si>
  <si>
    <t>http://events.library.nashville.org/feeder/feeder/event/eventView.do?b=de&amp;amp;calPath=%2Fpublic%2Fcals%2FMainCal&amp;amp;guid=CAL-2a3e9ebb-52d0037e-0152-d164155e-00004b42demobedework%40mysite.edu&amp;amp;recurrenceId=20160324T193000Z</t>
  </si>
  <si>
    <t>20160324T143000</t>
  </si>
  <si>
    <t>20160201-000122-GREENHILLS-201603171600%40LIBRARY.NASHVILLE.ORG</t>
  </si>
  <si>
    <t>http://events.library.nashville.org/feeder/feeder/event/eventView.do?b=de&amp;amp;calPath=%2Fpublic%2Fcals%2FMainCal&amp;amp;guid=20160201-000122-GREENHILLS-201603171600%40LIBRARY.NASHVILLE.ORG&amp;amp;recurrenceId=</t>
  </si>
  <si>
    <t>20160325T190000Z</t>
  </si>
  <si>
    <t>http://events.library.nashville.org/feeder/feeder/event/eventView.do?b=de&amp;amp;calPath=%2Fpublic%2Fcals%2FMainCal&amp;amp;guid=CAL-2a3e9ebb-52d0037e-0152-d1600bb6-00004548demobedework%40mysite.edu&amp;amp;recurrenceId=20160325T190000Z</t>
  </si>
  <si>
    <t>20160325T140000</t>
  </si>
  <si>
    <t>20160325T213000Z</t>
  </si>
  <si>
    <t>20160325T163000</t>
  </si>
  <si>
    <t xml:space="preserve"> Team STEAM</t>
  </si>
  <si>
    <t>20160201-000139-GREENHILLS-201603191500%40LIBRARY.NASHVILLE.ORG</t>
  </si>
  <si>
    <t>http://events.library.nashville.org/feeder/feeder/event/eventView.do?b=de&amp;amp;calPath=%2Fpublic%2Fcals%2FMainCal&amp;amp;guid=20160201-000139-GREENHILLS-201603191500%40LIBRARY.NASHVILLE.ORG&amp;amp;recurrenceId=</t>
  </si>
  <si>
    <t>20160326T153000Z</t>
  </si>
  <si>
    <t>20160326T103000</t>
  </si>
  <si>
    <t>Saturdays, March 26, April 16, May 28. Explore Science, Technology, Engineering, Art, and Math through exciting experiments. We'll cover topics like candy science, colors, gravity, and more. For ages 6-10.</t>
  </si>
  <si>
    <t xml:space="preserve"> READing Paws</t>
  </si>
  <si>
    <t>20160201-000140-GREENHILLS-201603261030%40LIBRARY.NASHVILLE.ORG</t>
  </si>
  <si>
    <t>http://events.library.nashville.org/feeder/feeder/event/eventView.do?b=de&amp;amp;calPath=%2Fpublic%2Fcals%2FMainCal&amp;amp;guid=20160201-000140-GREENHILLS-201603261030%40LIBRARY.NASHVILLE.ORG&amp;amp;recurrenceId=</t>
  </si>
  <si>
    <t>20160326T180000Z</t>
  </si>
  <si>
    <t>20160326T130000</t>
  </si>
  <si>
    <t xml:space="preserve"> Yoga for Kids</t>
  </si>
  <si>
    <t>CAL-2a3e9ebb-528d1137-0152-8e12d0df-00005df4demobedework%40mysite.edu</t>
  </si>
  <si>
    <t>20160326T200000Z</t>
  </si>
  <si>
    <t>http://events.library.nashville.org/feeder/feeder/event/eventView.do?b=de&amp;amp;calPath=%2Fpublic%2Fcals%2FMainCal&amp;amp;guid=CAL-2a3e9ebb-528d1137-0152-8e12d0df-00005df4demobedework%40mysite.edu&amp;amp;recurrenceId=20160326T200000Z</t>
  </si>
  <si>
    <t>20160326T150000</t>
  </si>
  <si>
    <t>20160326T210000Z</t>
  </si>
  <si>
    <t>20160326T160000</t>
  </si>
  <si>
    <t>location/Green Hills,Health and Wellness,Children,Locations</t>
  </si>
  <si>
    <t>Learn basic yoga skills in this fun, interactive class for children ages 4-12.</t>
  </si>
  <si>
    <t xml:space="preserve">X-BEDEWORK-ALIAS : values : text : /user/agrp_calsuite-MainCampus/Browse By Topic/Health and Wellness,X-BEDEWORK-ALIAS : values : text : /user/agrp_calsuite-MainCampus/Childrens,X-BEDEWORK-ALIAS : values : text : /user/agrp_calsuite-MainCampus/Locations/Green Hills,X-BEDEWORK-SUBMITTEDBY : values : text : jellis for calsuite-MainCampus (agrp_calsuite-MainCampus) </t>
  </si>
  <si>
    <t>20160210-000006-GREENHILLS-201603261500%40LIBRARY.NASHVILLE.ORG</t>
  </si>
  <si>
    <t>http://events.library.nashville.org/feeder/feeder/event/eventView.do?b=de&amp;amp;calPath=%2Fpublic%2Fcals%2FMainCal&amp;amp;guid=20160210-000006-GREENHILLS-201603261500%40LIBRARY.NASHVILLE.ORG&amp;amp;recurrenceId=</t>
  </si>
  <si>
    <t>20160326T213000Z</t>
  </si>
  <si>
    <t>20160326T163000</t>
  </si>
  <si>
    <t>http://events.library.nashville.org/feeder/feeder/event/eventView.do?b=de&amp;amp;calPath=%2Fpublic%2Fcals%2FMainCal&amp;amp;guid=CAL-2a3e9ebb-529c83d2-0152-9dbc48e3-00002828demobedework%40mysite.edu&amp;amp;recurrenceId=20160328T150000Z</t>
  </si>
  <si>
    <t>20160328T190000Z</t>
  </si>
  <si>
    <t>20160328T140000</t>
  </si>
  <si>
    <t>20160201-000051-GREENHILLS-201603281030%40LIBRARY.NASHVILLE.ORG</t>
  </si>
  <si>
    <t>http://events.library.nashville.org/feeder/feeder/event/eventView.do?b=de&amp;amp;calPath=%2Fpublic%2Fcals%2FMainCal&amp;amp;guid=20160201-000051-GREENHILLS-201603281030%40LIBRARY.NASHVILLE.ORG&amp;amp;recurrenceId=</t>
  </si>
  <si>
    <t>20160201-000063-GREENHILLS-201603281115%40LIBRARY.NASHVILLE.ORG</t>
  </si>
  <si>
    <t>http://events.library.nashville.org/feeder/feeder/event/eventView.do?b=de&amp;amp;calPath=%2Fpublic%2Fcals%2FMainCal&amp;amp;guid=20160201-000063-GREENHILLS-201603281115%40LIBRARY.NASHVILLE.ORG&amp;amp;recurrenceId=</t>
  </si>
  <si>
    <t>20160328T161500Z</t>
  </si>
  <si>
    <t>20160328T111500</t>
  </si>
  <si>
    <t>http://events.library.nashville.org/feeder/feeder/event/eventView.do?b=de&amp;amp;calPath=%2Fpublic%2Fcals%2FMainCal&amp;amp;guid=CAL-2a3e9ebb-52d0037e-0152-d1600bb6-00004548demobedework%40mysite.edu&amp;amp;recurrenceId=20160328T190000Z</t>
  </si>
  <si>
    <t>20160328T213000Z</t>
  </si>
  <si>
    <t>20160328T163000</t>
  </si>
  <si>
    <t>20160328T193000Z</t>
  </si>
  <si>
    <t>http://events.library.nashville.org/feeder/feeder/event/eventView.do?b=de&amp;amp;calPath=%2Fpublic%2Fcals%2FMainCal&amp;amp;guid=CAL-2a3e9ebb-52d0037e-0152-d164155e-00004b42demobedework%40mysite.edu&amp;amp;recurrenceId=20160328T193000Z</t>
  </si>
  <si>
    <t>20160328T143000</t>
  </si>
  <si>
    <t>20160328T220000Z</t>
  </si>
  <si>
    <t>20160328T170000</t>
  </si>
  <si>
    <t>20160201-000073-GREENHILLS-201603281800%40LIBRARY.NASHVILLE.ORG</t>
  </si>
  <si>
    <t>http://events.library.nashville.org/feeder/feeder/event/eventView.do?b=de&amp;amp;calPath=%2Fpublic%2Fcals%2FMainCal&amp;amp;guid=20160201-000073-GREENHILLS-201603281800%40LIBRARY.NASHVILLE.ORG&amp;amp;recurrenceId=</t>
  </si>
  <si>
    <t>20160328T230000Z</t>
  </si>
  <si>
    <t>20160328T180000</t>
  </si>
  <si>
    <t>20160210-000028-GREENHILLS-201603291030%40LIBRARY.NASHVILLE.ORG</t>
  </si>
  <si>
    <t>http://events.library.nashville.org/feeder/feeder/event/eventView.do?b=de&amp;amp;calPath=%2Fpublic%2Fcals%2FMainCal&amp;amp;guid=20160210-000028-GREENHILLS-201603291030%40LIBRARY.NASHVILLE.ORG&amp;amp;recurrenceId=</t>
  </si>
  <si>
    <t>20160329T170000Z</t>
  </si>
  <si>
    <t>20160329T120000</t>
  </si>
  <si>
    <t>20160201-000084-GREENHILLS-201603291030%40LIBRARY.NASHVILLE.ORG</t>
  </si>
  <si>
    <t>http://events.library.nashville.org/feeder/feeder/event/eventView.do?b=de&amp;amp;calPath=%2Fpublic%2Fcals%2FMainCal&amp;amp;guid=20160201-000084-GREENHILLS-201603291030%40LIBRARY.NASHVILLE.ORG&amp;amp;recurrenceId=</t>
  </si>
  <si>
    <t>20160210-000014-GREENHILLS-201603291400%40LIBRARY.NASHVILLE.ORG</t>
  </si>
  <si>
    <t>http://events.library.nashville.org/feeder/feeder/event/eventView.do?b=de&amp;amp;calPath=%2Fpublic%2Fcals%2FMainCal&amp;amp;guid=20160210-000014-GREENHILLS-201603291400%40LIBRARY.NASHVILLE.ORG&amp;amp;recurrenceId=</t>
  </si>
  <si>
    <t>20160329T190000Z</t>
  </si>
  <si>
    <t>20160329T140000</t>
  </si>
  <si>
    <t>20160329T203000Z</t>
  </si>
  <si>
    <t>20160329T153000</t>
  </si>
  <si>
    <t>History and Genealogy,Adults,location/Green Hills,series/Nashville Reads,Locations,Series</t>
  </si>
  <si>
    <t xml:space="preserve">X-BEDEWORK-ALIAS : values : text : /user/agrp_calsuite-MainCampus/Locations/Green Hills,X-BEDEWORK-ALIAS : values : text : /user/agrp_calsuite-MainCampus/Adults,X-BEDEWORK-ALIAS : values : text : /user/agrp_calsuite-MainCampus/series/Nashville Reads,X-BEDEWORK-ALIAS : values : text : /user/agrp_calsuite-MainCampus/Browse By Topic/History and Genealogy,X-BEDEWORK-IMAGE : values : text : http://events.library.nashville.org/pubcaldav/public/images/logo_cropped.jpg </t>
  </si>
  <si>
    <t>http://events.library.nashville.org/feeder/feeder/event/eventView.do?b=de&amp;amp;calPath=%2Fpublic%2Fcals%2FMainCal&amp;amp;guid=CAL-2a3e9ebb-52d0037e-0152-d1600bb6-00004548demobedework%40mysite.edu&amp;amp;recurrenceId=20160329T190000Z</t>
  </si>
  <si>
    <t>20160210-000219-GREENHILLS-201603291500%40LIBRARY.NASHVILLE.ORG</t>
  </si>
  <si>
    <t>http://events.library.nashville.org/feeder/feeder/event/eventView.do?b=de&amp;amp;calPath=%2Fpublic%2Fcals%2FMainCal&amp;amp;guid=20160210-000219-GREENHILLS-201603291500%40LIBRARY.NASHVILLE.ORG&amp;amp;recurrenceId=</t>
  </si>
  <si>
    <t>http://events.library.nashville.org/feeder/feeder/event/eventView.do?b=de&amp;amp;calPath=%2Fpublic%2Fcals%2FMainCal&amp;amp;guid=CAL-2a3e9ebb-529c83d2-0152-9dbc48e3-00002828demobedework%40mysite.edu&amp;amp;recurrenceId=20160330T150000Z</t>
  </si>
  <si>
    <t xml:space="preserve"> Getting Started with Overdrive</t>
  </si>
  <si>
    <t>20160201-000038-GREENHILLS-201603301030%40LIBRARY.NASHVILLE.ORG</t>
  </si>
  <si>
    <t>http://events.library.nashville.org/feeder/feeder/event/eventView.do?b=de&amp;amp;calPath=%2Fpublic%2Fcals%2FMainCal&amp;amp;guid=20160201-000038-GREENHILLS-201603301030%40LIBRARY.NASHVILLE.ORG&amp;amp;recurrenceId=</t>
  </si>
  <si>
    <t>20160330T153000Z</t>
  </si>
  <si>
    <t>20160330T103000</t>
  </si>
  <si>
    <t>Learn all about how to download ebooks and audiobooks to your mobile device! Bring your library card information and your mobile device to this class. Registration is required. Please call (615) 862-5863 ext. 3 to reserve a spot.</t>
  </si>
  <si>
    <t>20160210-000098-GREENHILLS-201603301030%40LIBRARY.NASHVILLE.ORG</t>
  </si>
  <si>
    <t>http://events.library.nashville.org/feeder/feeder/event/eventView.do?b=de&amp;amp;calPath=%2Fpublic%2Fcals%2FMainCal&amp;amp;guid=20160210-000098-GREENHILLS-201603301030%40LIBRARY.NASHVILLE.ORG&amp;amp;recurrenceId=</t>
  </si>
  <si>
    <t>http://events.library.nashville.org/feeder/feeder/event/eventView.do?b=de&amp;amp;calPath=%2Fpublic%2Fcals%2FMainCal&amp;amp;guid=CAL-2a3e9ebb-52d0037e-0152-d1600bb6-00004548demobedework%40mysite.edu&amp;amp;recurrenceId=20160330T190000Z</t>
  </si>
  <si>
    <t>20160330T193000Z</t>
  </si>
  <si>
    <t>http://events.library.nashville.org/feeder/feeder/event/eventView.do?b=de&amp;amp;calPath=%2Fpublic%2Fcals%2FMainCal&amp;amp;guid=CAL-2a3e9ebb-52d0037e-0152-d164155e-00004b42demobedework%40mysite.edu&amp;amp;recurrenceId=20160330T193000Z</t>
  </si>
  <si>
    <t>20160330T143000</t>
  </si>
  <si>
    <t>20160210-000110-GREENHILLS-190001000000%40LIBRARY.NASHVILLE.ORG</t>
  </si>
  <si>
    <t>http://events.library.nashville.org/feeder/feeder/event/eventView.do?b=de&amp;amp;calPath=%2Fpublic%2Fcals%2FMainCal&amp;amp;guid=20160210-000110-GREENHILLS-190001000000%40LIBRARY.NASHVILLE.ORG&amp;amp;recurrenceId=</t>
  </si>
  <si>
    <t>20160330T200000Z</t>
  </si>
  <si>
    <t>20160330T150000</t>
  </si>
  <si>
    <t>20160330T230000Z</t>
  </si>
  <si>
    <t>20160330T180000</t>
  </si>
  <si>
    <t>20160331T190000Z</t>
  </si>
  <si>
    <t>http://events.library.nashville.org/feeder/feeder/event/eventView.do?b=de&amp;amp;calPath=%2Fpublic%2Fcals%2FMainCal&amp;amp;guid=CAL-2a3e9ebb-52d0037e-0152-d1600bb6-00004548demobedework%40mysite.edu&amp;amp;recurrenceId=20160331T190000Z</t>
  </si>
  <si>
    <t>20160331T140000</t>
  </si>
  <si>
    <t>20160331T193000Z</t>
  </si>
  <si>
    <t>http://events.library.nashville.org/feeder/feeder/event/eventView.do?b=de&amp;amp;calPath=%2Fpublic%2Fcals%2FMainCal&amp;amp;guid=CAL-2a3e9ebb-52d0037e-0152-d164155e-00004b42demobedework%40mysite.edu&amp;amp;recurrenceId=20160331T193000Z</t>
  </si>
  <si>
    <t>20160331T143000</t>
  </si>
  <si>
    <t>20160201-000123-GREENHILLS-201603241600%40LIBRARY.NASHVILLE.ORG</t>
  </si>
  <si>
    <t>http://events.library.nashville.org/feeder/feeder/event/eventView.do?b=de&amp;amp;calPath=%2Fpublic%2Fcals%2FMainCal&amp;amp;guid=20160201-000123-GREENHILLS-201603241600%40LIBRARY.NASHVILLE.ORG&amp;amp;recurrenceId=</t>
  </si>
  <si>
    <t>20160401T190000Z</t>
  </si>
  <si>
    <t>http://events.library.nashville.org/feeder/feeder/event/eventView.do?b=de&amp;amp;calPath=%2Fpublic%2Fcals%2FMainCal&amp;amp;guid=CAL-2a3e9ebb-52d0037e-0152-d1600bb6-00004548demobedework%40mysite.edu&amp;amp;recurrenceId=20160401T190000Z</t>
  </si>
  <si>
    <t>20160401T140000</t>
  </si>
  <si>
    <t>20160401T213000Z</t>
  </si>
  <si>
    <t>20160401T163000</t>
  </si>
  <si>
    <t xml:space="preserve"> LEGO  Building Fun</t>
  </si>
  <si>
    <t>20160201-000141-GREENHILLS-201603261300%40LIBRARY.NASHVILLE.ORG</t>
  </si>
  <si>
    <t>http://events.library.nashville.org/feeder/feeder/event/eventView.do?b=de&amp;amp;calPath=%2Fpublic%2Fcals%2FMainCal&amp;amp;guid=20160201-000141-GREENHILLS-201603261300%40LIBRARY.NASHVILLE.ORG&amp;amp;recurrenceId=</t>
  </si>
  <si>
    <t>20160201-000156-GREENHILLS-201603201400%40LIBRARY.NASHVILLE.ORG</t>
  </si>
  <si>
    <t>http://events.library.nashville.org/feeder/feeder/event/eventView.do?b=de&amp;amp;calPath=%2Fpublic%2Fcals%2FMainCal&amp;amp;guid=20160201-000156-GREENHILLS-201603201400%40LIBRARY.NASHVILLE.ORG&amp;amp;recurrenceId=</t>
  </si>
  <si>
    <t>20160403T190000Z</t>
  </si>
  <si>
    <t>20160403T140000</t>
  </si>
  <si>
    <t>20160403T213000Z</t>
  </si>
  <si>
    <t>20160403T163000</t>
  </si>
  <si>
    <t>http://events.library.nashville.org/feeder/feeder/event/eventView.do?b=de&amp;amp;calPath=%2Fpublic%2Fcals%2FMainCal&amp;amp;guid=CAL-2a3e9ebb-529c83d2-0152-9dbc48e3-00002828demobedework%40mysite.edu&amp;amp;recurrenceId=20160404T150000Z</t>
  </si>
  <si>
    <t>20160404T190000Z</t>
  </si>
  <si>
    <t>20160404T140000</t>
  </si>
  <si>
    <t>20160201-000052-GREENHILLS-201604041030%40LIBRARY.NASHVILLE.ORG</t>
  </si>
  <si>
    <t>http://events.library.nashville.org/feeder/feeder/event/eventView.do?b=de&amp;amp;calPath=%2Fpublic%2Fcals%2FMainCal&amp;amp;guid=20160201-000052-GREENHILLS-201604041030%40LIBRARY.NASHVILLE.ORG&amp;amp;recurrenceId=</t>
  </si>
  <si>
    <t>20160201-000064-GREENHILLS-201604041115%40LIBRARY.NASHVILLE.ORG</t>
  </si>
  <si>
    <t>http://events.library.nashville.org/feeder/feeder/event/eventView.do?b=de&amp;amp;calPath=%2Fpublic%2Fcals%2FMainCal&amp;amp;guid=20160201-000064-GREENHILLS-201604041115%40LIBRARY.NASHVILLE.ORG&amp;amp;recurrenceId=</t>
  </si>
  <si>
    <t>20160404T161500Z</t>
  </si>
  <si>
    <t>20160404T111500</t>
  </si>
  <si>
    <t>http://events.library.nashville.org/feeder/feeder/event/eventView.do?b=de&amp;amp;calPath=%2Fpublic%2Fcals%2FMainCal&amp;amp;guid=CAL-2a3e9ebb-52d0037e-0152-d1600bb6-00004548demobedework%40mysite.edu&amp;amp;recurrenceId=20160404T190000Z</t>
  </si>
  <si>
    <t>20160404T213000Z</t>
  </si>
  <si>
    <t>20160404T163000</t>
  </si>
  <si>
    <t>20160404T193000Z</t>
  </si>
  <si>
    <t>http://events.library.nashville.org/feeder/feeder/event/eventView.do?b=de&amp;amp;calPath=%2Fpublic%2Fcals%2FMainCal&amp;amp;guid=CAL-2a3e9ebb-52d0037e-0152-d164155e-00004b42demobedework%40mysite.edu&amp;amp;recurrenceId=20160404T193000Z</t>
  </si>
  <si>
    <t>20160404T143000</t>
  </si>
  <si>
    <t>20160404T220000Z</t>
  </si>
  <si>
    <t>20160404T170000</t>
  </si>
  <si>
    <t>20160201-000043-GREENHILLS-201604051015%40LIBRARY.NASHVILLE.ORG</t>
  </si>
  <si>
    <t>http://events.library.nashville.org/feeder/feeder/event/eventView.do?b=de&amp;amp;calPath=%2Fpublic%2Fcals%2FMainCal&amp;amp;guid=20160201-000043-GREENHILLS-201604051015%40LIBRARY.NASHVILLE.ORG&amp;amp;recurrenceId=</t>
  </si>
  <si>
    <t>20160405T151500Z</t>
  </si>
  <si>
    <t>20160405T101500</t>
  </si>
  <si>
    <t>20160405T161500Z</t>
  </si>
  <si>
    <t>20160405T111500</t>
  </si>
  <si>
    <t>3rd and 3rd Tuesdays. Join this lively, informal group for a discussion of current events.</t>
  </si>
  <si>
    <t>20160201-000085-GREENHILLS-201604051030%40LIBRARY.NASHVILLE.ORG</t>
  </si>
  <si>
    <t>http://events.library.nashville.org/feeder/feeder/event/eventView.do?b=de&amp;amp;calPath=%2Fpublic%2Fcals%2FMainCal&amp;amp;guid=20160201-000085-GREENHILLS-201604051030%40LIBRARY.NASHVILLE.ORG&amp;amp;recurrenceId=</t>
  </si>
  <si>
    <t>20160405T190000Z</t>
  </si>
  <si>
    <t>http://events.library.nashville.org/feeder/feeder/event/eventView.do?b=de&amp;amp;calPath=%2Fpublic%2Fcals%2FMainCal&amp;amp;guid=CAL-2a3e9ebb-52d0037e-0152-d1600bb6-00004548demobedework%40mysite.edu&amp;amp;recurrenceId=20160405T190000Z</t>
  </si>
  <si>
    <t>20160405T140000</t>
  </si>
  <si>
    <t>20160127-000101-BELLEVUE-201603031630%40LIBRARY.NASHVILLE.ORG</t>
  </si>
  <si>
    <t>http://nashvillepubliclibrary.org/studionpl/</t>
  </si>
  <si>
    <t>http://events.library.nashville.org/feeder/feeder/event/eventView.do?b=de&amp;amp;calPath=%2Fpublic%2Fcals%2FMainCal&amp;amp;guid=20160127-000101-BELLEVUE-201603031630%40LIBRARY.NASHVILLE.ORG&amp;amp;recurrenceId=</t>
  </si>
  <si>
    <t xml:space="preserve">X-BEDEWORK-ALIAS : values : text : /user/agrp_calsuite-MainCampus/Teens,X-BEDEWORK-ALIAS : values : text : /user/agrp_calsuite-MainCampus/Browse By Topic/Music,X-BEDEWORK-ALIAS : values : text : /user/agrp_calsuite-MainCampus/Locations/Green Hills,X-BEDEWORK-ALIAS : values : text : /user/agrp_calsuite-MainCampus/Series/Studio NPL,X-BEDEWORK-THUMB-IMAGE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t>
  </si>
  <si>
    <t xml:space="preserve"> Learn Qigong</t>
  </si>
  <si>
    <t>20160210-000023-GREENHILLS-201604051830%40LIBRARY.NASHVILLE.ORG</t>
  </si>
  <si>
    <t>http://events.library.nashville.org/feeder/feeder/event/eventView.do?b=de&amp;amp;calPath=%2Fpublic%2Fcals%2FMainCal&amp;amp;guid=20160210-000023-GREENHILLS-201604051830%40LIBRARY.NASHVILLE.ORG&amp;amp;recurrenceId=</t>
  </si>
  <si>
    <t>Adults,location/Green Hills,series/Community of Many Faces,Health and Wellness,Locations,Series</t>
  </si>
  <si>
    <t xml:space="preserve">Learn the basics of Qigong, a Chinese healing art that integrates physical postures, breathing techniques, and focused intentions, with certified Qigong instructor Kerry Miller. </t>
  </si>
  <si>
    <t xml:space="preserve">X-BEDEWORK-ALIAS : values : text : /user/agrp_calsuite-MainCampus/Locations/Green Hills,X-BEDEWORK-ALIAS : values : text : /user/agrp_calsuite-MainCampus/Series/Community of Many Faces,X-BEDEWORK-ALIAS : values : text : /user/agrp_calsuite-MainCampus/Adults,X-BEDEWORK-ALIAS : values : text : /user/agrp_calsuite-MainCampus/Browse By Topic/Health and Wellness </t>
  </si>
  <si>
    <t>http://events.library.nashville.org/feeder/feeder/event/eventView.do?b=de&amp;amp;calPath=%2Fpublic%2Fcals%2FMainCal&amp;amp;guid=CAL-2a3e9ebb-529c83d2-0152-9dbc48e3-00002828demobedework%40mysite.edu&amp;amp;recurrenceId=20160406T150000Z</t>
  </si>
  <si>
    <t xml:space="preserve"> Getting Started with Hoopla</t>
  </si>
  <si>
    <t>20160210-000040-GREENHILLS-201604061030%40LIBRARY.NASHVILLE.ORG</t>
  </si>
  <si>
    <t>http://events.library.nashville.org/feeder/feeder/event/eventView.do?b=de&amp;amp;calPath=%2Fpublic%2Fcals%2FMainCal&amp;amp;guid=20160210-000040-GREENHILLS-201604061030%40LIBRARY.NASHVILLE.ORG&amp;amp;recurrenceId=</t>
  </si>
  <si>
    <t xml:space="preserve">Find out how to access all that Hoopla has to offer &amp;ndash; ebooks, comics, music, audiobooks, movies, and TV shows! Bring your library card information and a mobile device if you have one. Registration is required. Please call (615) 862-5863 ext. 3 to reserve a spot.  </t>
  </si>
  <si>
    <t xml:space="preserve"> Little Learners: Hawaiian Odyssey</t>
  </si>
  <si>
    <t>20160210-000099-GREENHILLS-201604061030%40LIBRARY.NASHVILLE.ORG</t>
  </si>
  <si>
    <t>http://events.library.nashville.org/feeder/feeder/event/eventView.do?b=de&amp;amp;calPath=%2Fpublic%2Fcals%2FMainCal&amp;amp;guid=20160210-000099-GREENHILLS-201604061030%40LIBRARY.NASHVILLE.ORG&amp;amp;recurrenceId=</t>
  </si>
  <si>
    <t>location/Green Hills,series/Community of Many Faces,Health and Wellness,Children,Locations,Series</t>
  </si>
  <si>
    <t xml:space="preserve">X-BEDEWORK-ALIAS : values : text : /user/agrp_calsuite-MainCampus/Locations/Green Hills,X-BEDEWORK-ALIAS : values : text : /user/agrp_calsuite-MainCampus/Childrens,X-BEDEWORK-ALIAS : values : text : /user/agrp_calsuite-MainCampus/Series/Community of Many Faces,X-BEDEWORK-ALIAS : values : text : /user/agrp_calsuite-MainCampus/Browse By Topic/Health and Wellness,X-BEDEWORK-ALIAS : values : text : /user/agrp_calsuite-MainCampus/Browse By Topic/Story Time </t>
  </si>
  <si>
    <t>http://events.library.nashville.org/feeder/feeder/event/eventView.do?b=de&amp;amp;calPath=%2Fpublic%2Fcals%2FMainCal&amp;amp;guid=CAL-2a3e9ebb-52d0037e-0152-d1600bb6-00004548demobedework%40mysite.edu&amp;amp;recurrenceId=20160406T190000Z</t>
  </si>
  <si>
    <t>20160406T193000Z</t>
  </si>
  <si>
    <t>http://events.library.nashville.org/feeder/feeder/event/eventView.do?b=de&amp;amp;calPath=%2Fpublic%2Fcals%2FMainCal&amp;amp;guid=CAL-2a3e9ebb-52d0037e-0152-d164155e-00004b42demobedework%40mysite.edu&amp;amp;recurrenceId=20160406T193000Z</t>
  </si>
  <si>
    <t>20160406T143000</t>
  </si>
  <si>
    <t>20160210-000111-GREENHILLS-201603301500%40LIBRARY.NASHVILLE.ORG</t>
  </si>
  <si>
    <t>http://events.library.nashville.org/feeder/feeder/event/eventView.do?b=de&amp;amp;calPath=%2Fpublic%2Fcals%2FMainCal&amp;amp;guid=20160210-000111-GREENHILLS-201603301500%40LIBRARY.NASHVILLE.ORG&amp;amp;recurrenceId=</t>
  </si>
  <si>
    <t>20160406T200000Z</t>
  </si>
  <si>
    <t>20160406T150000</t>
  </si>
  <si>
    <t>20160406T230000Z</t>
  </si>
  <si>
    <t>20160406T180000</t>
  </si>
  <si>
    <t>20160407T190000Z</t>
  </si>
  <si>
    <t>http://events.library.nashville.org/feeder/feeder/event/eventView.do?b=de&amp;amp;calPath=%2Fpublic%2Fcals%2FMainCal&amp;amp;guid=CAL-2a3e9ebb-52d0037e-0152-d1600bb6-00004548demobedework%40mysite.edu&amp;amp;recurrenceId=20160407T190000Z</t>
  </si>
  <si>
    <t>20160407T140000</t>
  </si>
  <si>
    <t>20160407T193000Z</t>
  </si>
  <si>
    <t>http://events.library.nashville.org/feeder/feeder/event/eventView.do?b=de&amp;amp;calPath=%2Fpublic%2Fcals%2FMainCal&amp;amp;guid=CAL-2a3e9ebb-52d0037e-0152-d164155e-00004b42demobedework%40mysite.edu&amp;amp;recurrenceId=20160407T193000Z</t>
  </si>
  <si>
    <t>20160407T143000</t>
  </si>
  <si>
    <t xml:space="preserve"> Big Kids Club: The People of Japan</t>
  </si>
  <si>
    <t>20160201-000124-GREENHILLS-201603311600%40LIBRARY.NASHVILLE.ORG</t>
  </si>
  <si>
    <t>http://events.library.nashville.org/feeder/feeder/event/eventView.do?b=de&amp;amp;calPath=%2Fpublic%2Fcals%2FMainCal&amp;amp;guid=20160201-000124-GREENHILLS-201603311600%40LIBRARY.NASHVILLE.ORG&amp;amp;recurrenceId=</t>
  </si>
  <si>
    <t>Arts and Crafts,location/Green Hills,series/Community of Many Faces,Children,Locations,Series</t>
  </si>
  <si>
    <t>The Global Education Center will present Passport to Understanding, an interactive journey through the music, toys, crafts, dance, and other traditions of Japan.</t>
  </si>
  <si>
    <t xml:space="preserve">X-BEDEWORK-ALIAS : values : text : /user/agrp_calsuite-MainCampus/Locations/Green Hills,X-BEDEWORK-ALIAS : values : text : /user/agrp_calsuite-MainCampus/Childrens,X-BEDEWORK-ALIAS : values : text : /user/agrp_calsuite-MainCampus/Series/Community of Many Faces,X-BEDEWORK-ALIAS : values : text : /user/agrp_calsuite-MainCampus/Browse By Topic/Arts and Crafts,X-BEDEWORK-SUBMITTEDBY : values : text : kcook for calsuite-MainCampus (agrp_calsuite-MainCampus) </t>
  </si>
  <si>
    <t>20160201-000133-GREENHILLS-201603111030%40LIBRARY.NASHVILLE.ORG</t>
  </si>
  <si>
    <t>http://events.library.nashville.org/feeder/feeder/event/eventView.do?b=de&amp;amp;calPath=%2Fpublic%2Fcals%2FMainCal&amp;amp;guid=20160201-000133-GREENHILLS-201603111030%40LIBRARY.NASHVILLE.ORG&amp;amp;recurrenceId=</t>
  </si>
  <si>
    <t>20160408T153000Z</t>
  </si>
  <si>
    <t>20160408T103000</t>
  </si>
  <si>
    <t>20160408T190000Z</t>
  </si>
  <si>
    <t>http://events.library.nashville.org/feeder/feeder/event/eventView.do?b=de&amp;amp;calPath=%2Fpublic%2Fcals%2FMainCal&amp;amp;guid=CAL-2a3e9ebb-52d0037e-0152-d1600bb6-00004548demobedework%40mysite.edu&amp;amp;recurrenceId=20160408T190000Z</t>
  </si>
  <si>
    <t>20160408T140000</t>
  </si>
  <si>
    <t>20160408T213000Z</t>
  </si>
  <si>
    <t>20160408T163000</t>
  </si>
  <si>
    <t>20160203-000262-GREENHILLS-201603141400%40LIBRARY.NASHVILLE.ORG</t>
  </si>
  <si>
    <t>http://events.library.nashville.org/feeder/feeder/event/eventView.do?b=de&amp;amp;calPath=%2Fpublic%2Fcals%2FMainCal&amp;amp;guid=20160203-000262-GREENHILLS-201603141400%40LIBRARY.NASHVILLE.ORG&amp;amp;recurrenceId=</t>
  </si>
  <si>
    <t>20160408T200000Z</t>
  </si>
  <si>
    <t>20160408T150000</t>
  </si>
  <si>
    <t>Arts and Crafts,location/Green Hills,Teens,series/Community of Many Faces,Locations,Series</t>
  </si>
  <si>
    <t xml:space="preserve">X-BEDEWORK-ALIAS : values : text : /user/agrp_calsuite-MainCampus/Locations/Green Hills,X-BEDEWORK-ALIAS : values : text : /user/agrp_calsuite-MainCampus/Teens,X-BEDEWORK-ALIAS : values : text : /user/agrp_calsuite-MainCampus/Series/Community of Many Faces,X-BEDEWORK-ALIAS : values : text : /user/agrp_calsuite-MainCampus/Browse By Topic/Arts and Crafts </t>
  </si>
  <si>
    <t>20160201-000142-GREENHILLS-201604021030%40LIBRARY.NASHVILLE.ORG</t>
  </si>
  <si>
    <t>http://events.library.nashville.org/feeder/feeder/event/eventView.do?b=de&amp;amp;calPath=%2Fpublic%2Fcals%2FMainCal&amp;amp;guid=20160201-000142-GREENHILLS-201604021030%40LIBRARY.NASHVILLE.ORG&amp;amp;recurrenceId=</t>
  </si>
  <si>
    <t>20160409T180000Z</t>
  </si>
  <si>
    <t>20160409T130000</t>
  </si>
  <si>
    <t>20160201-000143-GREENHILLS-201604091300%40LIBRARY.NASHVILLE.ORG</t>
  </si>
  <si>
    <t>http://events.library.nashville.org/feeder/feeder/event/eventView.do?b=de&amp;amp;calPath=%2Fpublic%2Fcals%2FMainCal&amp;amp;guid=20160201-000143-GREENHILLS-201604091300%40LIBRARY.NASHVILLE.ORG&amp;amp;recurrenceId=</t>
  </si>
  <si>
    <t>20160409T200000Z</t>
  </si>
  <si>
    <t>20160409T150000</t>
  </si>
  <si>
    <t>20160210-000007-GREENHILLS-201604091500%40LIBRARY.NASHVILLE.ORG</t>
  </si>
  <si>
    <t>http://events.library.nashville.org/feeder/feeder/event/eventView.do?b=de&amp;amp;calPath=%2Fpublic%2Fcals%2FMainCal&amp;amp;guid=20160210-000007-GREENHILLS-201604091500%40LIBRARY.NASHVILLE.ORG&amp;amp;recurrenceId=</t>
  </si>
  <si>
    <t>20160409T213000Z</t>
  </si>
  <si>
    <t>20160409T163000</t>
  </si>
  <si>
    <t>20160201-000157-GREENHILLS-201604031400%40LIBRARY.NASHVILLE.ORG</t>
  </si>
  <si>
    <t>http://events.library.nashville.org/feeder/feeder/event/eventView.do?b=de&amp;amp;calPath=%2Fpublic%2Fcals%2FMainCal&amp;amp;guid=20160201-000157-GREENHILLS-201604031400%40LIBRARY.NASHVILLE.ORG&amp;amp;recurrenceId=</t>
  </si>
  <si>
    <t>20160410T213000Z</t>
  </si>
  <si>
    <t>20160410T163000</t>
  </si>
  <si>
    <t>http://events.library.nashville.org/feeder/feeder/event/eventView.do?b=de&amp;amp;calPath=%2Fpublic%2Fcals%2FMainCal&amp;amp;guid=CAL-2a3e9ebb-529c83d2-0152-9dbc48e3-00002828demobedework%40mysite.edu&amp;amp;recurrenceId=20160411T150000Z</t>
  </si>
  <si>
    <t>20160411T190000Z</t>
  </si>
  <si>
    <t>20160411T140000</t>
  </si>
  <si>
    <t>20160201-000053-GREENHILLS-201604111030%40LIBRARY.NASHVILLE.ORG</t>
  </si>
  <si>
    <t>http://events.library.nashville.org/feeder/feeder/event/eventView.do?b=de&amp;amp;calPath=%2Fpublic%2Fcals%2FMainCal&amp;amp;guid=20160201-000053-GREENHILLS-201604111030%40LIBRARY.NASHVILLE.ORG&amp;amp;recurrenceId=</t>
  </si>
  <si>
    <t>20160201-000065-GREENHILLS-201604111115%40LIBRARY.NASHVILLE.ORG</t>
  </si>
  <si>
    <t>http://events.library.nashville.org/feeder/feeder/event/eventView.do?b=de&amp;amp;calPath=%2Fpublic%2Fcals%2FMainCal&amp;amp;guid=20160201-000065-GREENHILLS-201604111115%40LIBRARY.NASHVILLE.ORG&amp;amp;recurrenceId=</t>
  </si>
  <si>
    <t>20160411T161500Z</t>
  </si>
  <si>
    <t>20160411T111500</t>
  </si>
  <si>
    <t>http://events.library.nashville.org/feeder/feeder/event/eventView.do?b=de&amp;amp;calPath=%2Fpublic%2Fcals%2FMainCal&amp;amp;guid=CAL-2a3e9ebb-52d0037e-0152-d1600bb6-00004548demobedework%40mysite.edu&amp;amp;recurrenceId=20160411T190000Z</t>
  </si>
  <si>
    <t>20160411T213000Z</t>
  </si>
  <si>
    <t>20160411T163000</t>
  </si>
  <si>
    <t>20160411T193000Z</t>
  </si>
  <si>
    <t>http://events.library.nashville.org/feeder/feeder/event/eventView.do?b=de&amp;amp;calPath=%2Fpublic%2Fcals%2FMainCal&amp;amp;guid=CAL-2a3e9ebb-52d0037e-0152-d164155e-00004b42demobedework%40mysite.edu&amp;amp;recurrenceId=20160411T193000Z</t>
  </si>
  <si>
    <t>20160411T143000</t>
  </si>
  <si>
    <t>20160411T220000Z</t>
  </si>
  <si>
    <t>20160411T170000</t>
  </si>
  <si>
    <t>20160201-000078-GREENHILLS-201604111600%40LIBRARY.NASHVILLE.ORG</t>
  </si>
  <si>
    <t>http://events.library.nashville.org/feeder/feeder/event/eventView.do?b=de&amp;amp;calPath=%2Fpublic%2Fcals%2FMainCal&amp;amp;guid=20160201-000078-GREENHILLS-201604111600%40LIBRARY.NASHVILLE.ORG&amp;amp;recurrenceId=</t>
  </si>
  <si>
    <t>20160411T210000Z</t>
  </si>
  <si>
    <t>20160411T160000</t>
  </si>
  <si>
    <t>20160201-000074-GREENHILLS-201604111800%40LIBRARY.NASHVILLE.ORG</t>
  </si>
  <si>
    <t>http://events.library.nashville.org/feeder/feeder/event/eventView.do?b=de&amp;amp;calPath=%2Fpublic%2Fcals%2FMainCal&amp;amp;guid=20160201-000074-GREENHILLS-201604111800%40LIBRARY.NASHVILLE.ORG&amp;amp;recurrenceId=</t>
  </si>
  <si>
    <t>20160201-000029-GREENHILLS-201604121030%40LIBRARY.NASHVILLE.ORG</t>
  </si>
  <si>
    <t>http://events.library.nashville.org/feeder/feeder/event/eventView.do?b=de&amp;amp;calPath=%2Fpublic%2Fcals%2FMainCal&amp;amp;guid=20160201-000029-GREENHILLS-201604121030%40LIBRARY.NASHVILLE.ORG&amp;amp;recurrenceId=</t>
  </si>
  <si>
    <t>20160412T170000Z</t>
  </si>
  <si>
    <t>20160412T120000</t>
  </si>
  <si>
    <t>20160201-000086-GREENHILLS-201604121030%40LIBRARY.NASHVILLE.ORG</t>
  </si>
  <si>
    <t>http://events.library.nashville.org/feeder/feeder/event/eventView.do?b=de&amp;amp;calPath=%2Fpublic%2Fcals%2FMainCal&amp;amp;guid=20160201-000086-GREENHILLS-201604121030%40LIBRARY.NASHVILLE.ORG&amp;amp;recurrenceId=</t>
  </si>
  <si>
    <t>20160412T190000Z</t>
  </si>
  <si>
    <t>http://events.library.nashville.org/feeder/feeder/event/eventView.do?b=de&amp;amp;calPath=%2Fpublic%2Fcals%2FMainCal&amp;amp;guid=CAL-2a3e9ebb-52d0037e-0152-d1600bb6-00004548demobedework%40mysite.edu&amp;amp;recurrenceId=20160412T190000Z</t>
  </si>
  <si>
    <t>20160412T140000</t>
  </si>
  <si>
    <t>20160201-000221-GREENHILLS-201604051500%40LIBRARY.NASHVILLE.ORG</t>
  </si>
  <si>
    <t>http://events.library.nashville.org/feeder/feeder/event/eventView.do?b=de&amp;amp;calPath=%2Fpublic%2Fcals%2FMainCal&amp;amp;guid=20160201-000221-GREENHILLS-201604051500%40LIBRARY.NASHVILLE.ORG&amp;amp;recurrenceId=</t>
  </si>
  <si>
    <t xml:space="preserve">X-BEDEWORK-ALIAS : values : text : /user/agrp_calsuite-MainCampus/Locations/Green Hills,X-BEDEWORK-ALIAS : values : text : /user/agrp_calsuite-MainCampus/Teens,X-BEDEWORK-ALIAS : values : text : /user/agrp_calsuite-MainCampus/Series/Studio NPL,X-BEDEWORK-ALIAS : values : text : /user/agrp_calsuite-MainCampus/Browse By Topic/Music </t>
  </si>
  <si>
    <t xml:space="preserve"> Who Picked This Book? The Color of Water</t>
  </si>
  <si>
    <t>20160201-000013-GREENHILLS-201604121530%40LIBRARY.NASHVILLE.ORG</t>
  </si>
  <si>
    <t>http://events.library.nashville.org/feeder/feeder/event/eventView.do?b=de&amp;amp;calPath=%2Fpublic%2Fcals%2FMainCal&amp;amp;guid=20160201-000013-GREENHILLS-201604121530%40LIBRARY.NASHVILLE.ORG&amp;amp;recurrenceId=</t>
  </si>
  <si>
    <t>20160412T203000Z</t>
  </si>
  <si>
    <t>20160412T153000</t>
  </si>
  <si>
    <t>Adults,location/Green Hills,series/Nashville Reads,Book Clubs,Locations,Series</t>
  </si>
  <si>
    <t>The club will meet at Beaman Library, One University Park Drive, Nashville, TN 37204.\n\nA partnership between Lipscomb University and Nashville Public Library, Who Picked This Book? Club meets on Lipscomb University&amp;rsquo;s campus. The book club is open to the general public and copies of the books can be picked up at Beaman Library and at the Green Hills Branch Library. This month&amp;rsquo;s selection is The Color of Water by James McBride.</t>
  </si>
  <si>
    <t xml:space="preserve">X-BEDEWORK-ALIAS : values : text : /user/agrp_calsuite-MainCampus/Adults,X-BEDEWORK-ALIAS : values : text : /user/agrp_calsuite-MainCampus/Series/Nashville Reads,X-BEDEWORK-ALIAS : values : text : /user/agrp_calsuite-MainCampus/Browse By Topic/Book Clubs,X-BEDEWORK-ALIAS : values : text : /user/agrp_calsuite-MainCampus/Locations/Green Hills,X-BEDEWORK-THUMB-IMAGE : values : text : http://www.library.nashville.org/images/bedework/nashville_reads_thumb.jpg,X-BEDEWORK-IMAGE : values : text : http://catalog.library.nashville.org/bookcover.php?id=dcf8604d-cc58-d031-2963-d6545aa64d52&amp;amp;size=large&amp;amp;type=grouped_work,X-BEDEWORK-SUBMITTEDBY : values : text : kcook for calsuite-MainCampus (agrp_calsuite-MainCampus) </t>
  </si>
  <si>
    <t>20160413T150000Z</t>
  </si>
  <si>
    <t>http://events.library.nashville.org/feeder/feeder/event/eventView.do?b=de&amp;amp;calPath=%2Fpublic%2Fcals%2FMainCal&amp;amp;guid=CAL-2a3e9ebb-529c83d2-0152-9dbc48e3-00002828demobedework%40mysite.edu&amp;amp;recurrenceId=20160413T150000Z</t>
  </si>
  <si>
    <t>20160413T100000</t>
  </si>
  <si>
    <t>20160201-000100-GREENHILLS-201604131030%40LIBRARY.NASHVILLE.ORG</t>
  </si>
  <si>
    <t>http://events.library.nashville.org/feeder/feeder/event/eventView.do?b=de&amp;amp;calPath=%2Fpublic%2Fcals%2FMainCal&amp;amp;guid=20160201-000100-GREENHILLS-201604131030%40LIBRARY.NASHVILLE.ORG&amp;amp;recurrenceId=</t>
  </si>
  <si>
    <t>20160413T153000Z</t>
  </si>
  <si>
    <t>20160413T103000</t>
  </si>
  <si>
    <t>20160201-000035-GREENHILLS-201604131030%40LIBRARY.NASHVILLE.ORG</t>
  </si>
  <si>
    <t>http://events.library.nashville.org/feeder/feeder/event/eventView.do?b=de&amp;amp;calPath=%2Fpublic%2Fcals%2FMainCal&amp;amp;guid=20160201-000035-GREENHILLS-201604131030%40LIBRARY.NASHVILLE.ORG&amp;amp;recurrenceId=</t>
  </si>
  <si>
    <t>20160413T170000Z</t>
  </si>
  <si>
    <t>20160413T120000</t>
  </si>
  <si>
    <t>20160210-000100-GREENHILLS-201604131030%40LIBRARY.NASHVILLE.ORG</t>
  </si>
  <si>
    <t>http://events.library.nashville.org/feeder/feeder/event/eventView.do?b=de&amp;amp;calPath=%2Fpublic%2Fcals%2FMainCal&amp;amp;guid=20160210-000100-GREENHILLS-201604131030%40LIBRARY.NASHVILLE.ORG&amp;amp;recurrenceId=</t>
  </si>
  <si>
    <t>http://events.library.nashville.org/feeder/feeder/event/eventView.do?b=de&amp;amp;calPath=%2Fpublic%2Fcals%2FMainCal&amp;amp;guid=CAL-2a3e9ebb-52d0037e-0152-d1600bb6-00004548demobedework%40mysite.edu&amp;amp;recurrenceId=20160413T190000Z</t>
  </si>
  <si>
    <t>20160413T193000Z</t>
  </si>
  <si>
    <t>http://events.library.nashville.org/feeder/feeder/event/eventView.do?b=de&amp;amp;calPath=%2Fpublic%2Fcals%2FMainCal&amp;amp;guid=CAL-2a3e9ebb-52d0037e-0152-d164155e-00004b42demobedework%40mysite.edu&amp;amp;recurrenceId=20160413T193000Z</t>
  </si>
  <si>
    <t>20160413T143000</t>
  </si>
  <si>
    <t>20160210-000112-GREENHILLS-201604061500%40LIBRARY.NASHVILLE.ORG</t>
  </si>
  <si>
    <t>http://events.library.nashville.org/feeder/feeder/event/eventView.do?b=de&amp;amp;calPath=%2Fpublic%2Fcals%2FMainCal&amp;amp;guid=20160210-000112-GREENHILLS-201604061500%40LIBRARY.NASHVILLE.ORG&amp;amp;recurrenceId=</t>
  </si>
  <si>
    <t>20160413T200000Z</t>
  </si>
  <si>
    <t>20160413T150000</t>
  </si>
  <si>
    <t>20160413T230000Z</t>
  </si>
  <si>
    <t>20160413T180000</t>
  </si>
  <si>
    <t>20160414T190000Z</t>
  </si>
  <si>
    <t>http://events.library.nashville.org/feeder/feeder/event/eventView.do?b=de&amp;amp;calPath=%2Fpublic%2Fcals%2FMainCal&amp;amp;guid=CAL-2a3e9ebb-52d0037e-0152-d1600bb6-00004548demobedework%40mysite.edu&amp;amp;recurrenceId=20160414T190000Z</t>
  </si>
  <si>
    <t>20160414T140000</t>
  </si>
  <si>
    <t>20160414T193000Z</t>
  </si>
  <si>
    <t>http://events.library.nashville.org/feeder/feeder/event/eventView.do?b=de&amp;amp;calPath=%2Fpublic%2Fcals%2FMainCal&amp;amp;guid=CAL-2a3e9ebb-52d0037e-0152-d164155e-00004b42demobedework%40mysite.edu&amp;amp;recurrenceId=20160414T193000Z</t>
  </si>
  <si>
    <t>20160414T143000</t>
  </si>
  <si>
    <t>20160201-000125-GREENHILLS-201604071600%40LIBRARY.NASHVILLE.ORG</t>
  </si>
  <si>
    <t>http://events.library.nashville.org/feeder/feeder/event/eventView.do?b=de&amp;amp;calPath=%2Fpublic%2Fcals%2FMainCal&amp;amp;guid=20160201-000125-GREENHILLS-201604071600%40LIBRARY.NASHVILLE.ORG&amp;amp;recurrenceId=</t>
  </si>
  <si>
    <t>20160415T190000Z</t>
  </si>
  <si>
    <t>http://events.library.nashville.org/feeder/feeder/event/eventView.do?b=de&amp;amp;calPath=%2Fpublic%2Fcals%2FMainCal&amp;amp;guid=CAL-2a3e9ebb-52d0037e-0152-d1600bb6-00004548demobedework%40mysite.edu&amp;amp;recurrenceId=20160415T190000Z</t>
  </si>
  <si>
    <t>20160415T140000</t>
  </si>
  <si>
    <t>20160415T213000Z</t>
  </si>
  <si>
    <t>20160415T163000</t>
  </si>
  <si>
    <t xml:space="preserve"> Team STEAM </t>
  </si>
  <si>
    <t>20160201-000144-GREENHILLS-201604091500%40LIBRARY.NASHVILLE.ORG</t>
  </si>
  <si>
    <t>http://events.library.nashville.org/feeder/feeder/event/eventView.do?b=de&amp;amp;calPath=%2Fpublic%2Fcals%2FMainCal&amp;amp;guid=20160201-000144-GREENHILLS-201604091500%40LIBRARY.NASHVILLE.ORG&amp;amp;recurrenceId=</t>
  </si>
  <si>
    <t>http://events.library.nashville.org/feeder/feeder/event/eventView.do?b=de&amp;amp;calPath=%2Fpublic%2Fcals%2FMainCal&amp;amp;guid=CAL-2a3e9ebb-528d1137-0152-8e12d0df-00005df4demobedework%40mysite.edu&amp;amp;recurrenceId=20160416T200000Z</t>
  </si>
  <si>
    <t>20160201-000158-GREENHILLS-201604031400%40LIBRARY.NASHVILLE.ORG</t>
  </si>
  <si>
    <t>http://events.library.nashville.org/feeder/feeder/event/eventView.do?b=de&amp;amp;calPath=%2Fpublic%2Fcals%2FMainCal&amp;amp;guid=20160201-000158-GREENHILLS-201604031400%40LIBRARY.NASHVILLE.ORG&amp;amp;recurrenceId=</t>
  </si>
  <si>
    <t>20160417T190000Z</t>
  </si>
  <si>
    <t>20160417T140000</t>
  </si>
  <si>
    <t>20160417T213000Z</t>
  </si>
  <si>
    <t>20160417T163000</t>
  </si>
  <si>
    <t>http://events.library.nashville.org/feeder/feeder/event/eventView.do?b=de&amp;amp;calPath=%2Fpublic%2Fcals%2FMainCal&amp;amp;guid=CAL-2a3e9ebb-529c83d2-0152-9dbc48e3-00002828demobedework%40mysite.edu&amp;amp;recurrenceId=20160418T150000Z</t>
  </si>
  <si>
    <t>20160418T190000Z</t>
  </si>
  <si>
    <t>20160418T140000</t>
  </si>
  <si>
    <t>20160201-000054-GREENHILLS-201604181030%40LIBRARY.NASHVILLE.ORG</t>
  </si>
  <si>
    <t>http://events.library.nashville.org/feeder/feeder/event/eventView.do?b=de&amp;amp;calPath=%2Fpublic%2Fcals%2FMainCal&amp;amp;guid=20160201-000054-GREENHILLS-201604181030%40LIBRARY.NASHVILLE.ORG&amp;amp;recurrenceId=</t>
  </si>
  <si>
    <t>20160201-000030-GREENHILLS-201604181030%40LIBRARY.NASHVILLE.ORG</t>
  </si>
  <si>
    <t>http://events.library.nashville.org/feeder/feeder/event/eventView.do?b=de&amp;amp;calPath=%2Fpublic%2Fcals%2FMainCal&amp;amp;guid=20160201-000030-GREENHILLS-201604181030%40LIBRARY.NASHVILLE.ORG&amp;amp;recurrenceId=</t>
  </si>
  <si>
    <t>20160418T170000Z</t>
  </si>
  <si>
    <t>20160418T120000</t>
  </si>
  <si>
    <t xml:space="preserve"> Toddler Tales: Bilingual Song and Story Time</t>
  </si>
  <si>
    <t>20160201-000066-GREENHILLS-201604181115%40LIBRARY.NASHVILLE.ORG</t>
  </si>
  <si>
    <t>http://events.library.nashville.org/feeder/feeder/event/eventView.do?b=de&amp;amp;calPath=%2Fpublic%2Fcals%2FMainCal&amp;amp;guid=20160201-000066-GREENHILLS-201604181115%40LIBRARY.NASHVILLE.ORG&amp;amp;recurrenceId=</t>
  </si>
  <si>
    <t>20160418T161500Z</t>
  </si>
  <si>
    <t>20160418T111500</t>
  </si>
  <si>
    <t>location/Green Hills,series/Community of Many Faces,Children,Story Time,Locations,Series</t>
  </si>
  <si>
    <t>Join Rachel Rodriquez as she reads, sings, plays, and dances, featuring Latino Culture, Spanish language and music.</t>
  </si>
  <si>
    <t xml:space="preserve">X-BEDEWORK-ALIAS : values : text : /user/agrp_calsuite-MainCampus/Locations/Green Hills,X-BEDEWORK-ALIAS : values : text : /user/agrp_calsuite-MainCampus/Childrens,X-BEDEWORK-ALIAS : values : text : /user/agrp_calsuite-MainCampus/Series/Community of Many Faces,X-BEDEWORK-ALIAS : values : text : /user/agrp_calsuite-MainCampus/Browse By Topic/Story Time </t>
  </si>
  <si>
    <t>http://events.library.nashville.org/feeder/feeder/event/eventView.do?b=de&amp;amp;calPath=%2Fpublic%2Fcals%2FMainCal&amp;amp;guid=CAL-2a3e9ebb-52d0037e-0152-d1600bb6-00004548demobedework%40mysite.edu&amp;amp;recurrenceId=20160418T190000Z</t>
  </si>
  <si>
    <t>20160418T213000Z</t>
  </si>
  <si>
    <t>20160418T163000</t>
  </si>
  <si>
    <t>20160418T193000Z</t>
  </si>
  <si>
    <t>http://events.library.nashville.org/feeder/feeder/event/eventView.do?b=de&amp;amp;calPath=%2Fpublic%2Fcals%2FMainCal&amp;amp;guid=CAL-2a3e9ebb-52d0037e-0152-d164155e-00004b42demobedework%40mysite.edu&amp;amp;recurrenceId=20160418T193000Z</t>
  </si>
  <si>
    <t>20160418T143000</t>
  </si>
  <si>
    <t>20160201-000044-GREENHILLS-201604191015%40LIBRARY.NASHVILLE.ORG</t>
  </si>
  <si>
    <t>http://events.library.nashville.org/feeder/feeder/event/eventView.do?b=de&amp;amp;calPath=%2Fpublic%2Fcals%2FMainCal&amp;amp;guid=20160201-000044-GREENHILLS-201604191015%40LIBRARY.NASHVILLE.ORG&amp;amp;recurrenceId=</t>
  </si>
  <si>
    <t>20160419T151500Z</t>
  </si>
  <si>
    <t>20160419T101500</t>
  </si>
  <si>
    <t>20160419T161500Z</t>
  </si>
  <si>
    <t>20160419T111500</t>
  </si>
  <si>
    <t>4th and 3rd Tuesdays. Join this lively, informal group for a discussion of current events.</t>
  </si>
  <si>
    <t>20160201-000087-GREENHILLS-201604191030%40LIBRARY.NASHVILLE.ORG</t>
  </si>
  <si>
    <t>http://events.library.nashville.org/feeder/feeder/event/eventView.do?b=de&amp;amp;calPath=%2Fpublic%2Fcals%2FMainCal&amp;amp;guid=20160201-000087-GREENHILLS-201604191030%40LIBRARY.NASHVILLE.ORG&amp;amp;recurrenceId=</t>
  </si>
  <si>
    <t xml:space="preserve"> Make a Pysanky Egg </t>
  </si>
  <si>
    <t>20160210-000011-GREENHILLS-201604191300%40LIBRARY.NASHVILLE.ORG</t>
  </si>
  <si>
    <t>http://events.library.nashville.org/feeder/feeder/event/eventView.do?b=de&amp;amp;calPath=%2Fpublic%2Fcals%2FMainCal&amp;amp;guid=20160210-000011-GREENHILLS-201604191300%40LIBRARY.NASHVILLE.ORG&amp;amp;recurrenceId=</t>
  </si>
  <si>
    <t>20160419T180000Z</t>
  </si>
  <si>
    <t>20160419T130000</t>
  </si>
  <si>
    <t>Arts and Crafts,Adults,location/Green Hills,series/Community of Many Faces,Locations,Series</t>
  </si>
  <si>
    <t>Learn this traditional Ukrainian Easter Egg craft in a two-hour workshop. Many eastern European ethnic groups decorate eggs using this wax resist method. Call (615) 862-5863, ext. 3 to register.</t>
  </si>
  <si>
    <t xml:space="preserve">X-BEDEWORK-ALIAS : values : text : /user/agrp_calsuite-MainCampus/Locations/Green Hills,X-BEDEWORK-ALIAS : values : text : /user/agrp_calsuite-MainCampus/Adults,X-BEDEWORK-ALIAS : values : text : /user/agrp_calsuite-MainCampus/Series/Community of Many Faces,X-BEDEWORK-ALIAS : values : text : /user/agrp_calsuite-MainCampus/Browse By Topic/Arts and Crafts </t>
  </si>
  <si>
    <t>20160419T190000Z</t>
  </si>
  <si>
    <t>http://events.library.nashville.org/feeder/feeder/event/eventView.do?b=de&amp;amp;calPath=%2Fpublic%2Fcals%2FMainCal&amp;amp;guid=CAL-2a3e9ebb-52d0037e-0152-d1600bb6-00004548demobedework%40mysite.edu&amp;amp;recurrenceId=20160419T190000Z</t>
  </si>
  <si>
    <t>20160419T140000</t>
  </si>
  <si>
    <t>20160210-000222-GREENHILLS-201604191500%40LIBRARY.NASHVILLE.ORG</t>
  </si>
  <si>
    <t>http://events.library.nashville.org/feeder/feeder/event/eventView.do?b=de&amp;amp;calPath=%2Fpublic%2Fcals%2FMainCal&amp;amp;guid=20160210-000222-GREENHILLS-201604191500%40LIBRARY.NASHVILLE.ORG&amp;amp;recurrenceId=</t>
  </si>
  <si>
    <t>http://events.library.nashville.org/feeder/feeder/event/eventView.do?b=de&amp;amp;calPath=%2Fpublic%2Fcals%2FMainCal&amp;amp;guid=20160201-000002-GREENHILLS-201603221830%40LIBRARY.NASHVILLE.ORG&amp;amp;recurrenceId=20160419T233000Z</t>
  </si>
  <si>
    <t>20160420T003000Z</t>
  </si>
  <si>
    <t>20160419T193000</t>
  </si>
  <si>
    <t>20160210-000101-GREENHILLS-201604201030%40LIBRARY.NASHVILLE.ORG</t>
  </si>
  <si>
    <t>http://events.library.nashville.org/feeder/feeder/event/eventView.do?b=de&amp;amp;calPath=%2Fpublic%2Fcals%2FMainCal&amp;amp;guid=20160210-000101-GREENHILLS-201604201030%40LIBRARY.NASHVILLE.ORG&amp;amp;recurrenceId=</t>
  </si>
  <si>
    <t>20160210-000037-GREENHILLS-201604201030%40LIBRARY.NASHVILLE.ORG</t>
  </si>
  <si>
    <t>http://events.library.nashville.org/feeder/feeder/event/eventView.do?b=de&amp;amp;calPath=%2Fpublic%2Fcals%2FMainCal&amp;amp;guid=20160210-000037-GREENHILLS-201604201030%40LIBRARY.NASHVILLE.ORG&amp;amp;recurrenceId=</t>
  </si>
  <si>
    <t>20160420T170000Z</t>
  </si>
  <si>
    <t>20160420T120000</t>
  </si>
  <si>
    <t>http://events.library.nashville.org/feeder/feeder/event/eventView.do?b=de&amp;amp;calPath=%2Fpublic%2Fcals%2FMainCal&amp;amp;guid=CAL-2a3e9ebb-52d0037e-0152-d1600bb6-00004548demobedework%40mysite.edu&amp;amp;recurrenceId=20160420T190000Z</t>
  </si>
  <si>
    <t>20160420T193000Z</t>
  </si>
  <si>
    <t>http://events.library.nashville.org/feeder/feeder/event/eventView.do?b=de&amp;amp;calPath=%2Fpublic%2Fcals%2FMainCal&amp;amp;guid=CAL-2a3e9ebb-52d0037e-0152-d164155e-00004b42demobedework%40mysite.edu&amp;amp;recurrenceId=20160420T193000Z</t>
  </si>
  <si>
    <t>20160420T143000</t>
  </si>
  <si>
    <t>20160201-000113-GREENHILLS-201604131500%40LIBRARY.NASHVILLE.ORG</t>
  </si>
  <si>
    <t>http://events.library.nashville.org/feeder/feeder/event/eventView.do?b=de&amp;amp;calPath=%2Fpublic%2Fcals%2FMainCal&amp;amp;guid=20160201-000113-GREENHILLS-201604131500%40LIBRARY.NASHVILLE.ORG&amp;amp;recurrenceId=</t>
  </si>
  <si>
    <t>20160420T200000Z</t>
  </si>
  <si>
    <t>20160420T150000</t>
  </si>
  <si>
    <t>20160420T230000Z</t>
  </si>
  <si>
    <t>20160420T180000</t>
  </si>
  <si>
    <t>http://events.library.nashville.org/feeder/feeder/event/eventView.do?b=de&amp;amp;calPath=%2Fpublic%2Fcals%2FMainCal&amp;amp;guid=CAL-2a3e9ebb-52d0037e-0152-d1600bb6-00004548demobedework%40mysite.edu&amp;amp;recurrenceId=20160421T190000Z</t>
  </si>
  <si>
    <t>20160421T193000Z</t>
  </si>
  <si>
    <t>http://events.library.nashville.org/feeder/feeder/event/eventView.do?b=de&amp;amp;calPath=%2Fpublic%2Fcals%2FMainCal&amp;amp;guid=CAL-2a3e9ebb-52d0037e-0152-d164155e-00004b42demobedework%40mysite.edu&amp;amp;recurrenceId=20160421T193000Z</t>
  </si>
  <si>
    <t>20160421T143000</t>
  </si>
  <si>
    <t>20160201-000126-GREENHILLS-201604141600%40LIBRARY.NASHVILLE.ORG</t>
  </si>
  <si>
    <t>http://events.library.nashville.org/feeder/feeder/event/eventView.do?b=de&amp;amp;calPath=%2Fpublic%2Fcals%2FMainCal&amp;amp;guid=20160201-000126-GREENHILLS-201604141600%40LIBRARY.NASHVILLE.ORG&amp;amp;recurrenceId=</t>
  </si>
  <si>
    <t>20160127-000011-MAINLIBRARY-201603051400%40LIBRARY.NASHVILLE.ORG</t>
  </si>
  <si>
    <t>http://events.library.nashville.org/feeder/feeder/event/eventView.do?b=de&amp;amp;calPath=%2Fpublic%2Fcals%2FMainCal&amp;amp;guid=20160127-000011-MAINLIBRARY-201603051400%40LIBRARY.NASHVILLE.ORG&amp;amp;recurrenceId=</t>
  </si>
  <si>
    <t>20160422T010000Z</t>
  </si>
  <si>
    <t>20160421T200000</t>
  </si>
  <si>
    <t>Adults,location/Green Hills,series/Nashville Reads,Locations,Music,Series</t>
  </si>
  <si>
    <t>This engaging hour offers a generous &amp;quot;&amp;quot;Taste of&amp;nbsp; Jazz Rhapsody&amp;quot;, with songs by Duke Ellington, Billy Strayhorn and other carvers of the American Jazz music legacy; plus poetic musings on history&amp;rsquo;s great jazz divas, and the impact of their music.</t>
  </si>
  <si>
    <t xml:space="preserve">X-BEDEWORK-ALIAS : values : text : /user/agrp_calsuite-MainCampus/Adults,X-BEDEWORK-ALIAS : values : text : /user/agrp_calsuite-MainCampus/Series/Nashville Reads,X-BEDEWORK-ALIAS : values : text : /user/agrp_calsuite-MainCampus/Browse By Topic/Music,X-BEDEWORK-ALIAS : values : text : /user/agrp_calsuite-MainCampus/Locations/Green Hills,X-BEDEWORK-THUMB-IMAGE : values : text : http://www.library.nashville.org/images/bedework/nashville_reads_thumb.jpg,X-BEDEWORK-IMAGE : values : text : http://events.library.nashville.org/pubcaldav/public/images/logo_cropped.jpg,X-BEDEWORK-SUBMITTEDBY : values : text : kcook for calsuite-MainCampus (agrp_calsuite-MainCampus) </t>
  </si>
  <si>
    <t>20160422T190000Z</t>
  </si>
  <si>
    <t>http://events.library.nashville.org/feeder/feeder/event/eventView.do?b=de&amp;amp;calPath=%2Fpublic%2Fcals%2FMainCal&amp;amp;guid=CAL-2a3e9ebb-52d0037e-0152-d1600bb6-00004548demobedework%40mysite.edu&amp;amp;recurrenceId=20160422T190000Z</t>
  </si>
  <si>
    <t>20160422T140000</t>
  </si>
  <si>
    <t>20160422T213000Z</t>
  </si>
  <si>
    <t>20160422T163000</t>
  </si>
  <si>
    <t>20160201-000145-GREENHILLS-201604161030%40LIBRARY.NASHVILLE.ORG</t>
  </si>
  <si>
    <t>http://events.library.nashville.org/feeder/feeder/event/eventView.do?b=de&amp;amp;calPath=%2Fpublic%2Fcals%2FMainCal&amp;amp;guid=20160201-000145-GREENHILLS-201604161030%40LIBRARY.NASHVILLE.ORG&amp;amp;recurrenceId=</t>
  </si>
  <si>
    <t>20160210-000008-GREENHILLS-201604231500%40LIBRARY.NASHVILLE.ORG</t>
  </si>
  <si>
    <t>http://events.library.nashville.org/feeder/feeder/event/eventView.do?b=de&amp;amp;calPath=%2Fpublic%2Fcals%2FMainCal&amp;amp;guid=20160210-000008-GREENHILLS-201604231500%40LIBRARY.NASHVILLE.ORG&amp;amp;recurrenceId=</t>
  </si>
  <si>
    <t>20160423T200000Z</t>
  </si>
  <si>
    <t>20160423T150000</t>
  </si>
  <si>
    <t>20160423T213000Z</t>
  </si>
  <si>
    <t>20160423T163000</t>
  </si>
  <si>
    <t xml:space="preserve"> Artsplosions </t>
  </si>
  <si>
    <t>20160210-000146-GREENHILLS-201604231500%40LIBRARY.NASHVILLE.ORG</t>
  </si>
  <si>
    <t>http://events.library.nashville.org/feeder/feeder/event/eventView.do?b=de&amp;amp;calPath=%2Fpublic%2Fcals%2FMainCal&amp;amp;guid=20160210-000146-GREENHILLS-201604231500%40LIBRARY.NASHVILLE.ORG&amp;amp;recurrenceId=</t>
  </si>
  <si>
    <t>20160201-000159-GREENHILLS-201604101400%40LIBRARY.NASHVILLE.ORG</t>
  </si>
  <si>
    <t>http://events.library.nashville.org/feeder/feeder/event/eventView.do?b=de&amp;amp;calPath=%2Fpublic%2Fcals%2FMainCal&amp;amp;guid=20160201-000159-GREENHILLS-201604101400%40LIBRARY.NASHVILLE.ORG&amp;amp;recurrenceId=</t>
  </si>
  <si>
    <t>20160424T190000Z</t>
  </si>
  <si>
    <t>20160424T140000</t>
  </si>
  <si>
    <t>20160424T213000Z</t>
  </si>
  <si>
    <t>20160424T163000</t>
  </si>
  <si>
    <t>20160201-000055-GREENHILLS-201604251030%40LIBRARY.NASHVILLE.ORG</t>
  </si>
  <si>
    <t>http://events.library.nashville.org/feeder/feeder/event/eventView.do?b=de&amp;amp;calPath=%2Fpublic%2Fcals%2FMainCal&amp;amp;guid=20160201-000055-GREENHILLS-201604251030%40LIBRARY.NASHVILLE.ORG&amp;amp;recurrenceId=</t>
  </si>
  <si>
    <t>20160201-000067-GREENHILLS-201604251115%40LIBRARY.NASHVILLE.ORG</t>
  </si>
  <si>
    <t>http://events.library.nashville.org/feeder/feeder/event/eventView.do?b=de&amp;amp;calPath=%2Fpublic%2Fcals%2FMainCal&amp;amp;guid=20160201-000067-GREENHILLS-201604251115%40LIBRARY.NASHVILLE.ORG&amp;amp;recurrenceId=</t>
  </si>
  <si>
    <t>20160425T161500Z</t>
  </si>
  <si>
    <t>20160425T111500</t>
  </si>
  <si>
    <t>20160425T190000Z</t>
  </si>
  <si>
    <t>http://events.library.nashville.org/feeder/feeder/event/eventView.do?b=de&amp;amp;calPath=%2Fpublic%2Fcals%2FMainCal&amp;amp;guid=CAL-2a3e9ebb-52d0037e-0152-d1600bb6-00004548demobedework%40mysite.edu&amp;amp;recurrenceId=20160425T190000Z</t>
  </si>
  <si>
    <t>20160425T140000</t>
  </si>
  <si>
    <t>20160425T213000Z</t>
  </si>
  <si>
    <t>20160425T163000</t>
  </si>
  <si>
    <t>20160425T193000Z</t>
  </si>
  <si>
    <t>http://events.library.nashville.org/feeder/feeder/event/eventView.do?b=de&amp;amp;calPath=%2Fpublic%2Fcals%2FMainCal&amp;amp;guid=CAL-2a3e9ebb-52d0037e-0152-d164155e-00004b42demobedework%40mysite.edu&amp;amp;recurrenceId=20160425T193000Z</t>
  </si>
  <si>
    <t>20160425T143000</t>
  </si>
  <si>
    <t>20160201-000075-GREENHILLS-201604251800%40LIBRARY.NASHVILLE.ORG</t>
  </si>
  <si>
    <t>http://events.library.nashville.org/feeder/feeder/event/eventView.do?b=de&amp;amp;calPath=%2Fpublic%2Fcals%2FMainCal&amp;amp;guid=20160201-000075-GREENHILLS-201604251800%40LIBRARY.NASHVILLE.ORG&amp;amp;recurrenceId=</t>
  </si>
  <si>
    <t>20160425T230000Z</t>
  </si>
  <si>
    <t>20160425T180000</t>
  </si>
  <si>
    <t xml:space="preserve"> Friends of Green Hills Branch Library Book Sale</t>
  </si>
  <si>
    <t>20160201-000016-GREENHILLS-201604261000%40LIBRARY.NASHVILLE.ORG</t>
  </si>
  <si>
    <t>20160426T040000Z</t>
  </si>
  <si>
    <t>http://events.library.nashville.org/feeder/feeder/event/eventView.do?b=de&amp;amp;calPath=%2Fpublic%2Fcals%2FMainCal&amp;amp;guid=20160201-000016-GREENHILLS-201604261000%40LIBRARY.NASHVILLE.ORG&amp;amp;recurrenceId=20160426T040000Z</t>
  </si>
  <si>
    <t>20160426T050000Z</t>
  </si>
  <si>
    <t>Adults,location/Green Hills,Book Sales,Locations</t>
  </si>
  <si>
    <t>Get bargains on gently used recent and vintage hardcover and softcover books, plus children&amp;rsquo;s books, DVDs, CDs, and more. Proceeds from the book sale benefit Green Hills Branch Library programs. Half-price sale on Saturday and bag sale on Sunday.\n\nTuesday 10:00 am - 7:00 pm\nWednesday 10:00 am - 7:00 pm\nThursday 10:00 am - 7:00 pm\nFriday 10:00 am - 5:00 pm\nSaturday 10:00 am - 4:00 pm\nSunday 2:00 - 4:00 pm</t>
  </si>
  <si>
    <t xml:space="preserve">X-BEDEWORK-ALIAS : values : text : /user/agrp_calsuite-MainCampus/Locations/Green Hills,X-BEDEWORK-ALIAS : values : text : /user/agrp_calsuite-MainCampus/Adults,X-BEDEWORK-ALIAS : values : text : /user/agrp_calsuite-MainCampus/Browse By Topic/Book Sales,X-BEDEWORK-THUMB-IMAGE : values : text : http://www.library.nashville.org/images/bedework/Friends-NPL_thumb.jpg,X-BEDEWORK-IMAGE : values : text : http://www.library.nashville.org/images/bedework/Friends-NPL.jpg,X-BEDEWORK-SUBMITTEDBY : values : text : kcook for calsuite-MainCampus (agrp_calsuite-MainCampus) </t>
  </si>
  <si>
    <t>20160201-000088-GREENHILLS-201604261030%40LIBRARY.NASHVILLE.ORG</t>
  </si>
  <si>
    <t>http://events.library.nashville.org/feeder/feeder/event/eventView.do?b=de&amp;amp;calPath=%2Fpublic%2Fcals%2FMainCal&amp;amp;guid=20160201-000088-GREENHILLS-201604261030%40LIBRARY.NASHVILLE.ORG&amp;amp;recurrenceId=</t>
  </si>
  <si>
    <t>20160426T190000Z</t>
  </si>
  <si>
    <t>http://events.library.nashville.org/feeder/feeder/event/eventView.do?b=de&amp;amp;calPath=%2Fpublic%2Fcals%2FMainCal&amp;amp;guid=CAL-2a3e9ebb-52d0037e-0152-d1600bb6-00004548demobedework%40mysite.edu&amp;amp;recurrenceId=20160426T190000Z</t>
  </si>
  <si>
    <t>20160426T140000</t>
  </si>
  <si>
    <t>20160210-000223-GREENHILLS-201604261500%40LIBRARY.NASHVILLE.ORG</t>
  </si>
  <si>
    <t>http://events.library.nashville.org/feeder/feeder/event/eventView.do?b=de&amp;amp;calPath=%2Fpublic%2Fcals%2FMainCal&amp;amp;guid=20160210-000223-GREENHILLS-201604261500%40LIBRARY.NASHVILLE.ORG&amp;amp;recurrenceId=</t>
  </si>
  <si>
    <t>20160427T040000Z</t>
  </si>
  <si>
    <t>http://events.library.nashville.org/feeder/feeder/event/eventView.do?b=de&amp;amp;calPath=%2Fpublic%2Fcals%2FMainCal&amp;amp;guid=20160201-000016-GREENHILLS-201604261000%40LIBRARY.NASHVILLE.ORG&amp;amp;recurrenceId=20160427T040000Z</t>
  </si>
  <si>
    <t>20160427T050000Z</t>
  </si>
  <si>
    <t>Little Learners: Make Your Own Flag,Create Your Own Country!</t>
  </si>
  <si>
    <t>20160210-000102-GREENHILLS-201604201030%40LIBRARY.NASHVILLE.ORG</t>
  </si>
  <si>
    <t>http://events.library.nashville.org/feeder/feeder/event/eventView.do?b=de&amp;amp;calPath=%2Fpublic%2Fcals%2FMainCal&amp;amp;guid=20160210-000102-GREENHILLS-201604201030%40LIBRARY.NASHVILLE.ORG&amp;amp;recurrenceId=</t>
  </si>
  <si>
    <t xml:space="preserve">X-BEDEWORK-ALIAS : values : text : /user/agrp_calsuite-MainCampus/Locations/Green Hills,X-BEDEWORK-ALIAS : values : text : /user/agrp_calsuite-MainCampus/Childrens,X-BEDEWORK-ALIAS : values : text : /user/agrp_calsuite-MainCampus/Series/Community of Many Faces,X-BEDEWORK-ALIAS : values : text : /user/agrp_calsuite-MainCampus/Browse By Topic/Arts and Crafts </t>
  </si>
  <si>
    <t>20160201-000039-GREENHILLS-201604271030%40LIBRARY.NASHVILLE.ORG</t>
  </si>
  <si>
    <t>http://events.library.nashville.org/feeder/feeder/event/eventView.do?b=de&amp;amp;calPath=%2Fpublic%2Fcals%2FMainCal&amp;amp;guid=20160201-000039-GREENHILLS-201604271030%40LIBRARY.NASHVILLE.ORG&amp;amp;recurrenceId=</t>
  </si>
  <si>
    <t>http://events.library.nashville.org/feeder/feeder/event/eventView.do?b=de&amp;amp;calPath=%2Fpublic%2Fcals%2FMainCal&amp;amp;guid=CAL-2a3e9ebb-52d0037e-0152-d1600bb6-00004548demobedework%40mysite.edu&amp;amp;recurrenceId=20160427T190000Z</t>
  </si>
  <si>
    <t>20160427T193000Z</t>
  </si>
  <si>
    <t>http://events.library.nashville.org/feeder/feeder/event/eventView.do?b=de&amp;amp;calPath=%2Fpublic%2Fcals%2FMainCal&amp;amp;guid=CAL-2a3e9ebb-52d0037e-0152-d164155e-00004b42demobedework%40mysite.edu&amp;amp;recurrenceId=20160427T193000Z</t>
  </si>
  <si>
    <t>20160427T143000</t>
  </si>
  <si>
    <t>20160201-000114-GREENHILLS-201604201500%40LIBRARY.NASHVILLE.ORG</t>
  </si>
  <si>
    <t>http://events.library.nashville.org/feeder/feeder/event/eventView.do?b=de&amp;amp;calPath=%2Fpublic%2Fcals%2FMainCal&amp;amp;guid=20160201-000114-GREENHILLS-201604201500%40LIBRARY.NASHVILLE.ORG&amp;amp;recurrenceId=</t>
  </si>
  <si>
    <t>20160427T200000Z</t>
  </si>
  <si>
    <t>20160427T150000</t>
  </si>
  <si>
    <t>20160427T230000Z</t>
  </si>
  <si>
    <t>20160427T180000</t>
  </si>
  <si>
    <t>20160428T040000Z</t>
  </si>
  <si>
    <t>http://events.library.nashville.org/feeder/feeder/event/eventView.do?b=de&amp;amp;calPath=%2Fpublic%2Fcals%2FMainCal&amp;amp;guid=20160201-000016-GREENHILLS-201604261000%40LIBRARY.NASHVILLE.ORG&amp;amp;recurrenceId=20160428T040000Z</t>
  </si>
  <si>
    <t>20160428T050000Z</t>
  </si>
  <si>
    <t>20160428T190000Z</t>
  </si>
  <si>
    <t>http://events.library.nashville.org/feeder/feeder/event/eventView.do?b=de&amp;amp;calPath=%2Fpublic%2Fcals%2FMainCal&amp;amp;guid=CAL-2a3e9ebb-52d0037e-0152-d1600bb6-00004548demobedework%40mysite.edu&amp;amp;recurrenceId=20160428T190000Z</t>
  </si>
  <si>
    <t>20160428T140000</t>
  </si>
  <si>
    <t>20160428T193000Z</t>
  </si>
  <si>
    <t>http://events.library.nashville.org/feeder/feeder/event/eventView.do?b=de&amp;amp;calPath=%2Fpublic%2Fcals%2FMainCal&amp;amp;guid=CAL-2a3e9ebb-52d0037e-0152-d164155e-00004b42demobedework%40mysite.edu&amp;amp;recurrenceId=20160428T193000Z</t>
  </si>
  <si>
    <t>20160428T143000</t>
  </si>
  <si>
    <t xml:space="preserve"> Big Kids Club: Make Your Own Flag, Create Your Own Country</t>
  </si>
  <si>
    <t>20160201-000127-GREENHILLS-201604211600%40LIBRARY.NASHVILLE.ORG</t>
  </si>
  <si>
    <t>http://events.library.nashville.org/feeder/feeder/event/eventView.do?b=de&amp;amp;calPath=%2Fpublic%2Fcals%2FMainCal&amp;amp;guid=20160201-000127-GREENHILLS-201604211600%40LIBRARY.NASHVILLE.ORG&amp;amp;recurrenceId=</t>
  </si>
  <si>
    <t>Get ready for NPL's next International Puppet Festival (June 17 &amp;ndash; 19) by creating your very own flag! Invent a flag for your very own, imaginary country, or pick your favorite country&amp;rsquo;s flag and re-create it.</t>
  </si>
  <si>
    <t>20160429T040000Z</t>
  </si>
  <si>
    <t>http://events.library.nashville.org/feeder/feeder/event/eventView.do?b=de&amp;amp;calPath=%2Fpublic%2Fcals%2FMainCal&amp;amp;guid=20160201-000016-GREENHILLS-201604261000%40LIBRARY.NASHVILLE.ORG&amp;amp;recurrenceId=20160429T040000Z</t>
  </si>
  <si>
    <t>20160429T050000Z</t>
  </si>
  <si>
    <t>20160429T190000Z</t>
  </si>
  <si>
    <t>http://events.library.nashville.org/feeder/feeder/event/eventView.do?b=de&amp;amp;calPath=%2Fpublic%2Fcals%2FMainCal&amp;amp;guid=CAL-2a3e9ebb-52d0037e-0152-d1600bb6-00004548demobedework%40mysite.edu&amp;amp;recurrenceId=20160429T190000Z</t>
  </si>
  <si>
    <t>20160429T140000</t>
  </si>
  <si>
    <t>20160429T213000Z</t>
  </si>
  <si>
    <t>20160429T163000</t>
  </si>
  <si>
    <t>20160430T040000Z</t>
  </si>
  <si>
    <t>http://events.library.nashville.org/feeder/feeder/event/eventView.do?b=de&amp;amp;calPath=%2Fpublic%2Fcals%2FMainCal&amp;amp;guid=20160201-000016-GREENHILLS-201604261000%40LIBRARY.NASHVILLE.ORG&amp;amp;recurrenceId=20160430T040000Z</t>
  </si>
  <si>
    <t>20160430T050000Z</t>
  </si>
  <si>
    <t>20160501T040000Z</t>
  </si>
  <si>
    <t>http://events.library.nashville.org/feeder/feeder/event/eventView.do?b=de&amp;amp;calPath=%2Fpublic%2Fcals%2FMainCal&amp;amp;guid=20160201-000016-GREENHILLS-201604261000%40LIBRARY.NASHVILLE.ORG&amp;amp;recurrenceId=20160501T040000Z</t>
  </si>
  <si>
    <t>20160501T050000Z</t>
  </si>
  <si>
    <t>20160201-000160-GREENHILLS-201604171400%40LIBRARY.NASHVILLE.ORG</t>
  </si>
  <si>
    <t>http://events.library.nashville.org/feeder/feeder/event/eventView.do?b=de&amp;amp;calPath=%2Fpublic%2Fcals%2FMainCal&amp;amp;guid=20160201-000160-GREENHILLS-201604171400%40LIBRARY.NASHVILLE.ORG&amp;amp;recurrenceId=</t>
  </si>
  <si>
    <t>20160501T190000Z</t>
  </si>
  <si>
    <t>20160501T140000</t>
  </si>
  <si>
    <t>20160501T213000Z</t>
  </si>
  <si>
    <t>20160501T163000</t>
  </si>
  <si>
    <t>20160502T040000Z</t>
  </si>
  <si>
    <t>http://events.library.nashville.org/feeder/feeder/event/eventView.do?b=de&amp;amp;calPath=%2Fpublic%2Fcals%2FMainCal&amp;amp;guid=20160201-000016-GREENHILLS-201604261000%40LIBRARY.NASHVILLE.ORG&amp;amp;recurrenceId=20160502T040000Z</t>
  </si>
  <si>
    <t>20160502T050000Z</t>
  </si>
  <si>
    <t>20160201-000056-GREENHILLS-201605021030%40LIBRARY.NASHVILLE.ORG</t>
  </si>
  <si>
    <t>http://events.library.nashville.org/feeder/feeder/event/eventView.do?b=de&amp;amp;calPath=%2Fpublic%2Fcals%2FMainCal&amp;amp;guid=20160201-000056-GREENHILLS-201605021030%40LIBRARY.NASHVILLE.ORG&amp;amp;recurrenceId=</t>
  </si>
  <si>
    <t>20160201-000068-GREENHILLS-201605021115%40LIBRARY.NASHVILLE.ORG</t>
  </si>
  <si>
    <t>http://events.library.nashville.org/feeder/feeder/event/eventView.do?b=de&amp;amp;calPath=%2Fpublic%2Fcals%2FMainCal&amp;amp;guid=20160201-000068-GREENHILLS-201605021115%40LIBRARY.NASHVILLE.ORG&amp;amp;recurrenceId=</t>
  </si>
  <si>
    <t>20160502T161500Z</t>
  </si>
  <si>
    <t>20160502T111500</t>
  </si>
  <si>
    <t>20160502T190000Z</t>
  </si>
  <si>
    <t>http://events.library.nashville.org/feeder/feeder/event/eventView.do?b=de&amp;amp;calPath=%2Fpublic%2Fcals%2FMainCal&amp;amp;guid=CAL-2a3e9ebb-52d0037e-0152-d1600bb6-00004548demobedework%40mysite.edu&amp;amp;recurrenceId=20160502T190000Z</t>
  </si>
  <si>
    <t>20160502T140000</t>
  </si>
  <si>
    <t>20160502T213000Z</t>
  </si>
  <si>
    <t>20160502T163000</t>
  </si>
  <si>
    <t>20160502T193000Z</t>
  </si>
  <si>
    <t>http://events.library.nashville.org/feeder/feeder/event/eventView.do?b=de&amp;amp;calPath=%2Fpublic%2Fcals%2FMainCal&amp;amp;guid=CAL-2a3e9ebb-52d0037e-0152-d164155e-00004b42demobedework%40mysite.edu&amp;amp;recurrenceId=20160502T193000Z</t>
  </si>
  <si>
    <t>20160502T143000</t>
  </si>
  <si>
    <t>20160201-000045-GREENHILLS-201605031015%40LIBRARY.NASHVILLE.ORG</t>
  </si>
  <si>
    <t>http://events.library.nashville.org/feeder/feeder/event/eventView.do?b=de&amp;amp;calPath=%2Fpublic%2Fcals%2FMainCal&amp;amp;guid=20160201-000045-GREENHILLS-201605031015%40LIBRARY.NASHVILLE.ORG&amp;amp;recurrenceId=</t>
  </si>
  <si>
    <t>20160503T151500Z</t>
  </si>
  <si>
    <t>20160503T101500</t>
  </si>
  <si>
    <t>20160503T161500Z</t>
  </si>
  <si>
    <t>20160503T111500</t>
  </si>
  <si>
    <t>5th and 3rd Tuesdays. Join this lively, informal group for a discussion of current events.</t>
  </si>
  <si>
    <t>20160201-000089-GREENHILLS-201605031030%40LIBRARY.NASHVILLE.ORG</t>
  </si>
  <si>
    <t>http://events.library.nashville.org/feeder/feeder/event/eventView.do?b=de&amp;amp;calPath=%2Fpublic%2Fcals%2FMainCal&amp;amp;guid=20160201-000089-GREENHILLS-201605031030%40LIBRARY.NASHVILLE.ORG&amp;amp;recurrenceId=</t>
  </si>
  <si>
    <t>20160503T190000Z</t>
  </si>
  <si>
    <t>http://events.library.nashville.org/feeder/feeder/event/eventView.do?b=de&amp;amp;calPath=%2Fpublic%2Fcals%2FMainCal&amp;amp;guid=CAL-2a3e9ebb-52d0037e-0152-d1600bb6-00004548demobedework%40mysite.edu&amp;amp;recurrenceId=20160503T190000Z</t>
  </si>
  <si>
    <t>20160503T140000</t>
  </si>
  <si>
    <t>20160210-000224-GREENHILLS-201605031500%40LIBRARY.NASHVILLE.ORG</t>
  </si>
  <si>
    <t>http://events.library.nashville.org/feeder/feeder/event/eventView.do?b=de&amp;amp;calPath=%2Fpublic%2Fcals%2FMainCal&amp;amp;guid=20160210-000224-GREENHILLS-201605031500%40LIBRARY.NASHVILLE.ORG&amp;amp;recurrenceId=</t>
  </si>
  <si>
    <t>20160128-000018-GREENHILLS-201605041000%40LIBRARY.NASHVILLE.ORG</t>
  </si>
  <si>
    <t>http://events.library.nashville.org/feeder/feeder/event/eventView.do?b=de&amp;amp;calPath=%2Fpublic%2Fcals%2FMainCal&amp;amp;guid=20160128-000018-GREENHILLS-201605041000%40LIBRARY.NASHVILLE.ORG&amp;amp;recurrenceId=</t>
  </si>
  <si>
    <t>20160504T170000Z</t>
  </si>
  <si>
    <t>20160504T120000</t>
  </si>
  <si>
    <t>20160210-000103-GREENHILLS-201604271030%40LIBRARY.NASHVILLE.ORG</t>
  </si>
  <si>
    <t>http://events.library.nashville.org/feeder/feeder/event/eventView.do?b=de&amp;amp;calPath=%2Fpublic%2Fcals%2FMainCal&amp;amp;guid=20160210-000103-GREENHILLS-201604271030%40LIBRARY.NASHVILLE.ORG&amp;amp;recurrenceId=</t>
  </si>
  <si>
    <t>20160128-000019-GREENHILLS-201605041400%40LIBRARY.NASHVILLE.ORG</t>
  </si>
  <si>
    <t>http://events.library.nashville.org/feeder/feeder/event/eventView.do?b=de&amp;amp;calPath=%2Fpublic%2Fcals%2FMainCal&amp;amp;guid=20160128-000019-GREENHILLS-201605041400%40LIBRARY.NASHVILLE.ORG&amp;amp;recurrenceId=</t>
  </si>
  <si>
    <t>20160504T190000Z</t>
  </si>
  <si>
    <t>20160504T140000</t>
  </si>
  <si>
    <t>http://events.library.nashville.org/feeder/feeder/event/eventView.do?b=de&amp;amp;calPath=%2Fpublic%2Fcals%2FMainCal&amp;amp;guid=CAL-2a3e9ebb-52d0037e-0152-d1600bb6-00004548demobedework%40mysite.edu&amp;amp;recurrenceId=20160504T190000Z</t>
  </si>
  <si>
    <t>20160504T193000Z</t>
  </si>
  <si>
    <t>http://events.library.nashville.org/feeder/feeder/event/eventView.do?b=de&amp;amp;calPath=%2Fpublic%2Fcals%2FMainCal&amp;amp;guid=CAL-2a3e9ebb-52d0037e-0152-d164155e-00004b42demobedework%40mysite.edu&amp;amp;recurrenceId=20160504T193000Z</t>
  </si>
  <si>
    <t>20160504T143000</t>
  </si>
  <si>
    <t>20160210-000115-GREENHILLS-201605040000%40LIBRARY.NASHVILLE.ORG</t>
  </si>
  <si>
    <t>http://events.library.nashville.org/feeder/feeder/event/eventView.do?b=de&amp;amp;calPath=%2Fpublic%2Fcals%2FMainCal&amp;amp;guid=20160210-000115-GREENHILLS-201605040000%40LIBRARY.NASHVILLE.ORG&amp;amp;recurrenceId=</t>
  </si>
  <si>
    <t>20160504T200000Z</t>
  </si>
  <si>
    <t>20160504T150000</t>
  </si>
  <si>
    <t>20160504T230000Z</t>
  </si>
  <si>
    <t>20160504T180000</t>
  </si>
  <si>
    <t>20160505T190000Z</t>
  </si>
  <si>
    <t>http://events.library.nashville.org/feeder/feeder/event/eventView.do?b=de&amp;amp;calPath=%2Fpublic%2Fcals%2FMainCal&amp;amp;guid=CAL-2a3e9ebb-52d0037e-0152-d1600bb6-00004548demobedework%40mysite.edu&amp;amp;recurrenceId=20160505T190000Z</t>
  </si>
  <si>
    <t>20160505T140000</t>
  </si>
  <si>
    <t>20160505T193000Z</t>
  </si>
  <si>
    <t>http://events.library.nashville.org/feeder/feeder/event/eventView.do?b=de&amp;amp;calPath=%2Fpublic%2Fcals%2FMainCal&amp;amp;guid=CAL-2a3e9ebb-52d0037e-0152-d164155e-00004b42demobedework%40mysite.edu&amp;amp;recurrenceId=20160505T193000Z</t>
  </si>
  <si>
    <t>20160505T143000</t>
  </si>
  <si>
    <t>20160201-000128-GREENHILLS-201604281600%40LIBRARY.NASHVILLE.ORG</t>
  </si>
  <si>
    <t>http://events.library.nashville.org/feeder/feeder/event/eventView.do?b=de&amp;amp;calPath=%2Fpublic%2Fcals%2FMainCal&amp;amp;guid=20160201-000128-GREENHILLS-201604281600%40LIBRARY.NASHVILLE.ORG&amp;amp;recurrenceId=</t>
  </si>
  <si>
    <t>20160506T190000Z</t>
  </si>
  <si>
    <t>http://events.library.nashville.org/feeder/feeder/event/eventView.do?b=de&amp;amp;calPath=%2Fpublic%2Fcals%2FMainCal&amp;amp;guid=CAL-2a3e9ebb-52d0037e-0152-d1600bb6-00004548demobedework%40mysite.edu&amp;amp;recurrenceId=20160506T190000Z</t>
  </si>
  <si>
    <t>20160506T140000</t>
  </si>
  <si>
    <t>20160506T213000Z</t>
  </si>
  <si>
    <t>20160506T163000</t>
  </si>
  <si>
    <t xml:space="preserve"> LEGO Building Fun</t>
  </si>
  <si>
    <t>20160201-000147-GREENHILLS-201604231500%40LIBRARY.NASHVILLE.ORG</t>
  </si>
  <si>
    <t>http://events.library.nashville.org/feeder/feeder/event/eventView.do?b=de&amp;amp;calPath=%2Fpublic%2Fcals%2FMainCal&amp;amp;guid=20160201-000147-GREENHILLS-201604231500%40LIBRARY.NASHVILLE.ORG&amp;amp;recurrenceId=</t>
  </si>
  <si>
    <t>20160507T153000Z</t>
  </si>
  <si>
    <t>20160507T103000</t>
  </si>
  <si>
    <t>http://events.library.nashville.org/feeder/feeder/event/eventView.do?b=de&amp;amp;calPath=%2Fpublic%2Fcals%2FMainCal&amp;amp;guid=CAL-2a3e9ebb-528d1137-0152-8e12d0df-00005df4demobedework%40mysite.edu&amp;amp;recurrenceId=20160507T200000Z</t>
  </si>
  <si>
    <t>20160507T210000Z</t>
  </si>
  <si>
    <t>20160507T160000</t>
  </si>
  <si>
    <t>20160201-000161-GREENHILLS-201604241400%40LIBRARY.NASHVILLE.ORG</t>
  </si>
  <si>
    <t>http://events.library.nashville.org/feeder/feeder/event/eventView.do?b=de&amp;amp;calPath=%2Fpublic%2Fcals%2FMainCal&amp;amp;guid=20160201-000161-GREENHILLS-201604241400%40LIBRARY.NASHVILLE.ORG&amp;amp;recurrenceId=</t>
  </si>
  <si>
    <t>20160508T190000Z</t>
  </si>
  <si>
    <t>20160508T140000</t>
  </si>
  <si>
    <t>20160508T213000Z</t>
  </si>
  <si>
    <t>20160508T163000</t>
  </si>
  <si>
    <t>20160201-000057-GREENHILLS-201605091030%40LIBRARY.NASHVILLE.ORG</t>
  </si>
  <si>
    <t>http://events.library.nashville.org/feeder/feeder/event/eventView.do?b=de&amp;amp;calPath=%2Fpublic%2Fcals%2FMainCal&amp;amp;guid=20160201-000057-GREENHILLS-201605091030%40LIBRARY.NASHVILLE.ORG&amp;amp;recurrenceId=</t>
  </si>
  <si>
    <t>20160201-000069-GREENHILLS-201605091115%40LIBRARY.NASHVILLE.ORG</t>
  </si>
  <si>
    <t>http://events.library.nashville.org/feeder/feeder/event/eventView.do?b=de&amp;amp;calPath=%2Fpublic%2Fcals%2FMainCal&amp;amp;guid=20160201-000069-GREENHILLS-201605091115%40LIBRARY.NASHVILLE.ORG&amp;amp;recurrenceId=</t>
  </si>
  <si>
    <t>20160509T161500Z</t>
  </si>
  <si>
    <t>20160509T111500</t>
  </si>
  <si>
    <t>20160509T190000Z</t>
  </si>
  <si>
    <t>http://events.library.nashville.org/feeder/feeder/event/eventView.do?b=de&amp;amp;calPath=%2Fpublic%2Fcals%2FMainCal&amp;amp;guid=CAL-2a3e9ebb-52d0037e-0152-d1600bb6-00004548demobedework%40mysite.edu&amp;amp;recurrenceId=20160509T190000Z</t>
  </si>
  <si>
    <t>20160509T140000</t>
  </si>
  <si>
    <t>20160509T213000Z</t>
  </si>
  <si>
    <t>20160509T163000</t>
  </si>
  <si>
    <t>20160509T193000Z</t>
  </si>
  <si>
    <t>http://events.library.nashville.org/feeder/feeder/event/eventView.do?b=de&amp;amp;calPath=%2Fpublic%2Fcals%2FMainCal&amp;amp;guid=CAL-2a3e9ebb-52d0037e-0152-d164155e-00004b42demobedework%40mysite.edu&amp;amp;recurrenceId=20160509T193000Z</t>
  </si>
  <si>
    <t>20160509T143000</t>
  </si>
  <si>
    <t>20160201-000079-GREENHILLS-201605091600%40LIBRARY.NASHVILLE.ORG</t>
  </si>
  <si>
    <t>http://events.library.nashville.org/feeder/feeder/event/eventView.do?b=de&amp;amp;calPath=%2Fpublic%2Fcals%2FMainCal&amp;amp;guid=20160201-000079-GREENHILLS-201605091600%40LIBRARY.NASHVILLE.ORG&amp;amp;recurrenceId=</t>
  </si>
  <si>
    <t>20160509T210000Z</t>
  </si>
  <si>
    <t>20160509T160000</t>
  </si>
  <si>
    <t>20160201-000076-GREENHILLS-201605091800%40LIBRARY.NASHVILLE.ORG</t>
  </si>
  <si>
    <t>http://events.library.nashville.org/feeder/feeder/event/eventView.do?b=de&amp;amp;calPath=%2Fpublic%2Fcals%2FMainCal&amp;amp;guid=20160201-000076-GREENHILLS-201605091800%40LIBRARY.NASHVILLE.ORG&amp;amp;recurrenceId=</t>
  </si>
  <si>
    <t xml:space="preserve"> Finding Reliable Health Information Online</t>
  </si>
  <si>
    <t>20160210-000031-GREENHILLS-201605101030%40LIBRARY.NASHVILLE.ORG</t>
  </si>
  <si>
    <t>http://events.library.nashville.org/feeder/feeder/event/eventView.do?b=de&amp;amp;calPath=%2Fpublic%2Fcals%2FMainCal&amp;amp;guid=20160210-000031-GREENHILLS-201605101030%40LIBRARY.NASHVILLE.ORG&amp;amp;recurrenceId=</t>
  </si>
  <si>
    <t>20160510T170000Z</t>
  </si>
  <si>
    <t>20160510T120000</t>
  </si>
  <si>
    <t>Learn how to find reliable health information online. We&amp;rsquo;ll explore health-related websites and learn how to evaluate their reliability. This class is taught by a computer instructor, not a health expert. Registration is required. Please call (615) 862-5863, ext. 3 to register.</t>
  </si>
  <si>
    <t xml:space="preserve">X-BEDEWORK-ALIAS : values : text : /user/agrp_calsuite-MainCampus/Locations/Green Hills,X-BEDEWORK-ALIAS : values : text : /user/agrp_calsuite-MainCampus/Adults,X-BEDEWORK-ALIAS : values : text : /user/agrp_calsuite-MainCampus/Browse By Topic/Computers and Technology,X-BEDEWORK-ALIAS : values : text : /user/agrp_calsuite-MainCampus/Browse By Topic/Health and Wellness </t>
  </si>
  <si>
    <t>20160201-000090-GREENHILLS-201605101030%40LIBRARY.NASHVILLE.ORG</t>
  </si>
  <si>
    <t>http://events.library.nashville.org/feeder/feeder/event/eventView.do?b=de&amp;amp;calPath=%2Fpublic%2Fcals%2FMainCal&amp;amp;guid=20160201-000090-GREENHILLS-201605101030%40LIBRARY.NASHVILLE.ORG&amp;amp;recurrenceId=</t>
  </si>
  <si>
    <t>20160510T190000Z</t>
  </si>
  <si>
    <t>http://events.library.nashville.org/feeder/feeder/event/eventView.do?b=de&amp;amp;calPath=%2Fpublic%2Fcals%2FMainCal&amp;amp;guid=CAL-2a3e9ebb-52d0037e-0152-d1600bb6-00004548demobedework%40mysite.edu&amp;amp;recurrenceId=20160510T190000Z</t>
  </si>
  <si>
    <t>20160510T140000</t>
  </si>
  <si>
    <t>20160201-000225-GREENHILLS-201605031500%40LIBRARY.NASHVILLE.ORG</t>
  </si>
  <si>
    <t>http://events.library.nashville.org/feeder/feeder/event/eventView.do?b=de&amp;amp;calPath=%2Fpublic%2Fcals%2FMainCal&amp;amp;guid=20160201-000225-GREENHILLS-201605031500%40LIBRARY.NASHVILLE.ORG&amp;amp;recurrenceId=</t>
  </si>
  <si>
    <t>20160210-000225-GREENHILLS-201605101500%40LIBRARY.NASHVILLE.ORG</t>
  </si>
  <si>
    <t>http://events.library.nashville.org/feeder/feeder/event/eventView.do?b=de&amp;amp;calPath=%2Fpublic%2Fcals%2FMainCal&amp;amp;guid=20160210-000225-GREENHILLS-201605101500%40LIBRARY.NASHVILLE.ORG&amp;amp;recurrenceId=</t>
  </si>
  <si>
    <t>20160128-000020-GREENHILLS-201605111000%40LIBRARY.NASHVILLE.ORG</t>
  </si>
  <si>
    <t>http://events.library.nashville.org/feeder/feeder/event/eventView.do?b=de&amp;amp;calPath=%2Fpublic%2Fcals%2FMainCal&amp;amp;guid=20160128-000020-GREENHILLS-201605111000%40LIBRARY.NASHVILLE.ORG&amp;amp;recurrenceId=</t>
  </si>
  <si>
    <t>20160511T150000Z</t>
  </si>
  <si>
    <t>20160511T100000</t>
  </si>
  <si>
    <t>20160511T170000Z</t>
  </si>
  <si>
    <t>20160511T120000</t>
  </si>
  <si>
    <t>20160201-000104-GREENHILLS-201605041030%40LIBRARY.NASHVILLE.ORG</t>
  </si>
  <si>
    <t>http://events.library.nashville.org/feeder/feeder/event/eventView.do?b=de&amp;amp;calPath=%2Fpublic%2Fcals%2FMainCal&amp;amp;guid=20160201-000104-GREENHILLS-201605041030%40LIBRARY.NASHVILLE.ORG&amp;amp;recurrenceId=</t>
  </si>
  <si>
    <t>20160128-000021-GREENHILLS-201605111400%40LIBRARY.NASHVILLE.ORG</t>
  </si>
  <si>
    <t>http://events.library.nashville.org/feeder/feeder/event/eventView.do?b=de&amp;amp;calPath=%2Fpublic%2Fcals%2FMainCal&amp;amp;guid=20160128-000021-GREENHILLS-201605111400%40LIBRARY.NASHVILLE.ORG&amp;amp;recurrenceId=</t>
  </si>
  <si>
    <t>Google has free online storage available through Google Drive. Learn how to create and store documents and materials using Google Docs.  Some keyboarding and mouse skills required.</t>
  </si>
  <si>
    <t>http://events.library.nashville.org/feeder/feeder/event/eventView.do?b=de&amp;amp;calPath=%2Fpublic%2Fcals%2FMainCal&amp;amp;guid=CAL-2a3e9ebb-52d0037e-0152-d1600bb6-00004548demobedework%40mysite.edu&amp;amp;recurrenceId=20160511T190000Z</t>
  </si>
  <si>
    <t>20160511T193000Z</t>
  </si>
  <si>
    <t>http://events.library.nashville.org/feeder/feeder/event/eventView.do?b=de&amp;amp;calPath=%2Fpublic%2Fcals%2FMainCal&amp;amp;guid=CAL-2a3e9ebb-52d0037e-0152-d164155e-00004b42demobedework%40mysite.edu&amp;amp;recurrenceId=20160511T193000Z</t>
  </si>
  <si>
    <t>20160511T143000</t>
  </si>
  <si>
    <t>20160210-000116-GREENHILLS-201605041500%40LIBRARY.NASHVILLE.ORG</t>
  </si>
  <si>
    <t>http://events.library.nashville.org/feeder/feeder/event/eventView.do?b=de&amp;amp;calPath=%2Fpublic%2Fcals%2FMainCal&amp;amp;guid=20160210-000116-GREENHILLS-201605041500%40LIBRARY.NASHVILLE.ORG&amp;amp;recurrenceId=</t>
  </si>
  <si>
    <t>20160511T200000Z</t>
  </si>
  <si>
    <t>20160511T150000</t>
  </si>
  <si>
    <t>20160511T230000Z</t>
  </si>
  <si>
    <t>20160511T180000</t>
  </si>
  <si>
    <t>20160512T190000Z</t>
  </si>
  <si>
    <t>http://events.library.nashville.org/feeder/feeder/event/eventView.do?b=de&amp;amp;calPath=%2Fpublic%2Fcals%2FMainCal&amp;amp;guid=CAL-2a3e9ebb-52d0037e-0152-d1600bb6-00004548demobedework%40mysite.edu&amp;amp;recurrenceId=20160512T190000Z</t>
  </si>
  <si>
    <t>20160512T140000</t>
  </si>
  <si>
    <t>20160512T193000Z</t>
  </si>
  <si>
    <t>http://events.library.nashville.org/feeder/feeder/event/eventView.do?b=de&amp;amp;calPath=%2Fpublic%2Fcals%2FMainCal&amp;amp;guid=CAL-2a3e9ebb-52d0037e-0152-d164155e-00004b42demobedework%40mysite.edu&amp;amp;recurrenceId=20160512T193000Z</t>
  </si>
  <si>
    <t>20160512T143000</t>
  </si>
  <si>
    <t>20160201-000129-GREENHILLS-201605051600%40LIBRARY.NASHVILLE.ORG</t>
  </si>
  <si>
    <t>http://events.library.nashville.org/feeder/feeder/event/eventView.do?b=de&amp;amp;calPath=%2Fpublic%2Fcals%2FMainCal&amp;amp;guid=20160201-000129-GREENHILLS-201605051600%40LIBRARY.NASHVILLE.ORG&amp;amp;recurrenceId=</t>
  </si>
  <si>
    <t>20160210-000134-GREENHILLS-201605131030%40LIBRARY.NASHVILLE.ORG</t>
  </si>
  <si>
    <t>http://events.library.nashville.org/feeder/feeder/event/eventView.do?b=de&amp;amp;calPath=%2Fpublic%2Fcals%2FMainCal&amp;amp;guid=20160210-000134-GREENHILLS-201605131030%40LIBRARY.NASHVILLE.ORG&amp;amp;recurrenceId=</t>
  </si>
  <si>
    <t>20160513T153000Z</t>
  </si>
  <si>
    <t>20160513T103000</t>
  </si>
  <si>
    <t>20160513T190000Z</t>
  </si>
  <si>
    <t>http://events.library.nashville.org/feeder/feeder/event/eventView.do?b=de&amp;amp;calPath=%2Fpublic%2Fcals%2FMainCal&amp;amp;guid=CAL-2a3e9ebb-52d0037e-0152-d1600bb6-00004548demobedework%40mysite.edu&amp;amp;recurrenceId=20160513T190000Z</t>
  </si>
  <si>
    <t>20160513T140000</t>
  </si>
  <si>
    <t>20160513T213000Z</t>
  </si>
  <si>
    <t>20160513T163000</t>
  </si>
  <si>
    <t>20160201-000148-GREENHILLS-201605071030%40LIBRARY.NASHVILLE.ORG</t>
  </si>
  <si>
    <t>http://events.library.nashville.org/feeder/feeder/event/eventView.do?b=de&amp;amp;calPath=%2Fpublic%2Fcals%2FMainCal&amp;amp;guid=20160201-000148-GREENHILLS-201605071030%40LIBRARY.NASHVILLE.ORG&amp;amp;recurrenceId=</t>
  </si>
  <si>
    <t>20160201-000152-GREENHILLS-201605281300%40LIBRARY.NASHVILLE.ORG</t>
  </si>
  <si>
    <t>http://events.library.nashville.org/feeder/feeder/event/eventView.do?b=de&amp;amp;calPath=%2Fpublic%2Fcals%2FMainCal&amp;amp;guid=20160201-000152-GREENHILLS-201605281300%40LIBRARY.NASHVILLE.ORG&amp;amp;recurrenceId=</t>
  </si>
  <si>
    <t>20160210-000009-GREENHILLS-201605141500%40LIBRARY.NASHVILLE.ORG</t>
  </si>
  <si>
    <t>http://events.library.nashville.org/feeder/feeder/event/eventView.do?b=de&amp;amp;calPath=%2Fpublic%2Fcals%2FMainCal&amp;amp;guid=20160210-000009-GREENHILLS-201605141500%40LIBRARY.NASHVILLE.ORG&amp;amp;recurrenceId=</t>
  </si>
  <si>
    <t>20160514T213000Z</t>
  </si>
  <si>
    <t>20160514T163000</t>
  </si>
  <si>
    <t>20160201-000162-GREENHILLS-201605011400%40LIBRARY.NASHVILLE.ORG</t>
  </si>
  <si>
    <t>http://events.library.nashville.org/feeder/feeder/event/eventView.do?b=de&amp;amp;calPath=%2Fpublic%2Fcals%2FMainCal&amp;amp;guid=20160201-000162-GREENHILLS-201605011400%40LIBRARY.NASHVILLE.ORG&amp;amp;recurrenceId=</t>
  </si>
  <si>
    <t>20160515T190000Z</t>
  </si>
  <si>
    <t>20160515T140000</t>
  </si>
  <si>
    <t>20160515T213000Z</t>
  </si>
  <si>
    <t>20160515T163000</t>
  </si>
  <si>
    <t>20160201-000058-GREENHILLS-201605161030%40LIBRARY.NASHVILLE.ORG</t>
  </si>
  <si>
    <t>http://events.library.nashville.org/feeder/feeder/event/eventView.do?b=de&amp;amp;calPath=%2Fpublic%2Fcals%2FMainCal&amp;amp;guid=20160201-000058-GREENHILLS-201605161030%40LIBRARY.NASHVILLE.ORG&amp;amp;recurrenceId=</t>
  </si>
  <si>
    <t>20160201-000070-GREENHILLS-201605161115%40LIBRARY.NASHVILLE.ORG</t>
  </si>
  <si>
    <t>http://events.library.nashville.org/feeder/feeder/event/eventView.do?b=de&amp;amp;calPath=%2Fpublic%2Fcals%2FMainCal&amp;amp;guid=20160201-000070-GREENHILLS-201605161115%40LIBRARY.NASHVILLE.ORG&amp;amp;recurrenceId=</t>
  </si>
  <si>
    <t>20160516T161500Z</t>
  </si>
  <si>
    <t>20160516T111500</t>
  </si>
  <si>
    <t>20160516T190000Z</t>
  </si>
  <si>
    <t>http://events.library.nashville.org/feeder/feeder/event/eventView.do?b=de&amp;amp;calPath=%2Fpublic%2Fcals%2FMainCal&amp;amp;guid=CAL-2a3e9ebb-52d0037e-0152-d1600bb6-00004548demobedework%40mysite.edu&amp;amp;recurrenceId=20160516T190000Z</t>
  </si>
  <si>
    <t>20160516T140000</t>
  </si>
  <si>
    <t>20160516T213000Z</t>
  </si>
  <si>
    <t>20160516T163000</t>
  </si>
  <si>
    <t>20160516T193000Z</t>
  </si>
  <si>
    <t>http://events.library.nashville.org/feeder/feeder/event/eventView.do?b=de&amp;amp;calPath=%2Fpublic%2Fcals%2FMainCal&amp;amp;guid=CAL-2a3e9ebb-52d0037e-0152-d164155e-00004b42demobedework%40mysite.edu&amp;amp;recurrenceId=20160516T193000Z</t>
  </si>
  <si>
    <t>20160516T143000</t>
  </si>
  <si>
    <t>20160201-000046-GREENHILLS-201605171015%40LIBRARY.NASHVILLE.ORG</t>
  </si>
  <si>
    <t>http://events.library.nashville.org/feeder/feeder/event/eventView.do?b=de&amp;amp;calPath=%2Fpublic%2Fcals%2FMainCal&amp;amp;guid=20160201-000046-GREENHILLS-201605171015%40LIBRARY.NASHVILLE.ORG&amp;amp;recurrenceId=</t>
  </si>
  <si>
    <t>20160517T151500Z</t>
  </si>
  <si>
    <t>20160517T101500</t>
  </si>
  <si>
    <t>20160517T161500Z</t>
  </si>
  <si>
    <t>20160517T111500</t>
  </si>
  <si>
    <t>6th and 3rd Tuesdays. Join this lively, informal group for a discussion of current events.</t>
  </si>
  <si>
    <t>20160201-000091-GREENHILLS-201605171030%40LIBRARY.NASHVILLE.ORG</t>
  </si>
  <si>
    <t>http://events.library.nashville.org/feeder/feeder/event/eventView.do?b=de&amp;amp;calPath=%2Fpublic%2Fcals%2FMainCal&amp;amp;guid=20160201-000091-GREENHILLS-201605171030%40LIBRARY.NASHVILLE.ORG&amp;amp;recurrenceId=</t>
  </si>
  <si>
    <t>20160517T190000Z</t>
  </si>
  <si>
    <t>http://events.library.nashville.org/feeder/feeder/event/eventView.do?b=de&amp;amp;calPath=%2Fpublic%2Fcals%2FMainCal&amp;amp;guid=CAL-2a3e9ebb-52d0037e-0152-d1600bb6-00004548demobedework%40mysite.edu&amp;amp;recurrenceId=20160517T190000Z</t>
  </si>
  <si>
    <t>20160517T140000</t>
  </si>
  <si>
    <t>20160201-000226-GREENHILLS-201605101500%40LIBRARY.NASHVILLE.ORG</t>
  </si>
  <si>
    <t>http://events.library.nashville.org/feeder/feeder/event/eventView.do?b=de&amp;amp;calPath=%2Fpublic%2Fcals%2FMainCal&amp;amp;guid=20160201-000226-GREENHILLS-201605101500%40LIBRARY.NASHVILLE.ORG&amp;amp;recurrenceId=</t>
  </si>
  <si>
    <t xml:space="preserve">X-BEDEWORK-ALIAS : values : text : /user/agrp_calsuite-MainCampus/Locations/Green Hills,X-BEDEWORK-ALIAS : values : text : /user/agrp_calsuite-MainCampus/Teens,X-BEDEWORK-ALIAS : values : text : /user/agrp_calsuite-MainCampus/Series/Studio NPL,X-BEDEWORK-ALIAS : values : text : /user/agrp_calsuite-MainCampus/Browse By Topic/Music,X-BEDEWORK-THUMB-IMAGE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t>
  </si>
  <si>
    <t>20160517T233000Z</t>
  </si>
  <si>
    <t>http://events.library.nashville.org/feeder/feeder/event/eventView.do?b=de&amp;amp;calPath=%2Fpublic%2Fcals%2FMainCal&amp;amp;guid=20160201-000002-GREENHILLS-201603221830%40LIBRARY.NASHVILLE.ORG&amp;amp;recurrenceId=20160517T233000Z</t>
  </si>
  <si>
    <t>20160517T183000</t>
  </si>
  <si>
    <t>20160518T003000Z</t>
  </si>
  <si>
    <t>20160517T193000</t>
  </si>
  <si>
    <t>20160128-000022-GREENHILLS-201605181000%40LIBRARY.NASHVILLE.ORG</t>
  </si>
  <si>
    <t>http://events.library.nashville.org/feeder/feeder/event/eventView.do?b=de&amp;amp;calPath=%2Fpublic%2Fcals%2FMainCal&amp;amp;guid=20160128-000022-GREENHILLS-201605181000%40LIBRARY.NASHVILLE.ORG&amp;amp;recurrenceId=</t>
  </si>
  <si>
    <t>20160518T150000Z</t>
  </si>
  <si>
    <t>20160518T100000</t>
  </si>
  <si>
    <t>20160518T170000Z</t>
  </si>
  <si>
    <t>20160518T120000</t>
  </si>
  <si>
    <t>20160201-000105-GREENHILLS-201605111030%40LIBRARY.NASHVILLE.ORG</t>
  </si>
  <si>
    <t>http://events.library.nashville.org/feeder/feeder/event/eventView.do?b=de&amp;amp;calPath=%2Fpublic%2Fcals%2FMainCal&amp;amp;guid=20160201-000105-GREENHILLS-201605111030%40LIBRARY.NASHVILLE.ORG&amp;amp;recurrenceId=</t>
  </si>
  <si>
    <t>20160518T190000Z</t>
  </si>
  <si>
    <t>http://events.library.nashville.org/feeder/feeder/event/eventView.do?b=de&amp;amp;calPath=%2Fpublic%2Fcals%2FMainCal&amp;amp;guid=CAL-2a3e9ebb-52d0037e-0152-d1600bb6-00004548demobedework%40mysite.edu&amp;amp;recurrenceId=20160518T190000Z</t>
  </si>
  <si>
    <t>20160518T140000</t>
  </si>
  <si>
    <t>20160518T193000Z</t>
  </si>
  <si>
    <t>http://events.library.nashville.org/feeder/feeder/event/eventView.do?b=de&amp;amp;calPath=%2Fpublic%2Fcals%2FMainCal&amp;amp;guid=CAL-2a3e9ebb-52d0037e-0152-d164155e-00004b42demobedework%40mysite.edu&amp;amp;recurrenceId=20160518T193000Z</t>
  </si>
  <si>
    <t>20160518T143000</t>
  </si>
  <si>
    <t>20160201-000117-GREENHILLS-201605111500%40LIBRARY.NASHVILLE.ORG</t>
  </si>
  <si>
    <t>http://events.library.nashville.org/feeder/feeder/event/eventView.do?b=de&amp;amp;calPath=%2Fpublic%2Fcals%2FMainCal&amp;amp;guid=20160201-000117-GREENHILLS-201605111500%40LIBRARY.NASHVILLE.ORG&amp;amp;recurrenceId=</t>
  </si>
  <si>
    <t>20160518T200000Z</t>
  </si>
  <si>
    <t>20160518T150000</t>
  </si>
  <si>
    <t>20160518T230000Z</t>
  </si>
  <si>
    <t>20160518T180000</t>
  </si>
  <si>
    <t>http://events.library.nashville.org/feeder/feeder/event/eventView.do?b=de&amp;amp;calPath=%2Fpublic%2Fcals%2FMainCal&amp;amp;guid=CAL-2a3e9ebb-52d0037e-0152-d1600bb6-00004548demobedework%40mysite.edu&amp;amp;recurrenceId=20160519T190000Z</t>
  </si>
  <si>
    <t>20160519T193000Z</t>
  </si>
  <si>
    <t>http://events.library.nashville.org/feeder/feeder/event/eventView.do?b=de&amp;amp;calPath=%2Fpublic%2Fcals%2FMainCal&amp;amp;guid=CAL-2a3e9ebb-52d0037e-0152-d164155e-00004b42demobedework%40mysite.edu&amp;amp;recurrenceId=20160519T193000Z</t>
  </si>
  <si>
    <t>20160519T143000</t>
  </si>
  <si>
    <t>20160201-000130-GREENHILLS-201605121600%40LIBRARY.NASHVILLE.ORG</t>
  </si>
  <si>
    <t>http://events.library.nashville.org/feeder/feeder/event/eventView.do?b=de&amp;amp;calPath=%2Fpublic%2Fcals%2FMainCal&amp;amp;guid=20160201-000130-GREENHILLS-201605121600%40LIBRARY.NASHVILLE.ORG&amp;amp;recurrenceId=</t>
  </si>
  <si>
    <t>20160520T190000Z</t>
  </si>
  <si>
    <t>http://events.library.nashville.org/feeder/feeder/event/eventView.do?b=de&amp;amp;calPath=%2Fpublic%2Fcals%2FMainCal&amp;amp;guid=CAL-2a3e9ebb-52d0037e-0152-d1600bb6-00004548demobedework%40mysite.edu&amp;amp;recurrenceId=20160520T190000Z</t>
  </si>
  <si>
    <t>20160520T140000</t>
  </si>
  <si>
    <t>20160520T213000Z</t>
  </si>
  <si>
    <t>20160520T163000</t>
  </si>
  <si>
    <t>20160201-000149-GREENHILLS-201605141300%40LIBRARY.NASHVILLE.ORG</t>
  </si>
  <si>
    <t>http://events.library.nashville.org/feeder/feeder/event/eventView.do?b=de&amp;amp;calPath=%2Fpublic%2Fcals%2FMainCal&amp;amp;guid=20160201-000149-GREENHILLS-201605141300%40LIBRARY.NASHVILLE.ORG&amp;amp;recurrenceId=</t>
  </si>
  <si>
    <t>20160521T200000Z</t>
  </si>
  <si>
    <t>20160521T150000</t>
  </si>
  <si>
    <t>20160201-000163-GREENHILLS-201605081400%40LIBRARY.NASHVILLE.ORG</t>
  </si>
  <si>
    <t>http://events.library.nashville.org/feeder/feeder/event/eventView.do?b=de&amp;amp;calPath=%2Fpublic%2Fcals%2FMainCal&amp;amp;guid=20160201-000163-GREENHILLS-201605081400%40LIBRARY.NASHVILLE.ORG&amp;amp;recurrenceId=</t>
  </si>
  <si>
    <t>20160522T190000Z</t>
  </si>
  <si>
    <t>20160522T140000</t>
  </si>
  <si>
    <t>20160522T213000Z</t>
  </si>
  <si>
    <t>20160522T163000</t>
  </si>
  <si>
    <t>20160201-000059-GREENHILLS-201605231030%40LIBRARY.NASHVILLE.ORG</t>
  </si>
  <si>
    <t>http://events.library.nashville.org/feeder/feeder/event/eventView.do?b=de&amp;amp;calPath=%2Fpublic%2Fcals%2FMainCal&amp;amp;guid=20160201-000059-GREENHILLS-201605231030%40LIBRARY.NASHVILLE.ORG&amp;amp;recurrenceId=</t>
  </si>
  <si>
    <t>20160201-000071-GREENHILLS-201605231115%40LIBRARY.NASHVILLE.ORG</t>
  </si>
  <si>
    <t>http://events.library.nashville.org/feeder/feeder/event/eventView.do?b=de&amp;amp;calPath=%2Fpublic%2Fcals%2FMainCal&amp;amp;guid=20160201-000071-GREENHILLS-201605231115%40LIBRARY.NASHVILLE.ORG&amp;amp;recurrenceId=</t>
  </si>
  <si>
    <t>20160523T161500Z</t>
  </si>
  <si>
    <t>20160523T111500</t>
  </si>
  <si>
    <t>20160523T190000Z</t>
  </si>
  <si>
    <t>http://events.library.nashville.org/feeder/feeder/event/eventView.do?b=de&amp;amp;calPath=%2Fpublic%2Fcals%2FMainCal&amp;amp;guid=CAL-2a3e9ebb-52d0037e-0152-d1600bb6-00004548demobedework%40mysite.edu&amp;amp;recurrenceId=20160523T190000Z</t>
  </si>
  <si>
    <t>20160523T140000</t>
  </si>
  <si>
    <t>20160523T213000Z</t>
  </si>
  <si>
    <t>20160523T163000</t>
  </si>
  <si>
    <t>20160523T193000Z</t>
  </si>
  <si>
    <t>http://events.library.nashville.org/feeder/feeder/event/eventView.do?b=de&amp;amp;calPath=%2Fpublic%2Fcals%2FMainCal&amp;amp;guid=CAL-2a3e9ebb-52d0037e-0152-d164155e-00004b42demobedework%40mysite.edu&amp;amp;recurrenceId=20160523T193000Z</t>
  </si>
  <si>
    <t>20160523T143000</t>
  </si>
  <si>
    <t>20160201-000092-GREENHILLS-201605241030%40LIBRARY.NASHVILLE.ORG</t>
  </si>
  <si>
    <t>http://events.library.nashville.org/feeder/feeder/event/eventView.do?b=de&amp;amp;calPath=%2Fpublic%2Fcals%2FMainCal&amp;amp;guid=20160201-000092-GREENHILLS-201605241030%40LIBRARY.NASHVILLE.ORG&amp;amp;recurrenceId=</t>
  </si>
  <si>
    <t>20160524T190000Z</t>
  </si>
  <si>
    <t>http://events.library.nashville.org/feeder/feeder/event/eventView.do?b=de&amp;amp;calPath=%2Fpublic%2Fcals%2FMainCal&amp;amp;guid=CAL-2a3e9ebb-52d0037e-0152-d1600bb6-00004548demobedework%40mysite.edu&amp;amp;recurrenceId=20160524T190000Z</t>
  </si>
  <si>
    <t>20160524T140000</t>
  </si>
  <si>
    <t>20160128-000024-GREENHILLS-201605251000%40LIBRARY.NASHVILLE.ORG</t>
  </si>
  <si>
    <t>http://events.library.nashville.org/feeder/feeder/event/eventView.do?b=de&amp;amp;calPath=%2Fpublic%2Fcals%2FMainCal&amp;amp;guid=20160128-000024-GREENHILLS-201605251000%40LIBRARY.NASHVILLE.ORG&amp;amp;recurrenceId=</t>
  </si>
  <si>
    <t>20160525T150000Z</t>
  </si>
  <si>
    <t>20160525T100000</t>
  </si>
  <si>
    <t>20160525T170000Z</t>
  </si>
  <si>
    <t>20160525T120000</t>
  </si>
  <si>
    <t>20160201-000106-GREENHILLS-201605181030%40LIBRARY.NASHVILLE.ORG</t>
  </si>
  <si>
    <t>http://events.library.nashville.org/feeder/feeder/event/eventView.do?b=de&amp;amp;calPath=%2Fpublic%2Fcals%2FMainCal&amp;amp;guid=20160201-000106-GREENHILLS-201605181030%40LIBRARY.NASHVILLE.ORG&amp;amp;recurrenceId=</t>
  </si>
  <si>
    <t>20160210-000118-GREENHILLS-201605181500%40LIBRARY.NASHVILLE.ORG</t>
  </si>
  <si>
    <t>http://events.library.nashville.org/feeder/feeder/event/eventView.do?b=de&amp;amp;calPath=%2Fpublic%2Fcals%2FMainCal&amp;amp;guid=20160210-000118-GREENHILLS-201605181500%40LIBRARY.NASHVILLE.ORG&amp;amp;recurrenceId=</t>
  </si>
  <si>
    <t>20160525T200000Z</t>
  </si>
  <si>
    <t>20160525T150000</t>
  </si>
  <si>
    <t>20160525T230000Z</t>
  </si>
  <si>
    <t>20160525T180000</t>
  </si>
  <si>
    <t>20160201-000131-GREENHILLS-201605191600%40LIBRARY.NASHVILLE.ORG</t>
  </si>
  <si>
    <t>http://events.library.nashville.org/feeder/feeder/event/eventView.do?b=de&amp;amp;calPath=%2Fpublic%2Fcals%2FMainCal&amp;amp;guid=20160201-000131-GREENHILLS-201605191600%40LIBRARY.NASHVILLE.ORG&amp;amp;recurrenceId=</t>
  </si>
  <si>
    <t>20160201-000150-GREENHILLS-201605211500%40LIBRARY.NASHVILLE.ORG</t>
  </si>
  <si>
    <t>http://events.library.nashville.org/feeder/feeder/event/eventView.do?b=de&amp;amp;calPath=%2Fpublic%2Fcals%2FMainCal&amp;amp;guid=20160201-000150-GREENHILLS-201605211500%40LIBRARY.NASHVILLE.ORG&amp;amp;recurrenceId=</t>
  </si>
  <si>
    <t>20160528T153000Z</t>
  </si>
  <si>
    <t>20160528T103000</t>
  </si>
  <si>
    <t>20160201-000151-GREENHILLS-201605281030%40LIBRARY.NASHVILLE.ORG</t>
  </si>
  <si>
    <t>http://events.library.nashville.org/feeder/feeder/event/eventView.do?b=de&amp;amp;calPath=%2Fpublic%2Fcals%2FMainCal&amp;amp;guid=20160201-000151-GREENHILLS-201605281030%40LIBRARY.NASHVILLE.ORG&amp;amp;recurrenceId=</t>
  </si>
  <si>
    <t>20160528T180000Z</t>
  </si>
  <si>
    <t>20160528T130000</t>
  </si>
  <si>
    <t>20160210-000010-GREENHILLS-201605281500%40LIBRARY.NASHVILLE.ORG</t>
  </si>
  <si>
    <t>http://events.library.nashville.org/feeder/feeder/event/eventView.do?b=de&amp;amp;calPath=%2Fpublic%2Fcals%2FMainCal&amp;amp;guid=20160210-000010-GREENHILLS-201605281500%40LIBRARY.NASHVILLE.ORG&amp;amp;recurrenceId=</t>
  </si>
  <si>
    <t>20160528T200000Z</t>
  </si>
  <si>
    <t>20160528T150000</t>
  </si>
  <si>
    <t>20160528T213000Z</t>
  </si>
  <si>
    <t>20160528T163000</t>
  </si>
  <si>
    <t>20160201-000093-GREENHILLS-201605311030%40LIBRARY.NASHVILLE.ORG</t>
  </si>
  <si>
    <t>http://events.library.nashville.org/feeder/feeder/event/eventView.do?b=de&amp;amp;calPath=%2Fpublic%2Fcals%2FMainCal&amp;amp;guid=20160201-000093-GREENHILLS-201605311030%40LIBRARY.NASHVILLE.ORG&amp;amp;recurrenceId=</t>
  </si>
  <si>
    <t>CAL-2a3e9ebb-5263dde2-0152-6577ffb5-00007ea2demobedework%40mysite.edu</t>
  </si>
  <si>
    <t>20160301T160000Z</t>
  </si>
  <si>
    <t>http://events.library.nashville.org/feeder/feeder/event/eventView.do?b=de&amp;amp;calPath=%2Fpublic%2Fcals%2FMainCal&amp;amp;guid=CAL-2a3e9ebb-5263dde2-0152-6577ffb5-00007ea2demobedework%40mysite.edu&amp;amp;recurrenceId=20160301T160000Z</t>
  </si>
  <si>
    <t>20160301T100000</t>
  </si>
  <si>
    <t>Hermitage</t>
  </si>
  <si>
    <t>http://www.library.nashville.org/locations/loc_hermitage.asp</t>
  </si>
  <si>
    <t>Adults,location/Hermitage,Money and Taxes,Locations</t>
  </si>
  <si>
    <t xml:space="preserve">X-BEDEWORK-ALIAS : values : text : /user/agrp_calsuite-MainCampus/Adults,X-BEDEWORK-ALIAS : values : text : /user/agrp_calsuite-MainCampus/Browse By Topic/Money and Taxes,X-BEDEWORK-ALIAS : values : text : /user/agrp_calsuite-MainCampus/Locations/Hermitage,X-BEDEWORK-SUBMITTEDBY : values : text : jellis for calsuite-MainCampus (agrp_calsuite-MainCampus) </t>
  </si>
  <si>
    <t xml:space="preserve"> Baby and Me</t>
  </si>
  <si>
    <t>20160127-000003-HERMITAGE-201603081300%40LIBRARY.NASHVILLE.ORG</t>
  </si>
  <si>
    <t>20160301T190000Z</t>
  </si>
  <si>
    <t>http://events.library.nashville.org/feeder/feeder/event/eventView.do?b=de&amp;amp;calPath=%2Fpublic%2Fcals%2FMainCal&amp;amp;guid=20160127-000003-HERMITAGE-201603081300%40LIBRARY.NASHVILLE.ORG&amp;amp;recurrenceId=20160301T190000Z</t>
  </si>
  <si>
    <t>20160301T130000</t>
  </si>
  <si>
    <t>location/Hermitage,Children,Story Time,Locations</t>
  </si>
  <si>
    <t>Each week we present stories and activities for caregiver and baby to do together. For babies 24 months or younger.</t>
  </si>
  <si>
    <t xml:space="preserve">X-BEDEWORK-ALIAS : values : text : /user/agrp_calsuite-MainCampus/Locations/Hermitage,X-BEDEWORK-ALIAS : values : text : /user/agrp_calsuite-MainCampus/Childrens,X-BEDEWORK-ALIAS : values : text : /user/agrp_calsuite-MainCampus/Browse By Topic/Story Time,X-BEDEWORK-THUMB-IMAGE : values : text : http://www.library.nashville.org/images/bedework/story-time_thumb.jpg,X-BEDEWORK-IMAGE : values : text : http://www.library.nashville.org/images/bedework/story-time_generic.jpg,X-BEDEWORK-SUBMITTEDBY : values : text : kcook for calsuite-MainCampus (agrp_calsuite-MainCampus) </t>
  </si>
  <si>
    <t xml:space="preserve"> Crafty Tuesdays</t>
  </si>
  <si>
    <t>CAL-2a3e9ebb-52cca996-0152-cd820a7d-00005fefdemobedework%40mysite.edu</t>
  </si>
  <si>
    <t>http://events.library.nashville.org/feeder/feeder/event/eventView.do?b=de&amp;amp;calPath=%2Fpublic%2Fcals%2FMainCal&amp;amp;guid=CAL-2a3e9ebb-52cca996-0152-cd820a7d-00005fefdemobedework%40mysite.edu&amp;amp;recurrenceId=20160301T220000Z</t>
  </si>
  <si>
    <t>Arts and Crafts,location/Hermitage,Teens,Locations</t>
  </si>
  <si>
    <t>Crafts include bracelet-making, cultural cracfts, T-shirt design, and more. For Teens.</t>
  </si>
  <si>
    <t xml:space="preserve">X-BEDEWORK-ALIAS : values : text : /user/agrp_calsuite-MainCampus/Teens,X-BEDEWORK-ALIAS : values : text : /user/agrp_calsuite-MainCampus/Locations/Hermitage,X-BEDEWORK-ALIAS : values : text : /user/agrp_calsuite-MainCampus/Browse By Topic/Arts and Crafts,X-BEDEWORK-SUBMITTEDBY : values : text : kcook for calsuite-MainCampus (agrp_calsuite-MainCampus) </t>
  </si>
  <si>
    <t>20160127-000030-HERMITAGE-201603021000%40LIBRARY.NASHVILLE.ORG</t>
  </si>
  <si>
    <t>http://events.library.nashville.org/feeder/feeder/event/eventView.do?b=de&amp;amp;calPath=%2Fpublic%2Fcals%2FMainCal&amp;amp;guid=20160127-000030-HERMITAGE-201603021000%40LIBRARY.NASHVILLE.ORG&amp;amp;recurrenceId=</t>
  </si>
  <si>
    <t>location/Hermitage,Children,Story Time,Locations,Series</t>
  </si>
  <si>
    <t>Every week, parents are welcome to bring their children to enjoy stories, fingerplays and activities.</t>
  </si>
  <si>
    <t xml:space="preserve">X-BEDEWORK-ALIAS : values : text : /user/agrp_calsuite-MainCampus/Locations/Hermitage,X-BEDEWORK-ALIAS : values : text : /user/agrp_calsuite-MainCampus/Childrens,X-BEDEWORK-ALIAS : values : text : /user/agrp_calsuite-MainCampus/Browse By Topic/Story Time,X-BEDEWORK-THUMB-IMAGE : values : text : http://www.library.nashville.org/images/bedework/story-time_thumb.jpg,X-BEDEWORK-IMAGE : values : text : http://www.library.nashville.org/images/bedework/story-time_generic.jpg </t>
  </si>
  <si>
    <t>20160127-000026-INGLEWOOD-201603021030%40LIBRARY.NASHVILLE.ORG</t>
  </si>
  <si>
    <t>http://events.library.nashville.org/feeder/feeder/event/eventView.do?b=de&amp;amp;calPath=%2Fpublic%2Fcals%2FMainCal&amp;amp;guid=20160127-000026-INGLEWOOD-201603021030%40LIBRARY.NASHVILLE.ORG&amp;amp;recurrenceId=</t>
  </si>
  <si>
    <t>Inglewood</t>
  </si>
  <si>
    <t>http://www.library.nashville.org/locations/loc_inglewood.asp</t>
  </si>
  <si>
    <t>location/Inglewood,Children,Story Time,Locations,Series</t>
  </si>
  <si>
    <t>Every Wednesday, Mr. Andrew invites preschoolers and their caregivers to an interactive and fun-filled story time event! Weekly programs include stories, songs, sign-language, puppets, and crafts designed specifically for children ages 2-5.</t>
  </si>
  <si>
    <t xml:space="preserve">X-BEDEWORK-ALIAS : values : text : /user/agrp_calsuite-MainCampus/Locations/Inglewood,X-BEDEWORK-ALIAS : values : text : /user/agrp_calsuite-MainCampus/Childrens,X-BEDEWORK-ALIAS : values : text : /user/agrp_calsuite-MainCampus/Browse By Topic/Story Time,X-BEDEWORK-THUMB-IMAGE : values : text : http://www.library.nashville.org/images/bedework/story-time_thumb.jpg,X-BEDEWORK-IMAGE : values : text : http://www.library.nashville.org/images/bedework/story-time_generic.jpg </t>
  </si>
  <si>
    <t>20160127-000031-HERMITAGE-201603021100%40LIBRARY.NASHVILLE.ORG</t>
  </si>
  <si>
    <t>http://events.library.nashville.org/feeder/feeder/event/eventView.do?b=de&amp;amp;calPath=%2Fpublic%2Fcals%2FMainCal&amp;amp;guid=20160127-000031-HERMITAGE-201603021100%40LIBRARY.NASHVILLE.ORG&amp;amp;recurrenceId=</t>
  </si>
  <si>
    <t>20160302T170000Z</t>
  </si>
  <si>
    <t>20160302T110000</t>
  </si>
  <si>
    <t>20160302T173000Z</t>
  </si>
  <si>
    <t>20160302T113000</t>
  </si>
  <si>
    <t xml:space="preserve"> Dr. Seuss Craft</t>
  </si>
  <si>
    <t>20160127-000002-LOOBY-201603021600%40LIBRARY.NASHVILLE.ORG</t>
  </si>
  <si>
    <t>http://events.library.nashville.org/feeder/feeder/event/eventView.do?b=de&amp;amp;calPath=%2Fpublic%2Fcals%2FMainCal&amp;amp;guid=20160127-000002-LOOBY-201603021600%40LIBRARY.NASHVILLE.ORG&amp;amp;recurrenceId=</t>
  </si>
  <si>
    <t>Looby</t>
  </si>
  <si>
    <t>http://www.library.nashville.org/locations/loc_looby.asp</t>
  </si>
  <si>
    <t>Arts and Crafts,Children,location/Looby,Locations,Series</t>
  </si>
  <si>
    <t xml:space="preserve">Are you stuck in a rut with nothing to do? Bored on a Wednesday and feeling so blue? Perk up, my dear friends, for here&amp;rsquo;s something new. A Dr. Seuss craft just for you. </t>
  </si>
  <si>
    <t xml:space="preserve">X-BEDEWORK-ALIAS : values : text : /user/agrp_calsuite-MainCampus/Locations/Looby,X-BEDEWORK-ALIAS : values : text : /user/agrp_calsuite-MainCampus/Childrens,X-BEDEWORK-ALIAS : values : text : /user/agrp_calsuite-MainCampus/Browse By Topic/Arts and Crafts </t>
  </si>
  <si>
    <t xml:space="preserve"> Coffee and a Movie: Mildred Pierce (1945)</t>
  </si>
  <si>
    <t>20160127-000056-HERMITAGE-201603031030%40LIBRARY.NASHVILLE.ORG</t>
  </si>
  <si>
    <t>http://events.library.nashville.org/feeder/feeder/event/eventView.do?b=de&amp;amp;calPath=%2Fpublic%2Fcals%2FMainCal&amp;amp;guid=20160127-000056-HERMITAGE-201603031030%40LIBRARY.NASHVILLE.ORG&amp;amp;recurrenceId=</t>
  </si>
  <si>
    <t>20160303T163000Z</t>
  </si>
  <si>
    <t>20160303T103000</t>
  </si>
  <si>
    <t>20160303T183000Z</t>
  </si>
  <si>
    <t>20160303T123000</t>
  </si>
  <si>
    <t>Adults,location/Hermitage,Movies,Locations,Series</t>
  </si>
  <si>
    <t>Mildred Pierce. See Joan Crawford and Jack Carson star in the 1945 classic melodrama about a hard-working mother who will do anything for her spoiled daughter.</t>
  </si>
  <si>
    <t xml:space="preserve">X-BEDEWORK-ALIAS : values : text : /user/agrp_calsuite-MainCampus/Adults,X-BEDEWORK-ALIAS : values : text : /user/agrp_calsuite-MainCampus/Locations/Hermitage,X-BEDEWORK-ALIAS : values : text : /user/agrp_calsuite-MainCampus/Adults,X-BEDEWORK-ALIAS : values : text : /user/agrp_calsuite-MainCampus/Browse By Topic/Movies </t>
  </si>
  <si>
    <t xml:space="preserve"> Tech Help with D'n'C</t>
  </si>
  <si>
    <t>CAL-2a3e9ebb-529c83d2-0152-9e0d0ce9-00000207demobedework%40mysite.edu</t>
  </si>
  <si>
    <t>20160304T160000Z</t>
  </si>
  <si>
    <t>http://events.library.nashville.org/feeder/feeder/event/eventView.do?b=de&amp;amp;calPath=%2Fpublic%2Fcals%2FMainCal&amp;amp;guid=CAL-2a3e9ebb-529c83d2-0152-9e0d0ce9-00000207demobedework%40mysite.edu&amp;amp;recurrenceId=20160304T160000Z</t>
  </si>
  <si>
    <t>20160304T100000</t>
  </si>
  <si>
    <t>20160304T180000Z</t>
  </si>
  <si>
    <t>20160304T120000</t>
  </si>
  <si>
    <t>Adults,location/Hermitage,Computers and Technology,Locations</t>
  </si>
  <si>
    <t>Come to the library for general tech assistance. Bring your tablets, laptops, and technical problems!</t>
  </si>
  <si>
    <t xml:space="preserve">X-BEDEWORK-ALIAS : values : text : /user/agrp_calsuite-MainCampus/Adults,X-BEDEWORK-ALIAS : values : text : /user/agrp_calsuite-MainCampus/Browse By Topic/Computers and Technology,X-BEDEWORK-ALIAS : values : text : /user/agrp_calsuite-MainCampus/Locations/Hermitage,X-BEDEWORK-SUBMITTEDBY : values : text : alprice for calsuite-MainCampus (agrp_calsuite-MainCampus) </t>
  </si>
  <si>
    <t xml:space="preserve"> Wonder Baby</t>
  </si>
  <si>
    <t>20160127-000003-INGLEWOOD-201603071100%40LIBRARY.NASHVILLE.ORG</t>
  </si>
  <si>
    <t>http://events.library.nashville.org/feeder/feeder/event/eventView.do?b=de&amp;amp;calPath=%2Fpublic%2Fcals%2FMainCal&amp;amp;guid=20160127-000003-INGLEWOOD-201603071100%40LIBRARY.NASHVILLE.ORG&amp;amp;recurrenceId=</t>
  </si>
  <si>
    <t>20160307T170000Z</t>
  </si>
  <si>
    <t>20160307T110000</t>
  </si>
  <si>
    <t>Every Monday, come to an engaging program for babies and their caregivers. We'll have fun with stories, songs, sign language, music, and creative play! Bring all your fingers and toes and let's learn! For babies ages 0-24 months.</t>
  </si>
  <si>
    <t xml:space="preserve"> Trivia League @ Hermitage Branch Library</t>
  </si>
  <si>
    <t>CAL-2a3e9ebb-529c83d2-0152-9e187379-00000faddemobedework%40mysite.edu</t>
  </si>
  <si>
    <t>http://events.library.nashville.org/feeder/feeder/event/eventView.do?b=de&amp;amp;calPath=%2Fpublic%2Fcals%2FMainCal&amp;amp;guid=CAL-2a3e9ebb-529c83d2-0152-9e187379-00000faddemobedework%40mysite.edu&amp;amp;recurrenceId=20160308T003000Z</t>
  </si>
  <si>
    <t>20160308T013000Z</t>
  </si>
  <si>
    <t>20160307T193000</t>
  </si>
  <si>
    <t>Adults,location/Hermitage,Locations</t>
  </si>
  <si>
    <t>Every first Monday through August 2016, come to Trivia League @ Hermitage Branch Library.\n\nMatch your wits and skills with other trivia teams to obtain ultimate intellectual glory!</t>
  </si>
  <si>
    <t xml:space="preserve">X-BEDEWORK-ALIAS : values : text : /user/agrp_calsuite-MainCampus/Adults,X-BEDEWORK-ALIAS : values : text : /user/agrp_calsuite-MainCampus/Locations/Hermitage,X-BEDEWORK-SUBMITTEDBY : values : text : alprice for calsuite-MainCampus (agrp_calsuite-MainCampus) </t>
  </si>
  <si>
    <t>20160308T160000Z</t>
  </si>
  <si>
    <t>http://events.library.nashville.org/feeder/feeder/event/eventView.do?b=de&amp;amp;calPath=%2Fpublic%2Fcals%2FMainCal&amp;amp;guid=CAL-2a3e9ebb-5263dde2-0152-6577ffb5-00007ea2demobedework%40mysite.edu&amp;amp;recurrenceId=20160308T160000Z</t>
  </si>
  <si>
    <t>20160308T100000</t>
  </si>
  <si>
    <t>20160308T190000Z</t>
  </si>
  <si>
    <t>http://events.library.nashville.org/feeder/feeder/event/eventView.do?b=de&amp;amp;calPath=%2Fpublic%2Fcals%2FMainCal&amp;amp;guid=20160127-000003-HERMITAGE-201603081300%40LIBRARY.NASHVILLE.ORG&amp;amp;recurrenceId=20160308T190000Z</t>
  </si>
  <si>
    <t>20160308T130000</t>
  </si>
  <si>
    <t xml:space="preserve"> Game Time: Video Games, Board Games, Wii, and More</t>
  </si>
  <si>
    <t>20160127-000028-HERMITAGE-201605171600%40LIBRARY.NASHVILLE.ORG</t>
  </si>
  <si>
    <t>http://events.library.nashville.org/feeder/feeder/event/eventView.do?b=de&amp;amp;calPath=%2Fpublic%2Fcals%2FMainCal&amp;amp;guid=20160127-000028-HERMITAGE-201605171600%40LIBRARY.NASHVILLE.ORG&amp;amp;recurrenceId=20160308T220000Z</t>
  </si>
  <si>
    <t>20160308T230000Z</t>
  </si>
  <si>
    <t>20160308T170000</t>
  </si>
  <si>
    <t>location/Hermitage,Teens,Locations</t>
  </si>
  <si>
    <t>Every other Tuesday, join your friens for Wii, video games, board games and more. Enjoy some snacks too!</t>
  </si>
  <si>
    <t xml:space="preserve">X-BEDEWORK-ALIAS : values : text : /user/agrp_calsuite-MainCampus/Locations/Hermitage,X-BEDEWORK-ALIAS : values : text : /user/agrp_calsuite-MainCampus/Teens,X-BEDEWORK-SUBMITTEDBY : values : text : kcook for calsuite-MainCampus (agrp_calsuite-MainCampus) </t>
  </si>
  <si>
    <t xml:space="preserve"> Vinyl Spinners Club</t>
  </si>
  <si>
    <t>20160127-000076-HERMITAGE-201603081830%40LIBRARY.NASHVILLE.ORG</t>
  </si>
  <si>
    <t>http://events.library.nashville.org/feeder/feeder/event/eventView.do?b=de&amp;amp;calPath=%2Fpublic%2Fcals%2FMainCal&amp;amp;guid=20160127-000076-HERMITAGE-201603081830%40LIBRARY.NASHVILLE.ORG&amp;amp;recurrenceId=</t>
  </si>
  <si>
    <t>Adults,location/Hermitage,Locations,Music,Series</t>
  </si>
  <si>
    <t>The Vinyl Spinners will meet to listen to a selection from an assortment of albums and discuss music. Remember to bring your vinyl.</t>
  </si>
  <si>
    <t xml:space="preserve">X-BEDEWORK-ALIAS : values : text : /user/agrp_calsuite-MainCampus/Adults,X-BEDEWORK-ALIAS : values : text : /user/agrp_calsuite-MainCampus/Locations/Hermitage,X-BEDEWORK-ALIAS : values : text : /user/agrp_calsuite-MainCampus/Adults,X-BEDEWORK-ALIAS : values : text : /user/agrp_calsuite-MainCampus/Browse By Topic/Music </t>
  </si>
  <si>
    <t>20160127-000032-HERMITAGE-201603091000%40LIBRARY.NASHVILLE.ORG</t>
  </si>
  <si>
    <t>http://events.library.nashville.org/feeder/feeder/event/eventView.do?b=de&amp;amp;calPath=%2Fpublic%2Fcals%2FMainCal&amp;amp;guid=20160127-000032-HERMITAGE-201603091000%40LIBRARY.NASHVILLE.ORG&amp;amp;recurrenceId=</t>
  </si>
  <si>
    <t>20160127-000027-INGLEWOOD-201603091030%40LIBRARY.NASHVILLE.ORG</t>
  </si>
  <si>
    <t>http://events.library.nashville.org/feeder/feeder/event/eventView.do?b=de&amp;amp;calPath=%2Fpublic%2Fcals%2FMainCal&amp;amp;guid=20160127-000027-INGLEWOOD-201603091030%40LIBRARY.NASHVILLE.ORG&amp;amp;recurrenceId=</t>
  </si>
  <si>
    <t>20160127-000033-HERMITAGE-201603091100%40LIBRARY.NASHVILLE.ORG</t>
  </si>
  <si>
    <t>http://events.library.nashville.org/feeder/feeder/event/eventView.do?b=de&amp;amp;calPath=%2Fpublic%2Fcals%2FMainCal&amp;amp;guid=20160127-000033-HERMITAGE-201603091100%40LIBRARY.NASHVILLE.ORG&amp;amp;recurrenceId=</t>
  </si>
  <si>
    <t>20160309T170000Z</t>
  </si>
  <si>
    <t>20160309T110000</t>
  </si>
  <si>
    <t>20160309T173000Z</t>
  </si>
  <si>
    <t>20160309T113000</t>
  </si>
  <si>
    <t xml:space="preserve"> Genealogy Workshop with Merry Anne Pierson</t>
  </si>
  <si>
    <t>20160127-000071-HERMITAGE-201603091400%40LIBRARY.NASHVILLE.ORG</t>
  </si>
  <si>
    <t>http://events.library.nashville.org/feeder/feeder/event/eventView.do?b=de&amp;amp;calPath=%2Fpublic%2Fcals%2FMainCal&amp;amp;guid=20160127-000071-HERMITAGE-201603091400%40LIBRARY.NASHVILLE.ORG&amp;amp;recurrenceId=</t>
  </si>
  <si>
    <t>History and Genealogy,Adults,location/Hermitage,Locations,Series</t>
  </si>
  <si>
    <t>Genealogist Merry Anne Pierson will discuss tracing your ancestry through vital records.</t>
  </si>
  <si>
    <t xml:space="preserve">X-BEDEWORK-ALIAS : values : text : /user/agrp_calsuite-MainCampus/Adults,X-BEDEWORK-ALIAS : values : text : /user/agrp_calsuite-MainCampus/Locations/Hermitage,X-BEDEWORK-ALIAS : values : text : /user/agrp_calsuite-MainCampus/Adults,X-BEDEWORK-ALIAS : values : text : /user/agrp_calsuite-MainCampus/Browse By Topic/History and Genealogy </t>
  </si>
  <si>
    <t xml:space="preserve"> Genealogy with Merry Anne Pierson</t>
  </si>
  <si>
    <t>CAL-2a3e9ebb-529c83d2-0152-9e27217b-000021a4demobedework%40mysite.edu</t>
  </si>
  <si>
    <t>http://events.library.nashville.org/feeder/feeder/event/eventView.do?b=de&amp;amp;calPath=%2Fpublic%2Fcals%2FMainCal&amp;amp;guid=CAL-2a3e9ebb-529c83d2-0152-9e27217b-000021a4demobedework%40mysite.edu&amp;amp;recurrenceId=</t>
  </si>
  <si>
    <t>History and Genealogy,Adults,location/Hermitage,Locations</t>
  </si>
  <si>
    <t>Genealogist Merry Anne Pierson teaches you how to trace your ancestry using vital records.</t>
  </si>
  <si>
    <t xml:space="preserve">X-BEDEWORK-ALIAS : values : text : /user/agrp_calsuite-MainCampus/Adults,X-BEDEWORK-ALIAS : values : text : /user/agrp_calsuite-MainCampus/Browse By Topic/History and Genealogy,X-BEDEWORK-ALIAS : values : text : /user/agrp_calsuite-MainCampus/Locations/Hermitage,X-BEDEWORK-SUBMITTEDBY : values : text : alprice for calsuite-MainCampus (agrp_calsuite-MainCampus) </t>
  </si>
  <si>
    <t>20160127-000004-INGLEWOOD-201603141000%40LIBRARY.NASHVILLE.ORG</t>
  </si>
  <si>
    <t>http://events.library.nashville.org/feeder/feeder/event/eventView.do?b=de&amp;amp;calPath=%2Fpublic%2Fcals%2FMainCal&amp;amp;guid=20160127-000004-INGLEWOOD-201603141000%40LIBRARY.NASHVILLE.ORG&amp;amp;recurrenceId=</t>
  </si>
  <si>
    <t>20160127-000005-INGLEWOOD-201603141100%40LIBRARY.NASHVILLE.ORG</t>
  </si>
  <si>
    <t>http://events.library.nashville.org/feeder/feeder/event/eventView.do?b=de&amp;amp;calPath=%2Fpublic%2Fcals%2FMainCal&amp;amp;guid=20160127-000005-INGLEWOOD-201603141100%40LIBRARY.NASHVILLE.ORG&amp;amp;recurrenceId=</t>
  </si>
  <si>
    <t>20160314T160000Z</t>
  </si>
  <si>
    <t>20160314T110000</t>
  </si>
  <si>
    <t xml:space="preserve"> Starlight Story Time</t>
  </si>
  <si>
    <t>20160127-000059-HERMITAGE-201603141830%40LIBRARY.NASHVILLE.ORG</t>
  </si>
  <si>
    <t>http://events.library.nashville.org/feeder/feeder/event/eventView.do?b=de&amp;amp;calPath=%2Fpublic%2Fcals%2FMainCal&amp;amp;guid=20160127-000059-HERMITAGE-201603141830%40LIBRARY.NASHVILLE.ORG&amp;amp;recurrenceId=</t>
  </si>
  <si>
    <t>20160315T003000Z</t>
  </si>
  <si>
    <t>20160314T193000</t>
  </si>
  <si>
    <t>Every 2nd and 4th Monday, come for stories and craft-making. We provide supplies, and you take your crafts home. Activities include cultural crafts, holiday crafts, and more. Suggested for ages 5-10.</t>
  </si>
  <si>
    <t>20160315T150000Z</t>
  </si>
  <si>
    <t>http://events.library.nashville.org/feeder/feeder/event/eventView.do?b=de&amp;amp;calPath=%2Fpublic%2Fcals%2FMainCal&amp;amp;guid=CAL-2a3e9ebb-5263dde2-0152-6577ffb5-00007ea2demobedework%40mysite.edu&amp;amp;recurrenceId=20160315T150000Z</t>
  </si>
  <si>
    <t>20160315T100000</t>
  </si>
  <si>
    <t>20160315T180000Z</t>
  </si>
  <si>
    <t>http://events.library.nashville.org/feeder/feeder/event/eventView.do?b=de&amp;amp;calPath=%2Fpublic%2Fcals%2FMainCal&amp;amp;guid=20160127-000003-HERMITAGE-201603081300%40LIBRARY.NASHVILLE.ORG&amp;amp;recurrenceId=20160315T180000Z</t>
  </si>
  <si>
    <t>20160315T130000</t>
  </si>
  <si>
    <t xml:space="preserve"> Women of Tennessee History with Carole Bucy</t>
  </si>
  <si>
    <t>20160127-000079-HERMITAGE-201603151300%40LIBRARY.NASHVILLE.ORG</t>
  </si>
  <si>
    <t>http://events.library.nashville.org/feeder/feeder/event/eventView.do?b=de&amp;amp;calPath=%2Fpublic%2Fcals%2FMainCal&amp;amp;guid=20160127-000079-HERMITAGE-201603151300%40LIBRARY.NASHVILLE.ORG&amp;amp;recurrenceId=</t>
  </si>
  <si>
    <t>Historian Carole Bucy will discuss prominent female figures in the history of Tennessee.</t>
  </si>
  <si>
    <t xml:space="preserve"> Women of Tennessee History</t>
  </si>
  <si>
    <t>CAL-2a3e9ebb-529c83d2-0152-9e58e6ba-00005e96demobedework%40mysite.edu</t>
  </si>
  <si>
    <t>http://events.library.nashville.org/feeder/feeder/event/eventView.do?b=de&amp;amp;calPath=%2Fpublic%2Fcals%2FMainCal&amp;amp;guid=CAL-2a3e9ebb-529c83d2-0152-9e58e6ba-00005e96demobedework%40mysite.edu&amp;amp;recurrenceId=</t>
  </si>
  <si>
    <t>Historian Carole Bucy shares stories of prominent female figures in Tennessee's history.</t>
  </si>
  <si>
    <t>http://events.library.nashville.org/feeder/feeder/event/eventView.do?b=de&amp;amp;calPath=%2Fpublic%2Fcals%2FMainCal&amp;amp;guid=CAL-2a3e9ebb-52cca996-0152-cd820a7d-00005fefdemobedework%40mysite.edu&amp;amp;recurrenceId=20160315T210000Z</t>
  </si>
  <si>
    <t>20160315T220000Z</t>
  </si>
  <si>
    <t>20160315T170000</t>
  </si>
  <si>
    <t xml:space="preserve"> Book Club: The Color of Water by James McBride</t>
  </si>
  <si>
    <t>20160127-000065-HERMITAGE-201603151830%40LIBRARY.NASHVILLE.ORG</t>
  </si>
  <si>
    <t>http://events.library.nashville.org/feeder/feeder/event/eventView.do?b=de&amp;amp;calPath=%2Fpublic%2Fcals%2FMainCal&amp;amp;guid=20160127-000065-HERMITAGE-201603151830%40LIBRARY.NASHVILLE.ORG&amp;amp;recurrenceId=</t>
  </si>
  <si>
    <t>20160316T003000Z</t>
  </si>
  <si>
    <t>20160315T193000</t>
  </si>
  <si>
    <t>Adults,location/Hermitage,series/Nashville Reads,Book Clubs,Locations,Series</t>
  </si>
  <si>
    <t>Every 3rd Tuesday. We always welcome new members. March 15: The Color of Water, by James McBride. Call (615) 880-3951 for more information and latest book titles.</t>
  </si>
  <si>
    <t xml:space="preserve">X-BEDEWORK-ALIAS : values : text : /user/agrp_calsuite-MainCampus/Adults,X-BEDEWORK-ALIAS : values : text : /user/agrp_calsuite-MainCampus/Locations/Hermitage,X-BEDEWORK-ALIAS : values : text : /user/agrp_calsuite-MainCampus/Adults,X-BEDEWORK-ALIAS : values : text : /user/agrp_calsuite-MainCampus/Series/Nashville Reads,X-BEDEWORK-ALIAS : values : text : /user/agrp_calsuite-MainCampus/Browse By Topic/Book Clubs,X-BEDEWORK-THUMB-IMAGE : values : text : http://www.library.nashville.org/images/bedework/nashville_reads_thumb.jpg,X-BEDEWORK-IMAGE : values : text : http://catalog.library.nashville.org/bookcover.php?id=dcf8604d-cc58-d031-2963-d6545aa64d52&amp;amp;size=large&amp;amp;type=grouped_work,X-BEDEWORK-SUBMITTEDBY : values : text : kcook for calsuite-MainCampus (agrp_calsuite-MainCampus) </t>
  </si>
  <si>
    <t>20160127-000034-HERMITAGE-201603161000%40LIBRARY.NASHVILLE.ORG</t>
  </si>
  <si>
    <t>http://events.library.nashville.org/feeder/feeder/event/eventView.do?b=de&amp;amp;calPath=%2Fpublic%2Fcals%2FMainCal&amp;amp;guid=20160127-000034-HERMITAGE-201603161000%40LIBRARY.NASHVILLE.ORG&amp;amp;recurrenceId=</t>
  </si>
  <si>
    <t>20160127-000028-INGLEWOOD-201603161030%40LIBRARY.NASHVILLE.ORG</t>
  </si>
  <si>
    <t>http://events.library.nashville.org/feeder/feeder/event/eventView.do?b=de&amp;amp;calPath=%2Fpublic%2Fcals%2FMainCal&amp;amp;guid=20160127-000028-INGLEWOOD-201603161030%40LIBRARY.NASHVILLE.ORG&amp;amp;recurrenceId=</t>
  </si>
  <si>
    <t>20160127-000035-HERMITAGE-201603161100%40LIBRARY.NASHVILLE.ORG</t>
  </si>
  <si>
    <t>http://events.library.nashville.org/feeder/feeder/event/eventView.do?b=de&amp;amp;calPath=%2Fpublic%2Fcals%2FMainCal&amp;amp;guid=20160127-000035-HERMITAGE-201603161100%40LIBRARY.NASHVILLE.ORG&amp;amp;recurrenceId=</t>
  </si>
  <si>
    <t>20160316T160000Z</t>
  </si>
  <si>
    <t>20160316T110000</t>
  </si>
  <si>
    <t>20160316T163000Z</t>
  </si>
  <si>
    <t>20160316T113000</t>
  </si>
  <si>
    <t xml:space="preserve"> Rainbow Shamrock Necklace Making</t>
  </si>
  <si>
    <t>20160127-000003-LOOBY-201603171600%40LIBRARY.NASHVILLE.ORG</t>
  </si>
  <si>
    <t>http://events.library.nashville.org/feeder/feeder/event/eventView.do?b=de&amp;amp;calPath=%2Fpublic%2Fcals%2FMainCal&amp;amp;guid=20160127-000003-LOOBY-201603171600%40LIBRARY.NASHVILLE.ORG&amp;amp;recurrenceId=</t>
  </si>
  <si>
    <t>Arts and Crafts,Children,location/Looby,Locations,series/Holiday,Series</t>
  </si>
  <si>
    <t xml:space="preserve">Kids will have so much fun with this colorful activity, making shamrock rainbow necklaces.  </t>
  </si>
  <si>
    <t xml:space="preserve">X-BEDEWORK-ALIAS : values : text : /user/agrp_calsuite-MainCampus/Locations/Looby,X-BEDEWORK-ALIAS : values : text : /user/agrp_calsuite-MainCampus/Childrens,X-BEDEWORK-ALIAS : values : text : /user/agrp_calsuite-MainCampus/Series/Holiday,X-BEDEWORK-ALIAS : values : text : /user/agrp_calsuite-MainCampus/Browse By Topic/Arts and Crafts </t>
  </si>
  <si>
    <t xml:space="preserve"> Not Your Average Movie Night (+ Popcorn)</t>
  </si>
  <si>
    <t>CAL-2a3e9ebb-529c83d2-0152-9e61e4b7-00006986demobedework%40mysite.edu</t>
  </si>
  <si>
    <t>http://events.library.nashville.org/feeder/feeder/event/eventView.do?b=de&amp;amp;calPath=%2Fpublic%2Fcals%2FMainCal&amp;amp;guid=CAL-2a3e9ebb-529c83d2-0152-9e61e4b7-00006986demobedework%40mysite.edu&amp;amp;recurrenceId=</t>
  </si>
  <si>
    <t>20160317T223000Z</t>
  </si>
  <si>
    <t>20160317T173000</t>
  </si>
  <si>
    <t>20160318T003000Z</t>
  </si>
  <si>
    <t>20160317T193000</t>
  </si>
  <si>
    <t>location/Hermitage,Movies,Locations</t>
  </si>
  <si>
    <t>Watch the 1986 adventure fantasy film Labyrinth, from director Jim Henson and executive producer George Lucas. Starring David Bowie and Jennifer Connelly. 101 min. Rated PG.</t>
  </si>
  <si>
    <t xml:space="preserve">X-BEDEWORK-ALIAS : values : text : /user/agrp_calsuite-MainCampus/Browse By Topic/Movies,X-BEDEWORK-ALIAS : values : text : /user/agrp_calsuite-MainCampus/Locations/Hermitage,X-BEDEWORK-THUMB-IMAGE : values : text : /public/images/Labyrinth-thumb.png,X-BEDEWORK-IMAGE : values : text : /public/images/Labyrinth.jpg,X-BEDEWORK-SUBMITTEDBY : values : text : alprice for calsuite-MainCampus (agrp_calsuite-MainCampus) </t>
  </si>
  <si>
    <t>20160318T150000Z</t>
  </si>
  <si>
    <t>http://events.library.nashville.org/feeder/feeder/event/eventView.do?b=de&amp;amp;calPath=%2Fpublic%2Fcals%2FMainCal&amp;amp;guid=CAL-2a3e9ebb-529c83d2-0152-9e0d0ce9-00000207demobedework%40mysite.edu&amp;amp;recurrenceId=20160318T150000Z</t>
  </si>
  <si>
    <t>20160318T100000</t>
  </si>
  <si>
    <t>20160318T170000Z</t>
  </si>
  <si>
    <t>20160318T120000</t>
  </si>
  <si>
    <t xml:space="preserve"> Time to Tell: Save Your Family Stories for Generations</t>
  </si>
  <si>
    <t>20160127-000085-HERMITAGE-201603181300%40LIBRARY.NASHVILLE.ORG</t>
  </si>
  <si>
    <t>http://events.library.nashville.org/feeder/feeder/event/eventView.do?b=de&amp;amp;calPath=%2Fpublic%2Fcals%2FMainCal&amp;amp;guid=20160127-000085-HERMITAGE-201603181300%40LIBRARY.NASHVILLE.ORG&amp;amp;recurrenceId=</t>
  </si>
  <si>
    <t>20160318T180000Z</t>
  </si>
  <si>
    <t>20160318T130000</t>
  </si>
  <si>
    <t>History and Genealogy,Adults,location/Hermitage,series/Nashville Reads,Locations,Series</t>
  </si>
  <si>
    <t>Registration required - please call (615) 862-5854 to register.\n\nLearn tips for gathering stories from your elder family members and about how to access your own memories. Get started with interview, writing and recording tips and practice. Enjoy sharing with other workshop participants, and ask your questions. Handouts included.</t>
  </si>
  <si>
    <t xml:space="preserve">X-BEDEWORK-ALIAS : values : text : /user/agrp_calsuite-MainCampus/Adults,X-BEDEWORK-ALIAS : values : text : /user/agrp_calsuite-MainCampus/Locations/Hermitage,X-BEDEWORK-ALIAS : values : text : /user/agrp_calsuite-MainCampus/Adults,X-BEDEWORK-ALIAS : values : text : /user/agrp_calsuite-MainCampus/Series/Nashville Reads,X-BEDEWORK-ALIAS : values : text : /user/agrp_calsuite-MainCampus/Browse By Topic/History and Genealogy,X-BEDEWORK-THUMB-IMAGE : values : text : http://www.library.nashville.org/images/bedework/nashville_reads_thumb.jpg,X-BEDEWORK-IMAGE : values : text : http://events.library.nashville.org/pubcaldav/public/images/logo_cropped.jpg,X-BEDEWORK-SUBMITTEDBY : values : text : kcook for calsuite-MainCampus (agrp_calsuite-MainCampus) </t>
  </si>
  <si>
    <t>20160127-000045-INGLEWOOD-201603191400%40LIBRARY.NASHVILLE.ORG</t>
  </si>
  <si>
    <t>http://events.library.nashville.org/feeder/feeder/event/eventView.do?b=de&amp;amp;calPath=%2Fpublic%2Fcals%2FMainCal&amp;amp;guid=20160127-000045-INGLEWOOD-201603191400%40LIBRARY.NASHVILLE.ORG&amp;amp;recurrenceId=</t>
  </si>
  <si>
    <t>20160319T190000Z</t>
  </si>
  <si>
    <t>20160319T140000</t>
  </si>
  <si>
    <t>Arts and Crafts,location/Inglewood,series/Nashville Reads,Children,Locations,Series</t>
  </si>
  <si>
    <t xml:space="preserve">X-BEDEWORK-ALIAS : values : text : /user/agrp_calsuite-MainCampus/Locations/Inglewood,X-BEDEWORK-ALIAS : values : text : /user/agrp_calsuite-MainCampus/Childrens,X-BEDEWORK-ALIAS : values : text : /user/agrp_calsuite-MainCampus/Series/Nashville Reads,X-BEDEWORK-ALIAS : values : text : /user/agrp_calsuite-MainCampus/Browse By Topic/Arts and Crafts,X-BEDEWORK-THUMB-IMAGE : values : text : http://www.library.nashville.org/images/bedework/nashville_reads_thumb.jpg ,X-BEDEWORK-IMAGE : values : text : http://events.library.nashville.org/pubcaldav/public/images/logo_cropped.jpg </t>
  </si>
  <si>
    <t>20160127-000006-INGLEWOOD-201603211000%40LIBRARY.NASHVILLE.ORG</t>
  </si>
  <si>
    <t>http://events.library.nashville.org/feeder/feeder/event/eventView.do?b=de&amp;amp;calPath=%2Fpublic%2Fcals%2FMainCal&amp;amp;guid=20160127-000006-INGLEWOOD-201603211000%40LIBRARY.NASHVILLE.ORG&amp;amp;recurrenceId=</t>
  </si>
  <si>
    <t>20160127-000007-INGLEWOOD-201603211100%40LIBRARY.NASHVILLE.ORG</t>
  </si>
  <si>
    <t>http://events.library.nashville.org/feeder/feeder/event/eventView.do?b=de&amp;amp;calPath=%2Fpublic%2Fcals%2FMainCal&amp;amp;guid=20160127-000007-INGLEWOOD-201603211100%40LIBRARY.NASHVILLE.ORG&amp;amp;recurrenceId=</t>
  </si>
  <si>
    <t>20160321T160000Z</t>
  </si>
  <si>
    <t>20160321T110000</t>
  </si>
  <si>
    <t>20160322T150000Z</t>
  </si>
  <si>
    <t>http://events.library.nashville.org/feeder/feeder/event/eventView.do?b=de&amp;amp;calPath=%2Fpublic%2Fcals%2FMainCal&amp;amp;guid=CAL-2a3e9ebb-5263dde2-0152-6577ffb5-00007ea2demobedework%40mysite.edu&amp;amp;recurrenceId=20160322T150000Z</t>
  </si>
  <si>
    <t>20160322T100000</t>
  </si>
  <si>
    <t>20160322T180000Z</t>
  </si>
  <si>
    <t>http://events.library.nashville.org/feeder/feeder/event/eventView.do?b=de&amp;amp;calPath=%2Fpublic%2Fcals%2FMainCal&amp;amp;guid=20160127-000003-HERMITAGE-201603081300%40LIBRARY.NASHVILLE.ORG&amp;amp;recurrenceId=20160322T180000Z</t>
  </si>
  <si>
    <t>20160322T130000</t>
  </si>
  <si>
    <t xml:space="preserve"> World Water Day Celebration</t>
  </si>
  <si>
    <t>20160127-000002-HADLEYPARK-201603221330%40LIBRARY.NASHVILLE.ORG</t>
  </si>
  <si>
    <t>http://events.library.nashville.org/feeder/feeder/event/eventView.do?b=de&amp;amp;calPath=%2Fpublic%2Fcals%2FMainCal&amp;amp;guid=20160127-000002-HADLEYPARK-201603221330%40LIBRARY.NASHVILLE.ORG&amp;amp;recurrenceId=</t>
  </si>
  <si>
    <t>20160322T183000Z</t>
  </si>
  <si>
    <t>20160322T133000</t>
  </si>
  <si>
    <t>Hadley Park</t>
  </si>
  <si>
    <t>http://www.library.nashville.org/locations/loc_hadleypk.asp</t>
  </si>
  <si>
    <t>location/Hadley Park,Children,Locations,Series</t>
  </si>
  <si>
    <t>Let's celebrate World Water Day with Julie Berbiglia from Metro Water Services.</t>
  </si>
  <si>
    <t xml:space="preserve">X-BEDEWORK-ALIAS : values : text : /user/agrp_calsuite-MainCampus/Locations/Hadley Park,X-BEDEWORK-ALIAS : values : text : /user/agrp_calsuite-MainCampus/Childrens </t>
  </si>
  <si>
    <t>http://events.library.nashville.org/feeder/feeder/event/eventView.do?b=de&amp;amp;calPath=%2Fpublic%2Fcals%2FMainCal&amp;amp;guid=20160127-000028-HERMITAGE-201605171600%40LIBRARY.NASHVILLE.ORG&amp;amp;recurrenceId=20160322T210000Z</t>
  </si>
  <si>
    <t>20160322T220000Z</t>
  </si>
  <si>
    <t>20160322T170000</t>
  </si>
  <si>
    <t xml:space="preserve"> Fourth Tuesday Book Discussion: The Color of Water by James McBride</t>
  </si>
  <si>
    <t>20160127-000039-INGLEWOOD-201603221830%40LIBRARY.NASHVILLE.ORG</t>
  </si>
  <si>
    <t>http://events.library.nashville.org/feeder/feeder/event/eventView.do?b=de&amp;amp;calPath=%2Fpublic%2Fcals%2FMainCal&amp;amp;guid=20160127-000039-INGLEWOOD-201603221830%40LIBRARY.NASHVILLE.ORG&amp;amp;recurrenceId=</t>
  </si>
  <si>
    <t>Adults,location/Inglewood,series/Nashville Reads,Book Clubs,Locations,Series</t>
  </si>
  <si>
    <t>Every 4th Tuesday, join us for an informal and friendly discussion based on the book of the month. The March title will be: The Color of Water, by James McBride</t>
  </si>
  <si>
    <t xml:space="preserve">X-BEDEWORK-ALIAS : values : text : /user/agrp_calsuite-MainCampus/Adults,X-BEDEWORK-ALIAS : values : text : /user/agrp_calsuite-MainCampus/Locations/Inglewood,X-BEDEWORK-ALIAS : values : text : /user/agrp_calsuite-MainCampus/Adults,X-BEDEWORK-ALIAS : values : text : /user/agrp_calsuite-MainCampus/Series/Nashville Reads,X-BEDEWORK-ALIAS : values : text : /user/agrp_calsuite-MainCampus/Browse By Topic/Book Clubs,X-BEDEWORK-THUMB-IMAGE : values : text : http://www.library.nashville.org/images/bedework/nashville_reads_thumb.jpg,X-BEDEWORK-IMAGE : values : text : http://catalog.library.nashville.org/bookcover.php?id=dcf8604d-cc58-d031-2963-d6545aa64d52&amp;amp;size=large&amp;amp;type=grouped_work,X-BEDEWORK-SUBMITTEDBY : values : text : kcook for calsuite-MainCampus (agrp_calsuite-MainCampus) </t>
  </si>
  <si>
    <t>20160127-000036-HERMITAGE-201603231000%40LIBRARY.NASHVILLE.ORG</t>
  </si>
  <si>
    <t>http://events.library.nashville.org/feeder/feeder/event/eventView.do?b=de&amp;amp;calPath=%2Fpublic%2Fcals%2FMainCal&amp;amp;guid=20160127-000036-HERMITAGE-201603231000%40LIBRARY.NASHVILLE.ORG&amp;amp;recurrenceId=</t>
  </si>
  <si>
    <t xml:space="preserve"> Story Time with Miss Montoya: Spring Story Time</t>
  </si>
  <si>
    <t>20160127-000003-HADLEYPARK-201603231030%40LIBRARY.NASHVILLE.ORG</t>
  </si>
  <si>
    <t>http://events.library.nashville.org/feeder/feeder/event/eventView.do?b=de&amp;amp;calPath=%2Fpublic%2Fcals%2FMainCal&amp;amp;guid=20160127-000003-HADLEYPARK-201603231030%40LIBRARY.NASHVILLE.ORG&amp;amp;recurrenceId=</t>
  </si>
  <si>
    <t>location/Hadley Park,Children,Story Time,Locations,Series</t>
  </si>
  <si>
    <t>Come and enjoy stories, songs and activities.</t>
  </si>
  <si>
    <t xml:space="preserve">X-BEDEWORK-ALIAS : values : text : /user/agrp_calsuite-MainCampus/Locations/Hadley Park,X-BEDEWORK-ALIAS : values : text : /user/agrp_calsuite-MainCampus/Childrens,X-BEDEWORK-ALIAS : values : text : X-BEDEWORK-THUMB-IMAGE:http://www.library.nashville.org/images/bedework/story-time_thumb.jpg,X-BEDEWORK-IMAGE : values : text : http://www.library.nashville.org/images/bedework/story-time_generic.jpg </t>
  </si>
  <si>
    <t>20160127-000037-HERMITAGE-201603231100%40LIBRARY.NASHVILLE.ORG</t>
  </si>
  <si>
    <t>http://events.library.nashville.org/feeder/feeder/event/eventView.do?b=de&amp;amp;calPath=%2Fpublic%2Fcals%2FMainCal&amp;amp;guid=20160127-000037-HERMITAGE-201603231100%40LIBRARY.NASHVILLE.ORG&amp;amp;recurrenceId=</t>
  </si>
  <si>
    <t>20160323T160000Z</t>
  </si>
  <si>
    <t>20160323T110000</t>
  </si>
  <si>
    <t>20160323T163000Z</t>
  </si>
  <si>
    <t>20160323T113000</t>
  </si>
  <si>
    <t xml:space="preserve"> Free ACT Practice TEST</t>
  </si>
  <si>
    <t>CAL-2a3e9ebb-52e9c308-0152-eb2ef7b7-00006428demobedework%40mysite.edu</t>
  </si>
  <si>
    <t>http://tinyurl.com/HermitageACTtest</t>
  </si>
  <si>
    <t>http://events.library.nashville.org/feeder/feeder/event/eventView.do?b=de&amp;amp;calPath=%2Fpublic%2Fcals%2FMainCal&amp;amp;guid=CAL-2a3e9ebb-52e9c308-0152-eb2ef7b7-00006428demobedework%40mysite.edu&amp;amp;recurrenceId=</t>
  </si>
  <si>
    <t>20160324T153000Z</t>
  </si>
  <si>
    <t>20160324T103000</t>
  </si>
  <si>
    <t>Test Prep,location/Hermitage,Teens,Locations</t>
  </si>
  <si>
    <t>Please join us for a free ACT practice test.\n\nRegistration is required - please use the URL above to register.</t>
  </si>
  <si>
    <t xml:space="preserve">X-BEDEWORK-ALIAS : values : text : /user/agrp_calsuite-MainCampus/Browse By Topic/Test Prep,X-BEDEWORK-ALIAS : values : text : /user/agrp_calsuite-MainCampus/Locations/Hermitage,X-BEDEWORK-ALIAS : values : text : /user/agrp_calsuite-MainCampus/Teens,X-BEDEWORK-SUBMITTEDBY : values : text : alprice for calsuite-MainCampus (agrp_calsuite-MainCampus) </t>
  </si>
  <si>
    <t>20160127-000068-HERMITAGE-201603241600%40LIBRARY.NASHVILLE.ORG</t>
  </si>
  <si>
    <t>http://events.library.nashville.org/feeder/feeder/event/eventView.do?b=de&amp;amp;calPath=%2Fpublic%2Fcals%2FMainCal&amp;amp;guid=20160127-000068-HERMITAGE-201603241600%40LIBRARY.NASHVILLE.ORG&amp;amp;recurrenceId=</t>
  </si>
  <si>
    <t>location/Hermitage,Children,Locations,Series</t>
  </si>
  <si>
    <t>Every 4th Thursday at 4:00 pm, the library will provide materials for children to come and build their own creation. Reservations Required, call (615) 880-3051 ext 73872.</t>
  </si>
  <si>
    <t xml:space="preserve">X-BEDEWORK-ALIAS : values : text : /user/agrp_calsuite-MainCampus/Locations/Hermitage,X-BEDEWORK-ALIAS : values : text : /user/agrp_calsuite-MainCampus/Childrens </t>
  </si>
  <si>
    <t>20160325T150000Z</t>
  </si>
  <si>
    <t>http://events.library.nashville.org/feeder/feeder/event/eventView.do?b=de&amp;amp;calPath=%2Fpublic%2Fcals%2FMainCal&amp;amp;guid=CAL-2a3e9ebb-529c83d2-0152-9e0d0ce9-00000207demobedework%40mysite.edu&amp;amp;recurrenceId=20160325T150000Z</t>
  </si>
  <si>
    <t>20160325T100000</t>
  </si>
  <si>
    <t>20160325T170000Z</t>
  </si>
  <si>
    <t>20160325T120000</t>
  </si>
  <si>
    <t xml:space="preserve"> Science Saturday: Air and Wind</t>
  </si>
  <si>
    <t>20160212-000014-INGLEWOOD-201603261000%40LIBRARY.NASHVILLE.ORG</t>
  </si>
  <si>
    <t>http://events.library.nashville.org/feeder/feeder/event/eventView.do?b=de&amp;amp;calPath=%2Fpublic%2Fcals%2FMainCal&amp;amp;guid=20160212-000014-INGLEWOOD-201603261000%40LIBRARY.NASHVILLE.ORG&amp;amp;recurrenceId=</t>
  </si>
  <si>
    <t>20160326T150000Z</t>
  </si>
  <si>
    <t>20160326T100000</t>
  </si>
  <si>
    <t>location/Inglewood,Children,Locations,Series</t>
  </si>
  <si>
    <t>Hands-on science experiments and science-related activities for kids ages 6-10 and their parental &amp;quot;&amp;quot;lab partners&amp;quot;&amp;quot;. March's topic will be Air/Wind.</t>
  </si>
  <si>
    <t xml:space="preserve">X-BEDEWORK-ALIAS : values : text : /user/agrp_calsuite-MainCampus/Locations/Inglewood,X-BEDEWORK-ALIAS : values : text : /user/agrp_calsuite-MainCampus/Childrens </t>
  </si>
  <si>
    <t>20160127-000008-INGLEWOOD-201603281000%40LIBRARY.NASHVILLE.ORG</t>
  </si>
  <si>
    <t>http://events.library.nashville.org/feeder/feeder/event/eventView.do?b=de&amp;amp;calPath=%2Fpublic%2Fcals%2FMainCal&amp;amp;guid=20160127-000008-INGLEWOOD-201603281000%40LIBRARY.NASHVILLE.ORG&amp;amp;recurrenceId=</t>
  </si>
  <si>
    <t>20160127-000009-INGLEWOOD-201603281100%40LIBRARY.NASHVILLE.ORG</t>
  </si>
  <si>
    <t>http://events.library.nashville.org/feeder/feeder/event/eventView.do?b=de&amp;amp;calPath=%2Fpublic%2Fcals%2FMainCal&amp;amp;guid=20160127-000009-INGLEWOOD-201603281100%40LIBRARY.NASHVILLE.ORG&amp;amp;recurrenceId=</t>
  </si>
  <si>
    <t>20160328T160000Z</t>
  </si>
  <si>
    <t>20160328T110000</t>
  </si>
  <si>
    <t>20160127-000060-HERMITAGE-201603281830%40LIBRARY.NASHVILLE.ORG</t>
  </si>
  <si>
    <t>http://events.library.nashville.org/feeder/feeder/event/eventView.do?b=de&amp;amp;calPath=%2Fpublic%2Fcals%2FMainCal&amp;amp;guid=20160127-000060-HERMITAGE-201603281830%40LIBRARY.NASHVILLE.ORG&amp;amp;recurrenceId=</t>
  </si>
  <si>
    <t>20160329T003000Z</t>
  </si>
  <si>
    <t>20160328T193000</t>
  </si>
  <si>
    <t>20160329T150000Z</t>
  </si>
  <si>
    <t>http://events.library.nashville.org/feeder/feeder/event/eventView.do?b=de&amp;amp;calPath=%2Fpublic%2Fcals%2FMainCal&amp;amp;guid=CAL-2a3e9ebb-5263dde2-0152-6577ffb5-00007ea2demobedework%40mysite.edu&amp;amp;recurrenceId=20160329T150000Z</t>
  </si>
  <si>
    <t>20160329T100000</t>
  </si>
  <si>
    <t xml:space="preserve"> Music Movie Matinee</t>
  </si>
  <si>
    <t>20160127-000004-HADLEYPARK-201603291000%40LIBRARY.NASHVILLE.ORG</t>
  </si>
  <si>
    <t>http://events.library.nashville.org/feeder/feeder/event/eventView.do?b=de&amp;amp;calPath=%2Fpublic%2Fcals%2FMainCal&amp;amp;guid=20160127-000004-HADLEYPARK-201603291000%40LIBRARY.NASHVILLE.ORG&amp;amp;recurrenceId=</t>
  </si>
  <si>
    <t>Adults,location/Hadley Park,Movies,Locations,Series</t>
  </si>
  <si>
    <t>Venture through time and musical genres with us. We'll watch movies about variuous artists who have made their mark on the entertainment industry and helped to shape a generation. Cold drinks and freshly-popped popcorn.</t>
  </si>
  <si>
    <t xml:space="preserve">X-BEDEWORK-ALIAS : values : text : /user/agrp_calsuite-MainCampus/Locations/Hadley Park,X-BEDEWORK-ALIAS : values : text : /user/agrp_calsuite-MainCampus/Adults,X-BEDEWORK-ALIAS : values : text : /user/agrp_calsuite-MainCampus/Browse By Topic/Movies </t>
  </si>
  <si>
    <t>20160329T180000Z</t>
  </si>
  <si>
    <t>http://events.library.nashville.org/feeder/feeder/event/eventView.do?b=de&amp;amp;calPath=%2Fpublic%2Fcals%2FMainCal&amp;amp;guid=20160127-000003-HERMITAGE-201603081300%40LIBRARY.NASHVILLE.ORG&amp;amp;recurrenceId=20160329T180000Z</t>
  </si>
  <si>
    <t>20160329T130000</t>
  </si>
  <si>
    <t>http://events.library.nashville.org/feeder/feeder/event/eventView.do?b=de&amp;amp;calPath=%2Fpublic%2Fcals%2FMainCal&amp;amp;guid=CAL-2a3e9ebb-52cca996-0152-cd820a7d-00005fefdemobedework%40mysite.edu&amp;amp;recurrenceId=20160329T210000Z</t>
  </si>
  <si>
    <t>20160329T220000Z</t>
  </si>
  <si>
    <t>20160329T170000</t>
  </si>
  <si>
    <t>20160127-000038-HERMITAGE-201603301000%40LIBRARY.NASHVILLE.ORG</t>
  </si>
  <si>
    <t>http://events.library.nashville.org/feeder/feeder/event/eventView.do?b=de&amp;amp;calPath=%2Fpublic%2Fcals%2FMainCal&amp;amp;guid=20160127-000038-HERMITAGE-201603301000%40LIBRARY.NASHVILLE.ORG&amp;amp;recurrenceId=</t>
  </si>
  <si>
    <t>20160212-000017-INGLEWOOD-201603301030%40LIBRARY.NASHVILLE.ORG</t>
  </si>
  <si>
    <t>http://events.library.nashville.org/feeder/feeder/event/eventView.do?b=de&amp;amp;calPath=%2Fpublic%2Fcals%2FMainCal&amp;amp;guid=20160212-000017-INGLEWOOD-201603301030%40LIBRARY.NASHVILLE.ORG&amp;amp;recurrenceId=</t>
  </si>
  <si>
    <t xml:space="preserve">X-BEDEWORK-ALIAS : values : text : /user/agrp_calsuite-MainCampus/Locations/Inglewood,X-BEDEWORK-ALIAS : values : text : /user/agrp_calsuite-MainCampus/Childrens,X-BEDEWORK-ALIAS : values : text : /user/agrp_calsuite-MainCampus/Browse By Topic/Story Time </t>
  </si>
  <si>
    <t>20160127-000039-HERMITAGE-201603301100%40LIBRARY.NASHVILLE.ORG</t>
  </si>
  <si>
    <t>http://events.library.nashville.org/feeder/feeder/event/eventView.do?b=de&amp;amp;calPath=%2Fpublic%2Fcals%2FMainCal&amp;amp;guid=20160127-000039-HERMITAGE-201603301100%40LIBRARY.NASHVILLE.ORG&amp;amp;recurrenceId=</t>
  </si>
  <si>
    <t>20160330T160000Z</t>
  </si>
  <si>
    <t>20160330T110000</t>
  </si>
  <si>
    <t>20160330T163000Z</t>
  </si>
  <si>
    <t>20160330T113000</t>
  </si>
  <si>
    <t xml:space="preserve"> History of Hip Hop</t>
  </si>
  <si>
    <t>20160127-000005-HADLEYPARK-201603311530%40LIBRARY.NASHVILLE.ORG</t>
  </si>
  <si>
    <t>http://events.library.nashville.org/feeder/feeder/event/eventView.do?b=de&amp;amp;calPath=%2Fpublic%2Fcals%2FMainCal&amp;amp;guid=20160127-000005-HADLEYPARK-201603311530%40LIBRARY.NASHVILLE.ORG&amp;amp;recurrenceId=</t>
  </si>
  <si>
    <t>series/TOTAL,location/Hadley Park,Teens,Locations,Series</t>
  </si>
  <si>
    <t>Explore the origins of Hip-Hop and how it has evolved over the past 30+ years. Presented by T.O.T.A.L.</t>
  </si>
  <si>
    <t xml:space="preserve">X-BEDEWORK-ALIAS : values : text : /user/agrp_calsuite-MainCampus/Locations/Hadley Park,X-BEDEWORK-ALIAS : values : text : /user/agrp_calsuite-MainCampus/Teens,X-BEDEWORK-ALIAS : values : text : /user/agrp_calsuite-MainCampus/Series/TOTAL </t>
  </si>
  <si>
    <t>20160401T150000Z</t>
  </si>
  <si>
    <t>http://events.library.nashville.org/feeder/feeder/event/eventView.do?b=de&amp;amp;calPath=%2Fpublic%2Fcals%2FMainCal&amp;amp;guid=CAL-2a3e9ebb-529c83d2-0152-9e0d0ce9-00000207demobedework%40mysite.edu&amp;amp;recurrenceId=20160401T150000Z</t>
  </si>
  <si>
    <t>20160401T100000</t>
  </si>
  <si>
    <t>20160401T170000Z</t>
  </si>
  <si>
    <t>20160401T120000</t>
  </si>
  <si>
    <t>20160127-000046-INGLEWOOD-201604021030%40LIBRARY.NASHVILLE.ORG</t>
  </si>
  <si>
    <t>http://events.library.nashville.org/feeder/feeder/event/eventView.do?b=de&amp;amp;calPath=%2Fpublic%2Fcals%2FMainCal&amp;amp;guid=20160127-000046-INGLEWOOD-201604021030%40LIBRARY.NASHVILLE.ORG&amp;amp;recurrenceId=</t>
  </si>
  <si>
    <t>location/Inglewood,series/Wishing Chair Productions,series/Community of Many Faces,Children,Puppet Shows,Locations,Series</t>
  </si>
  <si>
    <t xml:space="preserve">X-BEDEWORK-ALIAS : values : text : /user/agrp_calsuite-MainCampus/Locations/Inglewood,X-BEDEWORK-ALIAS : values : text : /user/agrp_calsuite-MainCampus/Series/Wishing Chair Productions,X-BEDEWORK-ALIAS : values : text : /user/agrp_calsuite-MainCampus/Childrens,X-BEDEWORK-ALIAS : values : text : /user/agrp_calsuite-MainCampus/Series/Community of Many Faces,X-BEDEWORK-ALIAS : values : text : /user/agrp_calsuite-MainCampus/Browse By Topic/Puppet Shows </t>
  </si>
  <si>
    <t>20160212-000018-INGLEWOOD-201604021030%40LIBRARY.NASHVILLE.ORG</t>
  </si>
  <si>
    <t>http://events.library.nashville.org/feeder/feeder/event/eventView.do?b=de&amp;amp;calPath=%2Fpublic%2Fcals%2FMainCal&amp;amp;guid=20160212-000018-INGLEWOOD-201604021030%40LIBRARY.NASHVILLE.ORG&amp;amp;recurrenceId=</t>
  </si>
  <si>
    <t>20160127-000010-INGLEWOOD-201604041000%40LIBRARY.NASHVILLE.ORG</t>
  </si>
  <si>
    <t>http://events.library.nashville.org/feeder/feeder/event/eventView.do?b=de&amp;amp;calPath=%2Fpublic%2Fcals%2FMainCal&amp;amp;guid=20160127-000010-INGLEWOOD-201604041000%40LIBRARY.NASHVILLE.ORG&amp;amp;recurrenceId=</t>
  </si>
  <si>
    <t>20160127-000011-INGLEWOOD-201604041100%40LIBRARY.NASHVILLE.ORG</t>
  </si>
  <si>
    <t>http://events.library.nashville.org/feeder/feeder/event/eventView.do?b=de&amp;amp;calPath=%2Fpublic%2Fcals%2FMainCal&amp;amp;guid=20160127-000011-INGLEWOOD-201604041100%40LIBRARY.NASHVILLE.ORG&amp;amp;recurrenceId=</t>
  </si>
  <si>
    <t>http://events.library.nashville.org/feeder/feeder/event/eventView.do?b=de&amp;amp;calPath=%2Fpublic%2Fcals%2FMainCal&amp;amp;guid=CAL-2a3e9ebb-529c83d2-0152-9e187379-00000faddemobedework%40mysite.edu&amp;amp;recurrenceId=20160404T233000Z</t>
  </si>
  <si>
    <t>20160405T003000Z</t>
  </si>
  <si>
    <t>20160404T193000</t>
  </si>
  <si>
    <t>20160405T150000Z</t>
  </si>
  <si>
    <t>http://events.library.nashville.org/feeder/feeder/event/eventView.do?b=de&amp;amp;calPath=%2Fpublic%2Fcals%2FMainCal&amp;amp;guid=CAL-2a3e9ebb-5263dde2-0152-6577ffb5-00007ea2demobedework%40mysite.edu&amp;amp;recurrenceId=20160405T150000Z</t>
  </si>
  <si>
    <t>20160405T100000</t>
  </si>
  <si>
    <t>20160405T180000Z</t>
  </si>
  <si>
    <t>http://events.library.nashville.org/feeder/feeder/event/eventView.do?b=de&amp;amp;calPath=%2Fpublic%2Fcals%2FMainCal&amp;amp;guid=20160127-000003-HERMITAGE-201603081300%40LIBRARY.NASHVILLE.ORG&amp;amp;recurrenceId=20160405T180000Z</t>
  </si>
  <si>
    <t>20160405T130000</t>
  </si>
  <si>
    <t>http://events.library.nashville.org/feeder/feeder/event/eventView.do?b=de&amp;amp;calPath=%2Fpublic%2Fcals%2FMainCal&amp;amp;guid=20160127-000028-HERMITAGE-201605171600%40LIBRARY.NASHVILLE.ORG&amp;amp;recurrenceId=20160405T210000Z</t>
  </si>
  <si>
    <t>20160405T220000Z</t>
  </si>
  <si>
    <t>20160405T170000</t>
  </si>
  <si>
    <t>20160127-000004-LOOBY-201604051600%40LIBRARY.NASHVILLE.ORG</t>
  </si>
  <si>
    <t>http://events.library.nashville.org/feeder/feeder/event/eventView.do?b=de&amp;amp;calPath=%2Fpublic%2Fcals%2FMainCal&amp;amp;guid=20160127-000004-LOOBY-201604051600%40LIBRARY.NASHVILLE.ORG&amp;amp;recurrenceId=</t>
  </si>
  <si>
    <t>Arts and Crafts,series/Community of Many Faces,Children,location/Looby,Locations,Series</t>
  </si>
  <si>
    <t>&amp;quot;Alebrijes&amp;quot; are brightly-painted and textured sculptures representing animals and other dream-like creatures, a folk art tradition originating in Oaxaca, Mexico.&amp;nbsp;Guided by artist Jairo Prado, participants will have the opportunity to conceptualize, construct, paint, and take home their own stylized alebrijes using recycled wood materials.</t>
  </si>
  <si>
    <t xml:space="preserve">X-BEDEWORK-ALIAS : values : text : /user/agrp_calsuite-MainCampus/Locations/Looby,X-BEDEWORK-ALIAS : values : text : /user/agrp_calsuite-MainCampus/Childrens,X-BEDEWORK-ALIAS : values : text : /user/agrp_calsuite-MainCampus/Series/Community of Many Faces,X-BEDEWORK-ALIAS : values : text : /user/agrp_calsuite-MainCampus/Browse By Topic/Arts and Crafts </t>
  </si>
  <si>
    <t>20160127-000040-HERMITAGE-201604061000%40LIBRARY.NASHVILLE.ORG</t>
  </si>
  <si>
    <t>http://events.library.nashville.org/feeder/feeder/event/eventView.do?b=de&amp;amp;calPath=%2Fpublic%2Fcals%2FMainCal&amp;amp;guid=20160127-000040-HERMITAGE-201604061000%40LIBRARY.NASHVILLE.ORG&amp;amp;recurrenceId=</t>
  </si>
  <si>
    <t>20160212-000021-INGLEWOOD-201604061030%40LIBRARY.NASHVILLE.ORG</t>
  </si>
  <si>
    <t>http://events.library.nashville.org/feeder/feeder/event/eventView.do?b=de&amp;amp;calPath=%2Fpublic%2Fcals%2FMainCal&amp;amp;guid=20160212-000021-INGLEWOOD-201604061030%40LIBRARY.NASHVILLE.ORG&amp;amp;recurrenceId=</t>
  </si>
  <si>
    <t>20160127-000041-HERMITAGE-201604061100%40LIBRARY.NASHVILLE.ORG</t>
  </si>
  <si>
    <t>http://events.library.nashville.org/feeder/feeder/event/eventView.do?b=de&amp;amp;calPath=%2Fpublic%2Fcals%2FMainCal&amp;amp;guid=20160127-000041-HERMITAGE-201604061100%40LIBRARY.NASHVILLE.ORG&amp;amp;recurrenceId=</t>
  </si>
  <si>
    <t>20160406T160000Z</t>
  </si>
  <si>
    <t>20160406T110000</t>
  </si>
  <si>
    <t>20160406T163000Z</t>
  </si>
  <si>
    <t>20160406T113000</t>
  </si>
  <si>
    <t xml:space="preserve"> Coffee and a Movie: Sweet Smell of Success (1957)</t>
  </si>
  <si>
    <t>20160127-000057-HERMITAGE-201604071030%40LIBRARY.NASHVILLE.ORG</t>
  </si>
  <si>
    <t>http://events.library.nashville.org/feeder/feeder/event/eventView.do?b=de&amp;amp;calPath=%2Fpublic%2Fcals%2FMainCal&amp;amp;guid=20160127-000057-HERMITAGE-201604071030%40LIBRARY.NASHVILLE.ORG&amp;amp;recurrenceId=</t>
  </si>
  <si>
    <t>20160407T153000Z</t>
  </si>
  <si>
    <t>20160407T103000</t>
  </si>
  <si>
    <t>20160407T173000Z</t>
  </si>
  <si>
    <t>20160407T123000</t>
  </si>
  <si>
    <t>Adults,location/Hermitage,Movies,Locations</t>
  </si>
  <si>
    <t>Sweet Smell of Success. Join us for the 1957 classic about money, power, and survival in midtown Manhattan, starring Burt Lancaster and Tony Curtis.</t>
  </si>
  <si>
    <t xml:space="preserve">X-BEDEWORK-ALIAS : values : text : /user/agrp_calsuite-MainCampus/Adults,X-BEDEWORK-ALIAS : values : text : /user/agrp_calsuite-MainCampus/Locations/Hermitage,X-BEDEWORK-ALIAS : values : text : /user/agrp_calsuite-MainCampus/Adults,X-BEDEWORK-ALIAS : values : text : /user/agrp_calsuite-MainCampus/Browse By Topic/Movies,X-BEDEWORK-IMAGE : values : text : http://www.library.nashville.org/images/bedework/Sweet_Smell_of_Success_(1957).jpg,X-BEDEWORK-SUBMITTEDBY : values : text : alprice for calsuite-MainCampus (agrp_calsuite-MainCampus) </t>
  </si>
  <si>
    <t>http://events.library.nashville.org/feeder/feeder/event/eventView.do?b=de&amp;amp;calPath=%2Fpublic%2Fcals%2FMainCal&amp;amp;guid=CAL-2a3e9ebb-529c83d2-0152-9e0d0ce9-00000207demobedework%40mysite.edu&amp;amp;recurrenceId=20160408T150000Z</t>
  </si>
  <si>
    <t>20160408T170000Z</t>
  </si>
  <si>
    <t>20160408T120000</t>
  </si>
  <si>
    <t>20160127-000047-INGLEWOOD-201604091030%40LIBRARY.NASHVILLE.ORG</t>
  </si>
  <si>
    <t>http://events.library.nashville.org/feeder/feeder/event/eventView.do?b=de&amp;amp;calPath=%2Fpublic%2Fcals%2FMainCal&amp;amp;guid=20160127-000047-INGLEWOOD-201604091030%40LIBRARY.NASHVILLE.ORG&amp;amp;recurrenceId=</t>
  </si>
  <si>
    <t>location/Inglewood,series/Community of Many Faces,Children,Dance and Theater,Locations,Series</t>
  </si>
  <si>
    <t xml:space="preserve">X-BEDEWORK-ALIAS : values : text : /user/agrp_calsuite-MainCampus/Locations/Inglewood,X-BEDEWORK-ALIAS : values : text : /user/agrp_calsuite-MainCampus/Childrens,X-BEDEWORK-ALIAS : values : text : /user/agrp_calsuite-MainCampus/Series/Community of Many Faces,X-BEDEWORK-ALIAS : values : text : /user/agrp_calsuite-MainCampus/Browse By Topic/Dance and Theater </t>
  </si>
  <si>
    <t xml:space="preserve"> Plant Swap</t>
  </si>
  <si>
    <t>CAL-2a3e9ebb-52f41096-0152-f66b5799-00004bc9demobedework%40mysite.edu</t>
  </si>
  <si>
    <t>http://events.library.nashville.org/feeder/feeder/event/eventView.do?b=de&amp;amp;calPath=%2Fpublic%2Fcals%2FMainCal&amp;amp;guid=CAL-2a3e9ebb-52f41096-0152-f66b5799-00004bc9demobedework%40mysite.edu&amp;amp;recurrenceId=</t>
  </si>
  <si>
    <t>20160409T203000Z</t>
  </si>
  <si>
    <t>20160409T153000</t>
  </si>
  <si>
    <t>series/Seed Exchange,Adults,location/Inglewood,Home and Garden,Locations,Series</t>
  </si>
  <si>
    <t>Bring your extra tomato, pepper or other plants and trade them for something different to add to your garden.\n\nWhile you're at the library, check out the NPL Seed Exchange!\n\nThis event is brought to you by the Nashville Public Library Seed Exchange. Borrow seeds, grow plants, return seeds. Seeds are available at 10 library locations.</t>
  </si>
  <si>
    <t xml:space="preserve">X-BEDEWORK-ALIAS : values : text : /user/agrp_calsuite-MainCampus/Adults,X-BEDEWORK-ALIAS : values : text : /user/agrp_calsuite-MainCampus/Browse By Topic/Home and Garden,X-BEDEWORK-ALIAS : values : text : /user/agrp_calsuite-MainCampus/Locations/Inglewood,X-BEDEWORK-ALIAS : values : text : /user/agrp_calsuite-MainCampus/Series/Seed Exchange,X-BEDEWORK-IMAGE : values : text : http://events.library.nashville.org/pubcaldav/public/images/SeedLogo_noBlue.jpg,X-BEDEWORK-SUBMITTEDBY : values : text : alprice for calsuite-MainCampus (agrp_calsuite-MainCampus) </t>
  </si>
  <si>
    <t>20160127-000081-HERMITAGE-201604091400%40LIBRARY.NASHVILLE.ORG</t>
  </si>
  <si>
    <t>http://events.library.nashville.org/feeder/feeder/event/eventView.do?b=de&amp;amp;calPath=%2Fpublic%2Fcals%2FMainCal&amp;amp;guid=20160127-000081-HERMITAGE-201604091400%40LIBRARY.NASHVILLE.ORG&amp;amp;recurrenceId=</t>
  </si>
  <si>
    <t>Arts and Crafts,location/Hermitage,Teens,series/Community of Many Faces,Locations,Series</t>
  </si>
  <si>
    <t xml:space="preserve">X-BEDEWORK-ALIAS : values : text : /user/agrp_calsuite-MainCampus/Locations/Hermitage,X-BEDEWORK-ALIAS : values : text : /user/agrp_calsuite-MainCampus/Teens,X-BEDEWORK-ALIAS : values : text : /user/agrp_calsuite-MainCampus/Series/Community of Many Faces,X-BEDEWORK-ALIAS : values : text : /user/agrp_calsuite-MainCampus/Browse By Topic/Arts and Crafts </t>
  </si>
  <si>
    <t>20160127-000012-INGLEWOOD-201604111000%40LIBRARY.NASHVILLE.ORG</t>
  </si>
  <si>
    <t>http://events.library.nashville.org/feeder/feeder/event/eventView.do?b=de&amp;amp;calPath=%2Fpublic%2Fcals%2FMainCal&amp;amp;guid=20160127-000012-INGLEWOOD-201604111000%40LIBRARY.NASHVILLE.ORG&amp;amp;recurrenceId=</t>
  </si>
  <si>
    <t>20160127-000013-INGLEWOOD-201604111100%40LIBRARY.NASHVILLE.ORG</t>
  </si>
  <si>
    <t>http://events.library.nashville.org/feeder/feeder/event/eventView.do?b=de&amp;amp;calPath=%2Fpublic%2Fcals%2FMainCal&amp;amp;guid=20160127-000013-INGLEWOOD-201604111100%40LIBRARY.NASHVILLE.ORG&amp;amp;recurrenceId=</t>
  </si>
  <si>
    <t>20160411T160000Z</t>
  </si>
  <si>
    <t>20160411T110000</t>
  </si>
  <si>
    <t>20160127-000005-LOOBY-201604111600%40LIBRARY.NASHVILLE.ORG</t>
  </si>
  <si>
    <t>http://events.library.nashville.org/feeder/feeder/event/eventView.do?b=de&amp;amp;calPath=%2Fpublic%2Fcals%2FMainCal&amp;amp;guid=20160127-000005-LOOBY-201604111600%40LIBRARY.NASHVILLE.ORG&amp;amp;recurrenceId=</t>
  </si>
  <si>
    <t>series/Community of Many Faces,Children,location/Looby,Dance and Theater,Locations,Series</t>
  </si>
  <si>
    <t xml:space="preserve">X-BEDEWORK-ALIAS : values : text : /user/agrp_calsuite-MainCampus/Locations/Looby,X-BEDEWORK-ALIAS : values : text : /user/agrp_calsuite-MainCampus/Childrens,X-BEDEWORK-ALIAS : values : text : /user/agrp_calsuite-MainCampus/Series/Community of Many Faces,X-BEDEWORK-ALIAS : values : text : /user/agrp_calsuite-MainCampus/Browse By Topic/Dance and Theater </t>
  </si>
  <si>
    <t xml:space="preserve"> Starlight Story Time: Make Your Own Flag, Create Your Own Country!</t>
  </si>
  <si>
    <t>20160127-000061-HERMITAGE-201604111830%40LIBRARY.NASHVILLE.ORG</t>
  </si>
  <si>
    <t>http://events.library.nashville.org/feeder/feeder/event/eventView.do?b=de&amp;amp;calPath=%2Fpublic%2Fcals%2FMainCal&amp;amp;guid=20160127-000061-HERMITAGE-201604111830%40LIBRARY.NASHVILLE.ORG&amp;amp;recurrenceId=</t>
  </si>
  <si>
    <t>20160412T003000Z</t>
  </si>
  <si>
    <t>20160411T193000</t>
  </si>
  <si>
    <t xml:space="preserve">X-BEDEWORK-ALIAS : values : text : /user/agrp_calsuite-MainCampus/Locations/Hermitage,X-BEDEWORK-ALIAS : values : text : /user/agrp_calsuite-MainCampus/Childrens,X-BEDEWORK-ALIAS : values : text : /user/agrp_calsuite-MainCampus/Browse By Topic/Story Time,X-BEDEWORK-ALIAS : values : text : /user/agrp_calsuite-MainCampus/Browse By Topic/Arts and Crafts,X-BEDEWORK-THUMB-IMAGE : values : text : http://www.library.nashville.org/images/bedework/story-time_thumb.jpg,X-BEDEWORK-IMAGE : values : text : http://www.library.nashville.org/images/bedework/story-time_generic.jpg </t>
  </si>
  <si>
    <t>20160412T150000Z</t>
  </si>
  <si>
    <t>http://events.library.nashville.org/feeder/feeder/event/eventView.do?b=de&amp;amp;calPath=%2Fpublic%2Fcals%2FMainCal&amp;amp;guid=CAL-2a3e9ebb-5263dde2-0152-6577ffb5-00007ea2demobedework%40mysite.edu&amp;amp;recurrenceId=20160412T150000Z</t>
  </si>
  <si>
    <t>20160412T100000</t>
  </si>
  <si>
    <t>20160412T180000Z</t>
  </si>
  <si>
    <t>http://events.library.nashville.org/feeder/feeder/event/eventView.do?b=de&amp;amp;calPath=%2Fpublic%2Fcals%2FMainCal&amp;amp;guid=20160127-000003-HERMITAGE-201603081300%40LIBRARY.NASHVILLE.ORG&amp;amp;recurrenceId=20160412T180000Z</t>
  </si>
  <si>
    <t>20160412T130000</t>
  </si>
  <si>
    <t>http://events.library.nashville.org/feeder/feeder/event/eventView.do?b=de&amp;amp;calPath=%2Fpublic%2Fcals%2FMainCal&amp;amp;guid=CAL-2a3e9ebb-52cca996-0152-cd820a7d-00005fefdemobedework%40mysite.edu&amp;amp;recurrenceId=20160412T210000Z</t>
  </si>
  <si>
    <t>20160412T220000Z</t>
  </si>
  <si>
    <t>20160412T170000</t>
  </si>
  <si>
    <t>20160127-000082-HERMITAGE-201604121800%40LIBRARY.NASHVILLE.ORG</t>
  </si>
  <si>
    <t>http://events.library.nashville.org/feeder/feeder/event/eventView.do?b=de&amp;amp;calPath=%2Fpublic%2Fcals%2FMainCal&amp;amp;guid=20160127-000082-HERMITAGE-201604121800%40LIBRARY.NASHVILLE.ORG&amp;amp;recurrenceId=</t>
  </si>
  <si>
    <t>Arts and Crafts,Adults,location/Hermitage,series/Community of Many Faces,Locations,Series</t>
  </si>
  <si>
    <t xml:space="preserve">X-BEDEWORK-ALIAS : values : text : /user/agrp_calsuite-MainCampus/Adults,X-BEDEWORK-ALIAS : values : text : /user/agrp_calsuite-MainCampus/Locations/Hermitage,X-BEDEWORK-ALIAS : values : text : /user/agrp_calsuite-MainCampus/Adults,X-BEDEWORK-ALIAS : values : text : /user/agrp_calsuite-MainCampus/Series/Community of Many Faces,X-BEDEWORK-ALIAS : values : text : /user/agrp_calsuite-MainCampus/Browse By Topic/Arts and Crafts </t>
  </si>
  <si>
    <t>20160127-000077-HERMITAGE-201604121830%40LIBRARY.NASHVILLE.ORG</t>
  </si>
  <si>
    <t>http://events.library.nashville.org/feeder/feeder/event/eventView.do?b=de&amp;amp;calPath=%2Fpublic%2Fcals%2FMainCal&amp;amp;guid=20160127-000077-HERMITAGE-201604121830%40LIBRARY.NASHVILLE.ORG&amp;amp;recurrenceId=</t>
  </si>
  <si>
    <t>20160413T003000Z</t>
  </si>
  <si>
    <t>20160412T193000</t>
  </si>
  <si>
    <t>20160127-000042-HERMITAGE-201604131000%40LIBRARY.NASHVILLE.ORG</t>
  </si>
  <si>
    <t>http://events.library.nashville.org/feeder/feeder/event/eventView.do?b=de&amp;amp;calPath=%2Fpublic%2Fcals%2FMainCal&amp;amp;guid=20160127-000042-HERMITAGE-201604131000%40LIBRARY.NASHVILLE.ORG&amp;amp;recurrenceId=</t>
  </si>
  <si>
    <t>20160127-000032-INGLEWOOD-201604131030%40LIBRARY.NASHVILLE.ORG</t>
  </si>
  <si>
    <t>http://events.library.nashville.org/feeder/feeder/event/eventView.do?b=de&amp;amp;calPath=%2Fpublic%2Fcals%2FMainCal&amp;amp;guid=20160127-000032-INGLEWOOD-201604131030%40LIBRARY.NASHVILLE.ORG&amp;amp;recurrenceId=</t>
  </si>
  <si>
    <t xml:space="preserve"> Story Time with Miss Montoya: It's A Froggy Frog World</t>
  </si>
  <si>
    <t>20160127-000006-HADLEYPARK-201604131030%40LIBRARY.NASHVILLE.ORG</t>
  </si>
  <si>
    <t>http://events.library.nashville.org/feeder/feeder/event/eventView.do?b=de&amp;amp;calPath=%2Fpublic%2Fcals%2FMainCal&amp;amp;guid=20160127-000006-HADLEYPARK-201604131030%40LIBRARY.NASHVILLE.ORG&amp;amp;recurrenceId=</t>
  </si>
  <si>
    <t>Come and enjoy stories, songs and activities at this &amp;quot;&amp;quot;frogtastic&amp;quot;&amp;quot; story time.</t>
  </si>
  <si>
    <t>20160127-000043-HERMITAGE-201604131100%40LIBRARY.NASHVILLE.ORG</t>
  </si>
  <si>
    <t>http://events.library.nashville.org/feeder/feeder/event/eventView.do?b=de&amp;amp;calPath=%2Fpublic%2Fcals%2FMainCal&amp;amp;guid=20160127-000043-HERMITAGE-201604131100%40LIBRARY.NASHVILLE.ORG&amp;amp;recurrenceId=</t>
  </si>
  <si>
    <t>20160413T160000Z</t>
  </si>
  <si>
    <t>20160413T110000</t>
  </si>
  <si>
    <t>20160413T163000Z</t>
  </si>
  <si>
    <t>20160413T113000</t>
  </si>
  <si>
    <t>20160415T150000Z</t>
  </si>
  <si>
    <t>http://events.library.nashville.org/feeder/feeder/event/eventView.do?b=de&amp;amp;calPath=%2Fpublic%2Fcals%2FMainCal&amp;amp;guid=CAL-2a3e9ebb-529c83d2-0152-9e0d0ce9-00000207demobedework%40mysite.edu&amp;amp;recurrenceId=20160415T150000Z</t>
  </si>
  <si>
    <t>20160415T100000</t>
  </si>
  <si>
    <t>20160415T170000Z</t>
  </si>
  <si>
    <t>20160415T120000</t>
  </si>
  <si>
    <t xml:space="preserve"> Global Education presents Nyama Drum Ensemble</t>
  </si>
  <si>
    <t>20160127-000007-HADLEYPARK-201604161400%40LIBRARY.NASHVILLE.ORG</t>
  </si>
  <si>
    <t>http://events.library.nashville.org/feeder/feeder/event/eventView.do?b=de&amp;amp;calPath=%2Fpublic%2Fcals%2FMainCal&amp;amp;guid=20160127-000007-HADLEYPARK-201604161400%40LIBRARY.NASHVILLE.ORG&amp;amp;recurrenceId=</t>
  </si>
  <si>
    <t>location/Hadley Park,series/Community of Many Faces,Children,Dance and Theater,Locations,Series</t>
  </si>
  <si>
    <t>Nyama Drum Ensemble, directed by Shannon Holland, shares both traditional rhythms emanating out of The Great Mali Empire of West Africa as well as popular rhythms and those of his own creation.</t>
  </si>
  <si>
    <t xml:space="preserve">X-BEDEWORK-ALIAS : values : text : /user/agrp_calsuite-MainCampus/Locations/Hadley Park,X-BEDEWORK-ALIAS : values : text : /user/agrp_calsuite-MainCampus/Childrens,X-BEDEWORK-ALIAS : values : text : /user/agrp_calsuite-MainCampus/Series/Community of Many Faces,X-BEDEWORK-ALIAS : values : text : /user/agrp_calsuite-MainCampus/Browse By Topic/Dance and Theater </t>
  </si>
  <si>
    <t>20160127-000048-INGLEWOOD-201604161400%40LIBRARY.NASHVILLE.ORG</t>
  </si>
  <si>
    <t>http://events.library.nashville.org/feeder/feeder/event/eventView.do?b=de&amp;amp;calPath=%2Fpublic%2Fcals%2FMainCal&amp;amp;guid=20160127-000048-INGLEWOOD-201604161400%40LIBRARY.NASHVILLE.ORG&amp;amp;recurrenceId=</t>
  </si>
  <si>
    <t>Arts and Crafts,Adults,location/Inglewood,series/Community of Many Faces,Locations,Series</t>
  </si>
  <si>
    <t>Learn this traditional Ukrainian Easter Egg craft in a 2-hour workshop. Many eastern European ethnic groups decorate eggs using this wax resist method.</t>
  </si>
  <si>
    <t xml:space="preserve">X-BEDEWORK-ALIAS : values : text : /user/agrp_calsuite-MainCampus/Adults,X-BEDEWORK-ALIAS : values : text : /user/agrp_calsuite-MainCampus/Adults,X-BEDEWORK-ALIAS : values : text : /user/agrp_calsuite-MainCampus/Locations/Inglewood,X-BEDEWORK-ALIAS : values : text : /user/agrp_calsuite-MainCampus/Adults,X-BEDEWORK-ALIAS : values : text : /user/agrp_calsuite-MainCampus/Series/Community of Many Faces,X-BEDEWORK-ALIAS : values : text : /user/agrp_calsuite-MainCampus/Browse By Topic/Arts and Crafts </t>
  </si>
  <si>
    <t xml:space="preserve"> Genealogy Workshop with Sue Cooper</t>
  </si>
  <si>
    <t>CAL-2a3e9ebb-52f41096-0152-f66cba20-00004dbedemobedework%40mysite.edu</t>
  </si>
  <si>
    <t>http://events.library.nashville.org/feeder/feeder/event/eventView.do?b=de&amp;amp;calPath=%2Fpublic%2Fcals%2FMainCal&amp;amp;guid=CAL-2a3e9ebb-52f41096-0152-f66cba20-00004dbedemobedework%40mysite.edu&amp;amp;recurrenceId=</t>
  </si>
  <si>
    <t>Professional genealogist Sue Cooper leads a workshop on genealogical research.  She will answer research questions and will help you with your own projects.</t>
  </si>
  <si>
    <t>20160127-000072-HERMITAGE-201604161400%40LIBRARY.NASHVILLE.ORG</t>
  </si>
  <si>
    <t>http://events.library.nashville.org/feeder/feeder/event/eventView.do?b=de&amp;amp;calPath=%2Fpublic%2Fcals%2FMainCal&amp;amp;guid=20160127-000072-HERMITAGE-201604161400%40LIBRARY.NASHVILLE.ORG&amp;amp;recurrenceId=</t>
  </si>
  <si>
    <t>Professional genealogist Sue Cooper leads a workshop on genealogical research. She will answer many research questions and will help you with your own projects.</t>
  </si>
  <si>
    <t>20160127-000080-HERMITAGE-201604171430%40LIBRARY.NASHVILLE.ORG</t>
  </si>
  <si>
    <t>http://events.library.nashville.org/feeder/feeder/event/eventView.do?b=de&amp;amp;calPath=%2Fpublic%2Fcals%2FMainCal&amp;amp;guid=20160127-000080-HERMITAGE-201604171430%40LIBRARY.NASHVILLE.ORG&amp;amp;recurrenceId=</t>
  </si>
  <si>
    <t>20160417T193000Z</t>
  </si>
  <si>
    <t>20160417T143000</t>
  </si>
  <si>
    <t>location/Hermitage,Teens,series/Community of Many Faces,Dance and Theater,Locations,Series</t>
  </si>
  <si>
    <t xml:space="preserve">X-BEDEWORK-ALIAS : values : text : /user/agrp_calsuite-MainCampus/Locations/Hermitage,X-BEDEWORK-ALIAS : values : text : /user/agrp_calsuite-MainCampus/Teens,X-BEDEWORK-ALIAS : values : text : /user/agrp_calsuite-MainCampus/Series/Community of Many Faces,X-BEDEWORK-ALIAS : values : text : /user/agrp_calsuite-MainCampus/Browse By Topic/Dance and Theater </t>
  </si>
  <si>
    <t>20160127-000014-INGLEWOOD-201604181000%40LIBRARY.NASHVILLE.ORG</t>
  </si>
  <si>
    <t>http://events.library.nashville.org/feeder/feeder/event/eventView.do?b=de&amp;amp;calPath=%2Fpublic%2Fcals%2FMainCal&amp;amp;guid=20160127-000014-INGLEWOOD-201604181000%40LIBRARY.NASHVILLE.ORG&amp;amp;recurrenceId=</t>
  </si>
  <si>
    <t>20160127-000015-INGLEWOOD-201604181100%40LIBRARY.NASHVILLE.ORG</t>
  </si>
  <si>
    <t>http://events.library.nashville.org/feeder/feeder/event/eventView.do?b=de&amp;amp;calPath=%2Fpublic%2Fcals%2FMainCal&amp;amp;guid=20160127-000015-INGLEWOOD-201604181100%40LIBRARY.NASHVILLE.ORG&amp;amp;recurrenceId=</t>
  </si>
  <si>
    <t>20160418T160000Z</t>
  </si>
  <si>
    <t>20160418T110000</t>
  </si>
  <si>
    <t>http://events.library.nashville.org/feeder/feeder/event/eventView.do?b=de&amp;amp;calPath=%2Fpublic%2Fcals%2FMainCal&amp;amp;guid=20160127-000003-HERMITAGE-201603081300%40LIBRARY.NASHVILLE.ORG&amp;amp;recurrenceId=20160419T180000Z</t>
  </si>
  <si>
    <t>http://events.library.nashville.org/feeder/feeder/event/eventView.do?b=de&amp;amp;calPath=%2Fpublic%2Fcals%2FMainCal&amp;amp;guid=20160127-000028-HERMITAGE-201605171600%40LIBRARY.NASHVILLE.ORG&amp;amp;recurrenceId=20160419T210000Z</t>
  </si>
  <si>
    <t>20160419T220000Z</t>
  </si>
  <si>
    <t>20160419T170000</t>
  </si>
  <si>
    <t xml:space="preserve"> Book Club: Station Eleven by Emily St. John Mandel</t>
  </si>
  <si>
    <t>20160127-000066-HERMITAGE-201604191830%40LIBRARY.NASHVILLE.ORG</t>
  </si>
  <si>
    <t>http://events.library.nashville.org/feeder/feeder/event/eventView.do?b=de&amp;amp;calPath=%2Fpublic%2Fcals%2FMainCal&amp;amp;guid=20160127-000066-HERMITAGE-201604191830%40LIBRARY.NASHVILLE.ORG&amp;amp;recurrenceId=</t>
  </si>
  <si>
    <t>Adults,location/Hermitage,Book Clubs,Locations</t>
  </si>
  <si>
    <t>Every 3rd Tuesday. We always welcome new members.  April 19: Station Eleven, by Emily St. John Mandel. Call (615) 880-3951 for more information and latest book titles.</t>
  </si>
  <si>
    <t xml:space="preserve">X-BEDEWORK-ALIAS : values : text : /user/agrp_calsuite-MainCampus/Adults,X-BEDEWORK-ALIAS : values : text : /user/agrp_calsuite-MainCampus/Locations/Hermitage,X-BEDEWORK-ALIAS : values : text : /user/agrp_calsuite-MainCampus/Adults,X-BEDEWORK-ALIAS : values : text : /user/agrp_calsuite-MainCampus/Browse By Topic/Book Clubs,X-BEDEWORK-THUMB-IMAGE : values : text : http://catalog.library.nashville.org/bookcover.php?id=f26d9a1c-bc7c-e0b4-9059-a46087549cc7&amp;amp;size=small&amp;amp;type=grouped_work,X-BEDEWORK-IMAGE : values : text : http://catalog.library.nashville.org/bookcover.php?id=f26d9a1c-bc7c-e0b4-9059-a46087549cc7&amp;amp;size=large&amp;amp;type=grouped_work,X-BEDEWORK-SUBMITTEDBY : values : text : kcook for calsuite-MainCampus (agrp_calsuite-MainCampus) </t>
  </si>
  <si>
    <t>20160127-000044-HERMITAGE-201604201000%40LIBRARY.NASHVILLE.ORG</t>
  </si>
  <si>
    <t>http://events.library.nashville.org/feeder/feeder/event/eventView.do?b=de&amp;amp;calPath=%2Fpublic%2Fcals%2FMainCal&amp;amp;guid=20160127-000044-HERMITAGE-201604201000%40LIBRARY.NASHVILLE.ORG&amp;amp;recurrenceId=</t>
  </si>
  <si>
    <t>20160420T150000Z</t>
  </si>
  <si>
    <t>20160420T100000</t>
  </si>
  <si>
    <t>20160212-000029-INGLEWOOD-201604201030%40LIBRARY.NASHVILLE.ORG</t>
  </si>
  <si>
    <t>http://events.library.nashville.org/feeder/feeder/event/eventView.do?b=de&amp;amp;calPath=%2Fpublic%2Fcals%2FMainCal&amp;amp;guid=20160212-000029-INGLEWOOD-201604201030%40LIBRARY.NASHVILLE.ORG&amp;amp;recurrenceId=</t>
  </si>
  <si>
    <t>20160127-000045-HERMITAGE-201604201100%40LIBRARY.NASHVILLE.ORG</t>
  </si>
  <si>
    <t>http://events.library.nashville.org/feeder/feeder/event/eventView.do?b=de&amp;amp;calPath=%2Fpublic%2Fcals%2FMainCal&amp;amp;guid=20160127-000045-HERMITAGE-201604201100%40LIBRARY.NASHVILLE.ORG&amp;amp;recurrenceId=</t>
  </si>
  <si>
    <t>20160420T160000Z</t>
  </si>
  <si>
    <t>20160420T110000</t>
  </si>
  <si>
    <t>20160420T163000Z</t>
  </si>
  <si>
    <t>20160420T113000</t>
  </si>
  <si>
    <t xml:space="preserve"> Drug and Alcohol Awareness Workshop</t>
  </si>
  <si>
    <t>20160127-000008-HADLEYPARK-201604211530%40LIBRARY.NASHVILLE.ORG</t>
  </si>
  <si>
    <t>http://events.library.nashville.org/feeder/feeder/event/eventView.do?b=de&amp;amp;calPath=%2Fpublic%2Fcals%2FMainCal&amp;amp;guid=20160127-000008-HADLEYPARK-201604211530%40LIBRARY.NASHVILLE.ORG&amp;amp;recurrenceId=</t>
  </si>
  <si>
    <t>Learn  about the dangers of underage drinking and drug abuse, and get information on places that offer services to help those struggling with these issues. Presented by T.O.T.A.L.</t>
  </si>
  <si>
    <t>20160422T150000Z</t>
  </si>
  <si>
    <t>http://events.library.nashville.org/feeder/feeder/event/eventView.do?b=de&amp;amp;calPath=%2Fpublic%2Fcals%2FMainCal&amp;amp;guid=CAL-2a3e9ebb-529c83d2-0152-9e0d0ce9-00000207demobedework%40mysite.edu&amp;amp;recurrenceId=20160422T150000Z</t>
  </si>
  <si>
    <t>20160422T100000</t>
  </si>
  <si>
    <t>20160422T170000Z</t>
  </si>
  <si>
    <t>20160422T120000</t>
  </si>
  <si>
    <t xml:space="preserve"> Science Saturday: Gravity</t>
  </si>
  <si>
    <t>20160127-000043-INGLEWOOD-201604231000%40LIBRARY.NASHVILLE.ORG</t>
  </si>
  <si>
    <t>http://events.library.nashville.org/feeder/feeder/event/eventView.do?b=de&amp;amp;calPath=%2Fpublic%2Fcals%2FMainCal&amp;amp;guid=20160127-000043-INGLEWOOD-201604231000%40LIBRARY.NASHVILLE.ORG&amp;amp;recurrenceId=</t>
  </si>
  <si>
    <t>20160423T150000Z</t>
  </si>
  <si>
    <t>20160423T100000</t>
  </si>
  <si>
    <t>Hands-on science experiments and science-related activities for kids ages 6-10 and their parental &amp;quot;&amp;quot;lab partners&amp;quot;&amp;quot;. April's topic will be Gravity.</t>
  </si>
  <si>
    <t>20160127-000016-INGLEWOOD-201604251000%40LIBRARY.NASHVILLE.ORG</t>
  </si>
  <si>
    <t>http://events.library.nashville.org/feeder/feeder/event/eventView.do?b=de&amp;amp;calPath=%2Fpublic%2Fcals%2FMainCal&amp;amp;guid=20160127-000016-INGLEWOOD-201604251000%40LIBRARY.NASHVILLE.ORG&amp;amp;recurrenceId=</t>
  </si>
  <si>
    <t>20160212-000032-INGLEWOOD-201604251100%40LIBRARY.NASHVILLE.ORG</t>
  </si>
  <si>
    <t>http://events.library.nashville.org/feeder/feeder/event/eventView.do?b=de&amp;amp;calPath=%2Fpublic%2Fcals%2FMainCal&amp;amp;guid=20160212-000032-INGLEWOOD-201604251100%40LIBRARY.NASHVILLE.ORG&amp;amp;recurrenceId=</t>
  </si>
  <si>
    <t>20160425T160000Z</t>
  </si>
  <si>
    <t>20160425T110000</t>
  </si>
  <si>
    <t>20160127-000062-HERMITAGE-201604251830%40LIBRARY.NASHVILLE.ORG</t>
  </si>
  <si>
    <t>http://events.library.nashville.org/feeder/feeder/event/eventView.do?b=de&amp;amp;calPath=%2Fpublic%2Fcals%2FMainCal&amp;amp;guid=20160127-000062-HERMITAGE-201604251830%40LIBRARY.NASHVILLE.ORG&amp;amp;recurrenceId=</t>
  </si>
  <si>
    <t>20160426T003000Z</t>
  </si>
  <si>
    <t>20160425T193000</t>
  </si>
  <si>
    <t>20160127-000009-HADLEYPARK-201604261000%40LIBRARY.NASHVILLE.ORG</t>
  </si>
  <si>
    <t>http://events.library.nashville.org/feeder/feeder/event/eventView.do?b=de&amp;amp;calPath=%2Fpublic%2Fcals%2FMainCal&amp;amp;guid=20160127-000009-HADLEYPARK-201604261000%40LIBRARY.NASHVILLE.ORG&amp;amp;recurrenceId=</t>
  </si>
  <si>
    <t>20160426T150000Z</t>
  </si>
  <si>
    <t>20160426T100000</t>
  </si>
  <si>
    <t>20160426T180000Z</t>
  </si>
  <si>
    <t>http://events.library.nashville.org/feeder/feeder/event/eventView.do?b=de&amp;amp;calPath=%2Fpublic%2Fcals%2FMainCal&amp;amp;guid=20160127-000003-HERMITAGE-201603081300%40LIBRARY.NASHVILLE.ORG&amp;amp;recurrenceId=20160426T180000Z</t>
  </si>
  <si>
    <t>20160426T130000</t>
  </si>
  <si>
    <t>http://events.library.nashville.org/feeder/feeder/event/eventView.do?b=de&amp;amp;calPath=%2Fpublic%2Fcals%2FMainCal&amp;amp;guid=CAL-2a3e9ebb-52cca996-0152-cd820a7d-00005fefdemobedework%40mysite.edu&amp;amp;recurrenceId=20160426T210000Z</t>
  </si>
  <si>
    <t>20160426T220000Z</t>
  </si>
  <si>
    <t>20160426T170000</t>
  </si>
  <si>
    <t xml:space="preserve"> Fourth Tuesday Book Discussion: A Spool of Blue Thread by Anne Tyler</t>
  </si>
  <si>
    <t>20160127-000040-INGLEWOOD-201604261830%40LIBRARY.NASHVILLE.ORG</t>
  </si>
  <si>
    <t>http://events.library.nashville.org/feeder/feeder/event/eventView.do?b=de&amp;amp;calPath=%2Fpublic%2Fcals%2FMainCal&amp;amp;guid=20160127-000040-INGLEWOOD-201604261830%40LIBRARY.NASHVILLE.ORG&amp;amp;recurrenceId=</t>
  </si>
  <si>
    <t>Adults,location/Inglewood,Book Clubs,Locations</t>
  </si>
  <si>
    <t>Every 4th Tuesday, join us for an informal and friendly discussion based on the book of the month.  The April title will be: A Spool of Blue Thread, by Anne Tyler</t>
  </si>
  <si>
    <t xml:space="preserve">X-BEDEWORK-ALIAS : values : text : /user/agrp_calsuite-MainCampus/Adults,X-BEDEWORK-ALIAS : values : text : /user/agrp_calsuite-MainCampus/Adults,X-BEDEWORK-ALIAS : values : text : /user/agrp_calsuite-MainCampus/Locations/Inglewood,X-BEDEWORK-ALIAS : values : text : /user/agrp_calsuite-MainCampus/Adults,X-BEDEWORK-ALIAS : values : text : /user/agrp_calsuite-MainCampus/Browse By Topic/Book Clubs,X-BEDEWORK-THUMB-IMAGE : values : text : http://catalog.library.nashville.org/bookcover.php?id=f84f5b01-e99a-a58a-5fb9-84041b4d088b&amp;amp;size=small&amp;amp;type=grouped_work,X-BEDEWORK-IMAGE : values : text : http://catalog.library.nashville.org/bookcover.php?id=f84f5b01-e99a-a58a-5fb9-84041b4d088b&amp;amp;size=large&amp;amp;type=grouped_work,X-BEDEWORK-SUBMITTEDBY : values : text : kcook for calsuite-MainCampus (agrp_calsuite-MainCampus) </t>
  </si>
  <si>
    <t>20160127-000046-HERMITAGE-201604271000%40LIBRARY.NASHVILLE.ORG</t>
  </si>
  <si>
    <t>http://events.library.nashville.org/feeder/feeder/event/eventView.do?b=de&amp;amp;calPath=%2Fpublic%2Fcals%2FMainCal&amp;amp;guid=20160127-000046-HERMITAGE-201604271000%40LIBRARY.NASHVILLE.ORG&amp;amp;recurrenceId=</t>
  </si>
  <si>
    <t>20160127-000010-HADLEYPARK-201604271030%40LIBRARY.NASHVILLE.ORG</t>
  </si>
  <si>
    <t>http://events.library.nashville.org/feeder/feeder/event/eventView.do?b=de&amp;amp;calPath=%2Fpublic%2Fcals%2FMainCal&amp;amp;guid=20160127-000010-HADLEYPARK-201604271030%40LIBRARY.NASHVILLE.ORG&amp;amp;recurrenceId=</t>
  </si>
  <si>
    <t>20160212-000034-INGLEWOOD-201604271030%40LIBRARY.NASHVILLE.ORG</t>
  </si>
  <si>
    <t>http://events.library.nashville.org/feeder/feeder/event/eventView.do?b=de&amp;amp;calPath=%2Fpublic%2Fcals%2FMainCal&amp;amp;guid=20160212-000034-INGLEWOOD-201604271030%40LIBRARY.NASHVILLE.ORG&amp;amp;recurrenceId=</t>
  </si>
  <si>
    <t>20160127-000047-HERMITAGE-201604271100%40LIBRARY.NASHVILLE.ORG</t>
  </si>
  <si>
    <t>http://events.library.nashville.org/feeder/feeder/event/eventView.do?b=de&amp;amp;calPath=%2Fpublic%2Fcals%2FMainCal&amp;amp;guid=20160127-000047-HERMITAGE-201604271100%40LIBRARY.NASHVILLE.ORG&amp;amp;recurrenceId=</t>
  </si>
  <si>
    <t>20160427T160000Z</t>
  </si>
  <si>
    <t>20160427T110000</t>
  </si>
  <si>
    <t>20160427T163000Z</t>
  </si>
  <si>
    <t>20160427T113000</t>
  </si>
  <si>
    <t>20160127-000069-HERMITAGE-201604281600%40LIBRARY.NASHVILLE.ORG</t>
  </si>
  <si>
    <t>http://events.library.nashville.org/feeder/feeder/event/eventView.do?b=de&amp;amp;calPath=%2Fpublic%2Fcals%2FMainCal&amp;amp;guid=20160127-000069-HERMITAGE-201604281600%40LIBRARY.NASHVILLE.ORG&amp;amp;recurrenceId=</t>
  </si>
  <si>
    <t>20160429T150000Z</t>
  </si>
  <si>
    <t>http://events.library.nashville.org/feeder/feeder/event/eventView.do?b=de&amp;amp;calPath=%2Fpublic%2Fcals%2FMainCal&amp;amp;guid=CAL-2a3e9ebb-529c83d2-0152-9e0d0ce9-00000207demobedework%40mysite.edu&amp;amp;recurrenceId=20160429T150000Z</t>
  </si>
  <si>
    <t>20160429T100000</t>
  </si>
  <si>
    <t>20160429T170000Z</t>
  </si>
  <si>
    <t>20160429T120000</t>
  </si>
  <si>
    <t>20160127-000083-HERMITAGE-201604291600%40LIBRARY.NASHVILLE.ORG</t>
  </si>
  <si>
    <t>http://events.library.nashville.org/feeder/feeder/event/eventView.do?b=de&amp;amp;calPath=%2Fpublic%2Fcals%2FMainCal&amp;amp;guid=20160127-000083-HERMITAGE-201604291600%40LIBRARY.NASHVILLE.ORG&amp;amp;recurrenceId=</t>
  </si>
  <si>
    <t>20160429T210000Z</t>
  </si>
  <si>
    <t>20160429T160000</t>
  </si>
  <si>
    <t>location/Hermitage,series/Community of Many Faces,Children,Dance and Theater,Locations,Series</t>
  </si>
  <si>
    <t xml:space="preserve">X-BEDEWORK-ALIAS : values : text : /user/agrp_calsuite-MainCampus/Locations/Hermitage,X-BEDEWORK-ALIAS : values : text : /user/agrp_calsuite-MainCampus/Childrens,X-BEDEWORK-ALIAS : values : text : /user/agrp_calsuite-MainCampus/Series/Community of Many Faces,X-BEDEWORK-ALIAS : values : text : /user/agrp_calsuite-MainCampus/Browse By Topic/Dance and Theater </t>
  </si>
  <si>
    <t>20160127-000018-INGLEWOOD-201605021000%40LIBRARY.NASHVILLE.ORG</t>
  </si>
  <si>
    <t>http://events.library.nashville.org/feeder/feeder/event/eventView.do?b=de&amp;amp;calPath=%2Fpublic%2Fcals%2FMainCal&amp;amp;guid=20160127-000018-INGLEWOOD-201605021000%40LIBRARY.NASHVILLE.ORG&amp;amp;recurrenceId=</t>
  </si>
  <si>
    <t>20160127-000019-INGLEWOOD-201605021100%40LIBRARY.NASHVILLE.ORG</t>
  </si>
  <si>
    <t>http://events.library.nashville.org/feeder/feeder/event/eventView.do?b=de&amp;amp;calPath=%2Fpublic%2Fcals%2FMainCal&amp;amp;guid=20160127-000019-INGLEWOOD-201605021100%40LIBRARY.NASHVILLE.ORG&amp;amp;recurrenceId=</t>
  </si>
  <si>
    <t>20160502T160000Z</t>
  </si>
  <si>
    <t>20160502T110000</t>
  </si>
  <si>
    <t>http://events.library.nashville.org/feeder/feeder/event/eventView.do?b=de&amp;amp;calPath=%2Fpublic%2Fcals%2FMainCal&amp;amp;guid=CAL-2a3e9ebb-529c83d2-0152-9e187379-00000faddemobedework%40mysite.edu&amp;amp;recurrenceId=20160502T233000Z</t>
  </si>
  <si>
    <t>20160503T003000Z</t>
  </si>
  <si>
    <t>20160502T193000</t>
  </si>
  <si>
    <t>20160503T180000Z</t>
  </si>
  <si>
    <t>http://events.library.nashville.org/feeder/feeder/event/eventView.do?b=de&amp;amp;calPath=%2Fpublic%2Fcals%2FMainCal&amp;amp;guid=20160127-000003-HERMITAGE-201603081300%40LIBRARY.NASHVILLE.ORG&amp;amp;recurrenceId=20160503T180000Z</t>
  </si>
  <si>
    <t>20160503T130000</t>
  </si>
  <si>
    <t>http://events.library.nashville.org/feeder/feeder/event/eventView.do?b=de&amp;amp;calPath=%2Fpublic%2Fcals%2FMainCal&amp;amp;guid=20160127-000028-HERMITAGE-201605171600%40LIBRARY.NASHVILLE.ORG&amp;amp;recurrenceId=20160503T210000Z</t>
  </si>
  <si>
    <t>20160503T220000Z</t>
  </si>
  <si>
    <t>20160503T170000</t>
  </si>
  <si>
    <t>20160127-000048-HERMITAGE-201605041000%40LIBRARY.NASHVILLE.ORG</t>
  </si>
  <si>
    <t>http://events.library.nashville.org/feeder/feeder/event/eventView.do?b=de&amp;amp;calPath=%2Fpublic%2Fcals%2FMainCal&amp;amp;guid=20160127-000048-HERMITAGE-201605041000%40LIBRARY.NASHVILLE.ORG&amp;amp;recurrenceId=</t>
  </si>
  <si>
    <t>20160127-000035-INGLEWOOD-201605041030%40LIBRARY.NASHVILLE.ORG</t>
  </si>
  <si>
    <t>http://events.library.nashville.org/feeder/feeder/event/eventView.do?b=de&amp;amp;calPath=%2Fpublic%2Fcals%2FMainCal&amp;amp;guid=20160127-000035-INGLEWOOD-201605041030%40LIBRARY.NASHVILLE.ORG&amp;amp;recurrenceId=</t>
  </si>
  <si>
    <t>20160127-000049-HERMITAGE-201605041100%40LIBRARY.NASHVILLE.ORG</t>
  </si>
  <si>
    <t>http://events.library.nashville.org/feeder/feeder/event/eventView.do?b=de&amp;amp;calPath=%2Fpublic%2Fcals%2FMainCal&amp;amp;guid=20160127-000049-HERMITAGE-201605041100%40LIBRARY.NASHVILLE.ORG&amp;amp;recurrenceId=</t>
  </si>
  <si>
    <t>20160504T160000Z</t>
  </si>
  <si>
    <t>20160504T110000</t>
  </si>
  <si>
    <t>20160504T163000Z</t>
  </si>
  <si>
    <t>20160504T113000</t>
  </si>
  <si>
    <t xml:space="preserve"> Coffee and a Movie: The Big Heart (1953)</t>
  </si>
  <si>
    <t>20160127-000058-HERMITAGE-201605051030%40LIBRARY.NASHVILLE.ORG</t>
  </si>
  <si>
    <t>http://events.library.nashville.org/feeder/feeder/event/eventView.do?b=de&amp;amp;calPath=%2Fpublic%2Fcals%2FMainCal&amp;amp;guid=20160127-000058-HERMITAGE-201605051030%40LIBRARY.NASHVILLE.ORG&amp;amp;recurrenceId=</t>
  </si>
  <si>
    <t>20160505T153000Z</t>
  </si>
  <si>
    <t>20160505T103000</t>
  </si>
  <si>
    <t>20160505T173000Z</t>
  </si>
  <si>
    <t>20160505T123000</t>
  </si>
  <si>
    <t>The Big Heat. Come enjoy Glenn Ford, Gloria Grahame and Lee Marvin in Fritz Lang's 1953 noir classic about a rogue police detective set on smashing a vicious crime syndicate.</t>
  </si>
  <si>
    <t>20160506T150000Z</t>
  </si>
  <si>
    <t>http://events.library.nashville.org/feeder/feeder/event/eventView.do?b=de&amp;amp;calPath=%2Fpublic%2Fcals%2FMainCal&amp;amp;guid=CAL-2a3e9ebb-529c83d2-0152-9e0d0ce9-00000207demobedework%40mysite.edu&amp;amp;recurrenceId=20160506T150000Z</t>
  </si>
  <si>
    <t>20160506T100000</t>
  </si>
  <si>
    <t>20160506T170000Z</t>
  </si>
  <si>
    <t>20160506T120000</t>
  </si>
  <si>
    <t>20160127-000020-INGLEWOOD-201605091000%40LIBRARY.NASHVILLE.ORG</t>
  </si>
  <si>
    <t>http://events.library.nashville.org/feeder/feeder/event/eventView.do?b=de&amp;amp;calPath=%2Fpublic%2Fcals%2FMainCal&amp;amp;guid=20160127-000020-INGLEWOOD-201605091000%40LIBRARY.NASHVILLE.ORG&amp;amp;recurrenceId=</t>
  </si>
  <si>
    <t>20160127-000021-INGLEWOOD-201605091100%40LIBRARY.NASHVILLE.ORG</t>
  </si>
  <si>
    <t>http://events.library.nashville.org/feeder/feeder/event/eventView.do?b=de&amp;amp;calPath=%2Fpublic%2Fcals%2FMainCal&amp;amp;guid=20160127-000021-INGLEWOOD-201605091100%40LIBRARY.NASHVILLE.ORG&amp;amp;recurrenceId=</t>
  </si>
  <si>
    <t>20160509T160000Z</t>
  </si>
  <si>
    <t>20160509T110000</t>
  </si>
  <si>
    <t>20160127-000063-HERMITAGE-201605091830%40LIBRARY.NASHVILLE.ORG</t>
  </si>
  <si>
    <t>http://events.library.nashville.org/feeder/feeder/event/eventView.do?b=de&amp;amp;calPath=%2Fpublic%2Fcals%2FMainCal&amp;amp;guid=20160127-000063-HERMITAGE-201605091830%40LIBRARY.NASHVILLE.ORG&amp;amp;recurrenceId=</t>
  </si>
  <si>
    <t>20160510T003000Z</t>
  </si>
  <si>
    <t>20160509T193000</t>
  </si>
  <si>
    <t>20160510T180000Z</t>
  </si>
  <si>
    <t>http://events.library.nashville.org/feeder/feeder/event/eventView.do?b=de&amp;amp;calPath=%2Fpublic%2Fcals%2FMainCal&amp;amp;guid=20160127-000003-HERMITAGE-201603081300%40LIBRARY.NASHVILLE.ORG&amp;amp;recurrenceId=20160510T180000Z</t>
  </si>
  <si>
    <t>20160510T130000</t>
  </si>
  <si>
    <t>http://events.library.nashville.org/feeder/feeder/event/eventView.do?b=de&amp;amp;calPath=%2Fpublic%2Fcals%2FMainCal&amp;amp;guid=CAL-2a3e9ebb-52cca996-0152-cd820a7d-00005fefdemobedework%40mysite.edu&amp;amp;recurrenceId=20160510T210000Z</t>
  </si>
  <si>
    <t>20160510T220000Z</t>
  </si>
  <si>
    <t>20160510T170000</t>
  </si>
  <si>
    <t>20160127-000078-HERMITAGE-201605101830%40LIBRARY.NASHVILLE.ORG</t>
  </si>
  <si>
    <t>http://events.library.nashville.org/feeder/feeder/event/eventView.do?b=de&amp;amp;calPath=%2Fpublic%2Fcals%2FMainCal&amp;amp;guid=20160127-000078-HERMITAGE-201605101830%40LIBRARY.NASHVILLE.ORG&amp;amp;recurrenceId=</t>
  </si>
  <si>
    <t>20160510T233000Z</t>
  </si>
  <si>
    <t>20160510T183000</t>
  </si>
  <si>
    <t>20160511T003000Z</t>
  </si>
  <si>
    <t>20160510T193000</t>
  </si>
  <si>
    <t>20160127-000050-HERMITAGE-201605111000%40LIBRARY.NASHVILLE.ORG</t>
  </si>
  <si>
    <t>http://events.library.nashville.org/feeder/feeder/event/eventView.do?b=de&amp;amp;calPath=%2Fpublic%2Fcals%2FMainCal&amp;amp;guid=20160127-000050-HERMITAGE-201605111000%40LIBRARY.NASHVILLE.ORG&amp;amp;recurrenceId=</t>
  </si>
  <si>
    <t>20160127-000036-INGLEWOOD-201605111030%40LIBRARY.NASHVILLE.ORG</t>
  </si>
  <si>
    <t>http://events.library.nashville.org/feeder/feeder/event/eventView.do?b=de&amp;amp;calPath=%2Fpublic%2Fcals%2FMainCal&amp;amp;guid=20160127-000036-INGLEWOOD-201605111030%40LIBRARY.NASHVILLE.ORG&amp;amp;recurrenceId=</t>
  </si>
  <si>
    <t>20160127-000051-HERMITAGE-201605111100%40LIBRARY.NASHVILLE.ORG</t>
  </si>
  <si>
    <t>http://events.library.nashville.org/feeder/feeder/event/eventView.do?b=de&amp;amp;calPath=%2Fpublic%2Fcals%2FMainCal&amp;amp;guid=20160127-000051-HERMITAGE-201605111100%40LIBRARY.NASHVILLE.ORG&amp;amp;recurrenceId=</t>
  </si>
  <si>
    <t>20160511T160000Z</t>
  </si>
  <si>
    <t>20160511T110000</t>
  </si>
  <si>
    <t>20160511T163000Z</t>
  </si>
  <si>
    <t>20160511T113000</t>
  </si>
  <si>
    <t xml:space="preserve"> Job Skills Workshop</t>
  </si>
  <si>
    <t>20160127-000011-HADLEYPARK-201605121530%40LIBRARY.NASHVILLE.ORG</t>
  </si>
  <si>
    <t>http://events.library.nashville.org/feeder/feeder/event/eventView.do?b=de&amp;amp;calPath=%2Fpublic%2Fcals%2FMainCal&amp;amp;guid=20160127-000011-HADLEYPARK-201605121530%40LIBRARY.NASHVILLE.ORG&amp;amp;recurrenceId=</t>
  </si>
  <si>
    <t>location/Hadley Park,Teens,Jobs,Locations,Series</t>
  </si>
  <si>
    <t>Getting ready for a summer job? Come learn how to correctly fill out a job application, how to create a resume, how to dress for success, and how to interview. Presented by T.O.T.A.L.</t>
  </si>
  <si>
    <t xml:space="preserve">X-BEDEWORK-ALIAS : values : text : /user/agrp_calsuite-MainCampus/Locations/Hadley Park,X-BEDEWORK-ALIAS : values : text : /user/agrp_calsuite-MainCampus/Teens,X-BEDEWORK-ALIAS : values : text : /user/agrp_calsuite-MainCampus/Browse By Topic/Jobs </t>
  </si>
  <si>
    <t>20160513T150000Z</t>
  </si>
  <si>
    <t>http://events.library.nashville.org/feeder/feeder/event/eventView.do?b=de&amp;amp;calPath=%2Fpublic%2Fcals%2FMainCal&amp;amp;guid=CAL-2a3e9ebb-529c83d2-0152-9e0d0ce9-00000207demobedework%40mysite.edu&amp;amp;recurrenceId=20160513T150000Z</t>
  </si>
  <si>
    <t>20160513T100000</t>
  </si>
  <si>
    <t>20160513T170000Z</t>
  </si>
  <si>
    <t>20160513T120000</t>
  </si>
  <si>
    <t xml:space="preserve"> Global Education presents Zumba and Zumba Kids</t>
  </si>
  <si>
    <t>20160127-000084-HERMITAGE-201605131600%40LIBRARY.NASHVILLE.ORG</t>
  </si>
  <si>
    <t>http://events.library.nashville.org/feeder/feeder/event/eventView.do?b=de&amp;amp;calPath=%2Fpublic%2Fcals%2FMainCal&amp;amp;guid=20160127-000084-HERMITAGE-201605131600%40LIBRARY.NASHVILLE.ORG&amp;amp;recurrenceId=</t>
  </si>
  <si>
    <t>20160513T210000Z</t>
  </si>
  <si>
    <t>20160513T160000</t>
  </si>
  <si>
    <t>Zumba is all the rage throughout the world as a fun fitness party, and sessions with Tirra are no exception. Move to music from all over the world, with a heavy emphasis on Afro-Latin beats. You don&amp;rsquo;t have to be a dancer to enjoy this energetic and high-spirited exploration of movement. All ages are welcome.</t>
  </si>
  <si>
    <t>20160212-000041-INGLEWOOD-201605161000%40LIBRARY.NASHVILLE.ORG</t>
  </si>
  <si>
    <t>http://events.library.nashville.org/feeder/feeder/event/eventView.do?b=de&amp;amp;calPath=%2Fpublic%2Fcals%2FMainCal&amp;amp;guid=20160212-000041-INGLEWOOD-201605161000%40LIBRARY.NASHVILLE.ORG&amp;amp;recurrenceId=</t>
  </si>
  <si>
    <t>20160212-000042-INGLEWOOD-201605161100%40LIBRARY.NASHVILLE.ORG</t>
  </si>
  <si>
    <t>http://events.library.nashville.org/feeder/feeder/event/eventView.do?b=de&amp;amp;calPath=%2Fpublic%2Fcals%2FMainCal&amp;amp;guid=20160212-000042-INGLEWOOD-201605161100%40LIBRARY.NASHVILLE.ORG&amp;amp;recurrenceId=</t>
  </si>
  <si>
    <t>20160516T160000Z</t>
  </si>
  <si>
    <t>20160516T110000</t>
  </si>
  <si>
    <t>20160517T180000Z</t>
  </si>
  <si>
    <t>http://events.library.nashville.org/feeder/feeder/event/eventView.do?b=de&amp;amp;calPath=%2Fpublic%2Fcals%2FMainCal&amp;amp;guid=20160127-000003-HERMITAGE-201603081300%40LIBRARY.NASHVILLE.ORG&amp;amp;recurrenceId=20160517T180000Z</t>
  </si>
  <si>
    <t>20160517T130000</t>
  </si>
  <si>
    <t>http://events.library.nashville.org/feeder/feeder/event/eventView.do?b=de&amp;amp;calPath=%2Fpublic%2Fcals%2FMainCal&amp;amp;guid=20160127-000028-HERMITAGE-201605171600%40LIBRARY.NASHVILLE.ORG&amp;amp;recurrenceId=20160517T210000Z</t>
  </si>
  <si>
    <t>20160517T220000Z</t>
  </si>
  <si>
    <t>20160517T170000</t>
  </si>
  <si>
    <t xml:space="preserve"> Book Club: The Winter People by Jennifer McMahon</t>
  </si>
  <si>
    <t>20160127-000067-HERMITAGE-201605171830%40LIBRARY.NASHVILLE.ORG</t>
  </si>
  <si>
    <t>http://events.library.nashville.org/feeder/feeder/event/eventView.do?b=de&amp;amp;calPath=%2Fpublic%2Fcals%2FMainCal&amp;amp;guid=20160127-000067-HERMITAGE-201605171830%40LIBRARY.NASHVILLE.ORG&amp;amp;recurrenceId=</t>
  </si>
  <si>
    <t>Every 3rd Tuesday. We always welcome new members.  May 17: The Winter People, by Jennifer McMahon.  Call (615) 880-3951 for more information and latest book titles.</t>
  </si>
  <si>
    <t xml:space="preserve">X-BEDEWORK-ALIAS : values : text : /user/agrp_calsuite-MainCampus/Adults,X-BEDEWORK-ALIAS : values : text : /user/agrp_calsuite-MainCampus/Locations/Hermitage,X-BEDEWORK-ALIAS : values : text : /user/agrp_calsuite-MainCampus/Adults,X-BEDEWORK-ALIAS : values : text : /user/agrp_calsuite-MainCampus/Browse By Topic/Book Clubs,X-BEDEWORK-THUMB-IMAGE : values : text : http://catalog.library.nashville.org/bookcover.php?id=95ef6048-c182-33cf-66e1-f407ee6b9f1e&amp;amp;size=small&amp;amp;type=grouped_work,X-BEDEWORK-IMAGE : values : text : http://catalog.library.nashville.org/bookcover.php?id=95ef6048-c182-33cf-66e1-f407ee6b9f1e&amp;amp;size=large&amp;amp;type=grouped_work,X-BEDEWORK-SUBMITTEDBY : values : text : kcook for calsuite-MainCampus (agrp_calsuite-MainCampus) </t>
  </si>
  <si>
    <t>20160127-000052-HERMITAGE-201605181000%40LIBRARY.NASHVILLE.ORG</t>
  </si>
  <si>
    <t>http://events.library.nashville.org/feeder/feeder/event/eventView.do?b=de&amp;amp;calPath=%2Fpublic%2Fcals%2FMainCal&amp;amp;guid=20160127-000052-HERMITAGE-201605181000%40LIBRARY.NASHVILLE.ORG&amp;amp;recurrenceId=</t>
  </si>
  <si>
    <t xml:space="preserve"> Story Time with Miss Montoya</t>
  </si>
  <si>
    <t>20160127-000012-HADLEYPARK-201605181030%40LIBRARY.NASHVILLE.ORG</t>
  </si>
  <si>
    <t>http://events.library.nashville.org/feeder/feeder/event/eventView.do?b=de&amp;amp;calPath=%2Fpublic%2Fcals%2FMainCal&amp;amp;guid=20160127-000012-HADLEYPARK-201605181030%40LIBRARY.NASHVILLE.ORG&amp;amp;recurrenceId=</t>
  </si>
  <si>
    <t>20160212-000043-INGLEWOOD-201605181030%40LIBRARY.NASHVILLE.ORG</t>
  </si>
  <si>
    <t>http://events.library.nashville.org/feeder/feeder/event/eventView.do?b=de&amp;amp;calPath=%2Fpublic%2Fcals%2FMainCal&amp;amp;guid=20160212-000043-INGLEWOOD-201605181030%40LIBRARY.NASHVILLE.ORG&amp;amp;recurrenceId=</t>
  </si>
  <si>
    <t>20160127-000053-HERMITAGE-201605181100%40LIBRARY.NASHVILLE.ORG</t>
  </si>
  <si>
    <t>http://events.library.nashville.org/feeder/feeder/event/eventView.do?b=de&amp;amp;calPath=%2Fpublic%2Fcals%2FMainCal&amp;amp;guid=20160127-000053-HERMITAGE-201605181100%40LIBRARY.NASHVILLE.ORG&amp;amp;recurrenceId=</t>
  </si>
  <si>
    <t>20160518T160000Z</t>
  </si>
  <si>
    <t>20160518T110000</t>
  </si>
  <si>
    <t>20160518T163000Z</t>
  </si>
  <si>
    <t>20160518T113000</t>
  </si>
  <si>
    <t>20160520T150000Z</t>
  </si>
  <si>
    <t>http://events.library.nashville.org/feeder/feeder/event/eventView.do?b=de&amp;amp;calPath=%2Fpublic%2Fcals%2FMainCal&amp;amp;guid=CAL-2a3e9ebb-529c83d2-0152-9e0d0ce9-00000207demobedework%40mysite.edu&amp;amp;recurrenceId=20160520T150000Z</t>
  </si>
  <si>
    <t>20160520T100000</t>
  </si>
  <si>
    <t>20160520T170000Z</t>
  </si>
  <si>
    <t>20160520T120000</t>
  </si>
  <si>
    <t xml:space="preserve"> Craft Saturday: Japanese Rain Chains</t>
  </si>
  <si>
    <t>20160127-000049-INGLEWOOD-201605211400%40LIBRARY.NASHVILLE.ORG</t>
  </si>
  <si>
    <t>http://events.library.nashville.org/feeder/feeder/event/eventView.do?b=de&amp;amp;calPath=%2Fpublic%2Fcals%2FMainCal&amp;amp;guid=20160127-000049-INGLEWOOD-201605211400%40LIBRARY.NASHVILLE.ORG&amp;amp;recurrenceId=</t>
  </si>
  <si>
    <t>20160521T190000Z</t>
  </si>
  <si>
    <t>20160521T140000</t>
  </si>
  <si>
    <t>Arts and Crafts,Adults,location/Inglewood,Locations,Series</t>
  </si>
  <si>
    <t>Rain Chains are an ancient Japanese means of diverting water from the roof to another location. It can be a lovely water feature, making soothing sounds as the rain travels down the chain to a container.</t>
  </si>
  <si>
    <t xml:space="preserve">X-BEDEWORK-ALIAS : values : text : /user/agrp_calsuite-MainCampus/Adults,X-BEDEWORK-ALIAS : values : text : /user/agrp_calsuite-MainCampus/Adults,X-BEDEWORK-ALIAS : values : text : /user/agrp_calsuite-MainCampus/Locations/Inglewood,X-BEDEWORK-ALIAS : values : text : /user/agrp_calsuite-MainCampus/Adults,X-BEDEWORK-ALIAS : values : text : /user/agrp_calsuite-MainCampus/Browse By Topic/Arts and Crafts </t>
  </si>
  <si>
    <t>20160212-000045-INGLEWOOD-201605231000%40LIBRARY.NASHVILLE.ORG</t>
  </si>
  <si>
    <t>http://events.library.nashville.org/feeder/feeder/event/eventView.do?b=de&amp;amp;calPath=%2Fpublic%2Fcals%2FMainCal&amp;amp;guid=20160212-000045-INGLEWOOD-201605231000%40LIBRARY.NASHVILLE.ORG&amp;amp;recurrenceId=</t>
  </si>
  <si>
    <t>20160212-000046-INGLEWOOD-201605231100%40LIBRARY.NASHVILLE.ORG</t>
  </si>
  <si>
    <t>http://events.library.nashville.org/feeder/feeder/event/eventView.do?b=de&amp;amp;calPath=%2Fpublic%2Fcals%2FMainCal&amp;amp;guid=20160212-000046-INGLEWOOD-201605231100%40LIBRARY.NASHVILLE.ORG&amp;amp;recurrenceId=</t>
  </si>
  <si>
    <t>20160523T160000Z</t>
  </si>
  <si>
    <t>20160523T110000</t>
  </si>
  <si>
    <t>20160127-000064-HERMITAGE-201605231830%40LIBRARY.NASHVILLE.ORG</t>
  </si>
  <si>
    <t>http://events.library.nashville.org/feeder/feeder/event/eventView.do?b=de&amp;amp;calPath=%2Fpublic%2Fcals%2FMainCal&amp;amp;guid=20160127-000064-HERMITAGE-201605231830%40LIBRARY.NASHVILLE.ORG&amp;amp;recurrenceId=</t>
  </si>
  <si>
    <t>20160524T003000Z</t>
  </si>
  <si>
    <t>20160523T193000</t>
  </si>
  <si>
    <t>20160524T180000Z</t>
  </si>
  <si>
    <t>http://events.library.nashville.org/feeder/feeder/event/eventView.do?b=de&amp;amp;calPath=%2Fpublic%2Fcals%2FMainCal&amp;amp;guid=20160127-000003-HERMITAGE-201603081300%40LIBRARY.NASHVILLE.ORG&amp;amp;recurrenceId=20160524T180000Z</t>
  </si>
  <si>
    <t>20160524T130000</t>
  </si>
  <si>
    <t>http://events.library.nashville.org/feeder/feeder/event/eventView.do?b=de&amp;amp;calPath=%2Fpublic%2Fcals%2FMainCal&amp;amp;guid=CAL-2a3e9ebb-52cca996-0152-cd820a7d-00005fefdemobedework%40mysite.edu&amp;amp;recurrenceId=20160524T210000Z</t>
  </si>
  <si>
    <t>20160524T220000Z</t>
  </si>
  <si>
    <t>20160524T170000</t>
  </si>
  <si>
    <t xml:space="preserve"> Fourth Tuesday Book Discussion: Travels with Charley by John Steinback</t>
  </si>
  <si>
    <t>20160127-000041-INGLEWOOD-201605241830%40LIBRARY.NASHVILLE.ORG</t>
  </si>
  <si>
    <t>http://events.library.nashville.org/feeder/feeder/event/eventView.do?b=de&amp;amp;calPath=%2Fpublic%2Fcals%2FMainCal&amp;amp;guid=20160127-000041-INGLEWOOD-201605241830%40LIBRARY.NASHVILLE.ORG&amp;amp;recurrenceId=</t>
  </si>
  <si>
    <t>Every 4th Tuesday, join us for an informal and friendly discussion based on the book of the month.  The May title will be: Travels with Charley, by John Steinbeck</t>
  </si>
  <si>
    <t xml:space="preserve">X-BEDEWORK-ALIAS : values : text : /user/agrp_calsuite-MainCampus/Adults,X-BEDEWORK-ALIAS : values : text : /user/agrp_calsuite-MainCampus/Adults,X-BEDEWORK-ALIAS : values : text : /user/agrp_calsuite-MainCampus/Locations/Inglewood,X-BEDEWORK-ALIAS : values : text : /user/agrp_calsuite-MainCampus/Adults,X-BEDEWORK-ALIAS : values : text : /user/agrp_calsuite-MainCampus/Browse By Topic/Book Clubs,X-BEDEWORK-THUMB-IMAGE : values : text : http://catalog.library.nashville.org/bookcover.php?id=8af2a762-e125-014b-aef8-1fec00187a06&amp;amp;size=small&amp;amp;type=grouped_work,X-BEDEWORK-IMAGE : values : text : http://catalog.library.nashville.org/bookcover.php?id=8af2a762-e125-014b-aef8-1fec00187a06&amp;amp;size=large&amp;amp;type=grouped_work,X-BEDEWORK-SUBMITTEDBY : values : text : kcook for calsuite-MainCampus (agrp_calsuite-MainCampus) </t>
  </si>
  <si>
    <t>20160127-000054-HERMITAGE-201605251000%40LIBRARY.NASHVILLE.ORG</t>
  </si>
  <si>
    <t>http://events.library.nashville.org/feeder/feeder/event/eventView.do?b=de&amp;amp;calPath=%2Fpublic%2Fcals%2FMainCal&amp;amp;guid=20160127-000054-HERMITAGE-201605251000%40LIBRARY.NASHVILLE.ORG&amp;amp;recurrenceId=</t>
  </si>
  <si>
    <t>20160212-000048-INGLEWOOD-201605251030%40LIBRARY.NASHVILLE.ORG</t>
  </si>
  <si>
    <t>http://events.library.nashville.org/feeder/feeder/event/eventView.do?b=de&amp;amp;calPath=%2Fpublic%2Fcals%2FMainCal&amp;amp;guid=20160212-000048-INGLEWOOD-201605251030%40LIBRARY.NASHVILLE.ORG&amp;amp;recurrenceId=</t>
  </si>
  <si>
    <t>20160127-000055-HERMITAGE-201605251100%40LIBRARY.NASHVILLE.ORG</t>
  </si>
  <si>
    <t>http://events.library.nashville.org/feeder/feeder/event/eventView.do?b=de&amp;amp;calPath=%2Fpublic%2Fcals%2FMainCal&amp;amp;guid=20160127-000055-HERMITAGE-201605251100%40LIBRARY.NASHVILLE.ORG&amp;amp;recurrenceId=</t>
  </si>
  <si>
    <t>20160525T160000Z</t>
  </si>
  <si>
    <t>20160525T110000</t>
  </si>
  <si>
    <t>20160525T163000Z</t>
  </si>
  <si>
    <t>20160525T113000</t>
  </si>
  <si>
    <t>20160127-000070-HERMITAGE-201605261600%40LIBRARY.NASHVILLE.ORG</t>
  </si>
  <si>
    <t>http://events.library.nashville.org/feeder/feeder/event/eventView.do?b=de&amp;amp;calPath=%2Fpublic%2Fcals%2FMainCal&amp;amp;guid=20160127-000070-HERMITAGE-201605261600%40LIBRARY.NASHVILLE.ORG&amp;amp;recurrenceId=</t>
  </si>
  <si>
    <t>20160527T150000Z</t>
  </si>
  <si>
    <t>http://events.library.nashville.org/feeder/feeder/event/eventView.do?b=de&amp;amp;calPath=%2Fpublic%2Fcals%2FMainCal&amp;amp;guid=CAL-2a3e9ebb-529c83d2-0152-9e0d0ce9-00000207demobedework%40mysite.edu&amp;amp;recurrenceId=20160527T150000Z</t>
  </si>
  <si>
    <t>20160527T100000</t>
  </si>
  <si>
    <t>20160527T170000Z</t>
  </si>
  <si>
    <t>20160527T120000</t>
  </si>
  <si>
    <t xml:space="preserve"> Science Saturday: Bubbles</t>
  </si>
  <si>
    <t>20160127-000044-INGLEWOOD-201605281000%40LIBRARY.NASHVILLE.ORG</t>
  </si>
  <si>
    <t>http://events.library.nashville.org/feeder/feeder/event/eventView.do?b=de&amp;amp;calPath=%2Fpublic%2Fcals%2FMainCal&amp;amp;guid=20160127-000044-INGLEWOOD-201605281000%40LIBRARY.NASHVILLE.ORG&amp;amp;recurrenceId=</t>
  </si>
  <si>
    <t>20160528T150000Z</t>
  </si>
  <si>
    <t>20160528T100000</t>
  </si>
  <si>
    <t>Hands-on science experiments and science-related activities for kids ages 6-10 and their parental &amp;quot;&amp;quot;lab partners&amp;quot;&amp;quot;. May's topic will be Bubbles.</t>
  </si>
  <si>
    <t>20160127-000013-HADLEYPARK-201605311000%40LIBRARY.NASHVILLE.ORG</t>
  </si>
  <si>
    <t>http://events.library.nashville.org/feeder/feeder/event/eventView.do?b=de&amp;amp;calPath=%2Fpublic%2Fcals%2FMainCal&amp;amp;guid=20160127-000013-HADLEYPARK-201605311000%40LIBRARY.NASHVILLE.ORG&amp;amp;recurrenceId=</t>
  </si>
  <si>
    <t>20160531T150000Z</t>
  </si>
  <si>
    <t>20160531T100000</t>
  </si>
  <si>
    <t>20160531T180000Z</t>
  </si>
  <si>
    <t>http://events.library.nashville.org/feeder/feeder/event/eventView.do?b=de&amp;amp;calPath=%2Fpublic%2Fcals%2FMainCal&amp;amp;guid=20160127-000003-HERMITAGE-201603081300%40LIBRARY.NASHVILLE.ORG&amp;amp;recurrenceId=20160531T180000Z</t>
  </si>
  <si>
    <t>20160531T130000</t>
  </si>
  <si>
    <t>20160127-000029-HERMITAGE-201605311600%40LIBRARY.NASHVILLE.ORG</t>
  </si>
  <si>
    <t>http://events.library.nashville.org/feeder/feeder/event/eventView.do?b=de&amp;amp;calPath=%2Fpublic%2Fcals%2FMainCal&amp;amp;guid=20160127-000029-HERMITAGE-201605311600%40LIBRARY.NASHVILLE.ORG&amp;amp;recurrenceId=</t>
  </si>
  <si>
    <t>20160531T220000Z</t>
  </si>
  <si>
    <t>20160531T170000</t>
  </si>
  <si>
    <t>location/Hermitage,Teens,Locations,Series</t>
  </si>
  <si>
    <t xml:space="preserve">X-BEDEWORK-ALIAS : values : text : /user/agrp_calsuite-MainCampus/Locations/Hermitage,X-BEDEWORK-ALIAS : values : text : /user/agrp_calsuite-MainCampus/Teens </t>
  </si>
  <si>
    <t>http://events.library.nashville.org/feeder/feeder/event/eventView.do?b=de&amp;amp;calPath=%2Fpublic%2Fcals%2FMainCal&amp;amp;guid=20160127-000028-HERMITAGE-201605171600%40LIBRARY.NASHVILLE.ORG&amp;amp;recurrenceId=20160531T210000Z</t>
  </si>
  <si>
    <t xml:space="preserve"> Jobs Lab</t>
  </si>
  <si>
    <t>20160127-000115-MADISON-201605311500%40LIBRARY.NASHVILLE.ORG</t>
  </si>
  <si>
    <t>http://events.library.nashville.org/feeder/feeder/event/eventView.do?b=de&amp;amp;calPath=%2Fpublic%2Fcals%2FMainCal&amp;amp;guid=20160127-000115-MADISON-201605311500%40LIBRARY.NASHVILLE.ORG&amp;amp;recurrenceId=20160301T160000Z</t>
  </si>
  <si>
    <t>Madison</t>
  </si>
  <si>
    <t>http://www.library.nashville.org/locations/loc_madison.asp</t>
  </si>
  <si>
    <t>Adults,location/Madison,Jobs,Locations</t>
  </si>
  <si>
    <t>Every Tuesday. Need to apply for a job online, but don't know where to start? We can help! Free use of computers for your job search needs. No appointment necessary. Walk-ins welcome!</t>
  </si>
  <si>
    <t xml:space="preserve">X-BEDEWORK-ALIAS : values : text : /user/agrp_calsuite-MainCampus/Locations/Madison,X-BEDEWORK-ALIAS : values : text : /user/agrp_calsuite-MainCampus/Adults,X-BEDEWORK-ALIAS : values : text : /user/agrp_calsuite-MainCampus/Browse By Topic/Jobs,X-BEDEWORK-SUBMITTEDBY : values : text : kcook for calsuite-MainCampus (agrp_calsuite-MainCampus) </t>
  </si>
  <si>
    <t xml:space="preserve"> Financial Empowerment Center</t>
  </si>
  <si>
    <t>20160127-000101-MADISON-201603011500%40LIBRARY.NASHVILLE.ORG</t>
  </si>
  <si>
    <t>http://events.library.nashville.org/feeder/feeder/event/eventView.do?b=de&amp;amp;calPath=%2Fpublic%2Fcals%2FMainCal&amp;amp;guid=20160127-000101-MADISON-201603011500%40LIBRARY.NASHVILLE.ORG&amp;amp;recurrenceId=</t>
  </si>
  <si>
    <t>20160302T010000Z</t>
  </si>
  <si>
    <t>20160301T190000</t>
  </si>
  <si>
    <t>Adults,location/Madison,Money and Taxes,Locations,Series</t>
  </si>
  <si>
    <t xml:space="preserve">Every Tuesday, Nashville Financial Empowerment Center provides free, professional financial counseling to any Nashvillian. These services are offered in partnership with United Way. Call 615-748-3620 to make an appointment. </t>
  </si>
  <si>
    <t xml:space="preserve">X-BEDEWORK-ALIAS : values : text : /user/agrp_calsuite-MainCampus/Locations/Madison,X-BEDEWORK-ALIAS : values : text : /user/agrp_calsuite-MainCampus/Adults,X-BEDEWORK-ALIAS : values : text : /user/agrp_calsuite-MainCampus/Browse By Topic/Money and Taxes </t>
  </si>
  <si>
    <t>20160127-000002-MADISON-201603011630%40LIBRARY.NASHVILLE.ORG</t>
  </si>
  <si>
    <t>http://events.library.nashville.org/feeder/feeder/event/eventView.do?b=de&amp;amp;calPath=%2Fpublic%2Fcals%2FMainCal&amp;amp;guid=20160127-000002-MADISON-201603011630%40LIBRARY.NASHVILLE.ORG&amp;amp;recurrenceId=</t>
  </si>
  <si>
    <t>series/Studio NPL,location/Madison,Teens,Locations,Series</t>
  </si>
  <si>
    <t>Teen poets, emcees, DJs, spoken word artists, and producers meet to develop their work, share pieces, and collaborate on projects. Participating artists will have access to larger events and performance opportunities executed by Studio NPL and Southern Word. See more at: http://events.library.nashville.org/cal/event/showEventMore.rdo#sthash.hAIQWHyx.dpuf</t>
  </si>
  <si>
    <t xml:space="preserve">X-BEDEWORK-ALIAS : values : text : /user/agrp_calsuite-MainCampus/Locations/Madison,X-BEDEWORK-ALIAS : values : text : /user/agrp_calsuite-MainCampus/Teens,X-BEDEWORK-ALIAS : values : text : /user/agrp_calsuite-MainCampus/Series/Studio NPL,X-BEDEWORK-THUMB-IMAGE : values : text : http://www.library.nashville.org/images/bedework/studioNPL_Logo_thumb.jpg,X-BEDEWORK-IMAGE : values : text : http://www.library.nashville.org/images/bedework/studioNPL_Logo_290x290.jpg </t>
  </si>
  <si>
    <t xml:space="preserve"> Learn English at the Library</t>
  </si>
  <si>
    <t>20160127-000133-MADISON-201603221745%40LIBRARY.NASHVILLE.ORG</t>
  </si>
  <si>
    <t>20160301T234500Z</t>
  </si>
  <si>
    <t>http://events.library.nashville.org/feeder/feeder/event/eventView.do?b=de&amp;amp;calPath=%2Fpublic%2Fcals%2FMainCal&amp;amp;guid=20160127-000133-MADISON-201603221745%40LIBRARY.NASHVILLE.ORG&amp;amp;recurrenceId=20160301T234500Z</t>
  </si>
  <si>
    <t>20160301T174500</t>
  </si>
  <si>
    <t>20160302T014500Z</t>
  </si>
  <si>
    <t>20160301T194500</t>
  </si>
  <si>
    <t>Adults,location/Madison,ESL,Locations</t>
  </si>
  <si>
    <t>Every Tuesday and Thursday. These classes are offered in partnership with Nashville Adult Literacy Council. Classes are free, but registration is required. Please call 615-298-8060 to register.</t>
  </si>
  <si>
    <t xml:space="preserve">X-BEDEWORK-ALIAS : values : text : /user/agrp_calsuite-MainCampus/Locations/Madison,X-BEDEWORK-ALIAS : values : text : /user/agrp_calsuite-MainCampus/Adults,X-BEDEWORK-ALIAS : values : text : /user/agrp_calsuite-MainCampus/Browse By Topic/ESL,X-BEDEWORK-SUBMITTEDBY : values : text : kcook for calsuite-MainCampus (agrp_calsuite-MainCampus) </t>
  </si>
  <si>
    <t>CAL-2a3e9ebb-52d62bc5-0152-d64ce005-0000241cdemobedework%40mysite.edu</t>
  </si>
  <si>
    <t>http://events.library.nashville.org/feeder/feeder/event/eventView.do?b=de&amp;amp;calPath=%2Fpublic%2Fcals%2FMainCal&amp;amp;guid=CAL-2a3e9ebb-52d62bc5-0152-d64ce005-0000241cdemobedework%40mysite.edu&amp;amp;recurrenceId=</t>
  </si>
  <si>
    <t>location/Madison,Children,Story Time,Locations</t>
  </si>
  <si>
    <t>Stories, songs, fingerplays and crafts. For group reservations and scheduling, call (615) 862-5868. For ages 3-5.</t>
  </si>
  <si>
    <t xml:space="preserve">X-BEDEWORK-ALIAS : values : text : /user/agrp_calsuite-MainCampus/Locations/Madison,X-BEDEWORK-ALIAS : values : text : /user/agrp_calsuite-MainCampus/Childrens,X-BEDEWORK-ALIAS : values : text : /user/agrp_calsuite-MainCampus/Browse By Topic/Story Time,X-BEDEWORK-SUBMITTEDBY : values : text : kcook for calsuite-MainCampus (agrp_calsuite-MainCampus) </t>
  </si>
  <si>
    <t xml:space="preserve"> Game Time: Xbox and Play Station</t>
  </si>
  <si>
    <t>20160127-000053-MADISON-201603141500%40LIBRARY.NASHVILLE.ORG</t>
  </si>
  <si>
    <t>http://events.library.nashville.org/feeder/feeder/event/eventView.do?b=de&amp;amp;calPath=%2Fpublic%2Fcals%2FMainCal&amp;amp;guid=20160127-000053-MADISON-201603141500%40LIBRARY.NASHVILLE.ORG&amp;amp;recurrenceId=20160302T210000Z</t>
  </si>
  <si>
    <t>location/Madison,Teens,Locations</t>
  </si>
  <si>
    <t>Play games on our Xbox One and Play Station 2 every Monday &amp;amp; Wednesday afternoons!</t>
  </si>
  <si>
    <t xml:space="preserve">X-BEDEWORK-ALIAS : values : text : /user/agrp_calsuite-MainCampus/Locations/Madison,X-BEDEWORK-ALIAS : values : text : /user/agrp_calsuite-MainCampus/Teens,X-BEDEWORK-SUBMITTEDBY : values : text : kcook for calsuite-MainCampus (agrp_calsuite-MainCampus) </t>
  </si>
  <si>
    <t xml:space="preserve"> VITA Tax Preparation Help</t>
  </si>
  <si>
    <t>CAL-2a3e9ebb-5263dde2-0152-66383c6d-00004115demobedework%40mysite.edu</t>
  </si>
  <si>
    <t>20160303T190000Z</t>
  </si>
  <si>
    <t>http://www.unitedwayfilefree.com</t>
  </si>
  <si>
    <t>http://events.library.nashville.org/feeder/feeder/event/eventView.do?b=de&amp;amp;calPath=%2Fpublic%2Fcals%2FMainCal&amp;amp;guid=CAL-2a3e9ebb-5263dde2-0152-66383c6d-00004115demobedework%40mysite.edu&amp;amp;recurrenceId=20160303T190000Z</t>
  </si>
  <si>
    <t>20160303T130000</t>
  </si>
  <si>
    <t>20160304T010000Z</t>
  </si>
  <si>
    <t>20160303T190000</t>
  </si>
  <si>
    <t>Adults,location/Madison,Money and Taxes,Locations</t>
  </si>
  <si>
    <t>United Way IRS certified volunteers prepare tax returns for FREE for individuals &amp;amp; families earning less than $62,000.\n\nFebruary 3 - April 15\nAppointment required. Call 2-1-1 to schedule an appointment.\n\nHours for February (No appointments Feb 22):\nMonday: 1:00pm - 7:00pm\nThursday: 10:00am - 3:30pm\nFriday: 2:00pm - 5:30pm\nSaturday: 10:00am - 4:00pm\n\nHours for March and April (No appointments Mar 10):\nMonday: 1:00pm - 7:00pm\nThursday: 1:00pm - 7:00pm\nSaturday: 10:00am - 4:00pm\n\nView all VITA Tax Help sites in Nashville at www.unitedwayfilefree.com.</t>
  </si>
  <si>
    <t xml:space="preserve">X-BEDEWORK-ALIAS : values : text : /user/agrp_calsuite-MainCampus/Adults,X-BEDEWORK-ALIAS : values : text : /user/agrp_calsuite-MainCampus/Browse By Topic/Money and Taxes,X-BEDEWORK-ALIAS : values : text : /user/agrp_calsuite-MainCampus/Locations/Madison,X-BEDEWORK-SUBMITTEDBY : values : text : jellis for calsuite-MainCampus (agrp_calsuite-MainCampus) </t>
  </si>
  <si>
    <t xml:space="preserve"> Digital Creations</t>
  </si>
  <si>
    <t>20160127-000015-MADISON-201603031500%40LIBRARY.NASHVILLE.ORG</t>
  </si>
  <si>
    <t>http://events.library.nashville.org/feeder/feeder/event/eventView.do?b=de&amp;amp;calPath=%2Fpublic%2Fcals%2FMainCal&amp;amp;guid=20160127-000015-MADISON-201603031500%40LIBRARY.NASHVILLE.ORG&amp;amp;recurrenceId=</t>
  </si>
  <si>
    <t>series/Studio NPL,location/Madison,Teens,Computers and Technology,Locations,Series</t>
  </si>
  <si>
    <t xml:space="preserve">Using DSLR cameras, studio lighting, and the green screen, students will participate in a variety of photo, film, and graphic design-based projects. </t>
  </si>
  <si>
    <t xml:space="preserve">X-BEDEWORK-ALIAS : values : text : /user/agrp_calsuite-MainCampus/Locations/Madison,X-BEDEWORK-ALIAS : values : text : /user/agrp_calsuite-MainCampus/Teens,X-BEDEWORK-ALIAS : values : text : /user/agrp_calsuite-MainCampus/Series/Studio NPL,X-BEDEWORK-ALIAS : values : text : /user/agrp_calsuite-MainCampus/Browse By Topic/Computers and Technology,X-BEDEWORK-THUMB-IMAGE : values : text : http://www.library.nashville.org/images/bedework/studioNPL_Logo_thumb.jpg,X-BEDEWORK-IMAGE : values : text : http://www.library.nashville.org/images/bedework/studioNPL_Logo_290x290.jpg </t>
  </si>
  <si>
    <t xml:space="preserve"> Kid Zone: Family Heritage Puzzles</t>
  </si>
  <si>
    <t>CAL-2a3e9ebb-52d62bc5-0152-d739d07d-000077dedemobedework%40mysite.edu</t>
  </si>
  <si>
    <t>http://events.library.nashville.org/feeder/feeder/event/eventView.do?b=de&amp;amp;calPath=%2Fpublic%2Fcals%2FMainCal&amp;amp;guid=CAL-2a3e9ebb-52d62bc5-0152-d739d07d-000077dedemobedework%40mysite.edu&amp;amp;recurrenceId=</t>
  </si>
  <si>
    <t>Arts and Crafts,History and Genealogy,location/Madison,series/Nashville Reads,Children,Locations,Series</t>
  </si>
  <si>
    <t xml:space="preserve">X-BEDEWORK-ALIAS : values : text : /user/agrp_calsuite-MainCampus/Series/Nashville Reads,X-BEDEWORK-ALIAS : values : text : /user/agrp_calsuite-MainCampus/Browse By Topic/Arts and Crafts,X-BEDEWORK-ALIAS : values : text : /user/agrp_calsuite-MainCampus/Browse By Topic/History and Genealogy,X-BEDEWORK-ALIAS : values : text : /user/agrp_calsuite-MainCampus/Locations/Madison,X-BEDEWORK-ALIAS : values : text : /user/agrp_calsuite-MainCampus/Childrens,X-BEDEWORK-THUMB-IMAGE : values : text : http://www.library.nashville.org/images/bedework/nashville_reads_thumb.jpg,X-BEDEWORK-IMAGE : values : text : http://events.library.nashville.org/pubcaldav/public/images/logo_cropped.jpg,X-BEDEWORK-SUBMITTEDBY : values : text : kcook for calsuite-MainCampus (agrp_calsuite-MainCampus) </t>
  </si>
  <si>
    <t xml:space="preserve"> Baby Story Time</t>
  </si>
  <si>
    <t>20160127-000162-MADISON-201604011030%40LIBRARY.NASHVILLE.ORG</t>
  </si>
  <si>
    <t>http://events.library.nashville.org/feeder/feeder/event/eventView.do?b=de&amp;amp;calPath=%2Fpublic%2Fcals%2FMainCal&amp;amp;guid=20160127-000162-MADISON-201604011030%40LIBRARY.NASHVILLE.ORG&amp;amp;recurrenceId=</t>
  </si>
  <si>
    <t>20160304T163000Z</t>
  </si>
  <si>
    <t>20160304T103000</t>
  </si>
  <si>
    <t>20160304T171500Z</t>
  </si>
  <si>
    <t>20160304T111500</t>
  </si>
  <si>
    <t>Bring your baby to this special story time. We will have fun learning songs, nursery rhymes, and other beginning literacy skills. For babies 0-24 months.</t>
  </si>
  <si>
    <t xml:space="preserve"> Photography and Design</t>
  </si>
  <si>
    <t>20160127-000028-MADISON-201603041400%40LIBRARY.NASHVILLE.ORG</t>
  </si>
  <si>
    <t>http://events.library.nashville.org/feeder/feeder/event/eventView.do?b=de&amp;amp;calPath=%2Fpublic%2Fcals%2FMainCal&amp;amp;guid=20160127-000028-MADISON-201603041400%40LIBRARY.NASHVILLE.ORG&amp;amp;recurrenceId=</t>
  </si>
  <si>
    <t>20160305T000000Z</t>
  </si>
  <si>
    <t>20160304T180000</t>
  </si>
  <si>
    <t>Using DSLR cameras, studio lighting, and the green screen, students will participate in a variety of photo, film, and graphic design-based projects. - See more at: http://events.library.nashville.org/cal/event/showEventMore.rdo#sthash.U17v0FB3.dpuf</t>
  </si>
  <si>
    <t>CAL-2a3e9ebb-5263dde2-0152-6639cb0f-00004293demobedework%40mysite.edu</t>
  </si>
  <si>
    <t>20160305T160000Z</t>
  </si>
  <si>
    <t>http://events.library.nashville.org/feeder/feeder/event/eventView.do?b=de&amp;amp;calPath=%2Fpublic%2Fcals%2FMainCal&amp;amp;guid=CAL-2a3e9ebb-5263dde2-0152-6639cb0f-00004293demobedework%40mysite.edu&amp;amp;recurrenceId=20160305T160000Z</t>
  </si>
  <si>
    <t>20160305T100000</t>
  </si>
  <si>
    <t>20160305T220000Z</t>
  </si>
  <si>
    <t>20160305T160000</t>
  </si>
  <si>
    <t xml:space="preserve"> Making the Most of Your Paycheck</t>
  </si>
  <si>
    <t>20160127-000143-MADISON-201605311745%40LIBRARY.NASHVILLE.ORG</t>
  </si>
  <si>
    <t>http://events.library.nashville.org/feeder/feeder/event/eventView.do?b=de&amp;amp;calPath=%2Fpublic%2Fcals%2FMainCal&amp;amp;guid=20160127-000143-MADISON-201605311745%40LIBRARY.NASHVILLE.ORG&amp;amp;recurrenceId=</t>
  </si>
  <si>
    <t>20160305T170000Z</t>
  </si>
  <si>
    <t>20160305T110000</t>
  </si>
  <si>
    <t>Presented by staff from Apprisen, this workshop helps participants learn to identify financial goals and develop a plan to reach them. It will include worksheets that participants can use in their daily lives. Tracking spending, prioritizing expenses, and incorporating goals into one&amp;rsquo;s everyday spending plan will be discussed.</t>
  </si>
  <si>
    <t xml:space="preserve"> Identity Theft Protection</t>
  </si>
  <si>
    <t>20160127-000144-MADISON-201603051100%40LIBRARY.NASHVILLE.ORG</t>
  </si>
  <si>
    <t>http://events.library.nashville.org/feeder/feeder/event/eventView.do?b=de&amp;amp;calPath=%2Fpublic%2Fcals%2FMainCal&amp;amp;guid=20160127-000144-MADISON-201603051100%40LIBRARY.NASHVILLE.ORG&amp;amp;recurrenceId=</t>
  </si>
  <si>
    <t>20160305T190000Z</t>
  </si>
  <si>
    <t>20160305T130000</t>
  </si>
  <si>
    <t>Presented by staff from Apprisen, this workshop is valuable for each person to understand that there are ID thieves who make a living at stealing information. How to protect one&amp;rsquo;s identity and what to do if personal data is stolen will be covered.</t>
  </si>
  <si>
    <t>20160127-000145-MADISON-201603051300%40LIBRARY.NASHVILLE.ORG</t>
  </si>
  <si>
    <t>http://events.library.nashville.org/feeder/feeder/event/eventView.do?b=de&amp;amp;calPath=%2Fpublic%2Fcals%2FMainCal&amp;amp;guid=20160127-000145-MADISON-201603051300%40LIBRARY.NASHVILLE.ORG&amp;amp;recurrenceId=</t>
  </si>
  <si>
    <t>20160307T171500Z</t>
  </si>
  <si>
    <t>20160307T111500</t>
  </si>
  <si>
    <t>location/Madison,Children,Story Time,Locations,Series</t>
  </si>
  <si>
    <t xml:space="preserve">X-BEDEWORK-ALIAS : values : text : /user/agrp_calsuite-MainCampus/Locations/Madison,X-BEDEWORK-ALIAS : values : text : /user/agrp_calsuite-MainCampus/Childrens,X-BEDEWORK-ALIAS : values : text : /user/agrp_calsuite-MainCampus/Browse By Topic/Story Time </t>
  </si>
  <si>
    <t>CAL-2a3e9ebb-5263dde2-0152-662631a4-00002ef7demobedework%40mysite.edu</t>
  </si>
  <si>
    <t>20160307T190000Z</t>
  </si>
  <si>
    <t>www.unitedwayfilefree.com</t>
  </si>
  <si>
    <t>http://events.library.nashville.org/feeder/feeder/event/eventView.do?b=de&amp;amp;calPath=%2Fpublic%2Fcals%2FMainCal&amp;amp;guid=CAL-2a3e9ebb-5263dde2-0152-662631a4-00002ef7demobedework%40mysite.edu&amp;amp;recurrenceId=20160307T190000Z</t>
  </si>
  <si>
    <t>20160307T130000</t>
  </si>
  <si>
    <t>20160308T010000Z</t>
  </si>
  <si>
    <t>20160307T190000</t>
  </si>
  <si>
    <t>http://events.library.nashville.org/feeder/feeder/event/eventView.do?b=de&amp;amp;calPath=%2Fpublic%2Fcals%2FMainCal&amp;amp;guid=20160127-000053-MADISON-201603141500%40LIBRARY.NASHVILLE.ORG&amp;amp;recurrenceId=20160307T210000Z</t>
  </si>
  <si>
    <t>20160307T233000Z</t>
  </si>
  <si>
    <t>20160307T173000</t>
  </si>
  <si>
    <t xml:space="preserve"> Digital Programs</t>
  </si>
  <si>
    <t>20160127-000068-MADISON-201603211530%40LIBRARY.NASHVILLE.ORG</t>
  </si>
  <si>
    <t>20160307T213000Z</t>
  </si>
  <si>
    <t>http://events.library.nashville.org/feeder/feeder/event/eventView.do?b=de&amp;amp;calPath=%2Fpublic%2Fcals%2FMainCal&amp;amp;guid=20160127-000068-MADISON-201603211530%40LIBRARY.NASHVILLE.ORG&amp;amp;recurrenceId=20160307T213000Z</t>
  </si>
  <si>
    <t>20160307T153000</t>
  </si>
  <si>
    <t>Working with library staff and Studio Mentors, teen patrons use innovative technology tools to produce music and podcasts, photographs and films, 3D-printed designs, and more. Studio NPL offers a unique and comfortable environment for teens to engage with each other, technology, and their communities.</t>
  </si>
  <si>
    <t xml:space="preserve">X-BEDEWORK-ALIAS : values : text : /user/agrp_calsuite-MainCampus/Locations/Madison,X-BEDEWORK-ALIAS : values : text : /user/agrp_calsuite-MainCampus/Teens,X-BEDEWORK-ALIAS : values : text : /user/agrp_calsuite-MainCampus/Series/Studio NPL,X-BEDEWORK-ALIAS : values : text : /user/agrp_calsuite-MainCampus/Browse By Topic/Computers and Technology,X-BEDEWORK-THUMB-IMAGE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t>
  </si>
  <si>
    <t xml:space="preserve"> Madison Branch Chess Club Evening</t>
  </si>
  <si>
    <t>CAL-2a3e9ebb-523fd128-0152-41baa0f5-00004edbdemobedework%40mysite.edu</t>
  </si>
  <si>
    <t>20160308T000000Z</t>
  </si>
  <si>
    <t>http://events.library.nashville.org/feeder/feeder/event/eventView.do?b=de&amp;amp;calPath=%2Fpublic%2Fcals%2FMainCal&amp;amp;guid=CAL-2a3e9ebb-523fd128-0152-41baa0f5-00004edbdemobedework%40mysite.edu&amp;amp;recurrenceId=20160308T000000Z</t>
  </si>
  <si>
    <t>20160307T180000</t>
  </si>
  <si>
    <t>Adults,location/Madison,Locations</t>
  </si>
  <si>
    <t>Join as we kick off our first Madison Branch Chess Club evening. Are you interested in learning about chess? Have you always wanted to become a more skilled player?\n\nOr are you an experience player and want some friendly competition? Drop in Monday evening as we get the club going.\n\nWe plan for an open evening every month with other options to play as well.</t>
  </si>
  <si>
    <t xml:space="preserve">X-BEDEWORK-ALIAS : values : text : /user/agrp_calsuite-MainCampus/Adults,X-BEDEWORK-ALIAS : values : text : /user/agrp_calsuite-MainCampus/Locations/Madison,X-BEDEWORK-SUBMITTEDBY : values : text : kcook for calsuite-MainCampus (agrp_calsuite-MainCampus) </t>
  </si>
  <si>
    <t>http://events.library.nashville.org/feeder/feeder/event/eventView.do?b=de&amp;amp;calPath=%2Fpublic%2Fcals%2FMainCal&amp;amp;guid=20160127-000115-MADISON-201605311500%40LIBRARY.NASHVILLE.ORG&amp;amp;recurrenceId=20160308T160000Z</t>
  </si>
  <si>
    <t>20160127-000102-MADISON-201603081500%40LIBRARY.NASHVILLE.ORG</t>
  </si>
  <si>
    <t>http://events.library.nashville.org/feeder/feeder/event/eventView.do?b=de&amp;amp;calPath=%2Fpublic%2Fcals%2FMainCal&amp;amp;guid=20160127-000102-MADISON-201603081500%40LIBRARY.NASHVILLE.ORG&amp;amp;recurrenceId=</t>
  </si>
  <si>
    <t>20160127-000003-MADISON-201603081630%40LIBRARY.NASHVILLE.ORG</t>
  </si>
  <si>
    <t>http://events.library.nashville.org/feeder/feeder/event/eventView.do?b=de&amp;amp;calPath=%2Fpublic%2Fcals%2FMainCal&amp;amp;guid=20160127-000003-MADISON-201603081630%40LIBRARY.NASHVILLE.ORG&amp;amp;recurrenceId=</t>
  </si>
  <si>
    <t>20160308T234500Z</t>
  </si>
  <si>
    <t>http://events.library.nashville.org/feeder/feeder/event/eventView.do?b=de&amp;amp;calPath=%2Fpublic%2Fcals%2FMainCal&amp;amp;guid=20160127-000133-MADISON-201603221745%40LIBRARY.NASHVILLE.ORG&amp;amp;recurrenceId=20160308T234500Z</t>
  </si>
  <si>
    <t>20160308T174500</t>
  </si>
  <si>
    <t>20160309T014500Z</t>
  </si>
  <si>
    <t>20160308T194500</t>
  </si>
  <si>
    <t xml:space="preserve"> Preschool Story Time - St. Patrick's Day</t>
  </si>
  <si>
    <t>CAL-2a3e9ebb-52d62bc5-0152-d64c0e2d-00002360demobedework%40mysite.edu</t>
  </si>
  <si>
    <t>http://events.library.nashville.org/feeder/feeder/event/eventView.do?b=de&amp;amp;calPath=%2Fpublic%2Fcals%2FMainCal&amp;amp;guid=CAL-2a3e9ebb-52d62bc5-0152-d64c0e2d-00002360demobedework%40mysite.edu&amp;amp;recurrenceId=</t>
  </si>
  <si>
    <t>location/Madison,Children,Story Time,Locations,series/Holiday,Series</t>
  </si>
  <si>
    <t>Special St. Patrick's Day Story Time!</t>
  </si>
  <si>
    <t xml:space="preserve">X-BEDEWORK-ALIAS : values : text : /user/agrp_calsuite-MainCampus/Locations/Madison,X-BEDEWORK-ALIAS : values : text : /user/agrp_calsuite-MainCampus/Childrens,X-BEDEWORK-ALIAS : values : text : /user/agrp_calsuite-MainCampus/Browse By Topic/Story Time,X-BEDEWORK-ALIAS : values : text : /user/agrp_calsuite-MainCampus/Series/Holiday,X-BEDEWORK-SUBMITTEDBY : values : text : kcook for calsuite-MainCampus (agrp_calsuite-MainCampus) </t>
  </si>
  <si>
    <t>http://events.library.nashville.org/feeder/feeder/event/eventView.do?b=de&amp;amp;calPath=%2Fpublic%2Fcals%2FMainCal&amp;amp;guid=20160127-000053-MADISON-201603141500%40LIBRARY.NASHVILLE.ORG&amp;amp;recurrenceId=20160309T210000Z</t>
  </si>
  <si>
    <t>20160127-000158-MADISON-301603041030%40LIBRARY.NASHVILLE.ORG</t>
  </si>
  <si>
    <t>http://events.library.nashville.org/feeder/feeder/event/eventView.do?b=de&amp;amp;calPath=%2Fpublic%2Fcals%2FMainCal&amp;amp;guid=20160127-000158-MADISON-301603041030%40LIBRARY.NASHVILLE.ORG&amp;amp;recurrenceId=</t>
  </si>
  <si>
    <t>20160311T171500Z</t>
  </si>
  <si>
    <t>20160311T111500</t>
  </si>
  <si>
    <t>20160127-000029-MADISON-201603111400%40LIBRARY.NASHVILLE.ORG</t>
  </si>
  <si>
    <t>http://events.library.nashville.org/feeder/feeder/event/eventView.do?b=de&amp;amp;calPath=%2Fpublic%2Fcals%2FMainCal&amp;amp;guid=20160127-000029-MADISON-201603111400%40LIBRARY.NASHVILLE.ORG&amp;amp;recurrenceId=</t>
  </si>
  <si>
    <t>20160312T000000Z</t>
  </si>
  <si>
    <t>20160311T180000</t>
  </si>
  <si>
    <t>20160312T160000Z</t>
  </si>
  <si>
    <t>http://events.library.nashville.org/feeder/feeder/event/eventView.do?b=de&amp;amp;calPath=%2Fpublic%2Fcals%2FMainCal&amp;amp;guid=CAL-2a3e9ebb-5263dde2-0152-6639cb0f-00004293demobedework%40mysite.edu&amp;amp;recurrenceId=20160312T160000Z</t>
  </si>
  <si>
    <t>20160312T100000</t>
  </si>
  <si>
    <t>20160127-000146-MADISON-201603071030%40LIBRARY.NASHVILLE.ORG</t>
  </si>
  <si>
    <t>http://events.library.nashville.org/feeder/feeder/event/eventView.do?b=de&amp;amp;calPath=%2Fpublic%2Fcals%2FMainCal&amp;amp;guid=20160127-000146-MADISON-201603071030%40LIBRARY.NASHVILLE.ORG&amp;amp;recurrenceId=</t>
  </si>
  <si>
    <t>20160314T180000Z</t>
  </si>
  <si>
    <t>http://events.library.nashville.org/feeder/feeder/event/eventView.do?b=de&amp;amp;calPath=%2Fpublic%2Fcals%2FMainCal&amp;amp;guid=CAL-2a3e9ebb-5263dde2-0152-662631a4-00002ef7demobedework%40mysite.edu&amp;amp;recurrenceId=20160314T180000Z</t>
  </si>
  <si>
    <t>20160314T130000</t>
  </si>
  <si>
    <t>20160315T000000Z</t>
  </si>
  <si>
    <t>20160314T190000</t>
  </si>
  <si>
    <t>http://events.library.nashville.org/feeder/feeder/event/eventView.do?b=de&amp;amp;calPath=%2Fpublic%2Fcals%2FMainCal&amp;amp;guid=20160127-000053-MADISON-201603141500%40LIBRARY.NASHVILLE.ORG&amp;amp;recurrenceId=20160314T200000Z</t>
  </si>
  <si>
    <t>20160314T223000Z</t>
  </si>
  <si>
    <t>20160314T173000</t>
  </si>
  <si>
    <t>20160314T203000Z</t>
  </si>
  <si>
    <t>http://events.library.nashville.org/feeder/feeder/event/eventView.do?b=de&amp;amp;calPath=%2Fpublic%2Fcals%2FMainCal&amp;amp;guid=20160127-000068-MADISON-201603211530%40LIBRARY.NASHVILLE.ORG&amp;amp;recurrenceId=20160314T203000Z</t>
  </si>
  <si>
    <t>20160314T153000</t>
  </si>
  <si>
    <t>http://events.library.nashville.org/feeder/feeder/event/eventView.do?b=de&amp;amp;calPath=%2Fpublic%2Fcals%2FMainCal&amp;amp;guid=20160127-000115-MADISON-201605311500%40LIBRARY.NASHVILLE.ORG&amp;amp;recurrenceId=20160315T150000Z</t>
  </si>
  <si>
    <t>CAL-2a3e9ebb-52d62bc5-0152-d747fdcb-00000306demobedework%40mysite.edu</t>
  </si>
  <si>
    <t>http://events.library.nashville.org/feeder/feeder/event/eventView.do?b=de&amp;amp;calPath=%2Fpublic%2Fcals%2FMainCal&amp;amp;guid=CAL-2a3e9ebb-52d62bc5-0152-d747fdcb-00000306demobedework%40mysite.edu&amp;amp;recurrenceId=</t>
  </si>
  <si>
    <t>20160316T000000Z</t>
  </si>
  <si>
    <t>20160315T190000</t>
  </si>
  <si>
    <t>Every Tuesday, Nashville Financial Empowerment Center provides free, professional financial counseling to any Nashvillian. These services are offered in partnership with United Way. Call 615-748-3620 to make an appointment.</t>
  </si>
  <si>
    <t xml:space="preserve">X-BEDEWORK-ALIAS : values : text : /user/agrp_calsuite-MainCampus/Locations/Madison,X-BEDEWORK-ALIAS : values : text : /user/agrp_calsuite-MainCampus/Adults,X-BEDEWORK-ALIAS : values : text : /user/agrp_calsuite-MainCampus/Browse By Topic/Money and Taxes,X-BEDEWORK-SUBMITTEDBY : values : text : kcook for calsuite-MainCampus (agrp_calsuite-MainCampus) </t>
  </si>
  <si>
    <t>20160127-000004-MADISON-201603151630%40LIBRARY.NASHVILLE.ORG</t>
  </si>
  <si>
    <t>http://events.library.nashville.org/feeder/feeder/event/eventView.do?b=de&amp;amp;calPath=%2Fpublic%2Fcals%2FMainCal&amp;amp;guid=20160127-000004-MADISON-201603151630%40LIBRARY.NASHVILLE.ORG&amp;amp;recurrenceId=</t>
  </si>
  <si>
    <t>20160315T224500Z</t>
  </si>
  <si>
    <t>http://events.library.nashville.org/feeder/feeder/event/eventView.do?b=de&amp;amp;calPath=%2Fpublic%2Fcals%2FMainCal&amp;amp;guid=20160127-000133-MADISON-201603221745%40LIBRARY.NASHVILLE.ORG&amp;amp;recurrenceId=20160315T224500Z</t>
  </si>
  <si>
    <t>20160315T174500</t>
  </si>
  <si>
    <t>20160316T004500Z</t>
  </si>
  <si>
    <t>20160315T194500</t>
  </si>
  <si>
    <t xml:space="preserve"> Preschool Story Time </t>
  </si>
  <si>
    <t>20160127-000172-MADISON-201603091030%40LIBRARY.NASHVILLE.ORG</t>
  </si>
  <si>
    <t>http://events.library.nashville.org/feeder/feeder/event/eventView.do?b=de&amp;amp;calPath=%2Fpublic%2Fcals%2FMainCal&amp;amp;guid=20160127-000172-MADISON-201603091030%40LIBRARY.NASHVILLE.ORG&amp;amp;recurrenceId=</t>
  </si>
  <si>
    <t>Special &amp;quot;&amp;quot;Spring is Here&amp;quot;&amp;quot; Story Time!</t>
  </si>
  <si>
    <t>http://events.library.nashville.org/feeder/feeder/event/eventView.do?b=de&amp;amp;calPath=%2Fpublic%2Fcals%2FMainCal&amp;amp;guid=20160127-000053-MADISON-201603141500%40LIBRARY.NASHVILLE.ORG&amp;amp;recurrenceId=20160316T200000Z</t>
  </si>
  <si>
    <t>20160317T180000Z</t>
  </si>
  <si>
    <t>http://events.library.nashville.org/feeder/feeder/event/eventView.do?b=de&amp;amp;calPath=%2Fpublic%2Fcals%2FMainCal&amp;amp;guid=CAL-2a3e9ebb-5263dde2-0152-66383c6d-00004115demobedework%40mysite.edu&amp;amp;recurrenceId=20160317T180000Z</t>
  </si>
  <si>
    <t>20160317T130000</t>
  </si>
  <si>
    <t>20160318T000000Z</t>
  </si>
  <si>
    <t>20160317T190000</t>
  </si>
  <si>
    <t>20160127-000017-MADISON-201603171500%40LIBRARY.NASHVILLE.ORG</t>
  </si>
  <si>
    <t>http://events.library.nashville.org/feeder/feeder/event/eventView.do?b=de&amp;amp;calPath=%2Fpublic%2Fcals%2FMainCal&amp;amp;guid=20160127-000017-MADISON-201603171500%40LIBRARY.NASHVILLE.ORG&amp;amp;recurrenceId=</t>
  </si>
  <si>
    <t xml:space="preserve"> Kid Zone</t>
  </si>
  <si>
    <t>20160127-000184-MADISON-201603101600%40LIBRARY.NASHVILLE.ORG</t>
  </si>
  <si>
    <t>http://events.library.nashville.org/feeder/feeder/event/eventView.do?b=de&amp;amp;calPath=%2Fpublic%2Fcals%2FMainCal&amp;amp;guid=20160127-000184-MADISON-201603101600%40LIBRARY.NASHVILLE.ORG&amp;amp;recurrenceId=</t>
  </si>
  <si>
    <t>location/Madison,Children,Locations,Series</t>
  </si>
  <si>
    <t>Special guests, crafts, and activities for elementary school-age kids. Snacks and something new to do every week!</t>
  </si>
  <si>
    <t xml:space="preserve">X-BEDEWORK-ALIAS : values : text : /user/agrp_calsuite-MainCampus/Locations/Madison,X-BEDEWORK-ALIAS : values : text : /user/agrp_calsuite-MainCampus/Childrens </t>
  </si>
  <si>
    <t>20160127-000159-MADISON-201603111030%40LIBRARY.NASHVILLE.ORG</t>
  </si>
  <si>
    <t>http://events.library.nashville.org/feeder/feeder/event/eventView.do?b=de&amp;amp;calPath=%2Fpublic%2Fcals%2FMainCal&amp;amp;guid=20160127-000159-MADISON-201603111030%40LIBRARY.NASHVILLE.ORG&amp;amp;recurrenceId=</t>
  </si>
  <si>
    <t>20160318T153000Z</t>
  </si>
  <si>
    <t>20160318T103000</t>
  </si>
  <si>
    <t>20160318T161500Z</t>
  </si>
  <si>
    <t>20160318T111500</t>
  </si>
  <si>
    <t>20160127-000030-MADISON-201603181400%40LIBRARY.NASHVILLE.ORG</t>
  </si>
  <si>
    <t>http://events.library.nashville.org/feeder/feeder/event/eventView.do?b=de&amp;amp;calPath=%2Fpublic%2Fcals%2FMainCal&amp;amp;guid=20160127-000030-MADISON-201603181400%40LIBRARY.NASHVILLE.ORG&amp;amp;recurrenceId=</t>
  </si>
  <si>
    <t>20160318T230000Z</t>
  </si>
  <si>
    <t>20160318T180000</t>
  </si>
  <si>
    <t>20160319T150000Z</t>
  </si>
  <si>
    <t>http://events.library.nashville.org/feeder/feeder/event/eventView.do?b=de&amp;amp;calPath=%2Fpublic%2Fcals%2FMainCal&amp;amp;guid=CAL-2a3e9ebb-5263dde2-0152-6639cb0f-00004293demobedework%40mysite.edu&amp;amp;recurrenceId=20160319T150000Z</t>
  </si>
  <si>
    <t>20160319T100000</t>
  </si>
  <si>
    <t>20160319T210000Z</t>
  </si>
  <si>
    <t>20160319T160000</t>
  </si>
  <si>
    <t xml:space="preserve"> Nashville Reads Event: The Loving Story (2011)</t>
  </si>
  <si>
    <t>20160212-000088-MADISON-201603191400%40LIBRARY.NASHVILLE.ORG</t>
  </si>
  <si>
    <t>http://events.library.nashville.org/feeder/feeder/event/eventView.do?b=de&amp;amp;calPath=%2Fpublic%2Fcals%2FMainCal&amp;amp;guid=20160212-000088-MADISON-201603191400%40LIBRARY.NASHVILLE.ORG&amp;amp;recurrenceId=</t>
  </si>
  <si>
    <t>Adults,location/Madison,series/Nashville Reads,Movies,Locations,Series</t>
  </si>
  <si>
    <t>Kick off Nashville Reads with this engrossing documentary about a 1958 court case involving interracial marriage. Popcorn and drinks will be served.</t>
  </si>
  <si>
    <t xml:space="preserve">X-BEDEWORK-ALIAS : values : text : /user/agrp_calsuite-MainCampus/Locations/Madison,X-BEDEWORK-ALIAS : values : text : /user/agrp_calsuite-MainCampus/Adults,X-BEDEWORK-ALIAS : values : text : /user/agrp_calsuite-MainCampus/Series/Nashville Reads,X-BEDEWORK-ALIAS : values : text : /user/agrp_calsuite-MainCampus/Browse By Topic/Movies,X-BEDEWORK-THUMB-IMAGE : values : text : http://www.library.nashville.org/images/bedework/nashville_reads_thumb.jpg,X-BEDEWORK-IMAGE : values : text : http://events.library.nashville.org/pubcaldav/public/images/logo_cropped.jpg,X-BEDEWORK-SUBMITTEDBY : values : text : kcook for calsuite-MainCampus (agrp_calsuite-MainCampus) </t>
  </si>
  <si>
    <t>20160127-000147-MADISON-201603141030%40LIBRARY.NASHVILLE.ORG</t>
  </si>
  <si>
    <t>http://events.library.nashville.org/feeder/feeder/event/eventView.do?b=de&amp;amp;calPath=%2Fpublic%2Fcals%2FMainCal&amp;amp;guid=20160127-000147-MADISON-201603141030%40LIBRARY.NASHVILLE.ORG&amp;amp;recurrenceId=</t>
  </si>
  <si>
    <t>20160321T180000Z</t>
  </si>
  <si>
    <t>http://events.library.nashville.org/feeder/feeder/event/eventView.do?b=de&amp;amp;calPath=%2Fpublic%2Fcals%2FMainCal&amp;amp;guid=CAL-2a3e9ebb-5263dde2-0152-662631a4-00002ef7demobedework%40mysite.edu&amp;amp;recurrenceId=20160321T180000Z</t>
  </si>
  <si>
    <t>20160321T130000</t>
  </si>
  <si>
    <t>20160322T000000Z</t>
  </si>
  <si>
    <t>20160321T190000</t>
  </si>
  <si>
    <t>http://events.library.nashville.org/feeder/feeder/event/eventView.do?b=de&amp;amp;calPath=%2Fpublic%2Fcals%2FMainCal&amp;amp;guid=20160127-000053-MADISON-201603141500%40LIBRARY.NASHVILLE.ORG&amp;amp;recurrenceId=20160321T200000Z</t>
  </si>
  <si>
    <t>20160321T203000Z</t>
  </si>
  <si>
    <t>http://events.library.nashville.org/feeder/feeder/event/eventView.do?b=de&amp;amp;calPath=%2Fpublic%2Fcals%2FMainCal&amp;amp;guid=20160127-000068-MADISON-201603211530%40LIBRARY.NASHVILLE.ORG&amp;amp;recurrenceId=20160321T203000Z</t>
  </si>
  <si>
    <t>20160321T153000</t>
  </si>
  <si>
    <t>http://events.library.nashville.org/feeder/feeder/event/eventView.do?b=de&amp;amp;calPath=%2Fpublic%2Fcals%2FMainCal&amp;amp;guid=20160127-000115-MADISON-201605311500%40LIBRARY.NASHVILLE.ORG&amp;amp;recurrenceId=20160322T150000Z</t>
  </si>
  <si>
    <t>20160127-000104-MADISON-201603151500%40LIBRARY.NASHVILLE.ORG</t>
  </si>
  <si>
    <t>http://events.library.nashville.org/feeder/feeder/event/eventView.do?b=de&amp;amp;calPath=%2Fpublic%2Fcals%2FMainCal&amp;amp;guid=20160127-000104-MADISON-201603151500%40LIBRARY.NASHVILLE.ORG&amp;amp;recurrenceId=</t>
  </si>
  <si>
    <t>20160322T200000Z</t>
  </si>
  <si>
    <t>20160322T150000</t>
  </si>
  <si>
    <t>20160323T000000Z</t>
  </si>
  <si>
    <t>20160322T190000</t>
  </si>
  <si>
    <t>20160127-000005-MADISON-201603221630%40LIBRARY.NASHVILLE.ORG</t>
  </si>
  <si>
    <t>http://events.library.nashville.org/feeder/feeder/event/eventView.do?b=de&amp;amp;calPath=%2Fpublic%2Fcals%2FMainCal&amp;amp;guid=20160127-000005-MADISON-201603221630%40LIBRARY.NASHVILLE.ORG&amp;amp;recurrenceId=</t>
  </si>
  <si>
    <t>20160322T224500Z</t>
  </si>
  <si>
    <t>http://events.library.nashville.org/feeder/feeder/event/eventView.do?b=de&amp;amp;calPath=%2Fpublic%2Fcals%2FMainCal&amp;amp;guid=20160127-000133-MADISON-201603221745%40LIBRARY.NASHVILLE.ORG&amp;amp;recurrenceId=20160322T224500Z</t>
  </si>
  <si>
    <t>20160322T174500</t>
  </si>
  <si>
    <t>20160323T004500Z</t>
  </si>
  <si>
    <t>20160322T194500</t>
  </si>
  <si>
    <t>20160127-000173-MADISON-201603161030%40LIBRARY.NASHVILLE.ORG</t>
  </si>
  <si>
    <t>http://events.library.nashville.org/feeder/feeder/event/eventView.do?b=de&amp;amp;calPath=%2Fpublic%2Fcals%2FMainCal&amp;amp;guid=20160127-000173-MADISON-201603161030%40LIBRARY.NASHVILLE.ORG&amp;amp;recurrenceId=</t>
  </si>
  <si>
    <t>Special Easter Story Time!</t>
  </si>
  <si>
    <t xml:space="preserve">X-BEDEWORK-ALIAS : values : text : /user/agrp_calsuite-MainCampus/Locations/Madison,X-BEDEWORK-ALIAS : values : text : /user/agrp_calsuite-MainCampus/Childrens,X-BEDEWORK-ALIAS : values : text : /user/agrp_calsuite-MainCampus/Series/Holiday,X-BEDEWORK-ALIAS : values : text : /user/agrp_calsuite-MainCampus/Browse By Topic/Story Time </t>
  </si>
  <si>
    <t>http://events.library.nashville.org/feeder/feeder/event/eventView.do?b=de&amp;amp;calPath=%2Fpublic%2Fcals%2FMainCal&amp;amp;guid=20160127-000053-MADISON-201603141500%40LIBRARY.NASHVILLE.ORG&amp;amp;recurrenceId=20160323T200000Z</t>
  </si>
  <si>
    <t>20160324T180000Z</t>
  </si>
  <si>
    <t>http://events.library.nashville.org/feeder/feeder/event/eventView.do?b=de&amp;amp;calPath=%2Fpublic%2Fcals%2FMainCal&amp;amp;guid=CAL-2a3e9ebb-5263dde2-0152-66383c6d-00004115demobedework%40mysite.edu&amp;amp;recurrenceId=20160324T180000Z</t>
  </si>
  <si>
    <t>20160324T130000</t>
  </si>
  <si>
    <t>20160127-000018-MADISON-201603241500%40LIBRARY.NASHVILLE.ORG</t>
  </si>
  <si>
    <t>http://events.library.nashville.org/feeder/feeder/event/eventView.do?b=de&amp;amp;calPath=%2Fpublic%2Fcals%2FMainCal&amp;amp;guid=20160127-000018-MADISON-201603241500%40LIBRARY.NASHVILLE.ORG&amp;amp;recurrenceId=</t>
  </si>
  <si>
    <t>20160127-000185-MADISON-201603171600%40LIBRARY.NASHVILLE.ORG</t>
  </si>
  <si>
    <t>http://events.library.nashville.org/feeder/feeder/event/eventView.do?b=de&amp;amp;calPath=%2Fpublic%2Fcals%2FMainCal&amp;amp;guid=20160127-000185-MADISON-201603171600%40LIBRARY.NASHVILLE.ORG&amp;amp;recurrenceId=</t>
  </si>
  <si>
    <t>CAL-2a3e9ebb-52d62bc5-0152-d741c304-00007e11demobedework%40mysite.edu</t>
  </si>
  <si>
    <t>http://events.library.nashville.org/feeder/feeder/event/eventView.do?b=de&amp;amp;calPath=%2Fpublic%2Fcals%2FMainCal&amp;amp;guid=CAL-2a3e9ebb-52d62bc5-0152-d741c304-00007e11demobedework%40mysite.edu&amp;amp;recurrenceId=</t>
  </si>
  <si>
    <t>20160325T153000Z</t>
  </si>
  <si>
    <t>20160325T103000</t>
  </si>
  <si>
    <t>20160127-000031-MADISON-201603251400%40LIBRARY.NASHVILLE.ORG</t>
  </si>
  <si>
    <t>http://events.library.nashville.org/feeder/feeder/event/eventView.do?b=de&amp;amp;calPath=%2Fpublic%2Fcals%2FMainCal&amp;amp;guid=20160127-000031-MADISON-201603251400%40LIBRARY.NASHVILLE.ORG&amp;amp;recurrenceId=</t>
  </si>
  <si>
    <t>20160325T230000Z</t>
  </si>
  <si>
    <t>20160325T180000</t>
  </si>
  <si>
    <t>http://events.library.nashville.org/feeder/feeder/event/eventView.do?b=de&amp;amp;calPath=%2Fpublic%2Fcals%2FMainCal&amp;amp;guid=CAL-2a3e9ebb-5263dde2-0152-6639cb0f-00004293demobedework%40mysite.edu&amp;amp;recurrenceId=20160326T150000Z</t>
  </si>
  <si>
    <t>20160127-000148-MADISON-201603211030%40LIBRARY.NASHVILLE.ORG</t>
  </si>
  <si>
    <t>http://events.library.nashville.org/feeder/feeder/event/eventView.do?b=de&amp;amp;calPath=%2Fpublic%2Fcals%2FMainCal&amp;amp;guid=20160127-000148-MADISON-201603211030%40LIBRARY.NASHVILLE.ORG&amp;amp;recurrenceId=</t>
  </si>
  <si>
    <t>20160328T180000Z</t>
  </si>
  <si>
    <t>http://events.library.nashville.org/feeder/feeder/event/eventView.do?b=de&amp;amp;calPath=%2Fpublic%2Fcals%2FMainCal&amp;amp;guid=CAL-2a3e9ebb-5263dde2-0152-662631a4-00002ef7demobedework%40mysite.edu&amp;amp;recurrenceId=20160328T180000Z</t>
  </si>
  <si>
    <t>20160328T130000</t>
  </si>
  <si>
    <t>20160329T000000Z</t>
  </si>
  <si>
    <t>20160328T190000</t>
  </si>
  <si>
    <t>http://events.library.nashville.org/feeder/feeder/event/eventView.do?b=de&amp;amp;calPath=%2Fpublic%2Fcals%2FMainCal&amp;amp;guid=20160127-000053-MADISON-201603141500%40LIBRARY.NASHVILLE.ORG&amp;amp;recurrenceId=20160328T200000Z</t>
  </si>
  <si>
    <t>20160127-000044-MADISON-201603281500%40LIBRARY.NASHVILLE.ORG</t>
  </si>
  <si>
    <t>http://events.library.nashville.org/feeder/feeder/event/eventView.do?b=de&amp;amp;calPath=%2Fpublic%2Fcals%2FMainCal&amp;amp;guid=20160127-000044-MADISON-201603281500%40LIBRARY.NASHVILLE.ORG&amp;amp;recurrenceId=</t>
  </si>
  <si>
    <t>location/Madison,Teens,Locations,Series</t>
  </si>
  <si>
    <t xml:space="preserve">Play games on our Xbox One and Play Station 2 every Monday &amp;amp; Wednesday afternoons! </t>
  </si>
  <si>
    <t xml:space="preserve">X-BEDEWORK-ALIAS : values : text : /user/agrp_calsuite-MainCampus/Locations/Madison,X-BEDEWORK-ALIAS : values : text : /user/agrp_calsuite-MainCampus/Teens </t>
  </si>
  <si>
    <t>20160127-000069-MADISON-201603281530%40LIBRARY.NASHVILLE.ORG</t>
  </si>
  <si>
    <t>http://events.library.nashville.org/feeder/feeder/event/eventView.do?b=de&amp;amp;calPath=%2Fpublic%2Fcals%2FMainCal&amp;amp;guid=20160127-000069-MADISON-201603281530%40LIBRARY.NASHVILLE.ORG&amp;amp;recurrenceId=</t>
  </si>
  <si>
    <t>20160328T203000Z</t>
  </si>
  <si>
    <t>20160328T153000</t>
  </si>
  <si>
    <t xml:space="preserve">Working with library staff and Studio Mentors, teen patrons use innovative technology tools to produce music and podcasts, photographs and films, 3D-printed designs, and more. Studio NPL offers a unique and comfortable environment for teens to engage with each other, technology, and their communities. </t>
  </si>
  <si>
    <t>http://events.library.nashville.org/feeder/feeder/event/eventView.do?b=de&amp;amp;calPath=%2Fpublic%2Fcals%2FMainCal&amp;amp;guid=20160127-000115-MADISON-201605311500%40LIBRARY.NASHVILLE.ORG&amp;amp;recurrenceId=20160329T150000Z</t>
  </si>
  <si>
    <t>20160127-000006-MADISON-201603291630%40LIBRARY.NASHVILLE.ORG</t>
  </si>
  <si>
    <t>http://events.library.nashville.org/feeder/feeder/event/eventView.do?b=de&amp;amp;calPath=%2Fpublic%2Fcals%2FMainCal&amp;amp;guid=20160127-000006-MADISON-201603291630%40LIBRARY.NASHVILLE.ORG&amp;amp;recurrenceId=</t>
  </si>
  <si>
    <t>20160329T224500Z</t>
  </si>
  <si>
    <t>http://events.library.nashville.org/feeder/feeder/event/eventView.do?b=de&amp;amp;calPath=%2Fpublic%2Fcals%2FMainCal&amp;amp;guid=20160127-000133-MADISON-201603221745%40LIBRARY.NASHVILLE.ORG&amp;amp;recurrenceId=20160329T224500Z</t>
  </si>
  <si>
    <t>20160329T174500</t>
  </si>
  <si>
    <t>20160330T004500Z</t>
  </si>
  <si>
    <t>20160329T194500</t>
  </si>
  <si>
    <t>CAL-2a3e9ebb-52d62bc5-0152-d7402f4b-00007ce8demobedework%40mysite.edu</t>
  </si>
  <si>
    <t>http://events.library.nashville.org/feeder/feeder/event/eventView.do?b=de&amp;amp;calPath=%2Fpublic%2Fcals%2FMainCal&amp;amp;guid=CAL-2a3e9ebb-52d62bc5-0152-d7402f4b-00007ce8demobedework%40mysite.edu&amp;amp;recurrenceId=</t>
  </si>
  <si>
    <t>http://events.library.nashville.org/feeder/feeder/event/eventView.do?b=de&amp;amp;calPath=%2Fpublic%2Fcals%2FMainCal&amp;amp;guid=20160127-000053-MADISON-201603141500%40LIBRARY.NASHVILLE.ORG&amp;amp;recurrenceId=20160330T200000Z</t>
  </si>
  <si>
    <t>20160331T180000Z</t>
  </si>
  <si>
    <t>http://events.library.nashville.org/feeder/feeder/event/eventView.do?b=de&amp;amp;calPath=%2Fpublic%2Fcals%2FMainCal&amp;amp;guid=CAL-2a3e9ebb-5263dde2-0152-66383c6d-00004115demobedework%40mysite.edu&amp;amp;recurrenceId=20160331T180000Z</t>
  </si>
  <si>
    <t>20160331T130000</t>
  </si>
  <si>
    <t>20160401T000000Z</t>
  </si>
  <si>
    <t>20160331T190000</t>
  </si>
  <si>
    <t>20160127-000019-MADISON-201603311500%40LIBRARY.NASHVILLE.ORG</t>
  </si>
  <si>
    <t>http://events.library.nashville.org/feeder/feeder/event/eventView.do?b=de&amp;amp;calPath=%2Fpublic%2Fcals%2FMainCal&amp;amp;guid=20160127-000019-MADISON-201603311500%40LIBRARY.NASHVILLE.ORG&amp;amp;recurrenceId=</t>
  </si>
  <si>
    <t>20160127-000186-MADISON-201603241600%40LIBRARY.NASHVILLE.ORG</t>
  </si>
  <si>
    <t>http://events.library.nashville.org/feeder/feeder/event/eventView.do?b=de&amp;amp;calPath=%2Fpublic%2Fcals%2FMainCal&amp;amp;guid=20160127-000186-MADISON-201603241600%40LIBRARY.NASHVILLE.ORG&amp;amp;recurrenceId=</t>
  </si>
  <si>
    <t>20160127-000161-MADISON-201603251030%40LIBRARY.NASHVILLE.ORG</t>
  </si>
  <si>
    <t>http://events.library.nashville.org/feeder/feeder/event/eventView.do?b=de&amp;amp;calPath=%2Fpublic%2Fcals%2FMainCal&amp;amp;guid=20160127-000161-MADISON-201603251030%40LIBRARY.NASHVILLE.ORG&amp;amp;recurrenceId=</t>
  </si>
  <si>
    <t>20160401T153000Z</t>
  </si>
  <si>
    <t>20160401T103000</t>
  </si>
  <si>
    <t>20160401T161500Z</t>
  </si>
  <si>
    <t>20160401T111500</t>
  </si>
  <si>
    <t>20160127-000032-MADISON-201604011400%40LIBRARY.NASHVILLE.ORG</t>
  </si>
  <si>
    <t>http://events.library.nashville.org/feeder/feeder/event/eventView.do?b=de&amp;amp;calPath=%2Fpublic%2Fcals%2FMainCal&amp;amp;guid=20160127-000032-MADISON-201604011400%40LIBRARY.NASHVILLE.ORG&amp;amp;recurrenceId=</t>
  </si>
  <si>
    <t>20160401T230000Z</t>
  </si>
  <si>
    <t>20160401T180000</t>
  </si>
  <si>
    <t>20160402T150000Z</t>
  </si>
  <si>
    <t>http://events.library.nashville.org/feeder/feeder/event/eventView.do?b=de&amp;amp;calPath=%2Fpublic%2Fcals%2FMainCal&amp;amp;guid=CAL-2a3e9ebb-5263dde2-0152-6639cb0f-00004293demobedework%40mysite.edu&amp;amp;recurrenceId=20160402T150000Z</t>
  </si>
  <si>
    <t>20160402T100000</t>
  </si>
  <si>
    <t>20160402T210000Z</t>
  </si>
  <si>
    <t>20160402T160000</t>
  </si>
  <si>
    <t xml:space="preserve"> Reducing Stress Through Meditation</t>
  </si>
  <si>
    <t>CAL-2a3e9ebb-52d62bc5-0152-d63b8164-000011fademobedework%40mysite.edu</t>
  </si>
  <si>
    <t>http://events.library.nashville.org/feeder/feeder/event/eventView.do?b=de&amp;amp;calPath=%2Fpublic%2Fcals%2FMainCal&amp;amp;guid=CAL-2a3e9ebb-52d62bc5-0152-d63b8164-000011fademobedework%40mysite.edu&amp;amp;recurrenceId=</t>
  </si>
  <si>
    <t>20160402T163000Z</t>
  </si>
  <si>
    <t>20160402T113000</t>
  </si>
  <si>
    <t>Adults,location/Madison,Health and Wellness,Locations</t>
  </si>
  <si>
    <t>Join us as retired Army Lieutenant Colonel and longtime meditation practitioner William Smith leads a presentation on how meditation can help you reduce stress and feel better.</t>
  </si>
  <si>
    <t xml:space="preserve">X-BEDEWORK-ALIAS : values : text : /user/agrp_calsuite-MainCampus/Adults,X-BEDEWORK-ALIAS : values : text : /user/agrp_calsuite-MainCampus/Health and Wellness,X-BEDEWORK-ALIAS : values : text : /user/agrp_calsuite-MainCampus/Browse By Topic/Health and Wellness,X-BEDEWORK-ALIAS : values : text : /user/agrp_calsuite-MainCampus/Locations/Madison,X-BEDEWORK-SUBMITTEDBY : values : text : kcook for calsuite-MainCampus (agrp_calsuite-MainCampus) </t>
  </si>
  <si>
    <t>20160127-000149-MADISON-201603281030%40LIBRARY.NASHVILLE.ORG</t>
  </si>
  <si>
    <t>http://events.library.nashville.org/feeder/feeder/event/eventView.do?b=de&amp;amp;calPath=%2Fpublic%2Fcals%2FMainCal&amp;amp;guid=20160127-000149-MADISON-201603281030%40LIBRARY.NASHVILLE.ORG&amp;amp;recurrenceId=</t>
  </si>
  <si>
    <t>20160404T180000Z</t>
  </si>
  <si>
    <t>http://events.library.nashville.org/feeder/feeder/event/eventView.do?b=de&amp;amp;calPath=%2Fpublic%2Fcals%2FMainCal&amp;amp;guid=CAL-2a3e9ebb-5263dde2-0152-662631a4-00002ef7demobedework%40mysite.edu&amp;amp;recurrenceId=20160404T180000Z</t>
  </si>
  <si>
    <t>20160404T130000</t>
  </si>
  <si>
    <t>20160405T000000Z</t>
  </si>
  <si>
    <t>20160404T190000</t>
  </si>
  <si>
    <t>http://events.library.nashville.org/feeder/feeder/event/eventView.do?b=de&amp;amp;calPath=%2Fpublic%2Fcals%2FMainCal&amp;amp;guid=20160127-000053-MADISON-201603141500%40LIBRARY.NASHVILLE.ORG&amp;amp;recurrenceId=20160404T200000Z</t>
  </si>
  <si>
    <t>20160404T223000Z</t>
  </si>
  <si>
    <t>20160404T173000</t>
  </si>
  <si>
    <t>20160127-000070-MADISON-201604041530%40LIBRARY.NASHVILLE.ORG</t>
  </si>
  <si>
    <t>http://events.library.nashville.org/feeder/feeder/event/eventView.do?b=de&amp;amp;calPath=%2Fpublic%2Fcals%2FMainCal&amp;amp;guid=20160127-000070-MADISON-201604041530%40LIBRARY.NASHVILLE.ORG&amp;amp;recurrenceId=</t>
  </si>
  <si>
    <t>20160404T203000Z</t>
  </si>
  <si>
    <t>20160404T153000</t>
  </si>
  <si>
    <t>20160404T230000Z</t>
  </si>
  <si>
    <t>http://events.library.nashville.org/feeder/feeder/event/eventView.do?b=de&amp;amp;calPath=%2Fpublic%2Fcals%2FMainCal&amp;amp;guid=CAL-2a3e9ebb-523fd128-0152-41baa0f5-00004edbdemobedework%40mysite.edu&amp;amp;recurrenceId=20160404T230000Z</t>
  </si>
  <si>
    <t>20160404T180000</t>
  </si>
  <si>
    <t>http://events.library.nashville.org/feeder/feeder/event/eventView.do?b=de&amp;amp;calPath=%2Fpublic%2Fcals%2FMainCal&amp;amp;guid=20160127-000115-MADISON-201605311500%40LIBRARY.NASHVILLE.ORG&amp;amp;recurrenceId=20160405T150000Z</t>
  </si>
  <si>
    <t>CAL-2a3e9ebb-52d62bc5-0152-d748783e-0000038ddemobedework%40mysite.edu</t>
  </si>
  <si>
    <t>http://events.library.nashville.org/feeder/feeder/event/eventView.do?b=de&amp;amp;calPath=%2Fpublic%2Fcals%2FMainCal&amp;amp;guid=CAL-2a3e9ebb-52d62bc5-0152-d748783e-0000038ddemobedework%40mysite.edu&amp;amp;recurrenceId=</t>
  </si>
  <si>
    <t>20160127-000007-MADISON-201604051630%40LIBRARY.NASHVILLE.ORG</t>
  </si>
  <si>
    <t>http://events.library.nashville.org/feeder/feeder/event/eventView.do?b=de&amp;amp;calPath=%2Fpublic%2Fcals%2FMainCal&amp;amp;guid=20160127-000007-MADISON-201604051630%40LIBRARY.NASHVILLE.ORG&amp;amp;recurrenceId=</t>
  </si>
  <si>
    <t>20160405T224500Z</t>
  </si>
  <si>
    <t>http://events.library.nashville.org/feeder/feeder/event/eventView.do?b=de&amp;amp;calPath=%2Fpublic%2Fcals%2FMainCal&amp;amp;guid=20160127-000133-MADISON-201603221745%40LIBRARY.NASHVILLE.ORG&amp;amp;recurrenceId=20160405T224500Z</t>
  </si>
  <si>
    <t>20160405T174500</t>
  </si>
  <si>
    <t>20160406T004500Z</t>
  </si>
  <si>
    <t>20160405T194500</t>
  </si>
  <si>
    <t>20160127-000175-MADISON-301603301030%40LIBRARY.NASHVILLE.ORG</t>
  </si>
  <si>
    <t>http://events.library.nashville.org/feeder/feeder/event/eventView.do?b=de&amp;amp;calPath=%2Fpublic%2Fcals%2FMainCal&amp;amp;guid=20160127-000175-MADISON-301603301030%40LIBRARY.NASHVILLE.ORG&amp;amp;recurrenceId=</t>
  </si>
  <si>
    <t>location/Madison,series/Community of Many Faces,Children,Story Time,Locations,Series</t>
  </si>
  <si>
    <t>Special Multi-Cultural Story Time!</t>
  </si>
  <si>
    <t xml:space="preserve">X-BEDEWORK-ALIAS : values : text : /user/agrp_calsuite-MainCampus/Locations/Madison,X-BEDEWORK-ALIAS : values : text : /user/agrp_calsuite-MainCampus/Childrens,X-BEDEWORK-ALIAS : values : text : /user/agrp_calsuite-MainCampus/Series/Community of Many Faces,X-BEDEWORK-ALIAS : values : text : /user/agrp_calsuite-MainCampus/Browse By Topic/Story Time </t>
  </si>
  <si>
    <t>20160127-000059-MADISON-201604061500%40LIBRARY.NASHVILLE.ORG</t>
  </si>
  <si>
    <t>http://events.library.nashville.org/feeder/feeder/event/eventView.do?b=de&amp;amp;calPath=%2Fpublic%2Fcals%2FMainCal&amp;amp;guid=20160127-000059-MADISON-201604061500%40LIBRARY.NASHVILLE.ORG&amp;amp;recurrenceId=</t>
  </si>
  <si>
    <t>20160407T180000Z</t>
  </si>
  <si>
    <t>http://events.library.nashville.org/feeder/feeder/event/eventView.do?b=de&amp;amp;calPath=%2Fpublic%2Fcals%2FMainCal&amp;amp;guid=CAL-2a3e9ebb-5263dde2-0152-66383c6d-00004115demobedework%40mysite.edu&amp;amp;recurrenceId=20160407T180000Z</t>
  </si>
  <si>
    <t>20160407T130000</t>
  </si>
  <si>
    <t>20160408T000000Z</t>
  </si>
  <si>
    <t>20160407T190000</t>
  </si>
  <si>
    <t>20160127-000020-MADISON-201604071500%40LIBRARY.NASHVILLE.ORG</t>
  </si>
  <si>
    <t>http://events.library.nashville.org/feeder/feeder/event/eventView.do?b=de&amp;amp;calPath=%2Fpublic%2Fcals%2FMainCal&amp;amp;guid=20160127-000020-MADISON-201604071500%40LIBRARY.NASHVILLE.ORG&amp;amp;recurrenceId=</t>
  </si>
  <si>
    <t xml:space="preserve"> Kid Zone: Make Your Own Flag, Create Your Own Country!</t>
  </si>
  <si>
    <t>20160127-000187-MADISON-201603311600%40LIBRARY.NASHVILLE.ORG</t>
  </si>
  <si>
    <t>http://events.library.nashville.org/feeder/feeder/event/eventView.do?b=de&amp;amp;calPath=%2Fpublic%2Fcals%2FMainCal&amp;amp;guid=20160127-000187-MADISON-201603311600%40LIBRARY.NASHVILLE.ORG&amp;amp;recurrenceId=</t>
  </si>
  <si>
    <t>Arts and Crafts,location/Madison,series/Community of Many Faces,Children,Locations,Series</t>
  </si>
  <si>
    <t xml:space="preserve">X-BEDEWORK-ALIAS : values : text : /user/agrp_calsuite-MainCampus/Locations/Madison,X-BEDEWORK-ALIAS : values : text : /user/agrp_calsuite-MainCampus/Childrens,X-BEDEWORK-ALIAS : values : text : /user/agrp_calsuite-MainCampus/Series/Community of Many Faces,X-BEDEWORK-ALIAS : values : text : /user/agrp_calsuite-MainCampus/Browse By Topic/Arts and Crafts </t>
  </si>
  <si>
    <t>20160127-000033-MADISON-201604081400%40LIBRARY.NASHVILLE.ORG</t>
  </si>
  <si>
    <t>http://events.library.nashville.org/feeder/feeder/event/eventView.do?b=de&amp;amp;calPath=%2Fpublic%2Fcals%2FMainCal&amp;amp;guid=20160127-000033-MADISON-201604081400%40LIBRARY.NASHVILLE.ORG&amp;amp;recurrenceId=</t>
  </si>
  <si>
    <t xml:space="preserve"> Digital Photography Tips and Tricks</t>
  </si>
  <si>
    <t>20160127-000086-MADISON-201604091000%40LIBRARY.NASHVILLE.ORG</t>
  </si>
  <si>
    <t>http://events.library.nashville.org/feeder/feeder/event/eventView.do?b=de&amp;amp;calPath=%2Fpublic%2Fcals%2FMainCal&amp;amp;guid=20160127-000086-MADISON-201604091000%40LIBRARY.NASHVILLE.ORG&amp;amp;recurrenceId=</t>
  </si>
  <si>
    <t>20160409T160000Z</t>
  </si>
  <si>
    <t>20160409T110000</t>
  </si>
  <si>
    <t>Adults,location/Madison,Computers and Technology,Locations,Series</t>
  </si>
  <si>
    <t>Learn the basics of taking great pictures, knowing your camera, and photo editing with free software in this informal forum.</t>
  </si>
  <si>
    <t xml:space="preserve">X-BEDEWORK-ALIAS : values : text : /user/agrp_calsuite-MainCampus/Locations/Madison,X-BEDEWORK-ALIAS : values : text : /user/agrp_calsuite-MainCampus/Adults,X-BEDEWORK-ALIAS : values : text : /user/agrp_calsuite-MainCampus/Browse By Topic/Computers and Technology </t>
  </si>
  <si>
    <t>http://events.library.nashville.org/feeder/feeder/event/eventView.do?b=de&amp;amp;calPath=%2Fpublic%2Fcals%2FMainCal&amp;amp;guid=CAL-2a3e9ebb-5263dde2-0152-6639cb0f-00004293demobedework%40mysite.edu&amp;amp;recurrenceId=20160409T150000Z</t>
  </si>
  <si>
    <t>20160409T210000Z</t>
  </si>
  <si>
    <t>20160409T160000</t>
  </si>
  <si>
    <t>CAL-2a3e9ebb-52d62bc5-0152-d639b15c-00000ff1demobedework%40mysite.edu</t>
  </si>
  <si>
    <t>http://events.library.nashville.org/feeder/feeder/event/eventView.do?b=de&amp;amp;calPath=%2Fpublic%2Fcals%2FMainCal&amp;amp;guid=CAL-2a3e9ebb-52d62bc5-0152-d639b15c-00000ff1demobedework%40mysite.edu&amp;amp;recurrenceId=</t>
  </si>
  <si>
    <t>20160409T193000Z</t>
  </si>
  <si>
    <t>20160409T143000</t>
  </si>
  <si>
    <t>Arts and Crafts,location/Madison,Teens,series/Community of Many Faces,Locations,Series</t>
  </si>
  <si>
    <t xml:space="preserve">X-BEDEWORK-ALIAS : values : text : /user/agrp_calsuite-MainCampus/Series/Community of Many Faces,X-BEDEWORK-ALIAS : values : text : /user/agrp_calsuite-MainCampus/Browse By Topic/Arts and Crafts,X-BEDEWORK-ALIAS : values : text : /user/agrp_calsuite-MainCampus/Teens,X-BEDEWORK-ALIAS : values : text : /user/agrp_calsuite-MainCampus/Locations/Madison,X-BEDEWORK-SUBMITTEDBY : values : text : kcook for calsuite-MainCampus (agrp_calsuite-MainCampus) </t>
  </si>
  <si>
    <t>20160127-000150-MADISON-201604041030%40LIBRARY.NASHVILLE.ORG</t>
  </si>
  <si>
    <t>http://events.library.nashville.org/feeder/feeder/event/eventView.do?b=de&amp;amp;calPath=%2Fpublic%2Fcals%2FMainCal&amp;amp;guid=20160127-000150-MADISON-201604041030%40LIBRARY.NASHVILLE.ORG&amp;amp;recurrenceId=</t>
  </si>
  <si>
    <t>20160411T180000Z</t>
  </si>
  <si>
    <t>http://events.library.nashville.org/feeder/feeder/event/eventView.do?b=de&amp;amp;calPath=%2Fpublic%2Fcals%2FMainCal&amp;amp;guid=CAL-2a3e9ebb-5263dde2-0152-662631a4-00002ef7demobedework%40mysite.edu&amp;amp;recurrenceId=20160411T180000Z</t>
  </si>
  <si>
    <t>20160411T130000</t>
  </si>
  <si>
    <t>20160412T000000Z</t>
  </si>
  <si>
    <t>20160411T190000</t>
  </si>
  <si>
    <t>20160127-000046-MADISON-201604111500%40LIBRARY.NASHVILLE.ORG</t>
  </si>
  <si>
    <t>http://events.library.nashville.org/feeder/feeder/event/eventView.do?b=de&amp;amp;calPath=%2Fpublic%2Fcals%2FMainCal&amp;amp;guid=20160127-000046-MADISON-201604111500%40LIBRARY.NASHVILLE.ORG&amp;amp;recurrenceId=</t>
  </si>
  <si>
    <t>20160411T223000Z</t>
  </si>
  <si>
    <t>20160411T173000</t>
  </si>
  <si>
    <t>20160127-000071-MADISON-201604111530%40LIBRARY.NASHVILLE.ORG</t>
  </si>
  <si>
    <t>http://events.library.nashville.org/feeder/feeder/event/eventView.do?b=de&amp;amp;calPath=%2Fpublic%2Fcals%2FMainCal&amp;amp;guid=20160127-000071-MADISON-201604111530%40LIBRARY.NASHVILLE.ORG&amp;amp;recurrenceId=</t>
  </si>
  <si>
    <t>20160411T203000Z</t>
  </si>
  <si>
    <t>20160411T153000</t>
  </si>
  <si>
    <t>http://events.library.nashville.org/feeder/feeder/event/eventView.do?b=de&amp;amp;calPath=%2Fpublic%2Fcals%2FMainCal&amp;amp;guid=20160127-000115-MADISON-201605311500%40LIBRARY.NASHVILLE.ORG&amp;amp;recurrenceId=20160412T150000Z</t>
  </si>
  <si>
    <t>CAL-2a3e9ebb-52d62bc5-0152-d749139e-00000410demobedework%40mysite.edu</t>
  </si>
  <si>
    <t>http://events.library.nashville.org/feeder/feeder/event/eventView.do?b=de&amp;amp;calPath=%2Fpublic%2Fcals%2FMainCal&amp;amp;guid=CAL-2a3e9ebb-52d62bc5-0152-d749139e-00000410demobedework%40mysite.edu&amp;amp;recurrenceId=</t>
  </si>
  <si>
    <t>20160413T000000Z</t>
  </si>
  <si>
    <t>20160412T190000</t>
  </si>
  <si>
    <t xml:space="preserve"> Nashville Reads Workshop: Audio Collage</t>
  </si>
  <si>
    <t>20160127-000082-MADISON-201604121600%40LIBRARY.NASHVILLE.ORG</t>
  </si>
  <si>
    <t>http://events.library.nashville.org/feeder/feeder/event/eventView.do?b=de&amp;amp;calPath=%2Fpublic%2Fcals%2FMainCal&amp;amp;guid=20160127-000082-MADISON-201604121600%40LIBRARY.NASHVILLE.ORG&amp;amp;recurrenceId=</t>
  </si>
  <si>
    <t>location/Madison,Teens,series/Nashville Reads,Locations,Series</t>
  </si>
  <si>
    <t>Using basic techniques of vocal recording and audio storytelling, students will take part in a conversation about exclusion: When have you felt excluded, either because of your religious view, race, history, background, interests, etc.?  When have you excluded someone, or been part of group based on exclusion?</t>
  </si>
  <si>
    <t xml:space="preserve">X-BEDEWORK-ALIAS : values : text : /user/agrp_calsuite-MainCampus/Locations/Madison,X-BEDEWORK-ALIAS : values : text : /user/agrp_calsuite-MainCampus/Teens,X-BEDEWORK-ALIAS : values : text : /user/agrp_calsuite-MainCampus/Series/Nashville Reads,X-BEDEWORK-THUMB-IMAGE : values : text : http://www.library.nashville.org/images/bedework/nashville_reads_thumb.jpg ,X-BEDEWORK-IMAGE : values : text : http://events.library.nashville.org/pubcaldav/public/images/logo_cropped.jpg </t>
  </si>
  <si>
    <t>20160127-000008-MADISON-201604121630%40LIBRARY.NASHVILLE.ORG</t>
  </si>
  <si>
    <t>http://events.library.nashville.org/feeder/feeder/event/eventView.do?b=de&amp;amp;calPath=%2Fpublic%2Fcals%2FMainCal&amp;amp;guid=20160127-000008-MADISON-201604121630%40LIBRARY.NASHVILLE.ORG&amp;amp;recurrenceId=</t>
  </si>
  <si>
    <t>20160127-000135-MADISON-201604051745%40LIBRARY.NASHVILLE.ORG</t>
  </si>
  <si>
    <t>http://events.library.nashville.org/feeder/feeder/event/eventView.do?b=de&amp;amp;calPath=%2Fpublic%2Fcals%2FMainCal&amp;amp;guid=20160127-000135-MADISON-201604051745%40LIBRARY.NASHVILLE.ORG&amp;amp;recurrenceId=</t>
  </si>
  <si>
    <t>20160412T224500Z</t>
  </si>
  <si>
    <t>20160412T174500</t>
  </si>
  <si>
    <t>20160413T004500Z</t>
  </si>
  <si>
    <t>20160412T194500</t>
  </si>
  <si>
    <t>Adults,location/Madison,ESL,Locations,Series</t>
  </si>
  <si>
    <t xml:space="preserve">X-BEDEWORK-ALIAS : values : text : /user/agrp_calsuite-MainCampus/Locations/Madison,X-BEDEWORK-ALIAS : values : text : /user/agrp_calsuite-MainCampus/Adults,X-BEDEWORK-ALIAS : values : text : /user/agrp_calsuite-MainCampus/Browse By Topic/ESL </t>
  </si>
  <si>
    <t>20160127-000176-MADISON-201604061030%40LIBRARY.NASHVILLE.ORG</t>
  </si>
  <si>
    <t>http://events.library.nashville.org/feeder/feeder/event/eventView.do?b=de&amp;amp;calPath=%2Fpublic%2Fcals%2FMainCal&amp;amp;guid=20160127-000176-MADISON-201604061030%40LIBRARY.NASHVILLE.ORG&amp;amp;recurrenceId=</t>
  </si>
  <si>
    <t>20160127-000060-MADISON-201604131500%40LIBRARY.NASHVILLE.ORG</t>
  </si>
  <si>
    <t>http://events.library.nashville.org/feeder/feeder/event/eventView.do?b=de&amp;amp;calPath=%2Fpublic%2Fcals%2FMainCal&amp;amp;guid=20160127-000060-MADISON-201604131500%40LIBRARY.NASHVILLE.ORG&amp;amp;recurrenceId=</t>
  </si>
  <si>
    <t xml:space="preserve"> Nashville Reads Workshop: Portrait Collage</t>
  </si>
  <si>
    <t>20160127-000083-MADISON-201604131600%40LIBRARY.NASHVILLE.ORG</t>
  </si>
  <si>
    <t>http://events.library.nashville.org/feeder/feeder/event/eventView.do?b=de&amp;amp;calPath=%2Fpublic%2Fcals%2FMainCal&amp;amp;guid=20160127-000083-MADISON-201604131600%40LIBRARY.NASHVILLE.ORG&amp;amp;recurrenceId=</t>
  </si>
  <si>
    <t>Studio NPL students will use graphic design software to explore how the past lives within their present. Starting with a photograph, students will creatively manipulate their picture to give their viewers a look at their personal or family history.</t>
  </si>
  <si>
    <t>20160414T180000Z</t>
  </si>
  <si>
    <t>http://events.library.nashville.org/feeder/feeder/event/eventView.do?b=de&amp;amp;calPath=%2Fpublic%2Fcals%2FMainCal&amp;amp;guid=CAL-2a3e9ebb-5263dde2-0152-66383c6d-00004115demobedework%40mysite.edu&amp;amp;recurrenceId=20160414T180000Z</t>
  </si>
  <si>
    <t>20160414T130000</t>
  </si>
  <si>
    <t>20160415T000000Z</t>
  </si>
  <si>
    <t>20160414T190000</t>
  </si>
  <si>
    <t>20160127-000021-MADISON-201604141500%40LIBRARY.NASHVILLE.ORG</t>
  </si>
  <si>
    <t>http://events.library.nashville.org/feeder/feeder/event/eventView.do?b=de&amp;amp;calPath=%2Fpublic%2Fcals%2FMainCal&amp;amp;guid=20160127-000021-MADISON-201604141500%40LIBRARY.NASHVILLE.ORG&amp;amp;recurrenceId=</t>
  </si>
  <si>
    <t xml:space="preserve"> Kid Zone: Friends Make the World Go 'Round: A Celebration of Diversity</t>
  </si>
  <si>
    <t>20160127-000188-MADISON-201604071600%40LIBRARY.NASHVILLE.ORG</t>
  </si>
  <si>
    <t>http://events.library.nashville.org/feeder/feeder/event/eventView.do?b=de&amp;amp;calPath=%2Fpublic%2Fcals%2FMainCal&amp;amp;guid=20160127-000188-MADISON-201604071600%40LIBRARY.NASHVILLE.ORG&amp;amp;recurrenceId=</t>
  </si>
  <si>
    <t>location/Madison,series/Community of Many Faces,Children,Locations,Series</t>
  </si>
  <si>
    <t>Emmy Award winning PBS performer, Gaia Tossing, and Country Music Hall of Fame Words and Music Artist, Joel Atkins, present a lively, interactive family show with a multicultural, all-inclusive message of mutual friendship and respect.&amp;nbsp;Children can learn the signs for songs, dance with rainbow ribbon streamers, and do a very special handshake that ends with the sign for &amp;quot;FRIEND.&amp;quot;&amp;nbsp;</t>
  </si>
  <si>
    <t xml:space="preserve">X-BEDEWORK-ALIAS : values : text : /user/agrp_calsuite-MainCampus/Locations/Madison,X-BEDEWORK-ALIAS : values : text : /user/agrp_calsuite-MainCampus/Childrens,X-BEDEWORK-ALIAS : values : text : /user/agrp_calsuite-MainCampus/Series/Community of Many Faces,X-BEDEWORK-SUBMITTEDBY : values : text : kcook for calsuite-MainCampus (agrp_calsuite-MainCampus) </t>
  </si>
  <si>
    <t>CAL-2a3e9ebb-52d62bc5-0152-d742794c-00007e9ddemobedework%40mysite.edu</t>
  </si>
  <si>
    <t>http://events.library.nashville.org/feeder/feeder/event/eventView.do?b=de&amp;amp;calPath=%2Fpublic%2Fcals%2FMainCal&amp;amp;guid=CAL-2a3e9ebb-52d62bc5-0152-d742794c-00007e9ddemobedework%40mysite.edu&amp;amp;recurrenceId=</t>
  </si>
  <si>
    <t>20160415T153000Z</t>
  </si>
  <si>
    <t>20160415T103000</t>
  </si>
  <si>
    <t>20160415T161500Z</t>
  </si>
  <si>
    <t>20160415T111500</t>
  </si>
  <si>
    <t xml:space="preserve"> Movies at Madison: Million Dollar Arm</t>
  </si>
  <si>
    <t>20160212-000090-MADISON-201604161000%40LIBRARY.NASHVILLE.ORG</t>
  </si>
  <si>
    <t>http://events.library.nashville.org/feeder/feeder/event/eventView.do?b=de&amp;amp;calPath=%2Fpublic%2Fcals%2FMainCal&amp;amp;guid=20160212-000090-MADISON-201604161000%40LIBRARY.NASHVILLE.ORG&amp;amp;recurrenceId=</t>
  </si>
  <si>
    <t>20160416T150000Z</t>
  </si>
  <si>
    <t>20160416T100000</t>
  </si>
  <si>
    <t>Adults,location/Madison,series/Community of Many Faces,Movies,Locations,Series</t>
  </si>
  <si>
    <t>A sports agent stages an unconventional recruitment strategy to get talented Indian cricket players to play Major League Baseball. Starring Jon Hamm. Rated PG. 124 min.</t>
  </si>
  <si>
    <t xml:space="preserve">X-BEDEWORK-ALIAS : values : text : /user/agrp_calsuite-MainCampus/Locations/Madison,X-BEDEWORK-ALIAS : values : text : /user/agrp_calsuite-MainCampus/Adults,X-BEDEWORK-ALIAS : values : text : /user/agrp_calsuite-MainCampus/Series/Community of Many Faces,X-BEDEWORK-ALIAS : values : text : /user/agrp_calsuite-MainCampus/Browse By Topic/Movies </t>
  </si>
  <si>
    <t xml:space="preserve"> Hablamos Espanol with Nashville Public Television</t>
  </si>
  <si>
    <t>20160127-000099-MADISON-201604161430%40LIBRARY.NASHVILLE.ORG</t>
  </si>
  <si>
    <t>http://events.library.nashville.org/feeder/feeder/event/eventView.do?b=de&amp;amp;calPath=%2Fpublic%2Fcals%2FMainCal&amp;amp;guid=20160127-000099-MADISON-201604161430%40LIBRARY.NASHVILLE.ORG&amp;amp;recurrenceId=</t>
  </si>
  <si>
    <t>20160416T193000Z</t>
  </si>
  <si>
    <t>20160416T143000</t>
  </si>
  <si>
    <t>As part of Nashville Public Television's Next Door Neighbors documentary series, Hablamos Espanol profiles Nashville's Hispanic community.</t>
  </si>
  <si>
    <t>20160127-000151-MADISON-201604111030%40LIBRARY.NASHVILLE.ORG</t>
  </si>
  <si>
    <t>http://events.library.nashville.org/feeder/feeder/event/eventView.do?b=de&amp;amp;calPath=%2Fpublic%2Fcals%2FMainCal&amp;amp;guid=20160127-000151-MADISON-201604111030%40LIBRARY.NASHVILLE.ORG&amp;amp;recurrenceId=</t>
  </si>
  <si>
    <t>20160127-000047-MADISON-201604181500%40LIBRARY.NASHVILLE.ORG</t>
  </si>
  <si>
    <t>http://events.library.nashville.org/feeder/feeder/event/eventView.do?b=de&amp;amp;calPath=%2Fpublic%2Fcals%2FMainCal&amp;amp;guid=20160127-000047-MADISON-201604181500%40LIBRARY.NASHVILLE.ORG&amp;amp;recurrenceId=</t>
  </si>
  <si>
    <t>20160418T223000Z</t>
  </si>
  <si>
    <t>20160418T173000</t>
  </si>
  <si>
    <t>20160127-000072-MADISON-201604181530%40LIBRARY.NASHVILLE.ORG</t>
  </si>
  <si>
    <t>http://events.library.nashville.org/feeder/feeder/event/eventView.do?b=de&amp;amp;calPath=%2Fpublic%2Fcals%2FMainCal&amp;amp;guid=20160127-000072-MADISON-201604181530%40LIBRARY.NASHVILLE.ORG&amp;amp;recurrenceId=</t>
  </si>
  <si>
    <t>20160418T203000Z</t>
  </si>
  <si>
    <t>20160418T153000</t>
  </si>
  <si>
    <t>20160419T150000Z</t>
  </si>
  <si>
    <t>http://events.library.nashville.org/feeder/feeder/event/eventView.do?b=de&amp;amp;calPath=%2Fpublic%2Fcals%2FMainCal&amp;amp;guid=20160127-000115-MADISON-201605311500%40LIBRARY.NASHVILLE.ORG&amp;amp;recurrenceId=20160419T150000Z</t>
  </si>
  <si>
    <t>20160419T100000</t>
  </si>
  <si>
    <t>20160127-000108-MADISON-201604121500%40LIBRARY.NASHVILLE.ORG</t>
  </si>
  <si>
    <t>http://events.library.nashville.org/feeder/feeder/event/eventView.do?b=de&amp;amp;calPath=%2Fpublic%2Fcals%2FMainCal&amp;amp;guid=20160127-000108-MADISON-201604121500%40LIBRARY.NASHVILLE.ORG&amp;amp;recurrenceId=</t>
  </si>
  <si>
    <t>20160420T000000Z</t>
  </si>
  <si>
    <t>20160419T190000</t>
  </si>
  <si>
    <t>20160127-000009-MADISON-201604191630%40LIBRARY.NASHVILLE.ORG</t>
  </si>
  <si>
    <t>http://events.library.nashville.org/feeder/feeder/event/eventView.do?b=de&amp;amp;calPath=%2Fpublic%2Fcals%2FMainCal&amp;amp;guid=20160127-000009-MADISON-201604191630%40LIBRARY.NASHVILLE.ORG&amp;amp;recurrenceId=</t>
  </si>
  <si>
    <t>20160127-000136-MADISON-201604121745%40LIBRARY.NASHVILLE.ORG</t>
  </si>
  <si>
    <t>http://events.library.nashville.org/feeder/feeder/event/eventView.do?b=de&amp;amp;calPath=%2Fpublic%2Fcals%2FMainCal&amp;amp;guid=20160127-000136-MADISON-201604121745%40LIBRARY.NASHVILLE.ORG&amp;amp;recurrenceId=</t>
  </si>
  <si>
    <t>20160419T224500Z</t>
  </si>
  <si>
    <t>20160419T174500</t>
  </si>
  <si>
    <t>20160420T004500Z</t>
  </si>
  <si>
    <t>20160419T194500</t>
  </si>
  <si>
    <t>20160127-000177-MADISON-201604131030%40LIBRARY.NASHVILLE.ORG</t>
  </si>
  <si>
    <t>http://events.library.nashville.org/feeder/feeder/event/eventView.do?b=de&amp;amp;calPath=%2Fpublic%2Fcals%2FMainCal&amp;amp;guid=20160127-000177-MADISON-201604131030%40LIBRARY.NASHVILLE.ORG&amp;amp;recurrenceId=</t>
  </si>
  <si>
    <t>Special Earth Day Story Time!</t>
  </si>
  <si>
    <t xml:space="preserve"> Making the Most out of the Library's Digital Offerings</t>
  </si>
  <si>
    <t>CAL-2a3e9ebb-52d62bc5-0152-d74cd01d-00000744demobedework%40mysite.edu</t>
  </si>
  <si>
    <t>http://events.library.nashville.org/feeder/feeder/event/eventView.do?b=de&amp;amp;calPath=%2Fpublic%2Fcals%2FMainCal&amp;amp;guid=CAL-2a3e9ebb-52d62bc5-0152-d74cd01d-00000744demobedework%40mysite.edu&amp;amp;recurrenceId=</t>
  </si>
  <si>
    <t>Adults,location/Madison,Computers and Technology,Locations</t>
  </si>
  <si>
    <t>Learn all about Overdrive for ebooks and audiobooks; Hoopla for movies, music, and ebooks; and how to get your favorite magazines through Zinio. Bring your device.</t>
  </si>
  <si>
    <t xml:space="preserve">X-BEDEWORK-ALIAS : values : text : /user/agrp_calsuite-MainCampus/Browse By Topic/Computers and Technology,X-BEDEWORK-ALIAS : values : text : /user/agrp_calsuite-MainCampus/Adults,X-BEDEWORK-ALIAS : values : text : /user/agrp_calsuite-MainCampus/Locations/Madison,X-BEDEWORK-SUBMITTEDBY : values : text : kcook for calsuite-MainCampus (agrp_calsuite-MainCampus) </t>
  </si>
  <si>
    <t>20160127-000061-MADISON-201604201500%40LIBRARY.NASHVILLE.ORG</t>
  </si>
  <si>
    <t>http://events.library.nashville.org/feeder/feeder/event/eventView.do?b=de&amp;amp;calPath=%2Fpublic%2Fcals%2FMainCal&amp;amp;guid=20160127-000061-MADISON-201604201500%40LIBRARY.NASHVILLE.ORG&amp;amp;recurrenceId=</t>
  </si>
  <si>
    <t xml:space="preserve"> Movie Day with T.O.T.A.L.</t>
  </si>
  <si>
    <t>20160212-000080-MADISON-201604201600%40LIBRARY.NASHVILLE.ORG</t>
  </si>
  <si>
    <t>http://events.library.nashville.org/feeder/feeder/event/eventView.do?b=de&amp;amp;calPath=%2Fpublic%2Fcals%2FMainCal&amp;amp;guid=20160212-000080-MADISON-201604201600%40LIBRARY.NASHVILLE.ORG&amp;amp;recurrenceId=</t>
  </si>
  <si>
    <t>location/Madison,Teens,Movies,Locations,Series</t>
  </si>
  <si>
    <t>Watch and discuss a fun and thought-provoking movie.</t>
  </si>
  <si>
    <t xml:space="preserve">X-BEDEWORK-ALIAS : values : text : /user/agrp_calsuite-MainCampus/Locations/Madison,X-BEDEWORK-ALIAS : values : text : /user/agrp_calsuite-MainCampus/Teens,X-BEDEWORK-ALIAS : values : text : /user/agrp_calsuite-MainCampus/Browse By Topic/Movies </t>
  </si>
  <si>
    <t>20160127-000022-MADISON-201604211500%40LIBRARY.NASHVILLE.ORG</t>
  </si>
  <si>
    <t>http://events.library.nashville.org/feeder/feeder/event/eventView.do?b=de&amp;amp;calPath=%2Fpublic%2Fcals%2FMainCal&amp;amp;guid=20160127-000022-MADISON-201604211500%40LIBRARY.NASHVILLE.ORG&amp;amp;recurrenceId=</t>
  </si>
  <si>
    <t>20160127-000189-MADISON-201604141600%40LIBRARY.NASHVILLE.ORG</t>
  </si>
  <si>
    <t>http://events.library.nashville.org/feeder/feeder/event/eventView.do?b=de&amp;amp;calPath=%2Fpublic%2Fcals%2FMainCal&amp;amp;guid=20160127-000189-MADISON-201604141600%40LIBRARY.NASHVILLE.ORG&amp;amp;recurrenceId=</t>
  </si>
  <si>
    <t>CAL-2a3e9ebb-52d62bc5-0152-d7430b7f-00007efedemobedework%40mysite.edu</t>
  </si>
  <si>
    <t>http://events.library.nashville.org/feeder/feeder/event/eventView.do?b=de&amp;amp;calPath=%2Fpublic%2Fcals%2FMainCal&amp;amp;guid=CAL-2a3e9ebb-52d62bc5-0152-d7430b7f-00007efedemobedework%40mysite.edu&amp;amp;recurrenceId=</t>
  </si>
  <si>
    <t>20160422T153000Z</t>
  </si>
  <si>
    <t>20160422T103000</t>
  </si>
  <si>
    <t>20160422T161500Z</t>
  </si>
  <si>
    <t>20160422T111500</t>
  </si>
  <si>
    <t>20160127-000100-MADISON-201604231030%40LIBRARY.NASHVILLE.ORG</t>
  </si>
  <si>
    <t>http://events.library.nashville.org/feeder/feeder/event/eventView.do?b=de&amp;amp;calPath=%2Fpublic%2Fcals%2FMainCal&amp;amp;guid=20160127-000100-MADISON-201604231030%40LIBRARY.NASHVILLE.ORG&amp;amp;recurrenceId=</t>
  </si>
  <si>
    <t>location/Madison,series/Community of Many Faces,Children,Dance and Theater,Locations,Series</t>
  </si>
  <si>
    <t xml:space="preserve">X-BEDEWORK-ALIAS : values : text : /user/agrp_calsuite-MainCampus/Locations/Madison,X-BEDEWORK-ALIAS : values : text : /user/agrp_calsuite-MainCampus/Childrens,X-BEDEWORK-ALIAS : values : text : /user/agrp_calsuite-MainCampus/Series/Community of Many Faces,X-BEDEWORK-ALIAS : values : text : /user/agrp_calsuite-MainCampus/Browse By Topic/Dance and Theater </t>
  </si>
  <si>
    <t>20160127-000048-MADISON-201604251500%40LIBRARY.NASHVILLE.ORG</t>
  </si>
  <si>
    <t>http://events.library.nashville.org/feeder/feeder/event/eventView.do?b=de&amp;amp;calPath=%2Fpublic%2Fcals%2FMainCal&amp;amp;guid=20160127-000048-MADISON-201604251500%40LIBRARY.NASHVILLE.ORG&amp;amp;recurrenceId=</t>
  </si>
  <si>
    <t>20160425T223000Z</t>
  </si>
  <si>
    <t>20160425T173000</t>
  </si>
  <si>
    <t>20160127-000073-MADISON-201604251530%40LIBRARY.NASHVILLE.ORG</t>
  </si>
  <si>
    <t>http://events.library.nashville.org/feeder/feeder/event/eventView.do?b=de&amp;amp;calPath=%2Fpublic%2Fcals%2FMainCal&amp;amp;guid=20160127-000073-MADISON-201604251530%40LIBRARY.NASHVILLE.ORG&amp;amp;recurrenceId=</t>
  </si>
  <si>
    <t>20160425T203000Z</t>
  </si>
  <si>
    <t>20160425T153000</t>
  </si>
  <si>
    <t>http://events.library.nashville.org/feeder/feeder/event/eventView.do?b=de&amp;amp;calPath=%2Fpublic%2Fcals%2FMainCal&amp;amp;guid=20160127-000115-MADISON-201605311500%40LIBRARY.NASHVILLE.ORG&amp;amp;recurrenceId=20160426T150000Z</t>
  </si>
  <si>
    <t>20160127-000109-MADISON-201604191500%40LIBRARY.NASHVILLE.ORG</t>
  </si>
  <si>
    <t>http://events.library.nashville.org/feeder/feeder/event/eventView.do?b=de&amp;amp;calPath=%2Fpublic%2Fcals%2FMainCal&amp;amp;guid=20160127-000109-MADISON-201604191500%40LIBRARY.NASHVILLE.ORG&amp;amp;recurrenceId=</t>
  </si>
  <si>
    <t>20160427T000000Z</t>
  </si>
  <si>
    <t>20160426T190000</t>
  </si>
  <si>
    <t>20160127-000010-MADISON-201604261630%40LIBRARY.NASHVILLE.ORG</t>
  </si>
  <si>
    <t>http://events.library.nashville.org/feeder/feeder/event/eventView.do?b=de&amp;amp;calPath=%2Fpublic%2Fcals%2FMainCal&amp;amp;guid=20160127-000010-MADISON-201604261630%40LIBRARY.NASHVILLE.ORG&amp;amp;recurrenceId=</t>
  </si>
  <si>
    <t>20160127-000137-MADISON-201604191745%40LIBRARY.NASHVILLE.ORG</t>
  </si>
  <si>
    <t>http://events.library.nashville.org/feeder/feeder/event/eventView.do?b=de&amp;amp;calPath=%2Fpublic%2Fcals%2FMainCal&amp;amp;guid=20160127-000137-MADISON-201604191745%40LIBRARY.NASHVILLE.ORG&amp;amp;recurrenceId=</t>
  </si>
  <si>
    <t>20160426T224500Z</t>
  </si>
  <si>
    <t>20160426T174500</t>
  </si>
  <si>
    <t>20160427T004500Z</t>
  </si>
  <si>
    <t>20160426T194500</t>
  </si>
  <si>
    <t>20160127-000178-MADISON-201604201030%40LIBRARY.NASHVILLE.ORG</t>
  </si>
  <si>
    <t>http://events.library.nashville.org/feeder/feeder/event/eventView.do?b=de&amp;amp;calPath=%2Fpublic%2Fcals%2FMainCal&amp;amp;guid=20160127-000178-MADISON-201604201030%40LIBRARY.NASHVILLE.ORG&amp;amp;recurrenceId=</t>
  </si>
  <si>
    <t>20160127-000062-MADISON-201604271500%40LIBRARY.NASHVILLE.ORG</t>
  </si>
  <si>
    <t>http://events.library.nashville.org/feeder/feeder/event/eventView.do?b=de&amp;amp;calPath=%2Fpublic%2Fcals%2FMainCal&amp;amp;guid=20160127-000062-MADISON-201604271500%40LIBRARY.NASHVILLE.ORG&amp;amp;recurrenceId=</t>
  </si>
  <si>
    <t xml:space="preserve"> Craft Day with T.O.T.A.L.</t>
  </si>
  <si>
    <t>20160127-000081-MADISON-201604271600%40LIBRARY.NASHVILLE.ORG</t>
  </si>
  <si>
    <t>http://events.library.nashville.org/feeder/feeder/event/eventView.do?b=de&amp;amp;calPath=%2Fpublic%2Fcals%2FMainCal&amp;amp;guid=20160127-000081-MADISON-201604271600%40LIBRARY.NASHVILLE.ORG&amp;amp;recurrenceId=</t>
  </si>
  <si>
    <t>Arts and Crafts,location/Madison,Teens,Locations,Series</t>
  </si>
  <si>
    <t xml:space="preserve">Create bracelets, necklaces, or beautiful Egyptian Amulets. </t>
  </si>
  <si>
    <t xml:space="preserve">X-BEDEWORK-ALIAS : values : text : /user/agrp_calsuite-MainCampus/Locations/Madison,X-BEDEWORK-ALIAS : values : text : /user/agrp_calsuite-MainCampus/Teens,X-BEDEWORK-ALIAS : values : text : /user/agrp_calsuite-MainCampus/Browse By Topic/Arts and Crafts,X-BEDEWORK-ALIAS : values : text : /user/agrp_calsuite-MainCampus/Series/TOTAL </t>
  </si>
  <si>
    <t>20160127-000023-MADISON-201604281500%40LIBRARY.NASHVILLE.ORG</t>
  </si>
  <si>
    <t>http://events.library.nashville.org/feeder/feeder/event/eventView.do?b=de&amp;amp;calPath=%2Fpublic%2Fcals%2FMainCal&amp;amp;guid=20160127-000023-MADISON-201604281500%40LIBRARY.NASHVILLE.ORG&amp;amp;recurrenceId=</t>
  </si>
  <si>
    <t xml:space="preserve"> Kid Zone: The Face Behind Racing: Isaac Murphy</t>
  </si>
  <si>
    <t>CAL-2a3e9ebb-52d62bc5-0152-d74f329f-0000097ademobedework%40mysite.edu</t>
  </si>
  <si>
    <t>http://events.library.nashville.org/feeder/feeder/event/eventView.do?b=de&amp;amp;calPath=%2Fpublic%2Fcals%2FMainCal&amp;amp;guid=CAL-2a3e9ebb-52d62bc5-0152-d74f329f-0000097ademobedework%40mysite.edu&amp;amp;recurrenceId=</t>
  </si>
  <si>
    <t>History and Genealogy,location/Madison,Children,Locations</t>
  </si>
  <si>
    <t xml:space="preserve">X-BEDEWORK-ALIAS : values : text : /user/agrp_calsuite-MainCampus/Children,X-BEDEWORK-ALIAS : values : text : /user/agrp_calsuite-MainCampus/series/Community of Many Faces,X-BEDEWORK-ALIAS : values : text : /user/agrp_calsuite-MainCampus/Browse By Topic/History and Genealogy,X-BEDEWORK-ALIAS : values : text : /user/agrp_calsuite-MainCampus/Childrens,X-BEDEWORK-ALIAS : values : text : /user/agrp_calsuite-MainCampus/Locations/Madison,X-BEDEWORK-SUBMITTEDBY : values : text : kcook for calsuite-MainCampus (agrp_calsuite-MainCampus) </t>
  </si>
  <si>
    <t>CAL-2a3e9ebb-52d62bc5-0152-d7438b2f-00007f77demobedework%40mysite.edu</t>
  </si>
  <si>
    <t>http://events.library.nashville.org/feeder/feeder/event/eventView.do?b=de&amp;amp;calPath=%2Fpublic%2Fcals%2FMainCal&amp;amp;guid=CAL-2a3e9ebb-52d62bc5-0152-d7438b2f-00007f77demobedework%40mysite.edu&amp;amp;recurrenceId=</t>
  </si>
  <si>
    <t>20160429T153000Z</t>
  </si>
  <si>
    <t>20160429T103000</t>
  </si>
  <si>
    <t>20160127-000153-MADISON-210604251030%40LIBRARY.NASHVILLE.ORG</t>
  </si>
  <si>
    <t>http://events.library.nashville.org/feeder/feeder/event/eventView.do?b=de&amp;amp;calPath=%2Fpublic%2Fcals%2FMainCal&amp;amp;guid=20160127-000153-MADISON-210604251030%40LIBRARY.NASHVILLE.ORG&amp;amp;recurrenceId=</t>
  </si>
  <si>
    <t>20160127-000049-MADISON-201605021500%40LIBRARY.NASHVILLE.ORG</t>
  </si>
  <si>
    <t>http://events.library.nashville.org/feeder/feeder/event/eventView.do?b=de&amp;amp;calPath=%2Fpublic%2Fcals%2FMainCal&amp;amp;guid=20160127-000049-MADISON-201605021500%40LIBRARY.NASHVILLE.ORG&amp;amp;recurrenceId=</t>
  </si>
  <si>
    <t>20160502T223000Z</t>
  </si>
  <si>
    <t>20160502T173000</t>
  </si>
  <si>
    <t>20160127-000074-MADISON-201605021530%40LIBRARY.NASHVILLE.ORG</t>
  </si>
  <si>
    <t>http://events.library.nashville.org/feeder/feeder/event/eventView.do?b=de&amp;amp;calPath=%2Fpublic%2Fcals%2FMainCal&amp;amp;guid=20160127-000074-MADISON-201605021530%40LIBRARY.NASHVILLE.ORG&amp;amp;recurrenceId=</t>
  </si>
  <si>
    <t>20160502T203000Z</t>
  </si>
  <si>
    <t>20160502T153000</t>
  </si>
  <si>
    <t>20160502T230000Z</t>
  </si>
  <si>
    <t>http://events.library.nashville.org/feeder/feeder/event/eventView.do?b=de&amp;amp;calPath=%2Fpublic%2Fcals%2FMainCal&amp;amp;guid=CAL-2a3e9ebb-523fd128-0152-41baa0f5-00004edbdemobedework%40mysite.edu&amp;amp;recurrenceId=20160502T230000Z</t>
  </si>
  <si>
    <t>20160502T180000</t>
  </si>
  <si>
    <t>20160503T150000Z</t>
  </si>
  <si>
    <t>http://events.library.nashville.org/feeder/feeder/event/eventView.do?b=de&amp;amp;calPath=%2Fpublic%2Fcals%2FMainCal&amp;amp;guid=20160127-000115-MADISON-201605311500%40LIBRARY.NASHVILLE.ORG&amp;amp;recurrenceId=20160503T150000Z</t>
  </si>
  <si>
    <t>20160503T100000</t>
  </si>
  <si>
    <t>20160127-000110-MADISON-201604261500%40LIBRARY.NASHVILLE.ORG</t>
  </si>
  <si>
    <t>http://events.library.nashville.org/feeder/feeder/event/eventView.do?b=de&amp;amp;calPath=%2Fpublic%2Fcals%2FMainCal&amp;amp;guid=20160127-000110-MADISON-201604261500%40LIBRARY.NASHVILLE.ORG&amp;amp;recurrenceId=</t>
  </si>
  <si>
    <t>20160504T000000Z</t>
  </si>
  <si>
    <t>20160503T190000</t>
  </si>
  <si>
    <t>20160127-000138-MADISON-201604261745%40LIBRARY.NASHVILLE.ORG</t>
  </si>
  <si>
    <t>http://events.library.nashville.org/feeder/feeder/event/eventView.do?b=de&amp;amp;calPath=%2Fpublic%2Fcals%2FMainCal&amp;amp;guid=20160127-000138-MADISON-201604261745%40LIBRARY.NASHVILLE.ORG&amp;amp;recurrenceId=</t>
  </si>
  <si>
    <t>20160503T224500Z</t>
  </si>
  <si>
    <t>20160503T174500</t>
  </si>
  <si>
    <t>20160504T004500Z</t>
  </si>
  <si>
    <t>20160503T194500</t>
  </si>
  <si>
    <t>20160127-000179-MADISON-201604271030%40LIBRARY.NASHVILLE.ORG</t>
  </si>
  <si>
    <t>http://events.library.nashville.org/feeder/feeder/event/eventView.do?b=de&amp;amp;calPath=%2Fpublic%2Fcals%2FMainCal&amp;amp;guid=20160127-000179-MADISON-201604271030%40LIBRARY.NASHVILLE.ORG&amp;amp;recurrenceId=</t>
  </si>
  <si>
    <t>location/Madison,series/Nashville Reads,Children,Story Time,Locations,series/Holiday,Series</t>
  </si>
  <si>
    <t>Special Mother's Day Story Time!</t>
  </si>
  <si>
    <t xml:space="preserve">X-BEDEWORK-ALIAS : values : text : /user/agrp_calsuite-MainCampus/Locations/Madison,X-BEDEWORK-ALIAS : values : text : /user/agrp_calsuite-MainCampus/Series/Holiday,X-BEDEWORK-ALIAS : values : text : /user/agrp_calsuite-MainCampus/Childrens,X-BEDEWORK-ALIAS : values : text : /user/agrp_calsuite-MainCampus/Series/Nashville Reads,X-BEDEWORK-ALIAS : values : text : /user/agrp_calsuite-MainCampus/Browse By Topic/Story Time,X-BEDEWORK-THUMB-IMAGE : values : text : http://www.library.nashville.org/images/bedework/nashville_reads_thumb.jpg ,X-BEDEWORK-IMAGE : values : text : http://events.library.nashville.org/pubcaldav/public/images/logo_cropped.jpg </t>
  </si>
  <si>
    <t>20160127-000063-MADISON-201605041500%40LIBRARY.NASHVILLE.ORG</t>
  </si>
  <si>
    <t>http://events.library.nashville.org/feeder/feeder/event/eventView.do?b=de&amp;amp;calPath=%2Fpublic%2Fcals%2FMainCal&amp;amp;guid=20160127-000063-MADISON-201605041500%40LIBRARY.NASHVILLE.ORG&amp;amp;recurrenceId=</t>
  </si>
  <si>
    <t>20160127-000024-MADISON-201605051500%40LIBRARY.NASHVILLE.ORG</t>
  </si>
  <si>
    <t>http://events.library.nashville.org/feeder/feeder/event/eventView.do?b=de&amp;amp;calPath=%2Fpublic%2Fcals%2FMainCal&amp;amp;guid=20160127-000024-MADISON-201605051500%40LIBRARY.NASHVILLE.ORG&amp;amp;recurrenceId=</t>
  </si>
  <si>
    <t>20160127-000190-MADISON-201604211600%40LIBRARY.NASHVILLE.ORG</t>
  </si>
  <si>
    <t>http://events.library.nashville.org/feeder/feeder/event/eventView.do?b=de&amp;amp;calPath=%2Fpublic%2Fcals%2FMainCal&amp;amp;guid=20160127-000190-MADISON-201604211600%40LIBRARY.NASHVILLE.ORG&amp;amp;recurrenceId=</t>
  </si>
  <si>
    <t>20160127-000166-MADISON-201604291030%40LIBRARY.NASHVILLE.ORG</t>
  </si>
  <si>
    <t>http://events.library.nashville.org/feeder/feeder/event/eventView.do?b=de&amp;amp;calPath=%2Fpublic%2Fcals%2FMainCal&amp;amp;guid=20160127-000166-MADISON-201604291030%40LIBRARY.NASHVILLE.ORG&amp;amp;recurrenceId=</t>
  </si>
  <si>
    <t>20160506T153000Z</t>
  </si>
  <si>
    <t>20160506T103000</t>
  </si>
  <si>
    <t>20160506T161500Z</t>
  </si>
  <si>
    <t>20160506T111500</t>
  </si>
  <si>
    <t>20160127-000037-MADISON-201605061400%40LIBRARY.NASHVILLE.ORG</t>
  </si>
  <si>
    <t>http://events.library.nashville.org/feeder/feeder/event/eventView.do?b=de&amp;amp;calPath=%2Fpublic%2Fcals%2FMainCal&amp;amp;guid=20160127-000037-MADISON-201605061400%40LIBRARY.NASHVILLE.ORG&amp;amp;recurrenceId=</t>
  </si>
  <si>
    <t>20160506T230000Z</t>
  </si>
  <si>
    <t>20160506T180000</t>
  </si>
  <si>
    <t xml:space="preserve"> Create a Family Tree</t>
  </si>
  <si>
    <t>CAL-2a3e9ebb-52d62bc5-0152-d734ba1a-000072dbdemobedework%40mysite.edu</t>
  </si>
  <si>
    <t>http://events.library.nashville.org/feeder/feeder/event/eventView.do?b=de&amp;amp;calPath=%2Fpublic%2Fcals%2FMainCal&amp;amp;guid=CAL-2a3e9ebb-52d62bc5-0152-d734ba1a-000072dbdemobedework%40mysite.edu&amp;amp;recurrenceId=</t>
  </si>
  <si>
    <t>Arts and Crafts,Adults,location/Madison,Teens,series/Nashville Reads,Locations,Series</t>
  </si>
  <si>
    <t xml:space="preserve">X-BEDEWORK-ALIAS : values : text : /user/agrp_calsuite-MainCampus/Teens,X-BEDEWORK-ALIAS : values : text : /user/agrp_calsuite-MainCampus/Series/Nashville Reads,X-BEDEWORK-ALIAS : values : text : /user/agrp_calsuite-MainCampus/Browse By Topic/Arts and Crafts,X-BEDEWORK-ALIAS : values : text : /user/agrp_calsuite-MainCampus/Adults,X-BEDEWORK-ALIAS : values : text : /user/agrp_calsuite-MainCampus/Locations/Madison,X-BEDEWORK-THUMB-IMAGE : values : text : http://www.library.nashville.org/images/bedework/nashville_reads_thumb.jpg,X-BEDEWORK-IMAGE : values : text : http://events.library.nashville.org/pubcaldav/public/images/logo_cropped.jpg,X-BEDEWORK-SUBMITTEDBY : values : text : kcook for calsuite-MainCampus (agrp_calsuite-MainCampus) </t>
  </si>
  <si>
    <t>20160127-000154-MADISON-201605021030%40LIBRARY.NASHVILLE.ORG</t>
  </si>
  <si>
    <t>http://events.library.nashville.org/feeder/feeder/event/eventView.do?b=de&amp;amp;calPath=%2Fpublic%2Fcals%2FMainCal&amp;amp;guid=20160127-000154-MADISON-201605021030%40LIBRARY.NASHVILLE.ORG&amp;amp;recurrenceId=</t>
  </si>
  <si>
    <t>20160127-000050-MADISON-201605091500%40LIBRARY.NASHVILLE.ORG</t>
  </si>
  <si>
    <t>http://events.library.nashville.org/feeder/feeder/event/eventView.do?b=de&amp;amp;calPath=%2Fpublic%2Fcals%2FMainCal&amp;amp;guid=20160127-000050-MADISON-201605091500%40LIBRARY.NASHVILLE.ORG&amp;amp;recurrenceId=</t>
  </si>
  <si>
    <t>20160509T223000Z</t>
  </si>
  <si>
    <t>20160509T173000</t>
  </si>
  <si>
    <t>20160127-000075-MADISON-201605091530%40LIBRARY.NASHVILLE.ORG</t>
  </si>
  <si>
    <t>http://events.library.nashville.org/feeder/feeder/event/eventView.do?b=de&amp;amp;calPath=%2Fpublic%2Fcals%2FMainCal&amp;amp;guid=20160127-000075-MADISON-201605091530%40LIBRARY.NASHVILLE.ORG&amp;amp;recurrenceId=</t>
  </si>
  <si>
    <t>20160509T203000Z</t>
  </si>
  <si>
    <t>20160509T153000</t>
  </si>
  <si>
    <t>20160510T150000Z</t>
  </si>
  <si>
    <t>http://events.library.nashville.org/feeder/feeder/event/eventView.do?b=de&amp;amp;calPath=%2Fpublic%2Fcals%2FMainCal&amp;amp;guid=20160127-000115-MADISON-201605311500%40LIBRARY.NASHVILLE.ORG&amp;amp;recurrenceId=20160510T150000Z</t>
  </si>
  <si>
    <t>20160510T100000</t>
  </si>
  <si>
    <t>20160127-000111-MADISON-201605031500%40LIBRARY.NASHVILLE.ORG</t>
  </si>
  <si>
    <t>http://events.library.nashville.org/feeder/feeder/event/eventView.do?b=de&amp;amp;calPath=%2Fpublic%2Fcals%2FMainCal&amp;amp;guid=20160127-000111-MADISON-201605031500%40LIBRARY.NASHVILLE.ORG&amp;amp;recurrenceId=</t>
  </si>
  <si>
    <t>20160127-000012-MADISON-201605101630%40LIBRARY.NASHVILLE.ORG</t>
  </si>
  <si>
    <t>http://events.library.nashville.org/feeder/feeder/event/eventView.do?b=de&amp;amp;calPath=%2Fpublic%2Fcals%2FMainCal&amp;amp;guid=20160127-000012-MADISON-201605101630%40LIBRARY.NASHVILLE.ORG&amp;amp;recurrenceId=</t>
  </si>
  <si>
    <t>20160127-000139-MADISON-201605031745%40LIBRARY.NASHVILLE.ORG</t>
  </si>
  <si>
    <t>http://events.library.nashville.org/feeder/feeder/event/eventView.do?b=de&amp;amp;calPath=%2Fpublic%2Fcals%2FMainCal&amp;amp;guid=20160127-000139-MADISON-201605031745%40LIBRARY.NASHVILLE.ORG&amp;amp;recurrenceId=</t>
  </si>
  <si>
    <t>20160510T224500Z</t>
  </si>
  <si>
    <t>20160510T174500</t>
  </si>
  <si>
    <t>20160511T004500Z</t>
  </si>
  <si>
    <t>20160510T194500</t>
  </si>
  <si>
    <t>20160127-000180-MADISON-201605041030%40LIBRARY.NASHVILLE.ORG</t>
  </si>
  <si>
    <t>http://events.library.nashville.org/feeder/feeder/event/eventView.do?b=de&amp;amp;calPath=%2Fpublic%2Fcals%2FMainCal&amp;amp;guid=20160127-000180-MADISON-201605041030%40LIBRARY.NASHVILLE.ORG&amp;amp;recurrenceId=</t>
  </si>
  <si>
    <t>20160127-000064-MADISON-201605111500%40LIBRARY.NASHVILLE.ORG</t>
  </si>
  <si>
    <t>http://events.library.nashville.org/feeder/feeder/event/eventView.do?b=de&amp;amp;calPath=%2Fpublic%2Fcals%2FMainCal&amp;amp;guid=20160127-000064-MADISON-201605111500%40LIBRARY.NASHVILLE.ORG&amp;amp;recurrenceId=</t>
  </si>
  <si>
    <t>20160127-000025-MADISON-201605121500%40LIBRARY.NASHVILLE.ORG</t>
  </si>
  <si>
    <t>http://events.library.nashville.org/feeder/feeder/event/eventView.do?b=de&amp;amp;calPath=%2Fpublic%2Fcals%2FMainCal&amp;amp;guid=20160127-000025-MADISON-201605121500%40LIBRARY.NASHVILLE.ORG&amp;amp;recurrenceId=</t>
  </si>
  <si>
    <t>20160127-000191-MADISON-201605051600%40LIBRARY.NASHVILLE.ORG</t>
  </si>
  <si>
    <t>http://events.library.nashville.org/feeder/feeder/event/eventView.do?b=de&amp;amp;calPath=%2Fpublic%2Fcals%2FMainCal&amp;amp;guid=20160127-000191-MADISON-201605051600%40LIBRARY.NASHVILLE.ORG&amp;amp;recurrenceId=</t>
  </si>
  <si>
    <t>20160127-000167-MADISON-201605061030%40LIBRARY.NASHVILLE.ORG</t>
  </si>
  <si>
    <t>http://events.library.nashville.org/feeder/feeder/event/eventView.do?b=de&amp;amp;calPath=%2Fpublic%2Fcals%2FMainCal&amp;amp;guid=20160127-000167-MADISON-201605061030%40LIBRARY.NASHVILLE.ORG&amp;amp;recurrenceId=</t>
  </si>
  <si>
    <t>20160513T161500Z</t>
  </si>
  <si>
    <t>20160513T111500</t>
  </si>
  <si>
    <t>20160127-000038-MADISON-201605131400%40LIBRARY.NASHVILLE.ORG</t>
  </si>
  <si>
    <t>http://events.library.nashville.org/feeder/feeder/event/eventView.do?b=de&amp;amp;calPath=%2Fpublic%2Fcals%2FMainCal&amp;amp;guid=20160127-000038-MADISON-201605131400%40LIBRARY.NASHVILLE.ORG&amp;amp;recurrenceId=20160513T190000Z</t>
  </si>
  <si>
    <t>20160513T230000Z</t>
  </si>
  <si>
    <t>20160513T180000</t>
  </si>
  <si>
    <t xml:space="preserve">X-BEDEWORK-ALIAS : values : text : /user/agrp_calsuite-MainCampus/Locations/Madison,X-BEDEWORK-ALIAS : values : text : /user/agrp_calsuite-MainCampus/Teens,X-BEDEWORK-ALIAS : values : text : /user/agrp_calsuite-MainCampus/Series/Studio NPL,X-BEDEWORK-THUMB-IMAGE : values : text : http://www.library.nashville.org/images/bedework/studioNPL_Logo_thumb.jpg,X-BEDEWORK-IMAGE : values : text : http://www.library.nashville.org/images/bedework/studioNPL_Logo_290x290.jpg,X-BEDEWORK-SUBMITTEDBY : values : text : kcook for calsuite-MainCampus (agrp_calsuite-MainCampus) </t>
  </si>
  <si>
    <t>20160127-000155-MADISON-201605091030%40LIBRARY.NASHVILLE.ORG</t>
  </si>
  <si>
    <t>http://events.library.nashville.org/feeder/feeder/event/eventView.do?b=de&amp;amp;calPath=%2Fpublic%2Fcals%2FMainCal&amp;amp;guid=20160127-000155-MADISON-201605091030%40LIBRARY.NASHVILLE.ORG&amp;amp;recurrenceId=</t>
  </si>
  <si>
    <t>20160127-000051-MADISON-201605161500%40LIBRARY.NASHVILLE.ORG</t>
  </si>
  <si>
    <t>http://events.library.nashville.org/feeder/feeder/event/eventView.do?b=de&amp;amp;calPath=%2Fpublic%2Fcals%2FMainCal&amp;amp;guid=20160127-000051-MADISON-201605161500%40LIBRARY.NASHVILLE.ORG&amp;amp;recurrenceId=</t>
  </si>
  <si>
    <t>20160516T223000Z</t>
  </si>
  <si>
    <t>20160516T173000</t>
  </si>
  <si>
    <t>20160127-000076-MADISON-201605161530%40LIBRARY.NASHVILLE.ORG</t>
  </si>
  <si>
    <t>http://events.library.nashville.org/feeder/feeder/event/eventView.do?b=de&amp;amp;calPath=%2Fpublic%2Fcals%2FMainCal&amp;amp;guid=20160127-000076-MADISON-201605161530%40LIBRARY.NASHVILLE.ORG&amp;amp;recurrenceId=</t>
  </si>
  <si>
    <t>20160516T203000Z</t>
  </si>
  <si>
    <t>20160516T153000</t>
  </si>
  <si>
    <t>20160517T150000Z</t>
  </si>
  <si>
    <t>http://events.library.nashville.org/feeder/feeder/event/eventView.do?b=de&amp;amp;calPath=%2Fpublic%2Fcals%2FMainCal&amp;amp;guid=20160127-000115-MADISON-201605311500%40LIBRARY.NASHVILLE.ORG&amp;amp;recurrenceId=20160517T150000Z</t>
  </si>
  <si>
    <t>20160517T100000</t>
  </si>
  <si>
    <t>20160127-000112-MADISON-201605101500%40LIBRARY.NASHVILLE.ORG</t>
  </si>
  <si>
    <t>http://events.library.nashville.org/feeder/feeder/event/eventView.do?b=de&amp;amp;calPath=%2Fpublic%2Fcals%2FMainCal&amp;amp;guid=20160127-000112-MADISON-201605101500%40LIBRARY.NASHVILLE.ORG&amp;amp;recurrenceId=</t>
  </si>
  <si>
    <t>20160518T000000Z</t>
  </si>
  <si>
    <t>20160517T190000</t>
  </si>
  <si>
    <t>CAL-2a3e9ebb-52d62bc5-0152-d746e0de-0000022ademobedework%40mysite.edu</t>
  </si>
  <si>
    <t>http://events.library.nashville.org/feeder/feeder/event/eventView.do?b=de&amp;amp;calPath=%2Fpublic%2Fcals%2FMainCal&amp;amp;guid=CAL-2a3e9ebb-52d62bc5-0152-d746e0de-0000022ademobedework%40mysite.edu&amp;amp;recurrenceId=</t>
  </si>
  <si>
    <t>20160517T224500Z</t>
  </si>
  <si>
    <t>http://events.library.nashville.org/feeder/feeder/event/eventView.do?b=de&amp;amp;calPath=%2Fpublic%2Fcals%2FMainCal&amp;amp;guid=20160127-000133-MADISON-201603221745%40LIBRARY.NASHVILLE.ORG&amp;amp;recurrenceId=20160517T224500Z</t>
  </si>
  <si>
    <t>20160517T174500</t>
  </si>
  <si>
    <t>20160518T004500Z</t>
  </si>
  <si>
    <t>20160517T194500</t>
  </si>
  <si>
    <t>20160127-000181-MADISON-201605111030%40LIBRARY.NASHVILLE.ORG</t>
  </si>
  <si>
    <t>http://events.library.nashville.org/feeder/feeder/event/eventView.do?b=de&amp;amp;calPath=%2Fpublic%2Fcals%2FMainCal&amp;amp;guid=20160127-000181-MADISON-201605111030%40LIBRARY.NASHVILLE.ORG&amp;amp;recurrenceId=</t>
  </si>
  <si>
    <t>20160127-000065-MADISON-201605181500%40LIBRARY.NASHVILLE.ORG</t>
  </si>
  <si>
    <t>http://events.library.nashville.org/feeder/feeder/event/eventView.do?b=de&amp;amp;calPath=%2Fpublic%2Fcals%2FMainCal&amp;amp;guid=20160127-000065-MADISON-201605181500%40LIBRARY.NASHVILLE.ORG&amp;amp;recurrenceId=</t>
  </si>
  <si>
    <t>20160127-000026-MADISON-201605191500%40LIBRARY.NASHVILLE.ORG</t>
  </si>
  <si>
    <t>http://events.library.nashville.org/feeder/feeder/event/eventView.do?b=de&amp;amp;calPath=%2Fpublic%2Fcals%2FMainCal&amp;amp;guid=20160127-000026-MADISON-201605191500%40LIBRARY.NASHVILLE.ORG&amp;amp;recurrenceId=</t>
  </si>
  <si>
    <t>20160127-000192-MADISON-201605121600%40LIBRARY.NASHVILLE.ORG</t>
  </si>
  <si>
    <t>http://events.library.nashville.org/feeder/feeder/event/eventView.do?b=de&amp;amp;calPath=%2Fpublic%2Fcals%2FMainCal&amp;amp;guid=20160127-000192-MADISON-201605121600%40LIBRARY.NASHVILLE.ORG&amp;amp;recurrenceId=</t>
  </si>
  <si>
    <t>CAL-2a3e9ebb-52d62bc5-0152-d744389e-00007fdcdemobedework%40mysite.edu</t>
  </si>
  <si>
    <t>http://events.library.nashville.org/feeder/feeder/event/eventView.do?b=de&amp;amp;calPath=%2Fpublic%2Fcals%2FMainCal&amp;amp;guid=CAL-2a3e9ebb-52d62bc5-0152-d744389e-00007fdcdemobedework%40mysite.edu&amp;amp;recurrenceId=</t>
  </si>
  <si>
    <t>20160520T153000Z</t>
  </si>
  <si>
    <t>20160520T103000</t>
  </si>
  <si>
    <t>20160520T161500Z</t>
  </si>
  <si>
    <t>20160520T111500</t>
  </si>
  <si>
    <t>http://events.library.nashville.org/feeder/feeder/event/eventView.do?b=de&amp;amp;calPath=%2Fpublic%2Fcals%2FMainCal&amp;amp;guid=20160127-000038-MADISON-201605131400%40LIBRARY.NASHVILLE.ORG&amp;amp;recurrenceId=20160520T190000Z</t>
  </si>
  <si>
    <t>20160520T230000Z</t>
  </si>
  <si>
    <t>20160520T180000</t>
  </si>
  <si>
    <t>20160127-000156-MADISON-201605161030%40LIBRARY.NASHVILLE.ORG</t>
  </si>
  <si>
    <t>http://events.library.nashville.org/feeder/feeder/event/eventView.do?b=de&amp;amp;calPath=%2Fpublic%2Fcals%2FMainCal&amp;amp;guid=20160127-000156-MADISON-201605161030%40LIBRARY.NASHVILLE.ORG&amp;amp;recurrenceId=</t>
  </si>
  <si>
    <t>20160127-000052-MADISON-201605231500%40LIBRARY.NASHVILLE.ORG</t>
  </si>
  <si>
    <t>http://events.library.nashville.org/feeder/feeder/event/eventView.do?b=de&amp;amp;calPath=%2Fpublic%2Fcals%2FMainCal&amp;amp;guid=20160127-000052-MADISON-201605231500%40LIBRARY.NASHVILLE.ORG&amp;amp;recurrenceId=</t>
  </si>
  <si>
    <t>20160523T223000Z</t>
  </si>
  <si>
    <t>20160523T173000</t>
  </si>
  <si>
    <t>http://events.library.nashville.org/feeder/feeder/event/eventView.do?b=de&amp;amp;calPath=%2Fpublic%2Fcals%2FMainCal&amp;amp;guid=20160127-000053-MADISON-201603141500%40LIBRARY.NASHVILLE.ORG&amp;amp;recurrenceId=20160523T200000Z</t>
  </si>
  <si>
    <t>20160127-000077-MADISON-201605231530%40LIBRARY.NASHVILLE.ORG</t>
  </si>
  <si>
    <t>http://events.library.nashville.org/feeder/feeder/event/eventView.do?b=de&amp;amp;calPath=%2Fpublic%2Fcals%2FMainCal&amp;amp;guid=20160127-000077-MADISON-201605231530%40LIBRARY.NASHVILLE.ORG&amp;amp;recurrenceId=</t>
  </si>
  <si>
    <t>20160523T203000Z</t>
  </si>
  <si>
    <t>20160523T153000</t>
  </si>
  <si>
    <t>20160524T150000Z</t>
  </si>
  <si>
    <t>http://events.library.nashville.org/feeder/feeder/event/eventView.do?b=de&amp;amp;calPath=%2Fpublic%2Fcals%2FMainCal&amp;amp;guid=20160127-000115-MADISON-201605311500%40LIBRARY.NASHVILLE.ORG&amp;amp;recurrenceId=20160524T150000Z</t>
  </si>
  <si>
    <t>20160524T100000</t>
  </si>
  <si>
    <t>CAL-2a3e9ebb-52d62bc5-0152-d749dbde-0000049bdemobedework%40mysite.edu</t>
  </si>
  <si>
    <t>http://events.library.nashville.org/feeder/feeder/event/eventView.do?b=de&amp;amp;calPath=%2Fpublic%2Fcals%2FMainCal&amp;amp;guid=CAL-2a3e9ebb-52d62bc5-0152-d749dbde-0000049bdemobedework%40mysite.edu&amp;amp;recurrenceId=</t>
  </si>
  <si>
    <t>20160524T200000Z</t>
  </si>
  <si>
    <t>20160524T150000</t>
  </si>
  <si>
    <t>20160525T000000Z</t>
  </si>
  <si>
    <t>20160524T190000</t>
  </si>
  <si>
    <t>20160127-000014-MADISON-201605241630%40LIBRARY.NASHVILLE.ORG</t>
  </si>
  <si>
    <t>http://events.library.nashville.org/feeder/feeder/event/eventView.do?b=de&amp;amp;calPath=%2Fpublic%2Fcals%2FMainCal&amp;amp;guid=20160127-000014-MADISON-201605241630%40LIBRARY.NASHVILLE.ORG&amp;amp;recurrenceId=</t>
  </si>
  <si>
    <t>20160127-000182-MADISON-201605181030%40LIBRARY.NASHVILLE.ORG</t>
  </si>
  <si>
    <t>http://events.library.nashville.org/feeder/feeder/event/eventView.do?b=de&amp;amp;calPath=%2Fpublic%2Fcals%2FMainCal&amp;amp;guid=20160127-000182-MADISON-201605181030%40LIBRARY.NASHVILLE.ORG&amp;amp;recurrenceId=</t>
  </si>
  <si>
    <t>20160127-000027-MADISON-201605261500%40LIBRARY.NASHVILLE.ORG</t>
  </si>
  <si>
    <t>http://events.library.nashville.org/feeder/feeder/event/eventView.do?b=de&amp;amp;calPath=%2Fpublic%2Fcals%2FMainCal&amp;amp;guid=20160127-000027-MADISON-201605261500%40LIBRARY.NASHVILLE.ORG&amp;amp;recurrenceId=</t>
  </si>
  <si>
    <t>20160127-000169-MADISON-201605201030%40LIBRARY.NASHVILLE.ORG</t>
  </si>
  <si>
    <t>http://events.library.nashville.org/feeder/feeder/event/eventView.do?b=de&amp;amp;calPath=%2Fpublic%2Fcals%2FMainCal&amp;amp;guid=20160127-000169-MADISON-201605201030%40LIBRARY.NASHVILLE.ORG&amp;amp;recurrenceId=</t>
  </si>
  <si>
    <t>20160527T153000Z</t>
  </si>
  <si>
    <t>20160527T103000</t>
  </si>
  <si>
    <t>20160527T161500Z</t>
  </si>
  <si>
    <t>20160527T111500</t>
  </si>
  <si>
    <t>20160527T190000Z</t>
  </si>
  <si>
    <t>http://events.library.nashville.org/feeder/feeder/event/eventView.do?b=de&amp;amp;calPath=%2Fpublic%2Fcals%2FMainCal&amp;amp;guid=20160127-000038-MADISON-201605131400%40LIBRARY.NASHVILLE.ORG&amp;amp;recurrenceId=20160527T190000Z</t>
  </si>
  <si>
    <t>20160527T140000</t>
  </si>
  <si>
    <t>20160527T230000Z</t>
  </si>
  <si>
    <t>20160527T180000</t>
  </si>
  <si>
    <t xml:space="preserve"> Movies at Madison: Mr. Holmes</t>
  </si>
  <si>
    <t>20160212-000091-MADISON-201605281400%40LIBRARY.NASHVILLE.ORG</t>
  </si>
  <si>
    <t>http://events.library.nashville.org/feeder/feeder/event/eventView.do?b=de&amp;amp;calPath=%2Fpublic%2Fcals%2FMainCal&amp;amp;guid=20160212-000091-MADISON-201605281400%40LIBRARY.NASHVILLE.ORG&amp;amp;recurrenceId=</t>
  </si>
  <si>
    <t>Adults,location/Madison,Movies,Locations,Series</t>
  </si>
  <si>
    <t xml:space="preserve">An aged, retired Sherlock Holmes deals with early dementia, as he tries to remember his final case and a woman, the memory of whom still haunts him. Starring Ian McKellen. Rated PG. 104 min. </t>
  </si>
  <si>
    <t xml:space="preserve">X-BEDEWORK-ALIAS : values : text : /user/agrp_calsuite-MainCampus/Locations/Madison,X-BEDEWORK-ALIAS : values : text : /user/agrp_calsuite-MainCampus/Adults,X-BEDEWORK-ALIAS : values : text : /user/agrp_calsuite-MainCampus/Browse By Topic/Movies </t>
  </si>
  <si>
    <t>http://events.library.nashville.org/feeder/feeder/event/eventView.do?b=de&amp;amp;calPath=%2Fpublic%2Fcals%2FMainCal&amp;amp;guid=20160127-000115-MADISON-201605311500%40LIBRARY.NASHVILLE.ORG&amp;amp;recurrenceId=20160531T150000Z</t>
  </si>
  <si>
    <t>20160127-000114-MADISON-201605241500%40LIBRARY.NASHVILLE.ORG</t>
  </si>
  <si>
    <t>http://events.library.nashville.org/feeder/feeder/event/eventView.do?b=de&amp;amp;calPath=%2Fpublic%2Fcals%2FMainCal&amp;amp;guid=20160127-000114-MADISON-201605241500%40LIBRARY.NASHVILLE.ORG&amp;amp;recurrenceId=</t>
  </si>
  <si>
    <t>20160531T200000Z</t>
  </si>
  <si>
    <t>20160531T150000</t>
  </si>
  <si>
    <t>20160601T000000Z</t>
  </si>
  <si>
    <t>20160531T190000</t>
  </si>
  <si>
    <t>20160127-000142-MADISON-201605241745%40LIBRARY.NASHVILLE.ORG</t>
  </si>
  <si>
    <t>http://events.library.nashville.org/feeder/feeder/event/eventView.do?b=de&amp;amp;calPath=%2Fpublic%2Fcals%2FMainCal&amp;amp;guid=20160127-000142-MADISON-201605241745%40LIBRARY.NASHVILLE.ORG&amp;amp;recurrenceId=</t>
  </si>
  <si>
    <t>20160531T224500Z</t>
  </si>
  <si>
    <t>20160531T174500</t>
  </si>
  <si>
    <t>20160601T004500Z</t>
  </si>
  <si>
    <t>20160531T194500</t>
  </si>
  <si>
    <t>DATE/TIME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</si>
</sst>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h:mm\ AM/PM;@"/>
    <numFmt numFmtId="165" formatCode="[$-409]mmmm\ d\,\ yyyy;@"/>
  </numFmts>
  <fonts count="4" x14ac:knownFonts="1">
    <font>
      <sz val="11"/>
      <color theme="1"/>
      <name val="Calibri"/>
      <family val="2"/>
      <scheme val="minor"/>
    </font>
    <font>
      <b/>
      <sz val="11"/>
      <color theme="1"/>
      <name val="Calibri"/>
      <family val="2"/>
      <scheme val="minor"/>
    </font>
    <font>
      <sz val="10"/>
      <name val="Verdana"/>
      <family val="2"/>
    </font>
    <font>
      <sz val="11"/>
      <color rgb="FF00000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16">
    <xf numFmtId="0" fontId="0" fillId="0" borderId="0" xfId="0"/>
    <xf numFmtId="14" fontId="0" fillId="0" borderId="0" xfId="0" applyNumberFormat="1"/>
    <xf numFmtId="15" fontId="0" fillId="0" borderId="0" xfId="0" applyNumberFormat="1"/>
    <xf numFmtId="18" fontId="0" fillId="0" borderId="0" xfId="0" applyNumberFormat="1"/>
    <xf numFmtId="0" fontId="0" fillId="0" borderId="0" xfId="0" applyFont="1"/>
    <xf numFmtId="0" fontId="1" fillId="0" borderId="0" xfId="0" applyFont="1"/>
    <xf numFmtId="0" fontId="0" fillId="0" borderId="0" xfId="0" applyAlignment="1"/>
    <xf numFmtId="0" fontId="0" fillId="0" borderId="0" xfId="0" quotePrefix="1"/>
    <xf numFmtId="164" fontId="0" fillId="0" borderId="0" xfId="0" applyNumberFormat="1" applyAlignment="1">
      <alignment wrapText="1"/>
    </xf>
    <xf numFmtId="0" fontId="2" fillId="0" borderId="0" xfId="1"/>
    <xf numFmtId="0" fontId="3" fillId="0" borderId="0" xfId="0" applyFont="1"/>
    <xf numFmtId="0" fontId="3" fillId="0" borderId="0" xfId="0" applyFont="1" applyAlignment="1">
      <alignment wrapText="1"/>
    </xf>
    <xf numFmtId="0" fontId="1" fillId="0" borderId="0" xfId="0" applyFont="1" applyAlignment="1"/>
    <xf numFmtId="49" fontId="1" fillId="0" borderId="0" xfId="0" applyNumberFormat="1" applyFont="1" applyAlignment="1"/>
    <xf numFmtId="0" fontId="1" fillId="0" borderId="0" xfId="0" applyFont="1" applyAlignment="1">
      <alignment wrapText="1"/>
    </xf>
    <xf numFmtId="165" fontId="1" fillId="0" borderId="0" xfId="0" applyNumberFormat="1" applyFont="1" applyAlignment="1">
      <alignment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Z:\reference\Electronic%20Resources\Calendar\201308_NOWPLAYINGNASHVILLE_BULK_UPLOAD\20130821_kyle_playing_with_now_playing_nashville_sep_unbound_da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reference\Electronic%20Resources\Events%20Submission%20and%20Output\Events%20to%20ICAL_WORD_CALENDARS\Step%204.1%20Events%20to%20NowPlayingNashville\2014_MARAPRMAY\20120204_NOWPLAYINGNASHVILLEPROO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LOCATIONS"/>
      <sheetName val="CONTACTS"/>
      <sheetName val="TOPICALAREAS"/>
      <sheetName val="TOPICALUIDS"/>
      <sheetName val="ICAL_ROWS"/>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NOWPLAYING"/>
      <sheetName val="UNBOUNDCSV"/>
      <sheetName val="VENUEID"/>
      <sheetName val="eventTypeID"/>
      <sheetName val="DESTINATION"/>
      <sheetName val="20120204_NOWPLAYINGNASHVILLEPRO"/>
    </sheetNames>
    <sheetDataSet>
      <sheetData sheetId="0">
        <row r="2">
          <cell r="B2" t="str">
            <v>MAIN</v>
          </cell>
        </row>
      </sheetData>
      <sheetData sheetId="1">
        <row r="3">
          <cell r="A3" t="str">
            <v>kcook</v>
          </cell>
        </row>
        <row r="207">
          <cell r="A207" t="str">
            <v>kcook</v>
          </cell>
        </row>
        <row r="208">
          <cell r="A208" t="str">
            <v>kcook</v>
          </cell>
        </row>
        <row r="209">
          <cell r="A209" t="str">
            <v>kcook</v>
          </cell>
        </row>
        <row r="210">
          <cell r="A210" t="str">
            <v>kcook</v>
          </cell>
        </row>
        <row r="211">
          <cell r="A211" t="str">
            <v>kcook</v>
          </cell>
        </row>
        <row r="212">
          <cell r="A212" t="str">
            <v>kcook</v>
          </cell>
        </row>
        <row r="213">
          <cell r="A213" t="str">
            <v>kcook</v>
          </cell>
        </row>
        <row r="214">
          <cell r="A214" t="str">
            <v>kcook</v>
          </cell>
        </row>
        <row r="215">
          <cell r="A215" t="str">
            <v>kcook</v>
          </cell>
        </row>
        <row r="216">
          <cell r="A216" t="str">
            <v>kcook</v>
          </cell>
        </row>
        <row r="217">
          <cell r="A217" t="str">
            <v>kcook</v>
          </cell>
        </row>
        <row r="218">
          <cell r="A218" t="str">
            <v>kcook</v>
          </cell>
        </row>
        <row r="219">
          <cell r="A219" t="str">
            <v>kcook</v>
          </cell>
        </row>
        <row r="220">
          <cell r="A220" t="str">
            <v>kcook</v>
          </cell>
        </row>
        <row r="221">
          <cell r="A221" t="str">
            <v>kcook</v>
          </cell>
        </row>
        <row r="222">
          <cell r="A222" t="str">
            <v>kcook</v>
          </cell>
        </row>
        <row r="223">
          <cell r="A223" t="str">
            <v>kcook</v>
          </cell>
        </row>
        <row r="224">
          <cell r="A224" t="str">
            <v>kcook</v>
          </cell>
        </row>
        <row r="225">
          <cell r="A225" t="str">
            <v>kcook</v>
          </cell>
        </row>
        <row r="226">
          <cell r="A226" t="str">
            <v>kcook</v>
          </cell>
        </row>
        <row r="227">
          <cell r="A227" t="str">
            <v>kcook</v>
          </cell>
        </row>
        <row r="228">
          <cell r="A228" t="str">
            <v>kcook</v>
          </cell>
        </row>
        <row r="229">
          <cell r="A229" t="str">
            <v>kcook</v>
          </cell>
        </row>
        <row r="230">
          <cell r="A230" t="str">
            <v>kcook</v>
          </cell>
        </row>
        <row r="231">
          <cell r="A231" t="str">
            <v>kcook</v>
          </cell>
        </row>
        <row r="232">
          <cell r="A232" t="str">
            <v>kcook</v>
          </cell>
        </row>
        <row r="233">
          <cell r="A233" t="str">
            <v>kcook</v>
          </cell>
        </row>
        <row r="234">
          <cell r="A234" t="str">
            <v>kcook</v>
          </cell>
        </row>
        <row r="235">
          <cell r="A235" t="str">
            <v>kcook</v>
          </cell>
        </row>
        <row r="236">
          <cell r="A236" t="str">
            <v>kcook</v>
          </cell>
        </row>
        <row r="237">
          <cell r="A237" t="str">
            <v>kcook</v>
          </cell>
        </row>
        <row r="238">
          <cell r="A238" t="str">
            <v>kcook</v>
          </cell>
        </row>
        <row r="239">
          <cell r="A239" t="str">
            <v>kcook</v>
          </cell>
        </row>
        <row r="240">
          <cell r="A240" t="str">
            <v>kcook</v>
          </cell>
        </row>
        <row r="241">
          <cell r="A241" t="str">
            <v>kcook</v>
          </cell>
        </row>
        <row r="242">
          <cell r="A242" t="str">
            <v>kcook</v>
          </cell>
        </row>
        <row r="243">
          <cell r="A243" t="str">
            <v>kcook</v>
          </cell>
        </row>
        <row r="244">
          <cell r="A244" t="str">
            <v>kcook</v>
          </cell>
        </row>
        <row r="245">
          <cell r="A245" t="str">
            <v>kcook</v>
          </cell>
        </row>
        <row r="246">
          <cell r="A246" t="str">
            <v>kcook</v>
          </cell>
        </row>
        <row r="247">
          <cell r="A247" t="str">
            <v>kcook</v>
          </cell>
        </row>
        <row r="248">
          <cell r="A248" t="str">
            <v>kcook</v>
          </cell>
        </row>
        <row r="249">
          <cell r="A249" t="str">
            <v>kcook</v>
          </cell>
        </row>
        <row r="250">
          <cell r="A250" t="str">
            <v>kcook</v>
          </cell>
        </row>
        <row r="251">
          <cell r="A251" t="str">
            <v>kcook</v>
          </cell>
        </row>
        <row r="252">
          <cell r="A252" t="str">
            <v>kcook</v>
          </cell>
        </row>
        <row r="253">
          <cell r="A253" t="str">
            <v>kcook</v>
          </cell>
        </row>
        <row r="254">
          <cell r="A254" t="str">
            <v>kcook</v>
          </cell>
        </row>
        <row r="255">
          <cell r="A255" t="str">
            <v>kcook</v>
          </cell>
        </row>
        <row r="256">
          <cell r="A256" t="str">
            <v>kcook</v>
          </cell>
        </row>
        <row r="257">
          <cell r="A257" t="str">
            <v>kcook</v>
          </cell>
        </row>
        <row r="258">
          <cell r="A258" t="str">
            <v>kcook</v>
          </cell>
        </row>
        <row r="259">
          <cell r="A259" t="str">
            <v>kcook</v>
          </cell>
        </row>
        <row r="260">
          <cell r="A260" t="str">
            <v>kcook</v>
          </cell>
        </row>
        <row r="261">
          <cell r="A261" t="str">
            <v>kcook</v>
          </cell>
        </row>
        <row r="262">
          <cell r="A262" t="str">
            <v>kcook</v>
          </cell>
        </row>
        <row r="263">
          <cell r="A263" t="str">
            <v>kcook</v>
          </cell>
        </row>
        <row r="264">
          <cell r="A264" t="str">
            <v>kcook</v>
          </cell>
        </row>
        <row r="265">
          <cell r="A265" t="str">
            <v>kcook</v>
          </cell>
        </row>
        <row r="266">
          <cell r="A266" t="str">
            <v>kcook</v>
          </cell>
        </row>
        <row r="267">
          <cell r="A267" t="str">
            <v>kcook</v>
          </cell>
        </row>
        <row r="268">
          <cell r="A268" t="str">
            <v>kcook</v>
          </cell>
        </row>
        <row r="269">
          <cell r="A269" t="str">
            <v>kcook</v>
          </cell>
        </row>
        <row r="270">
          <cell r="A270" t="str">
            <v>kcook</v>
          </cell>
        </row>
        <row r="271">
          <cell r="A271" t="str">
            <v>kcook</v>
          </cell>
        </row>
        <row r="272">
          <cell r="A272" t="str">
            <v>kcook</v>
          </cell>
        </row>
        <row r="273">
          <cell r="A273" t="str">
            <v>kcook</v>
          </cell>
        </row>
        <row r="274">
          <cell r="A274" t="str">
            <v>kcook</v>
          </cell>
        </row>
        <row r="275">
          <cell r="A275" t="str">
            <v>kcook</v>
          </cell>
        </row>
        <row r="276">
          <cell r="A276" t="str">
            <v>kcook</v>
          </cell>
        </row>
        <row r="277">
          <cell r="A277" t="str">
            <v>kcook</v>
          </cell>
        </row>
        <row r="278">
          <cell r="A278" t="str">
            <v>kcook</v>
          </cell>
        </row>
        <row r="279">
          <cell r="A279" t="str">
            <v>kcook</v>
          </cell>
        </row>
        <row r="280">
          <cell r="A280" t="str">
            <v>kcook</v>
          </cell>
        </row>
        <row r="281">
          <cell r="A281" t="str">
            <v>kcook</v>
          </cell>
        </row>
        <row r="282">
          <cell r="A282" t="str">
            <v>kcook</v>
          </cell>
        </row>
        <row r="283">
          <cell r="A283" t="str">
            <v>kcook</v>
          </cell>
        </row>
        <row r="284">
          <cell r="A284" t="str">
            <v>kcook</v>
          </cell>
        </row>
        <row r="285">
          <cell r="A285" t="str">
            <v>kcook</v>
          </cell>
        </row>
        <row r="286">
          <cell r="A286" t="str">
            <v>kcook</v>
          </cell>
        </row>
        <row r="287">
          <cell r="A287" t="str">
            <v>kcook</v>
          </cell>
        </row>
        <row r="288">
          <cell r="A288" t="str">
            <v>kcook</v>
          </cell>
        </row>
        <row r="289">
          <cell r="A289" t="str">
            <v>kcook</v>
          </cell>
        </row>
        <row r="290">
          <cell r="A290" t="str">
            <v>kcook</v>
          </cell>
        </row>
        <row r="291">
          <cell r="A291" t="str">
            <v>kcook</v>
          </cell>
        </row>
        <row r="292">
          <cell r="A292" t="str">
            <v>kcook</v>
          </cell>
        </row>
        <row r="293">
          <cell r="A293" t="str">
            <v>kcook</v>
          </cell>
        </row>
        <row r="294">
          <cell r="A294" t="str">
            <v>kcook</v>
          </cell>
        </row>
        <row r="295">
          <cell r="A295" t="str">
            <v>kcook</v>
          </cell>
        </row>
        <row r="296">
          <cell r="A296" t="str">
            <v>kcook</v>
          </cell>
        </row>
        <row r="297">
          <cell r="A297" t="str">
            <v>kcook</v>
          </cell>
        </row>
        <row r="298">
          <cell r="A298" t="str">
            <v>kcook</v>
          </cell>
        </row>
        <row r="299">
          <cell r="A299" t="str">
            <v>kcook</v>
          </cell>
        </row>
        <row r="300">
          <cell r="A300" t="str">
            <v>kcook</v>
          </cell>
        </row>
        <row r="301">
          <cell r="A301" t="str">
            <v>kcook</v>
          </cell>
        </row>
        <row r="302">
          <cell r="A302" t="str">
            <v>kcook</v>
          </cell>
        </row>
        <row r="303">
          <cell r="A303" t="str">
            <v>kcook</v>
          </cell>
        </row>
        <row r="304">
          <cell r="A304" t="str">
            <v>kcook</v>
          </cell>
        </row>
        <row r="305">
          <cell r="A305" t="str">
            <v>kcook</v>
          </cell>
        </row>
        <row r="306">
          <cell r="A306" t="str">
            <v>kcook</v>
          </cell>
        </row>
        <row r="307">
          <cell r="A307" t="str">
            <v>kcook</v>
          </cell>
        </row>
        <row r="308">
          <cell r="A308" t="str">
            <v>kcook</v>
          </cell>
        </row>
        <row r="309">
          <cell r="A309" t="str">
            <v>kcook</v>
          </cell>
        </row>
        <row r="310">
          <cell r="A310" t="str">
            <v>kcook</v>
          </cell>
        </row>
        <row r="311">
          <cell r="A311" t="str">
            <v>kcook</v>
          </cell>
        </row>
        <row r="312">
          <cell r="A312" t="str">
            <v>kcook</v>
          </cell>
        </row>
        <row r="313">
          <cell r="A313" t="str">
            <v>kcook</v>
          </cell>
        </row>
        <row r="314">
          <cell r="A314" t="str">
            <v>kcook</v>
          </cell>
        </row>
        <row r="315">
          <cell r="A315" t="str">
            <v>kcook</v>
          </cell>
        </row>
        <row r="316">
          <cell r="A316" t="str">
            <v>kcook</v>
          </cell>
        </row>
        <row r="317">
          <cell r="A317" t="str">
            <v>kcook</v>
          </cell>
        </row>
        <row r="318">
          <cell r="A318" t="str">
            <v>kcook</v>
          </cell>
        </row>
        <row r="319">
          <cell r="A319" t="str">
            <v>kcook</v>
          </cell>
        </row>
        <row r="320">
          <cell r="A320" t="str">
            <v>kcook</v>
          </cell>
        </row>
        <row r="321">
          <cell r="A321" t="str">
            <v>kcook</v>
          </cell>
        </row>
        <row r="322">
          <cell r="A322" t="str">
            <v>kcook</v>
          </cell>
        </row>
        <row r="323">
          <cell r="A323" t="str">
            <v>kcook</v>
          </cell>
        </row>
        <row r="324">
          <cell r="A324" t="str">
            <v>kcook</v>
          </cell>
        </row>
        <row r="325">
          <cell r="A325" t="str">
            <v>kcook</v>
          </cell>
        </row>
        <row r="326">
          <cell r="A326" t="str">
            <v>kcook</v>
          </cell>
        </row>
        <row r="327">
          <cell r="A327" t="str">
            <v>kcook</v>
          </cell>
        </row>
        <row r="328">
          <cell r="A328" t="str">
            <v>kcook</v>
          </cell>
        </row>
        <row r="329">
          <cell r="A329" t="str">
            <v>kcook</v>
          </cell>
        </row>
        <row r="330">
          <cell r="A330" t="str">
            <v>kcook</v>
          </cell>
        </row>
        <row r="331">
          <cell r="A331" t="str">
            <v>kcook</v>
          </cell>
        </row>
        <row r="332">
          <cell r="A332" t="str">
            <v>kcook</v>
          </cell>
        </row>
        <row r="333">
          <cell r="A333" t="str">
            <v>kcook</v>
          </cell>
        </row>
        <row r="334">
          <cell r="A334" t="str">
            <v>kcook</v>
          </cell>
        </row>
        <row r="335">
          <cell r="A335" t="str">
            <v>kcook</v>
          </cell>
        </row>
        <row r="336">
          <cell r="A336" t="str">
            <v>kcook</v>
          </cell>
        </row>
        <row r="337">
          <cell r="A337" t="str">
            <v>kcook</v>
          </cell>
        </row>
        <row r="338">
          <cell r="A338" t="str">
            <v>kcook</v>
          </cell>
        </row>
        <row r="339">
          <cell r="A339" t="str">
            <v>kcook</v>
          </cell>
        </row>
        <row r="340">
          <cell r="A340" t="str">
            <v>kcook</v>
          </cell>
        </row>
        <row r="341">
          <cell r="A341" t="str">
            <v>kcook</v>
          </cell>
        </row>
        <row r="342">
          <cell r="A342" t="str">
            <v>kcook</v>
          </cell>
        </row>
        <row r="343">
          <cell r="A343" t="str">
            <v>kcook</v>
          </cell>
        </row>
        <row r="344">
          <cell r="A344" t="str">
            <v>kcook</v>
          </cell>
        </row>
        <row r="345">
          <cell r="A345" t="str">
            <v>kcook</v>
          </cell>
        </row>
        <row r="346">
          <cell r="A346" t="str">
            <v>kcook</v>
          </cell>
        </row>
        <row r="347">
          <cell r="A347" t="str">
            <v>kcook</v>
          </cell>
        </row>
        <row r="348">
          <cell r="A348" t="str">
            <v>kcook</v>
          </cell>
        </row>
        <row r="349">
          <cell r="A349" t="str">
            <v>kcook</v>
          </cell>
        </row>
        <row r="350">
          <cell r="A350" t="str">
            <v>kcook</v>
          </cell>
        </row>
        <row r="351">
          <cell r="A351" t="str">
            <v>kcook</v>
          </cell>
        </row>
        <row r="352">
          <cell r="A352" t="str">
            <v>kcook</v>
          </cell>
        </row>
        <row r="353">
          <cell r="A353" t="str">
            <v>kcook</v>
          </cell>
        </row>
        <row r="354">
          <cell r="A354" t="str">
            <v>kcook</v>
          </cell>
        </row>
        <row r="355">
          <cell r="A355" t="str">
            <v>kcook</v>
          </cell>
        </row>
        <row r="356">
          <cell r="A356" t="str">
            <v>kcook</v>
          </cell>
        </row>
        <row r="357">
          <cell r="A357" t="str">
            <v>kcook</v>
          </cell>
        </row>
        <row r="358">
          <cell r="A358" t="str">
            <v>kcook</v>
          </cell>
        </row>
        <row r="359">
          <cell r="A359" t="str">
            <v>kcook</v>
          </cell>
        </row>
        <row r="360">
          <cell r="A360" t="str">
            <v>kcook</v>
          </cell>
        </row>
        <row r="361">
          <cell r="A361" t="str">
            <v>kcook</v>
          </cell>
        </row>
        <row r="362">
          <cell r="A362" t="str">
            <v>kcook</v>
          </cell>
        </row>
        <row r="363">
          <cell r="A363" t="str">
            <v>kcook</v>
          </cell>
        </row>
        <row r="364">
          <cell r="A364" t="str">
            <v>kcook</v>
          </cell>
        </row>
        <row r="365">
          <cell r="A365" t="str">
            <v>kcook</v>
          </cell>
        </row>
        <row r="366">
          <cell r="A366" t="str">
            <v>kcook</v>
          </cell>
        </row>
        <row r="367">
          <cell r="A367" t="str">
            <v>kcook</v>
          </cell>
        </row>
        <row r="368">
          <cell r="A368" t="str">
            <v>kcook</v>
          </cell>
        </row>
        <row r="369">
          <cell r="A369" t="str">
            <v>kcook</v>
          </cell>
        </row>
        <row r="370">
          <cell r="A370" t="str">
            <v>kcook</v>
          </cell>
        </row>
        <row r="371">
          <cell r="A371" t="str">
            <v>kcook</v>
          </cell>
        </row>
        <row r="372">
          <cell r="A372" t="str">
            <v>kcook</v>
          </cell>
        </row>
        <row r="373">
          <cell r="A373" t="str">
            <v>kcook</v>
          </cell>
        </row>
        <row r="374">
          <cell r="A374" t="str">
            <v>kcook</v>
          </cell>
        </row>
        <row r="375">
          <cell r="A375" t="str">
            <v>kcook</v>
          </cell>
        </row>
        <row r="376">
          <cell r="A376" t="str">
            <v>kcook</v>
          </cell>
        </row>
        <row r="377">
          <cell r="A377" t="str">
            <v>kcook</v>
          </cell>
        </row>
        <row r="378">
          <cell r="A378" t="str">
            <v>kcook</v>
          </cell>
        </row>
        <row r="379">
          <cell r="A379" t="str">
            <v>kcook</v>
          </cell>
        </row>
        <row r="380">
          <cell r="A380" t="str">
            <v>kcook</v>
          </cell>
        </row>
        <row r="381">
          <cell r="A381" t="str">
            <v>kcook</v>
          </cell>
        </row>
        <row r="382">
          <cell r="A382" t="str">
            <v>kcook</v>
          </cell>
        </row>
        <row r="383">
          <cell r="A383" t="str">
            <v>kcook</v>
          </cell>
        </row>
        <row r="384">
          <cell r="A384" t="str">
            <v>kcook</v>
          </cell>
        </row>
        <row r="385">
          <cell r="A385" t="str">
            <v>kcook</v>
          </cell>
        </row>
        <row r="386">
          <cell r="A386" t="str">
            <v>kcook</v>
          </cell>
        </row>
        <row r="387">
          <cell r="A387" t="str">
            <v>kcook</v>
          </cell>
        </row>
        <row r="388">
          <cell r="A388" t="str">
            <v>kcook</v>
          </cell>
        </row>
        <row r="389">
          <cell r="A389" t="str">
            <v>kcook</v>
          </cell>
        </row>
        <row r="390">
          <cell r="A390" t="str">
            <v>kcook</v>
          </cell>
        </row>
        <row r="391">
          <cell r="A391" t="str">
            <v>kcook</v>
          </cell>
        </row>
        <row r="392">
          <cell r="A392" t="str">
            <v>kcook</v>
          </cell>
        </row>
        <row r="393">
          <cell r="A393" t="str">
            <v>kcook</v>
          </cell>
        </row>
        <row r="394">
          <cell r="A394" t="str">
            <v>kcook</v>
          </cell>
        </row>
        <row r="395">
          <cell r="A395" t="str">
            <v>kcook</v>
          </cell>
        </row>
        <row r="396">
          <cell r="A396" t="str">
            <v>kcook</v>
          </cell>
        </row>
        <row r="397">
          <cell r="A397" t="str">
            <v>kcook</v>
          </cell>
        </row>
        <row r="398">
          <cell r="A398" t="str">
            <v>kcook</v>
          </cell>
        </row>
        <row r="399">
          <cell r="A399" t="str">
            <v>kcook</v>
          </cell>
        </row>
        <row r="400">
          <cell r="A400" t="str">
            <v>kcook</v>
          </cell>
        </row>
        <row r="401">
          <cell r="A401" t="str">
            <v>kcook</v>
          </cell>
        </row>
        <row r="402">
          <cell r="A402" t="str">
            <v>kcook</v>
          </cell>
        </row>
        <row r="403">
          <cell r="A403" t="str">
            <v>kcook</v>
          </cell>
        </row>
        <row r="404">
          <cell r="A404" t="str">
            <v>kcook</v>
          </cell>
        </row>
      </sheetData>
      <sheetData sheetId="2">
        <row r="136">
          <cell r="C136" t="str">
            <v/>
          </cell>
        </row>
        <row r="352">
          <cell r="C352" t="str">
            <v/>
          </cell>
        </row>
        <row r="353">
          <cell r="C353" t="str">
            <v/>
          </cell>
        </row>
        <row r="354">
          <cell r="C354" t="str">
            <v/>
          </cell>
        </row>
        <row r="355">
          <cell r="C355" t="str">
            <v/>
          </cell>
        </row>
        <row r="356">
          <cell r="C356" t="str">
            <v/>
          </cell>
        </row>
        <row r="357">
          <cell r="C357" t="str">
            <v/>
          </cell>
        </row>
        <row r="358">
          <cell r="C358" t="str">
            <v/>
          </cell>
        </row>
        <row r="359">
          <cell r="C359" t="str">
            <v/>
          </cell>
        </row>
        <row r="360">
          <cell r="C360" t="str">
            <v/>
          </cell>
        </row>
        <row r="361">
          <cell r="C361" t="str">
            <v/>
          </cell>
        </row>
        <row r="362">
          <cell r="C362" t="str">
            <v/>
          </cell>
        </row>
        <row r="363">
          <cell r="C363" t="str">
            <v/>
          </cell>
        </row>
        <row r="364">
          <cell r="C364" t="str">
            <v/>
          </cell>
        </row>
        <row r="365">
          <cell r="C365" t="str">
            <v/>
          </cell>
        </row>
        <row r="366">
          <cell r="C366" t="str">
            <v/>
          </cell>
        </row>
        <row r="367">
          <cell r="C367" t="str">
            <v/>
          </cell>
        </row>
        <row r="368">
          <cell r="C368" t="str">
            <v/>
          </cell>
        </row>
        <row r="369">
          <cell r="C369" t="str">
            <v/>
          </cell>
        </row>
        <row r="370">
          <cell r="C370" t="str">
            <v/>
          </cell>
        </row>
        <row r="371">
          <cell r="C371" t="str">
            <v/>
          </cell>
        </row>
        <row r="372">
          <cell r="C372" t="str">
            <v/>
          </cell>
        </row>
        <row r="373">
          <cell r="C373" t="str">
            <v/>
          </cell>
        </row>
        <row r="374">
          <cell r="C374" t="str">
            <v/>
          </cell>
        </row>
        <row r="375">
          <cell r="C375" t="str">
            <v/>
          </cell>
        </row>
        <row r="376">
          <cell r="C376" t="str">
            <v/>
          </cell>
        </row>
        <row r="377">
          <cell r="C377" t="str">
            <v/>
          </cell>
        </row>
        <row r="378">
          <cell r="C378" t="str">
            <v/>
          </cell>
        </row>
        <row r="379">
          <cell r="C379" t="str">
            <v/>
          </cell>
        </row>
        <row r="380">
          <cell r="C380" t="str">
            <v/>
          </cell>
        </row>
        <row r="381">
          <cell r="C381" t="str">
            <v/>
          </cell>
        </row>
        <row r="382">
          <cell r="C382" t="str">
            <v/>
          </cell>
        </row>
        <row r="383">
          <cell r="C383" t="str">
            <v/>
          </cell>
        </row>
        <row r="384">
          <cell r="C384" t="str">
            <v/>
          </cell>
        </row>
        <row r="385">
          <cell r="C385" t="str">
            <v/>
          </cell>
        </row>
        <row r="386">
          <cell r="C386" t="str">
            <v/>
          </cell>
        </row>
        <row r="387">
          <cell r="C387" t="str">
            <v/>
          </cell>
        </row>
        <row r="388">
          <cell r="C388" t="str">
            <v/>
          </cell>
        </row>
        <row r="389">
          <cell r="C389" t="str">
            <v/>
          </cell>
        </row>
        <row r="390">
          <cell r="C390" t="str">
            <v/>
          </cell>
        </row>
        <row r="391">
          <cell r="C391" t="str">
            <v/>
          </cell>
        </row>
        <row r="392">
          <cell r="C392" t="str">
            <v/>
          </cell>
        </row>
        <row r="393">
          <cell r="C393" t="str">
            <v/>
          </cell>
        </row>
        <row r="394">
          <cell r="C394" t="str">
            <v/>
          </cell>
        </row>
        <row r="395">
          <cell r="C395" t="str">
            <v/>
          </cell>
        </row>
        <row r="396">
          <cell r="C396" t="str">
            <v/>
          </cell>
        </row>
        <row r="397">
          <cell r="C397" t="str">
            <v/>
          </cell>
        </row>
        <row r="398">
          <cell r="C398" t="str">
            <v/>
          </cell>
        </row>
        <row r="399">
          <cell r="C399" t="str">
            <v/>
          </cell>
        </row>
        <row r="400">
          <cell r="C400" t="str">
            <v/>
          </cell>
        </row>
      </sheetData>
      <sheetData sheetId="3">
        <row r="2">
          <cell r="A2" t="str">
            <v>BELLEVUE</v>
          </cell>
          <cell r="B2">
            <v>34423</v>
          </cell>
          <cell r="C2" t="str">
            <v>(615) 862-5854</v>
          </cell>
        </row>
        <row r="3">
          <cell r="A3" t="str">
            <v>BORDEAUX</v>
          </cell>
          <cell r="B3">
            <v>32113</v>
          </cell>
          <cell r="C3" t="str">
            <v>(615) 862-5856</v>
          </cell>
        </row>
        <row r="4">
          <cell r="A4" t="str">
            <v>DONELSON</v>
          </cell>
          <cell r="B4">
            <v>32949</v>
          </cell>
          <cell r="C4" t="str">
            <v>(615) 862-5859</v>
          </cell>
        </row>
        <row r="5">
          <cell r="A5" t="str">
            <v>EAST</v>
          </cell>
          <cell r="B5">
            <v>32913</v>
          </cell>
          <cell r="C5" t="str">
            <v>(615) 862-5860</v>
          </cell>
        </row>
        <row r="6">
          <cell r="A6" t="str">
            <v>EDGEHILL</v>
          </cell>
          <cell r="B6">
            <v>32185</v>
          </cell>
          <cell r="C6" t="str">
            <v>(615) 862-5861</v>
          </cell>
        </row>
        <row r="7">
          <cell r="A7" t="str">
            <v>EDMONDSON PIKE</v>
          </cell>
          <cell r="B7">
            <v>31246</v>
          </cell>
          <cell r="C7" t="str">
            <v>(615) 880-3957</v>
          </cell>
        </row>
        <row r="8">
          <cell r="A8" t="str">
            <v>GOODLETTSVILLE</v>
          </cell>
          <cell r="B8">
            <v>31250</v>
          </cell>
          <cell r="C8" t="str">
            <v>(615) 862-5862</v>
          </cell>
        </row>
        <row r="9">
          <cell r="A9" t="str">
            <v>GREEN HILLS</v>
          </cell>
          <cell r="B9">
            <v>30928</v>
          </cell>
          <cell r="C9" t="str">
            <v>(615) 862-5863</v>
          </cell>
        </row>
        <row r="10">
          <cell r="A10" t="str">
            <v>HADLEY PARK</v>
          </cell>
          <cell r="B10">
            <v>33367</v>
          </cell>
          <cell r="C10" t="str">
            <v>(615) 862-5865</v>
          </cell>
        </row>
        <row r="11">
          <cell r="A11" t="str">
            <v>HERMITAGE</v>
          </cell>
          <cell r="B11">
            <v>31249</v>
          </cell>
          <cell r="C11" t="str">
            <v>(615) 880-3951</v>
          </cell>
        </row>
        <row r="12">
          <cell r="A12" t="str">
            <v>INGLEWOOD</v>
          </cell>
          <cell r="B12">
            <v>31248</v>
          </cell>
          <cell r="C12" t="str">
            <v>(615) 862-5866</v>
          </cell>
        </row>
        <row r="13">
          <cell r="A13" t="str">
            <v>LOOBY</v>
          </cell>
          <cell r="B13">
            <v>33365</v>
          </cell>
          <cell r="C13" t="str">
            <v>(615) 862-5867</v>
          </cell>
        </row>
        <row r="14">
          <cell r="A14" t="str">
            <v>MADISON</v>
          </cell>
          <cell r="B14">
            <v>31587</v>
          </cell>
          <cell r="C14" t="str">
            <v>(615) 862-5868</v>
          </cell>
        </row>
        <row r="15">
          <cell r="A15" t="str">
            <v>MAIN</v>
          </cell>
          <cell r="B15">
            <v>30605</v>
          </cell>
          <cell r="C15" t="str">
            <v>(615) 862-5800</v>
          </cell>
        </row>
        <row r="16">
          <cell r="A16" t="str">
            <v>METRO ARCHIVES</v>
          </cell>
          <cell r="B16">
            <v>35194</v>
          </cell>
          <cell r="C16" t="str">
            <v>(615) 862-5880</v>
          </cell>
        </row>
        <row r="17">
          <cell r="A17" t="str">
            <v>NORTH</v>
          </cell>
          <cell r="B17">
            <v>34850</v>
          </cell>
          <cell r="C17" t="str">
            <v>(615) 862-5858</v>
          </cell>
        </row>
        <row r="18">
          <cell r="A18" t="str">
            <v>OLD HICKORY</v>
          </cell>
          <cell r="B18">
            <v>34851</v>
          </cell>
          <cell r="C18" t="str">
            <v>(615) 862-5869</v>
          </cell>
        </row>
        <row r="19">
          <cell r="A19" t="str">
            <v>PRUITT</v>
          </cell>
          <cell r="B19">
            <v>31403</v>
          </cell>
          <cell r="C19" t="str">
            <v>(615) 862-5885</v>
          </cell>
        </row>
        <row r="20">
          <cell r="A20" t="str">
            <v>RICHLAND PARK</v>
          </cell>
          <cell r="B20">
            <v>31881</v>
          </cell>
          <cell r="C20" t="str">
            <v>(615) 862-5870</v>
          </cell>
        </row>
        <row r="21">
          <cell r="A21" t="str">
            <v>SOUTHEAST</v>
          </cell>
          <cell r="B21">
            <v>31252</v>
          </cell>
          <cell r="C21" t="str">
            <v>(615) 862-5871</v>
          </cell>
        </row>
        <row r="22">
          <cell r="A22" t="str">
            <v>THOMPSON LANE</v>
          </cell>
          <cell r="B22">
            <v>33795</v>
          </cell>
          <cell r="C22" t="str">
            <v>(615) 862-5873</v>
          </cell>
        </row>
        <row r="23">
          <cell r="A23" t="str">
            <v>WATKINS PARK</v>
          </cell>
          <cell r="B23">
            <v>32115</v>
          </cell>
          <cell r="C23" t="str">
            <v>(615) 862-5872</v>
          </cell>
        </row>
      </sheetData>
      <sheetData sheetId="4">
        <row r="1">
          <cell r="A1" t="str">
            <v>Topical Areas</v>
          </cell>
        </row>
      </sheetData>
      <sheetData sheetId="5"/>
      <sheetData sheetId="6" refreshError="1"/>
    </sheetDataSet>
  </externalBook>
</externalLink>
</file>

<file path=xl/queryTables/queryTable1.xml><?xml version="1.0" encoding="utf-8"?>
<queryTable xmlns="http://schemas.openxmlformats.org/spreadsheetml/2006/main" name="eventsFeed"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233"/>
  <sheetViews>
    <sheetView topLeftCell="G1" zoomScaleNormal="100" workbookViewId="0">
      <pane ySplit="1" topLeftCell="A2" activePane="bottomLeft" state="frozen"/>
      <selection pane="bottomLeft" activeCell="O2" sqref="O2"/>
    </sheetView>
  </sheetViews>
  <sheetFormatPr defaultRowHeight="15" x14ac:dyDescent="0.25"/>
  <cols>
    <col min="1" max="1" width="66.5703125" bestFit="1" customWidth="1"/>
    <col min="2" max="2" width="75.28515625" customWidth="1"/>
    <col min="3" max="3" width="28.140625" customWidth="1"/>
    <col min="4" max="4" width="75.42578125" customWidth="1"/>
    <col min="5" max="5" width="81.140625" customWidth="1"/>
    <col min="6" max="6" width="74" customWidth="1"/>
    <col min="7" max="7" width="81.140625" customWidth="1"/>
    <col min="8" max="8" width="11.7109375" customWidth="1"/>
    <col min="9" max="9" width="12.42578125" customWidth="1"/>
    <col min="10" max="10" width="13.7109375" bestFit="1" customWidth="1"/>
    <col min="11" max="11" width="15" customWidth="1"/>
    <col min="12" max="12" width="13.28515625" bestFit="1" customWidth="1"/>
    <col min="13" max="13" width="9.140625" bestFit="1" customWidth="1"/>
    <col min="14" max="14" width="21" customWidth="1"/>
    <col min="15" max="15" width="28.140625" customWidth="1"/>
    <col min="16" max="16" width="21" customWidth="1"/>
    <col min="17" max="17" width="15.140625" customWidth="1"/>
    <col min="18" max="18" width="13.140625" bestFit="1" customWidth="1"/>
    <col min="19" max="19" width="17.28515625" customWidth="1"/>
    <col min="20" max="20" width="16.140625" customWidth="1"/>
    <col min="21" max="21" width="27.85546875" customWidth="1"/>
    <col min="22" max="22" width="64.42578125" customWidth="1"/>
    <col min="23" max="23" width="46.85546875" customWidth="1"/>
    <col min="24" max="24" width="64.42578125" customWidth="1"/>
    <col min="25" max="25" width="15.140625" bestFit="1" customWidth="1"/>
    <col min="26" max="26" width="19.7109375" customWidth="1"/>
    <col min="27" max="27" width="81.140625" customWidth="1"/>
    <col min="28" max="28" width="19.7109375" customWidth="1"/>
    <col min="29" max="29" width="81.140625" customWidth="1"/>
    <col min="30" max="30" width="22.28515625" customWidth="1"/>
    <col min="31" max="31" width="81.140625" customWidth="1"/>
    <col min="32" max="32" width="22.42578125" customWidth="1"/>
    <col min="33" max="33" width="12.28515625" customWidth="1"/>
    <col min="34" max="34" width="13.140625" customWidth="1"/>
    <col min="35" max="35" width="81.140625" bestFit="1" customWidth="1"/>
    <col min="36" max="36" width="13.85546875" customWidth="1"/>
    <col min="37" max="37" width="9.140625" customWidth="1"/>
  </cols>
  <sheetData>
    <row r="1" spans="1:37" x14ac:dyDescent="0.25">
      <c r="A1" t="s">
        <v>0</v>
      </c>
      <c r="B1" t="s">
        <v>1</v>
      </c>
      <c r="C1" t="s">
        <v>2</v>
      </c>
      <c r="D1" t="s">
        <v>3</v>
      </c>
      <c r="E1" t="s">
        <v>4</v>
      </c>
      <c r="F1" t="s">
        <v>5</v>
      </c>
      <c r="G1" t="s">
        <v>6</v>
      </c>
      <c r="H1" t="s">
        <v>7</v>
      </c>
      <c r="I1" t="s">
        <v>8</v>
      </c>
      <c r="J1" t="s">
        <v>9</v>
      </c>
      <c r="K1" t="s">
        <v>10</v>
      </c>
      <c r="L1" t="s">
        <v>11</v>
      </c>
      <c r="M1" t="s">
        <v>12</v>
      </c>
      <c r="N1" t="s">
        <v>13</v>
      </c>
      <c r="O1" t="s">
        <v>154</v>
      </c>
      <c r="P1" t="s">
        <v>155</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162</v>
      </c>
      <c r="AK1" t="s">
        <v>163</v>
      </c>
    </row>
    <row r="2" spans="1:37" x14ac:dyDescent="0.25">
      <c r="A2" t="s">
        <v>166</v>
      </c>
      <c r="C2" t="s">
        <v>33</v>
      </c>
      <c r="D2" t="s">
        <v>167</v>
      </c>
      <c r="G2" t="s">
        <v>168</v>
      </c>
      <c r="H2" t="s">
        <v>34</v>
      </c>
      <c r="I2" t="b">
        <v>0</v>
      </c>
      <c r="J2" s="1">
        <v>42430</v>
      </c>
      <c r="K2" s="2">
        <v>42430</v>
      </c>
      <c r="L2" t="s">
        <v>40</v>
      </c>
      <c r="M2" s="3">
        <v>0.66666666666666663</v>
      </c>
      <c r="N2" t="s">
        <v>169</v>
      </c>
      <c r="O2" t="s">
        <v>170</v>
      </c>
      <c r="P2" t="s">
        <v>156</v>
      </c>
      <c r="Q2" t="b">
        <v>0</v>
      </c>
      <c r="R2" s="1">
        <v>42430</v>
      </c>
      <c r="S2" s="2">
        <v>42430</v>
      </c>
      <c r="T2" t="s">
        <v>40</v>
      </c>
      <c r="U2" s="3">
        <v>0.66666666666666663</v>
      </c>
      <c r="V2" t="s">
        <v>169</v>
      </c>
      <c r="W2" t="s">
        <v>170</v>
      </c>
      <c r="X2" t="s">
        <v>156</v>
      </c>
      <c r="Y2" t="s">
        <v>157</v>
      </c>
      <c r="Z2" t="s">
        <v>158</v>
      </c>
      <c r="AA2" t="s">
        <v>157</v>
      </c>
      <c r="AD2" t="s">
        <v>37</v>
      </c>
      <c r="AE2" t="s">
        <v>37</v>
      </c>
      <c r="AF2" t="s">
        <v>38</v>
      </c>
      <c r="AG2" t="s">
        <v>33</v>
      </c>
      <c r="AH2" t="s">
        <v>171</v>
      </c>
      <c r="AI2" t="s">
        <v>172</v>
      </c>
      <c r="AK2" t="s">
        <v>173</v>
      </c>
    </row>
    <row r="3" spans="1:37" x14ac:dyDescent="0.25">
      <c r="A3" t="s">
        <v>309</v>
      </c>
      <c r="C3" t="s">
        <v>33</v>
      </c>
      <c r="D3" t="s">
        <v>310</v>
      </c>
      <c r="E3" t="s">
        <v>311</v>
      </c>
      <c r="G3" t="s">
        <v>312</v>
      </c>
      <c r="H3" t="s">
        <v>34</v>
      </c>
      <c r="I3" t="b">
        <v>0</v>
      </c>
      <c r="J3" s="1">
        <v>42430</v>
      </c>
      <c r="K3" s="2">
        <v>42430</v>
      </c>
      <c r="L3" t="s">
        <v>40</v>
      </c>
      <c r="M3" s="3">
        <v>0.67708333333333337</v>
      </c>
      <c r="N3" t="s">
        <v>311</v>
      </c>
      <c r="O3" t="s">
        <v>313</v>
      </c>
      <c r="P3" t="s">
        <v>156</v>
      </c>
      <c r="Q3" t="b">
        <v>0</v>
      </c>
      <c r="R3" s="1">
        <v>42430</v>
      </c>
      <c r="S3" s="2">
        <v>42430</v>
      </c>
      <c r="T3" t="s">
        <v>40</v>
      </c>
      <c r="U3" s="3">
        <v>0.67708333333333337</v>
      </c>
      <c r="V3" t="s">
        <v>311</v>
      </c>
      <c r="W3" t="s">
        <v>313</v>
      </c>
      <c r="X3" t="s">
        <v>156</v>
      </c>
      <c r="Y3" t="s">
        <v>157</v>
      </c>
      <c r="Z3" t="s">
        <v>158</v>
      </c>
      <c r="AA3" t="s">
        <v>157</v>
      </c>
      <c r="AD3" t="s">
        <v>37</v>
      </c>
      <c r="AE3" t="s">
        <v>37</v>
      </c>
      <c r="AF3" t="s">
        <v>38</v>
      </c>
      <c r="AG3" t="s">
        <v>33</v>
      </c>
      <c r="AH3" t="s">
        <v>314</v>
      </c>
      <c r="AI3" t="s">
        <v>315</v>
      </c>
      <c r="AK3" t="s">
        <v>316</v>
      </c>
    </row>
    <row r="4" spans="1:37" x14ac:dyDescent="0.25">
      <c r="A4" t="s">
        <v>176</v>
      </c>
      <c r="C4" t="s">
        <v>33</v>
      </c>
      <c r="D4" t="s">
        <v>177</v>
      </c>
      <c r="G4" t="s">
        <v>178</v>
      </c>
      <c r="H4" t="s">
        <v>34</v>
      </c>
      <c r="I4" t="b">
        <v>0</v>
      </c>
      <c r="J4" s="1">
        <v>42430</v>
      </c>
      <c r="K4" s="2">
        <v>42430</v>
      </c>
      <c r="L4" t="s">
        <v>40</v>
      </c>
      <c r="M4" s="3">
        <v>0.75</v>
      </c>
      <c r="N4" t="s">
        <v>174</v>
      </c>
      <c r="O4" t="s">
        <v>175</v>
      </c>
      <c r="P4" t="s">
        <v>156</v>
      </c>
      <c r="Q4" t="b">
        <v>0</v>
      </c>
      <c r="R4" s="1">
        <v>42430</v>
      </c>
      <c r="S4" s="2">
        <v>42430</v>
      </c>
      <c r="T4" t="s">
        <v>40</v>
      </c>
      <c r="U4" s="3">
        <v>0.75</v>
      </c>
      <c r="V4" t="s">
        <v>174</v>
      </c>
      <c r="W4" t="s">
        <v>175</v>
      </c>
      <c r="X4" t="s">
        <v>156</v>
      </c>
      <c r="Y4" t="s">
        <v>157</v>
      </c>
      <c r="Z4" t="s">
        <v>158</v>
      </c>
      <c r="AA4" t="s">
        <v>157</v>
      </c>
      <c r="AD4" t="s">
        <v>37</v>
      </c>
      <c r="AE4" t="s">
        <v>37</v>
      </c>
      <c r="AF4" t="s">
        <v>38</v>
      </c>
      <c r="AG4" t="s">
        <v>33</v>
      </c>
      <c r="AH4" t="s">
        <v>179</v>
      </c>
      <c r="AI4" t="s">
        <v>180</v>
      </c>
      <c r="AK4" t="s">
        <v>181</v>
      </c>
    </row>
    <row r="5" spans="1:37" x14ac:dyDescent="0.25">
      <c r="A5" t="s">
        <v>182</v>
      </c>
      <c r="C5" t="s">
        <v>33</v>
      </c>
      <c r="D5" t="s">
        <v>183</v>
      </c>
      <c r="G5" t="s">
        <v>184</v>
      </c>
      <c r="H5" t="s">
        <v>34</v>
      </c>
      <c r="I5" t="b">
        <v>0</v>
      </c>
      <c r="J5" s="1">
        <v>42431</v>
      </c>
      <c r="K5" s="2">
        <v>42431</v>
      </c>
      <c r="L5" t="s">
        <v>41</v>
      </c>
      <c r="M5" s="3">
        <v>0.42708333333333331</v>
      </c>
      <c r="N5" t="s">
        <v>185</v>
      </c>
      <c r="O5" t="s">
        <v>186</v>
      </c>
      <c r="P5" t="s">
        <v>156</v>
      </c>
      <c r="Q5" t="b">
        <v>0</v>
      </c>
      <c r="R5" s="1">
        <v>42431</v>
      </c>
      <c r="S5" s="2">
        <v>42431</v>
      </c>
      <c r="T5" t="s">
        <v>41</v>
      </c>
      <c r="U5" s="3">
        <v>0.42708333333333331</v>
      </c>
      <c r="V5" t="s">
        <v>185</v>
      </c>
      <c r="W5" t="s">
        <v>186</v>
      </c>
      <c r="X5" t="s">
        <v>156</v>
      </c>
      <c r="Y5" t="s">
        <v>157</v>
      </c>
      <c r="Z5" t="s">
        <v>158</v>
      </c>
      <c r="AA5" t="s">
        <v>157</v>
      </c>
      <c r="AD5" t="s">
        <v>37</v>
      </c>
      <c r="AE5" t="s">
        <v>37</v>
      </c>
      <c r="AF5" t="s">
        <v>38</v>
      </c>
      <c r="AG5" t="s">
        <v>33</v>
      </c>
      <c r="AH5" t="s">
        <v>187</v>
      </c>
      <c r="AI5" t="s">
        <v>188</v>
      </c>
      <c r="AK5" t="s">
        <v>189</v>
      </c>
    </row>
    <row r="6" spans="1:37" x14ac:dyDescent="0.25">
      <c r="A6" t="s">
        <v>165</v>
      </c>
      <c r="C6" t="s">
        <v>33</v>
      </c>
      <c r="D6" t="s">
        <v>192</v>
      </c>
      <c r="G6" t="s">
        <v>193</v>
      </c>
      <c r="H6" t="s">
        <v>34</v>
      </c>
      <c r="I6" t="b">
        <v>0</v>
      </c>
      <c r="J6" s="1">
        <v>42431</v>
      </c>
      <c r="K6" s="2">
        <v>42431</v>
      </c>
      <c r="L6" t="s">
        <v>41</v>
      </c>
      <c r="M6" s="3">
        <v>0.46875</v>
      </c>
      <c r="N6" t="s">
        <v>190</v>
      </c>
      <c r="O6" t="s">
        <v>191</v>
      </c>
      <c r="P6" t="s">
        <v>156</v>
      </c>
      <c r="Q6" t="b">
        <v>0</v>
      </c>
      <c r="R6" s="1">
        <v>42431</v>
      </c>
      <c r="S6" s="2">
        <v>42431</v>
      </c>
      <c r="T6" t="s">
        <v>41</v>
      </c>
      <c r="U6" s="3">
        <v>0.46875</v>
      </c>
      <c r="V6" t="s">
        <v>190</v>
      </c>
      <c r="W6" t="s">
        <v>191</v>
      </c>
      <c r="X6" t="s">
        <v>156</v>
      </c>
      <c r="Y6" t="s">
        <v>157</v>
      </c>
      <c r="Z6" t="s">
        <v>158</v>
      </c>
      <c r="AA6" t="s">
        <v>157</v>
      </c>
      <c r="AD6" t="s">
        <v>37</v>
      </c>
      <c r="AE6" t="s">
        <v>37</v>
      </c>
      <c r="AF6" t="s">
        <v>38</v>
      </c>
      <c r="AG6" t="s">
        <v>33</v>
      </c>
      <c r="AH6" t="s">
        <v>187</v>
      </c>
      <c r="AI6" t="s">
        <v>188</v>
      </c>
      <c r="AK6" t="s">
        <v>189</v>
      </c>
    </row>
    <row r="7" spans="1:37" x14ac:dyDescent="0.25">
      <c r="A7" t="s">
        <v>317</v>
      </c>
      <c r="C7" t="s">
        <v>33</v>
      </c>
      <c r="D7" t="s">
        <v>196</v>
      </c>
      <c r="G7" t="s">
        <v>197</v>
      </c>
      <c r="H7" t="s">
        <v>34</v>
      </c>
      <c r="I7" t="b">
        <v>0</v>
      </c>
      <c r="J7" s="1">
        <v>42431</v>
      </c>
      <c r="K7" s="2">
        <v>42431</v>
      </c>
      <c r="L7" t="s">
        <v>41</v>
      </c>
      <c r="M7" s="3">
        <v>0.67708333333333337</v>
      </c>
      <c r="N7" t="s">
        <v>198</v>
      </c>
      <c r="O7" t="s">
        <v>199</v>
      </c>
      <c r="P7" t="s">
        <v>156</v>
      </c>
      <c r="Q7" t="b">
        <v>0</v>
      </c>
      <c r="R7" s="1">
        <v>42431</v>
      </c>
      <c r="S7" s="2">
        <v>42431</v>
      </c>
      <c r="T7" t="s">
        <v>41</v>
      </c>
      <c r="U7" s="3">
        <v>0.67708333333333337</v>
      </c>
      <c r="V7" t="s">
        <v>198</v>
      </c>
      <c r="W7" t="s">
        <v>199</v>
      </c>
      <c r="X7" t="s">
        <v>156</v>
      </c>
      <c r="Y7" t="s">
        <v>157</v>
      </c>
      <c r="Z7" t="s">
        <v>158</v>
      </c>
      <c r="AA7" t="s">
        <v>157</v>
      </c>
      <c r="AD7" t="s">
        <v>37</v>
      </c>
      <c r="AE7" t="s">
        <v>37</v>
      </c>
      <c r="AF7" t="s">
        <v>38</v>
      </c>
      <c r="AG7" t="s">
        <v>33</v>
      </c>
      <c r="AH7" t="s">
        <v>318</v>
      </c>
      <c r="AI7" t="s">
        <v>200</v>
      </c>
      <c r="AK7" t="s">
        <v>319</v>
      </c>
    </row>
    <row r="8" spans="1:37" x14ac:dyDescent="0.25">
      <c r="A8" t="s">
        <v>201</v>
      </c>
      <c r="C8" t="s">
        <v>33</v>
      </c>
      <c r="D8" t="s">
        <v>320</v>
      </c>
      <c r="G8" t="s">
        <v>321</v>
      </c>
      <c r="H8" t="s">
        <v>34</v>
      </c>
      <c r="I8" t="b">
        <v>0</v>
      </c>
      <c r="J8" s="1">
        <v>42431</v>
      </c>
      <c r="K8" s="2">
        <v>42431</v>
      </c>
      <c r="L8" t="s">
        <v>41</v>
      </c>
      <c r="M8" s="3">
        <v>0.6875</v>
      </c>
      <c r="N8" t="s">
        <v>194</v>
      </c>
      <c r="O8" t="s">
        <v>195</v>
      </c>
      <c r="P8" t="s">
        <v>156</v>
      </c>
      <c r="Q8" t="b">
        <v>0</v>
      </c>
      <c r="R8" s="1">
        <v>42431</v>
      </c>
      <c r="S8" s="2">
        <v>42431</v>
      </c>
      <c r="T8" t="s">
        <v>41</v>
      </c>
      <c r="U8" s="3">
        <v>0.6875</v>
      </c>
      <c r="V8" t="s">
        <v>194</v>
      </c>
      <c r="W8" t="s">
        <v>195</v>
      </c>
      <c r="X8" t="s">
        <v>156</v>
      </c>
      <c r="Y8" t="s">
        <v>157</v>
      </c>
      <c r="Z8" t="s">
        <v>158</v>
      </c>
      <c r="AA8" t="s">
        <v>157</v>
      </c>
      <c r="AD8" t="s">
        <v>37</v>
      </c>
      <c r="AE8" t="s">
        <v>37</v>
      </c>
      <c r="AF8" t="s">
        <v>38</v>
      </c>
      <c r="AG8" t="s">
        <v>33</v>
      </c>
      <c r="AH8" t="s">
        <v>322</v>
      </c>
      <c r="AI8" t="s">
        <v>203</v>
      </c>
      <c r="AK8" t="s">
        <v>323</v>
      </c>
    </row>
    <row r="9" spans="1:37" x14ac:dyDescent="0.25">
      <c r="A9" t="s">
        <v>160</v>
      </c>
      <c r="C9" t="s">
        <v>33</v>
      </c>
      <c r="D9" t="s">
        <v>205</v>
      </c>
      <c r="G9" t="s">
        <v>206</v>
      </c>
      <c r="H9" t="s">
        <v>34</v>
      </c>
      <c r="I9" t="b">
        <v>0</v>
      </c>
      <c r="J9" s="1">
        <v>42431</v>
      </c>
      <c r="K9" s="2">
        <v>42431</v>
      </c>
      <c r="L9" t="s">
        <v>41</v>
      </c>
      <c r="M9" s="3">
        <v>0.77083333333333337</v>
      </c>
      <c r="N9" t="s">
        <v>207</v>
      </c>
      <c r="O9" t="s">
        <v>208</v>
      </c>
      <c r="P9" t="s">
        <v>156</v>
      </c>
      <c r="Q9" t="b">
        <v>0</v>
      </c>
      <c r="R9" s="1">
        <v>42431</v>
      </c>
      <c r="S9" s="2">
        <v>42431</v>
      </c>
      <c r="T9" t="s">
        <v>41</v>
      </c>
      <c r="U9" s="3">
        <v>0.77083333333333337</v>
      </c>
      <c r="V9" t="s">
        <v>207</v>
      </c>
      <c r="W9" t="s">
        <v>208</v>
      </c>
      <c r="X9" t="s">
        <v>156</v>
      </c>
      <c r="Y9" t="s">
        <v>157</v>
      </c>
      <c r="Z9" t="s">
        <v>158</v>
      </c>
      <c r="AA9" t="s">
        <v>157</v>
      </c>
      <c r="AD9" t="s">
        <v>37</v>
      </c>
      <c r="AE9" t="s">
        <v>37</v>
      </c>
      <c r="AF9" t="s">
        <v>38</v>
      </c>
      <c r="AG9" t="s">
        <v>33</v>
      </c>
      <c r="AH9" t="s">
        <v>202</v>
      </c>
      <c r="AI9" t="s">
        <v>209</v>
      </c>
      <c r="AK9" t="s">
        <v>204</v>
      </c>
    </row>
    <row r="10" spans="1:37" x14ac:dyDescent="0.25">
      <c r="A10" t="s">
        <v>210</v>
      </c>
      <c r="C10" t="s">
        <v>33</v>
      </c>
      <c r="D10" t="s">
        <v>324</v>
      </c>
      <c r="G10" t="s">
        <v>325</v>
      </c>
      <c r="H10" t="s">
        <v>34</v>
      </c>
      <c r="I10" t="b">
        <v>0</v>
      </c>
      <c r="J10" s="1">
        <v>42432</v>
      </c>
      <c r="K10" s="2">
        <v>42432</v>
      </c>
      <c r="L10" t="s">
        <v>42</v>
      </c>
      <c r="M10" s="3">
        <v>0.42708333333333331</v>
      </c>
      <c r="N10" t="s">
        <v>211</v>
      </c>
      <c r="O10" t="s">
        <v>212</v>
      </c>
      <c r="P10" t="s">
        <v>156</v>
      </c>
      <c r="Q10" t="b">
        <v>0</v>
      </c>
      <c r="R10" s="1">
        <v>42432</v>
      </c>
      <c r="S10" s="2">
        <v>42432</v>
      </c>
      <c r="T10" t="s">
        <v>42</v>
      </c>
      <c r="U10" s="3">
        <v>0.42708333333333331</v>
      </c>
      <c r="V10" t="s">
        <v>211</v>
      </c>
      <c r="W10" t="s">
        <v>212</v>
      </c>
      <c r="X10" t="s">
        <v>156</v>
      </c>
      <c r="Y10" t="s">
        <v>157</v>
      </c>
      <c r="Z10" t="s">
        <v>158</v>
      </c>
      <c r="AA10" t="s">
        <v>157</v>
      </c>
      <c r="AD10" t="s">
        <v>37</v>
      </c>
      <c r="AE10" t="s">
        <v>37</v>
      </c>
      <c r="AF10" t="s">
        <v>38</v>
      </c>
      <c r="AG10" t="s">
        <v>33</v>
      </c>
      <c r="AH10" t="s">
        <v>213</v>
      </c>
      <c r="AI10" t="s">
        <v>214</v>
      </c>
      <c r="AK10" t="s">
        <v>215</v>
      </c>
    </row>
    <row r="11" spans="1:37" x14ac:dyDescent="0.25">
      <c r="A11" t="s">
        <v>216</v>
      </c>
      <c r="C11" t="s">
        <v>33</v>
      </c>
      <c r="D11" t="s">
        <v>217</v>
      </c>
      <c r="G11" t="s">
        <v>218</v>
      </c>
      <c r="H11" t="s">
        <v>34</v>
      </c>
      <c r="I11" t="b">
        <v>0</v>
      </c>
      <c r="J11" s="1">
        <v>42432</v>
      </c>
      <c r="K11" s="2">
        <v>42432</v>
      </c>
      <c r="L11" t="s">
        <v>42</v>
      </c>
      <c r="M11" s="3">
        <v>0.5625</v>
      </c>
      <c r="N11" t="s">
        <v>219</v>
      </c>
      <c r="O11" t="s">
        <v>220</v>
      </c>
      <c r="P11" t="s">
        <v>156</v>
      </c>
      <c r="Q11" t="b">
        <v>0</v>
      </c>
      <c r="R11" s="1">
        <v>42432</v>
      </c>
      <c r="S11" s="2">
        <v>42432</v>
      </c>
      <c r="T11" t="s">
        <v>42</v>
      </c>
      <c r="U11" s="3">
        <v>0.64583333333333337</v>
      </c>
      <c r="V11" t="s">
        <v>221</v>
      </c>
      <c r="W11" t="s">
        <v>222</v>
      </c>
      <c r="X11" t="s">
        <v>156</v>
      </c>
      <c r="Y11" t="s">
        <v>157</v>
      </c>
      <c r="Z11" t="s">
        <v>158</v>
      </c>
      <c r="AA11" t="s">
        <v>157</v>
      </c>
      <c r="AD11" t="s">
        <v>37</v>
      </c>
      <c r="AE11" t="s">
        <v>37</v>
      </c>
      <c r="AF11" t="s">
        <v>38</v>
      </c>
      <c r="AG11" t="s">
        <v>33</v>
      </c>
      <c r="AH11" t="s">
        <v>223</v>
      </c>
      <c r="AI11" t="s">
        <v>224</v>
      </c>
      <c r="AK11" t="s">
        <v>225</v>
      </c>
    </row>
    <row r="12" spans="1:37" x14ac:dyDescent="0.25">
      <c r="A12" t="s">
        <v>309</v>
      </c>
      <c r="C12" t="s">
        <v>33</v>
      </c>
      <c r="D12" t="s">
        <v>310</v>
      </c>
      <c r="E12" t="s">
        <v>326</v>
      </c>
      <c r="G12" t="s">
        <v>327</v>
      </c>
      <c r="H12" t="s">
        <v>34</v>
      </c>
      <c r="I12" t="b">
        <v>0</v>
      </c>
      <c r="J12" s="1">
        <v>42432</v>
      </c>
      <c r="K12" s="2">
        <v>42432</v>
      </c>
      <c r="L12" t="s">
        <v>42</v>
      </c>
      <c r="M12" s="3">
        <v>0.67708333333333337</v>
      </c>
      <c r="N12" t="s">
        <v>326</v>
      </c>
      <c r="O12" t="s">
        <v>328</v>
      </c>
      <c r="P12" t="s">
        <v>156</v>
      </c>
      <c r="Q12" t="b">
        <v>0</v>
      </c>
      <c r="R12" s="1">
        <v>42432</v>
      </c>
      <c r="S12" s="2">
        <v>42432</v>
      </c>
      <c r="T12" t="s">
        <v>42</v>
      </c>
      <c r="U12" s="3">
        <v>0.67708333333333337</v>
      </c>
      <c r="V12" t="s">
        <v>326</v>
      </c>
      <c r="W12" t="s">
        <v>328</v>
      </c>
      <c r="X12" t="s">
        <v>156</v>
      </c>
      <c r="Y12" t="s">
        <v>157</v>
      </c>
      <c r="Z12" t="s">
        <v>158</v>
      </c>
      <c r="AA12" t="s">
        <v>157</v>
      </c>
      <c r="AD12" t="s">
        <v>37</v>
      </c>
      <c r="AE12" t="s">
        <v>37</v>
      </c>
      <c r="AF12" t="s">
        <v>38</v>
      </c>
      <c r="AG12" t="s">
        <v>33</v>
      </c>
      <c r="AH12" t="s">
        <v>329</v>
      </c>
      <c r="AI12" t="s">
        <v>315</v>
      </c>
      <c r="AK12" t="s">
        <v>330</v>
      </c>
    </row>
    <row r="13" spans="1:37" x14ac:dyDescent="0.25">
      <c r="A13" t="s">
        <v>229</v>
      </c>
      <c r="C13" t="s">
        <v>33</v>
      </c>
      <c r="D13" t="s">
        <v>331</v>
      </c>
      <c r="G13" t="s">
        <v>332</v>
      </c>
      <c r="H13" t="s">
        <v>34</v>
      </c>
      <c r="I13" t="b">
        <v>0</v>
      </c>
      <c r="J13" s="1">
        <v>42432</v>
      </c>
      <c r="K13" s="2">
        <v>42432</v>
      </c>
      <c r="L13" t="s">
        <v>42</v>
      </c>
      <c r="M13" s="3">
        <v>0.6875</v>
      </c>
      <c r="N13" t="s">
        <v>230</v>
      </c>
      <c r="O13" t="s">
        <v>231</v>
      </c>
      <c r="P13" t="s">
        <v>156</v>
      </c>
      <c r="Q13" t="b">
        <v>0</v>
      </c>
      <c r="R13" s="1">
        <v>42432</v>
      </c>
      <c r="S13" s="2">
        <v>42432</v>
      </c>
      <c r="T13" t="s">
        <v>42</v>
      </c>
      <c r="U13" s="3">
        <v>0.75</v>
      </c>
      <c r="V13" t="s">
        <v>226</v>
      </c>
      <c r="W13" t="s">
        <v>227</v>
      </c>
      <c r="X13" t="s">
        <v>156</v>
      </c>
      <c r="Y13" t="s">
        <v>157</v>
      </c>
      <c r="Z13" t="s">
        <v>158</v>
      </c>
      <c r="AA13" t="s">
        <v>157</v>
      </c>
      <c r="AD13" t="s">
        <v>37</v>
      </c>
      <c r="AE13" t="s">
        <v>37</v>
      </c>
      <c r="AF13" t="s">
        <v>38</v>
      </c>
      <c r="AG13" t="s">
        <v>33</v>
      </c>
      <c r="AH13" t="s">
        <v>232</v>
      </c>
      <c r="AI13" t="s">
        <v>333</v>
      </c>
      <c r="AK13" t="s">
        <v>334</v>
      </c>
    </row>
    <row r="14" spans="1:37" x14ac:dyDescent="0.25">
      <c r="A14" t="s">
        <v>335</v>
      </c>
      <c r="C14" t="s">
        <v>33</v>
      </c>
      <c r="D14" t="s">
        <v>336</v>
      </c>
      <c r="G14" t="s">
        <v>337</v>
      </c>
      <c r="H14" t="s">
        <v>34</v>
      </c>
      <c r="I14" t="b">
        <v>0</v>
      </c>
      <c r="J14" s="1">
        <v>42433</v>
      </c>
      <c r="K14" s="2">
        <v>42433</v>
      </c>
      <c r="L14" t="s">
        <v>43</v>
      </c>
      <c r="M14" s="3">
        <v>0.45833333333333331</v>
      </c>
      <c r="N14" t="s">
        <v>338</v>
      </c>
      <c r="O14" t="s">
        <v>339</v>
      </c>
      <c r="P14" t="s">
        <v>156</v>
      </c>
      <c r="Q14" t="b">
        <v>0</v>
      </c>
      <c r="R14" s="1">
        <v>42433</v>
      </c>
      <c r="S14" s="2">
        <v>42433</v>
      </c>
      <c r="T14" t="s">
        <v>43</v>
      </c>
      <c r="U14" s="3">
        <v>0.66666666666666663</v>
      </c>
      <c r="V14" t="s">
        <v>235</v>
      </c>
      <c r="W14" t="s">
        <v>236</v>
      </c>
      <c r="X14" t="s">
        <v>156</v>
      </c>
      <c r="Y14" t="s">
        <v>157</v>
      </c>
      <c r="Z14" t="s">
        <v>158</v>
      </c>
      <c r="AA14" t="s">
        <v>157</v>
      </c>
      <c r="AD14" t="s">
        <v>37</v>
      </c>
      <c r="AE14" t="s">
        <v>37</v>
      </c>
      <c r="AF14" t="s">
        <v>38</v>
      </c>
      <c r="AG14" t="s">
        <v>33</v>
      </c>
      <c r="AH14" t="s">
        <v>322</v>
      </c>
      <c r="AI14" t="s">
        <v>340</v>
      </c>
      <c r="AK14" t="s">
        <v>341</v>
      </c>
    </row>
    <row r="15" spans="1:37" x14ac:dyDescent="0.25">
      <c r="A15" t="s">
        <v>309</v>
      </c>
      <c r="C15" t="s">
        <v>33</v>
      </c>
      <c r="D15" t="s">
        <v>310</v>
      </c>
      <c r="E15" t="s">
        <v>342</v>
      </c>
      <c r="G15" t="s">
        <v>343</v>
      </c>
      <c r="H15" t="s">
        <v>34</v>
      </c>
      <c r="I15" t="b">
        <v>0</v>
      </c>
      <c r="J15" s="1">
        <v>42433</v>
      </c>
      <c r="K15" s="2">
        <v>42433</v>
      </c>
      <c r="L15" t="s">
        <v>43</v>
      </c>
      <c r="M15" s="3">
        <v>0.67708333333333337</v>
      </c>
      <c r="N15" t="s">
        <v>342</v>
      </c>
      <c r="O15" t="s">
        <v>344</v>
      </c>
      <c r="P15" t="s">
        <v>156</v>
      </c>
      <c r="Q15" t="b">
        <v>0</v>
      </c>
      <c r="R15" s="1">
        <v>42433</v>
      </c>
      <c r="S15" s="2">
        <v>42433</v>
      </c>
      <c r="T15" t="s">
        <v>43</v>
      </c>
      <c r="U15" s="3">
        <v>0.67708333333333337</v>
      </c>
      <c r="V15" t="s">
        <v>342</v>
      </c>
      <c r="W15" t="s">
        <v>344</v>
      </c>
      <c r="X15" t="s">
        <v>156</v>
      </c>
      <c r="Y15" t="s">
        <v>157</v>
      </c>
      <c r="Z15" t="s">
        <v>158</v>
      </c>
      <c r="AA15" t="s">
        <v>157</v>
      </c>
      <c r="AD15" t="s">
        <v>37</v>
      </c>
      <c r="AE15" t="s">
        <v>37</v>
      </c>
      <c r="AF15" t="s">
        <v>38</v>
      </c>
      <c r="AG15" t="s">
        <v>33</v>
      </c>
      <c r="AH15" t="s">
        <v>329</v>
      </c>
      <c r="AI15" t="s">
        <v>315</v>
      </c>
      <c r="AK15" t="s">
        <v>330</v>
      </c>
    </row>
    <row r="16" spans="1:37" x14ac:dyDescent="0.25">
      <c r="A16" t="s">
        <v>237</v>
      </c>
      <c r="C16" t="s">
        <v>33</v>
      </c>
      <c r="D16" t="s">
        <v>345</v>
      </c>
      <c r="G16" t="s">
        <v>346</v>
      </c>
      <c r="H16" t="s">
        <v>34</v>
      </c>
      <c r="I16" t="b">
        <v>0</v>
      </c>
      <c r="J16" s="1">
        <v>42434</v>
      </c>
      <c r="K16" s="2">
        <v>42434</v>
      </c>
      <c r="L16" t="s">
        <v>35</v>
      </c>
      <c r="M16" s="3">
        <v>0.42708333333333331</v>
      </c>
      <c r="N16" t="s">
        <v>238</v>
      </c>
      <c r="O16" t="s">
        <v>239</v>
      </c>
      <c r="P16" t="s">
        <v>156</v>
      </c>
      <c r="Q16" t="b">
        <v>0</v>
      </c>
      <c r="R16" s="1">
        <v>42434</v>
      </c>
      <c r="S16" s="2">
        <v>42434</v>
      </c>
      <c r="T16" t="s">
        <v>35</v>
      </c>
      <c r="U16" s="3">
        <v>0.42708333333333331</v>
      </c>
      <c r="V16" t="s">
        <v>238</v>
      </c>
      <c r="W16" t="s">
        <v>239</v>
      </c>
      <c r="X16" t="s">
        <v>156</v>
      </c>
      <c r="Y16" t="s">
        <v>157</v>
      </c>
      <c r="Z16" t="s">
        <v>158</v>
      </c>
      <c r="AA16" t="s">
        <v>157</v>
      </c>
      <c r="AD16" t="s">
        <v>37</v>
      </c>
      <c r="AE16" t="s">
        <v>37</v>
      </c>
      <c r="AF16" t="s">
        <v>38</v>
      </c>
      <c r="AG16" t="s">
        <v>33</v>
      </c>
      <c r="AH16" t="s">
        <v>187</v>
      </c>
      <c r="AI16" t="s">
        <v>240</v>
      </c>
      <c r="AK16" t="s">
        <v>189</v>
      </c>
    </row>
    <row r="17" spans="1:37" x14ac:dyDescent="0.25">
      <c r="A17" t="s">
        <v>244</v>
      </c>
      <c r="C17" t="s">
        <v>33</v>
      </c>
      <c r="D17" t="s">
        <v>347</v>
      </c>
      <c r="G17" t="s">
        <v>348</v>
      </c>
      <c r="H17" t="s">
        <v>349</v>
      </c>
      <c r="I17" t="b">
        <v>0</v>
      </c>
      <c r="J17" s="1">
        <v>42434</v>
      </c>
      <c r="K17" s="2">
        <v>42434</v>
      </c>
      <c r="L17" t="s">
        <v>35</v>
      </c>
      <c r="M17" s="3">
        <v>0.5625</v>
      </c>
      <c r="N17" t="s">
        <v>245</v>
      </c>
      <c r="O17" t="s">
        <v>246</v>
      </c>
      <c r="P17" t="s">
        <v>156</v>
      </c>
      <c r="Q17" t="b">
        <v>0</v>
      </c>
      <c r="R17" s="1">
        <v>42434</v>
      </c>
      <c r="S17" s="2">
        <v>42434</v>
      </c>
      <c r="T17" t="s">
        <v>35</v>
      </c>
      <c r="U17" s="3">
        <v>0.625</v>
      </c>
      <c r="V17" t="s">
        <v>242</v>
      </c>
      <c r="W17" t="s">
        <v>243</v>
      </c>
      <c r="X17" t="s">
        <v>156</v>
      </c>
      <c r="Y17" t="s">
        <v>157</v>
      </c>
      <c r="Z17" t="s">
        <v>158</v>
      </c>
      <c r="AA17" t="s">
        <v>157</v>
      </c>
      <c r="AD17" t="s">
        <v>37</v>
      </c>
      <c r="AE17" t="s">
        <v>37</v>
      </c>
      <c r="AF17" t="s">
        <v>38</v>
      </c>
      <c r="AG17" t="s">
        <v>33</v>
      </c>
      <c r="AH17" t="s">
        <v>350</v>
      </c>
      <c r="AI17" t="s">
        <v>248</v>
      </c>
      <c r="AK17" t="s">
        <v>351</v>
      </c>
    </row>
    <row r="18" spans="1:37" x14ac:dyDescent="0.25">
      <c r="A18" t="s">
        <v>159</v>
      </c>
      <c r="C18" t="s">
        <v>33</v>
      </c>
      <c r="D18" t="s">
        <v>254</v>
      </c>
      <c r="G18" t="s">
        <v>255</v>
      </c>
      <c r="H18" t="s">
        <v>34</v>
      </c>
      <c r="I18" t="b">
        <v>0</v>
      </c>
      <c r="J18" s="1">
        <v>42436</v>
      </c>
      <c r="K18" s="2">
        <v>42436</v>
      </c>
      <c r="L18" t="s">
        <v>39</v>
      </c>
      <c r="M18" s="3">
        <v>0.42708333333333331</v>
      </c>
      <c r="N18" t="s">
        <v>256</v>
      </c>
      <c r="O18" t="s">
        <v>257</v>
      </c>
      <c r="P18" t="s">
        <v>156</v>
      </c>
      <c r="Q18" t="b">
        <v>0</v>
      </c>
      <c r="R18" s="1">
        <v>42436</v>
      </c>
      <c r="S18" s="2">
        <v>42436</v>
      </c>
      <c r="T18" t="s">
        <v>39</v>
      </c>
      <c r="U18" s="3">
        <v>0.42708333333333331</v>
      </c>
      <c r="V18" t="s">
        <v>256</v>
      </c>
      <c r="W18" t="s">
        <v>257</v>
      </c>
      <c r="X18" t="s">
        <v>156</v>
      </c>
      <c r="Y18" t="s">
        <v>157</v>
      </c>
      <c r="Z18" t="s">
        <v>158</v>
      </c>
      <c r="AA18" t="s">
        <v>157</v>
      </c>
      <c r="AD18" t="s">
        <v>37</v>
      </c>
      <c r="AE18" t="s">
        <v>37</v>
      </c>
      <c r="AF18" t="s">
        <v>38</v>
      </c>
      <c r="AG18" t="s">
        <v>33</v>
      </c>
      <c r="AH18" t="s">
        <v>187</v>
      </c>
      <c r="AI18" t="s">
        <v>258</v>
      </c>
      <c r="AK18" t="s">
        <v>189</v>
      </c>
    </row>
    <row r="19" spans="1:37" x14ac:dyDescent="0.25">
      <c r="A19" t="s">
        <v>263</v>
      </c>
      <c r="C19" t="s">
        <v>33</v>
      </c>
      <c r="D19" t="s">
        <v>264</v>
      </c>
      <c r="G19" t="s">
        <v>265</v>
      </c>
      <c r="H19" t="s">
        <v>34</v>
      </c>
      <c r="I19" t="b">
        <v>0</v>
      </c>
      <c r="J19" s="1">
        <v>42436</v>
      </c>
      <c r="K19" s="2">
        <v>42436</v>
      </c>
      <c r="L19" t="s">
        <v>39</v>
      </c>
      <c r="M19" s="3">
        <v>0.67708333333333337</v>
      </c>
      <c r="N19" t="s">
        <v>266</v>
      </c>
      <c r="O19" t="s">
        <v>267</v>
      </c>
      <c r="P19" t="s">
        <v>156</v>
      </c>
      <c r="Q19" t="b">
        <v>0</v>
      </c>
      <c r="R19" s="1">
        <v>42436</v>
      </c>
      <c r="S19" s="2">
        <v>42436</v>
      </c>
      <c r="T19" t="s">
        <v>39</v>
      </c>
      <c r="U19" s="3">
        <v>0.67708333333333337</v>
      </c>
      <c r="V19" t="s">
        <v>266</v>
      </c>
      <c r="W19" t="s">
        <v>267</v>
      </c>
      <c r="X19" t="s">
        <v>156</v>
      </c>
      <c r="Y19" t="s">
        <v>157</v>
      </c>
      <c r="Z19" t="s">
        <v>158</v>
      </c>
      <c r="AA19" t="s">
        <v>157</v>
      </c>
      <c r="AD19" t="s">
        <v>37</v>
      </c>
      <c r="AE19" t="s">
        <v>37</v>
      </c>
      <c r="AF19" t="s">
        <v>38</v>
      </c>
      <c r="AG19" t="s">
        <v>33</v>
      </c>
      <c r="AH19" t="s">
        <v>268</v>
      </c>
      <c r="AI19" t="s">
        <v>269</v>
      </c>
      <c r="AK19" t="s">
        <v>270</v>
      </c>
    </row>
    <row r="20" spans="1:37" x14ac:dyDescent="0.25">
      <c r="A20" t="s">
        <v>271</v>
      </c>
      <c r="C20" t="s">
        <v>33</v>
      </c>
      <c r="D20" t="s">
        <v>352</v>
      </c>
      <c r="G20" t="s">
        <v>353</v>
      </c>
      <c r="H20" t="s">
        <v>34</v>
      </c>
      <c r="I20" t="b">
        <v>0</v>
      </c>
      <c r="J20" s="1">
        <v>42436</v>
      </c>
      <c r="K20" s="2">
        <v>42436</v>
      </c>
      <c r="L20" t="s">
        <v>39</v>
      </c>
      <c r="M20" s="3">
        <v>0.77083333333333337</v>
      </c>
      <c r="N20" t="s">
        <v>261</v>
      </c>
      <c r="O20" t="s">
        <v>262</v>
      </c>
      <c r="P20" t="s">
        <v>156</v>
      </c>
      <c r="Q20" t="b">
        <v>0</v>
      </c>
      <c r="R20" s="1">
        <v>42436</v>
      </c>
      <c r="S20" s="2">
        <v>42436</v>
      </c>
      <c r="T20" t="s">
        <v>39</v>
      </c>
      <c r="U20" s="3">
        <v>0.77083333333333337</v>
      </c>
      <c r="V20" t="s">
        <v>261</v>
      </c>
      <c r="W20" t="s">
        <v>262</v>
      </c>
      <c r="X20" t="s">
        <v>156</v>
      </c>
      <c r="Y20" t="s">
        <v>157</v>
      </c>
      <c r="Z20" t="s">
        <v>158</v>
      </c>
      <c r="AA20" t="s">
        <v>157</v>
      </c>
      <c r="AD20" t="s">
        <v>37</v>
      </c>
      <c r="AE20" t="s">
        <v>37</v>
      </c>
      <c r="AF20" t="s">
        <v>38</v>
      </c>
      <c r="AG20" t="s">
        <v>33</v>
      </c>
      <c r="AH20" t="s">
        <v>187</v>
      </c>
      <c r="AI20" t="s">
        <v>272</v>
      </c>
      <c r="AK20" t="s">
        <v>189</v>
      </c>
    </row>
    <row r="21" spans="1:37" x14ac:dyDescent="0.25">
      <c r="A21" t="s">
        <v>166</v>
      </c>
      <c r="C21" t="s">
        <v>33</v>
      </c>
      <c r="D21" t="s">
        <v>275</v>
      </c>
      <c r="G21" t="s">
        <v>276</v>
      </c>
      <c r="H21" t="s">
        <v>34</v>
      </c>
      <c r="I21" t="b">
        <v>0</v>
      </c>
      <c r="J21" s="1">
        <v>42437</v>
      </c>
      <c r="K21" s="2">
        <v>42437</v>
      </c>
      <c r="L21" t="s">
        <v>40</v>
      </c>
      <c r="M21" s="3">
        <v>0.66666666666666663</v>
      </c>
      <c r="N21" t="s">
        <v>277</v>
      </c>
      <c r="O21" t="s">
        <v>278</v>
      </c>
      <c r="P21" t="s">
        <v>156</v>
      </c>
      <c r="Q21" t="b">
        <v>0</v>
      </c>
      <c r="R21" s="1">
        <v>42437</v>
      </c>
      <c r="S21" s="2">
        <v>42437</v>
      </c>
      <c r="T21" t="s">
        <v>40</v>
      </c>
      <c r="U21" s="3">
        <v>0.66666666666666663</v>
      </c>
      <c r="V21" t="s">
        <v>277</v>
      </c>
      <c r="W21" t="s">
        <v>278</v>
      </c>
      <c r="X21" t="s">
        <v>156</v>
      </c>
      <c r="Y21" t="s">
        <v>157</v>
      </c>
      <c r="Z21" t="s">
        <v>158</v>
      </c>
      <c r="AA21" t="s">
        <v>157</v>
      </c>
      <c r="AD21" t="s">
        <v>37</v>
      </c>
      <c r="AE21" t="s">
        <v>37</v>
      </c>
      <c r="AF21" t="s">
        <v>38</v>
      </c>
      <c r="AG21" t="s">
        <v>33</v>
      </c>
      <c r="AH21" t="s">
        <v>171</v>
      </c>
      <c r="AI21" t="s">
        <v>172</v>
      </c>
      <c r="AK21" t="s">
        <v>173</v>
      </c>
    </row>
    <row r="22" spans="1:37" x14ac:dyDescent="0.25">
      <c r="A22" t="s">
        <v>309</v>
      </c>
      <c r="C22" t="s">
        <v>33</v>
      </c>
      <c r="D22" t="s">
        <v>310</v>
      </c>
      <c r="E22" t="s">
        <v>354</v>
      </c>
      <c r="G22" t="s">
        <v>355</v>
      </c>
      <c r="H22" t="s">
        <v>34</v>
      </c>
      <c r="I22" t="b">
        <v>0</v>
      </c>
      <c r="J22" s="1">
        <v>42437</v>
      </c>
      <c r="K22" s="2">
        <v>42437</v>
      </c>
      <c r="L22" t="s">
        <v>40</v>
      </c>
      <c r="M22" s="3">
        <v>0.67708333333333337</v>
      </c>
      <c r="N22" t="s">
        <v>354</v>
      </c>
      <c r="O22" t="s">
        <v>356</v>
      </c>
      <c r="P22" t="s">
        <v>156</v>
      </c>
      <c r="Q22" t="b">
        <v>0</v>
      </c>
      <c r="R22" s="1">
        <v>42437</v>
      </c>
      <c r="S22" s="2">
        <v>42437</v>
      </c>
      <c r="T22" t="s">
        <v>40</v>
      </c>
      <c r="U22" s="3">
        <v>0.67708333333333337</v>
      </c>
      <c r="V22" t="s">
        <v>354</v>
      </c>
      <c r="W22" t="s">
        <v>356</v>
      </c>
      <c r="X22" t="s">
        <v>156</v>
      </c>
      <c r="Y22" t="s">
        <v>157</v>
      </c>
      <c r="Z22" t="s">
        <v>158</v>
      </c>
      <c r="AA22" t="s">
        <v>157</v>
      </c>
      <c r="AD22" t="s">
        <v>37</v>
      </c>
      <c r="AE22" t="s">
        <v>37</v>
      </c>
      <c r="AF22" t="s">
        <v>38</v>
      </c>
      <c r="AG22" t="s">
        <v>33</v>
      </c>
      <c r="AH22" t="s">
        <v>329</v>
      </c>
      <c r="AI22" t="s">
        <v>315</v>
      </c>
      <c r="AK22" t="s">
        <v>330</v>
      </c>
    </row>
    <row r="23" spans="1:37" x14ac:dyDescent="0.25">
      <c r="A23" t="s">
        <v>357</v>
      </c>
      <c r="C23" t="s">
        <v>33</v>
      </c>
      <c r="D23" t="s">
        <v>358</v>
      </c>
      <c r="E23" t="s">
        <v>279</v>
      </c>
      <c r="G23" t="s">
        <v>359</v>
      </c>
      <c r="H23" t="s">
        <v>34</v>
      </c>
      <c r="I23" t="b">
        <v>0</v>
      </c>
      <c r="J23" s="1">
        <v>42437</v>
      </c>
      <c r="K23" s="2">
        <v>42437</v>
      </c>
      <c r="L23" t="s">
        <v>40</v>
      </c>
      <c r="M23" s="3">
        <v>0.75</v>
      </c>
      <c r="N23" t="s">
        <v>279</v>
      </c>
      <c r="O23" t="s">
        <v>280</v>
      </c>
      <c r="P23" t="s">
        <v>156</v>
      </c>
      <c r="Q23" t="b">
        <v>0</v>
      </c>
      <c r="R23" s="1">
        <v>42437</v>
      </c>
      <c r="S23" s="2">
        <v>42437</v>
      </c>
      <c r="T23" t="s">
        <v>40</v>
      </c>
      <c r="U23" s="3">
        <v>0.79166666666666663</v>
      </c>
      <c r="V23" t="s">
        <v>273</v>
      </c>
      <c r="W23" t="s">
        <v>274</v>
      </c>
      <c r="X23" t="s">
        <v>156</v>
      </c>
      <c r="Y23" t="s">
        <v>157</v>
      </c>
      <c r="Z23" t="s">
        <v>158</v>
      </c>
      <c r="AA23" t="s">
        <v>157</v>
      </c>
      <c r="AD23" t="s">
        <v>37</v>
      </c>
      <c r="AE23" t="s">
        <v>37</v>
      </c>
      <c r="AF23" t="s">
        <v>38</v>
      </c>
      <c r="AG23" t="s">
        <v>33</v>
      </c>
      <c r="AH23" t="s">
        <v>322</v>
      </c>
      <c r="AI23" t="s">
        <v>360</v>
      </c>
      <c r="AK23" t="s">
        <v>341</v>
      </c>
    </row>
    <row r="24" spans="1:37" x14ac:dyDescent="0.25">
      <c r="A24" t="s">
        <v>165</v>
      </c>
      <c r="C24" t="s">
        <v>33</v>
      </c>
      <c r="D24" t="s">
        <v>283</v>
      </c>
      <c r="G24" t="s">
        <v>284</v>
      </c>
      <c r="H24" t="s">
        <v>34</v>
      </c>
      <c r="I24" t="b">
        <v>0</v>
      </c>
      <c r="J24" s="1">
        <v>42438</v>
      </c>
      <c r="K24" s="2">
        <v>42438</v>
      </c>
      <c r="L24" t="s">
        <v>41</v>
      </c>
      <c r="M24" s="3">
        <v>0.42708333333333331</v>
      </c>
      <c r="N24" t="s">
        <v>285</v>
      </c>
      <c r="O24" t="s">
        <v>286</v>
      </c>
      <c r="P24" t="s">
        <v>156</v>
      </c>
      <c r="Q24" t="b">
        <v>0</v>
      </c>
      <c r="R24" s="1">
        <v>42438</v>
      </c>
      <c r="S24" s="2">
        <v>42438</v>
      </c>
      <c r="T24" t="s">
        <v>41</v>
      </c>
      <c r="U24" s="3">
        <v>0.42708333333333331</v>
      </c>
      <c r="V24" t="s">
        <v>285</v>
      </c>
      <c r="W24" t="s">
        <v>286</v>
      </c>
      <c r="X24" t="s">
        <v>156</v>
      </c>
      <c r="Y24" t="s">
        <v>157</v>
      </c>
      <c r="Z24" t="s">
        <v>158</v>
      </c>
      <c r="AA24" t="s">
        <v>157</v>
      </c>
      <c r="AD24" t="s">
        <v>37</v>
      </c>
      <c r="AE24" t="s">
        <v>37</v>
      </c>
      <c r="AF24" t="s">
        <v>38</v>
      </c>
      <c r="AG24" t="s">
        <v>33</v>
      </c>
      <c r="AH24" t="s">
        <v>187</v>
      </c>
      <c r="AI24" t="s">
        <v>188</v>
      </c>
      <c r="AK24" t="s">
        <v>189</v>
      </c>
    </row>
    <row r="25" spans="1:37" x14ac:dyDescent="0.25">
      <c r="A25" t="s">
        <v>165</v>
      </c>
      <c r="C25" t="s">
        <v>33</v>
      </c>
      <c r="D25" t="s">
        <v>361</v>
      </c>
      <c r="G25" t="s">
        <v>362</v>
      </c>
      <c r="H25" t="s">
        <v>34</v>
      </c>
      <c r="I25" t="b">
        <v>0</v>
      </c>
      <c r="J25" s="1">
        <v>42438</v>
      </c>
      <c r="K25" s="2">
        <v>42438</v>
      </c>
      <c r="L25" t="s">
        <v>41</v>
      </c>
      <c r="M25" s="3">
        <v>0.46875</v>
      </c>
      <c r="N25" t="s">
        <v>287</v>
      </c>
      <c r="O25" t="s">
        <v>288</v>
      </c>
      <c r="P25" t="s">
        <v>156</v>
      </c>
      <c r="Q25" t="b">
        <v>0</v>
      </c>
      <c r="R25" s="1">
        <v>42438</v>
      </c>
      <c r="S25" s="2">
        <v>42438</v>
      </c>
      <c r="T25" t="s">
        <v>41</v>
      </c>
      <c r="U25" s="3">
        <v>0.46875</v>
      </c>
      <c r="V25" t="s">
        <v>287</v>
      </c>
      <c r="W25" t="s">
        <v>288</v>
      </c>
      <c r="X25" t="s">
        <v>156</v>
      </c>
      <c r="Y25" t="s">
        <v>157</v>
      </c>
      <c r="Z25" t="s">
        <v>158</v>
      </c>
      <c r="AA25" t="s">
        <v>157</v>
      </c>
      <c r="AD25" t="s">
        <v>37</v>
      </c>
      <c r="AE25" t="s">
        <v>37</v>
      </c>
      <c r="AF25" t="s">
        <v>38</v>
      </c>
      <c r="AG25" t="s">
        <v>33</v>
      </c>
      <c r="AH25" t="s">
        <v>187</v>
      </c>
      <c r="AI25" t="s">
        <v>188</v>
      </c>
      <c r="AK25" t="s">
        <v>189</v>
      </c>
    </row>
    <row r="26" spans="1:37" x14ac:dyDescent="0.25">
      <c r="A26" t="s">
        <v>289</v>
      </c>
      <c r="C26" t="s">
        <v>33</v>
      </c>
      <c r="D26" t="s">
        <v>290</v>
      </c>
      <c r="G26" t="s">
        <v>291</v>
      </c>
      <c r="H26" t="s">
        <v>34</v>
      </c>
      <c r="I26" t="b">
        <v>0</v>
      </c>
      <c r="J26" s="1">
        <v>42438</v>
      </c>
      <c r="K26" s="2">
        <v>42438</v>
      </c>
      <c r="L26" t="s">
        <v>41</v>
      </c>
      <c r="M26" s="3">
        <v>0.58333333333333337</v>
      </c>
      <c r="N26" t="s">
        <v>281</v>
      </c>
      <c r="O26" t="s">
        <v>282</v>
      </c>
      <c r="P26" t="s">
        <v>156</v>
      </c>
      <c r="Q26" t="b">
        <v>0</v>
      </c>
      <c r="R26" s="1">
        <v>42438</v>
      </c>
      <c r="S26" s="2">
        <v>42438</v>
      </c>
      <c r="T26" t="s">
        <v>41</v>
      </c>
      <c r="U26" s="3">
        <v>0.58333333333333337</v>
      </c>
      <c r="V26" t="s">
        <v>281</v>
      </c>
      <c r="W26" t="s">
        <v>282</v>
      </c>
      <c r="X26" t="s">
        <v>156</v>
      </c>
      <c r="Y26" t="s">
        <v>157</v>
      </c>
      <c r="Z26" t="s">
        <v>158</v>
      </c>
      <c r="AA26" t="s">
        <v>157</v>
      </c>
      <c r="AD26" t="s">
        <v>37</v>
      </c>
      <c r="AE26" t="s">
        <v>37</v>
      </c>
      <c r="AF26" t="s">
        <v>38</v>
      </c>
      <c r="AG26" t="s">
        <v>33</v>
      </c>
      <c r="AH26" t="s">
        <v>213</v>
      </c>
      <c r="AI26" t="s">
        <v>292</v>
      </c>
      <c r="AK26" t="s">
        <v>215</v>
      </c>
    </row>
    <row r="27" spans="1:37" x14ac:dyDescent="0.25">
      <c r="A27" t="s">
        <v>295</v>
      </c>
      <c r="C27" t="s">
        <v>33</v>
      </c>
      <c r="D27" t="s">
        <v>296</v>
      </c>
      <c r="G27" t="s">
        <v>297</v>
      </c>
      <c r="H27" t="s">
        <v>34</v>
      </c>
      <c r="I27" t="b">
        <v>0</v>
      </c>
      <c r="J27" s="1">
        <v>42438</v>
      </c>
      <c r="K27" s="2">
        <v>42438</v>
      </c>
      <c r="L27" t="s">
        <v>41</v>
      </c>
      <c r="M27" s="3">
        <v>0.67708333333333337</v>
      </c>
      <c r="N27" t="s">
        <v>298</v>
      </c>
      <c r="O27" t="s">
        <v>299</v>
      </c>
      <c r="P27" t="s">
        <v>156</v>
      </c>
      <c r="Q27" t="b">
        <v>0</v>
      </c>
      <c r="R27" s="1">
        <v>42438</v>
      </c>
      <c r="S27" s="2">
        <v>42438</v>
      </c>
      <c r="T27" t="s">
        <v>41</v>
      </c>
      <c r="U27" s="3">
        <v>0.67708333333333337</v>
      </c>
      <c r="V27" t="s">
        <v>298</v>
      </c>
      <c r="W27" t="s">
        <v>299</v>
      </c>
      <c r="X27" t="s">
        <v>156</v>
      </c>
      <c r="Y27" t="s">
        <v>157</v>
      </c>
      <c r="Z27" t="s">
        <v>158</v>
      </c>
      <c r="AA27" t="s">
        <v>157</v>
      </c>
      <c r="AD27" t="s">
        <v>37</v>
      </c>
      <c r="AE27" t="s">
        <v>37</v>
      </c>
      <c r="AF27" t="s">
        <v>38</v>
      </c>
      <c r="AG27" t="s">
        <v>33</v>
      </c>
      <c r="AH27" t="s">
        <v>268</v>
      </c>
      <c r="AI27" t="s">
        <v>300</v>
      </c>
      <c r="AK27" t="s">
        <v>270</v>
      </c>
    </row>
    <row r="28" spans="1:37" x14ac:dyDescent="0.25">
      <c r="A28" t="s">
        <v>201</v>
      </c>
      <c r="C28" t="s">
        <v>33</v>
      </c>
      <c r="D28" t="s">
        <v>363</v>
      </c>
      <c r="G28" t="s">
        <v>364</v>
      </c>
      <c r="H28" t="s">
        <v>34</v>
      </c>
      <c r="I28" t="b">
        <v>0</v>
      </c>
      <c r="J28" s="1">
        <v>42438</v>
      </c>
      <c r="K28" s="2">
        <v>42438</v>
      </c>
      <c r="L28" t="s">
        <v>41</v>
      </c>
      <c r="M28" s="3">
        <v>0.6875</v>
      </c>
      <c r="N28" t="s">
        <v>293</v>
      </c>
      <c r="O28" t="s">
        <v>294</v>
      </c>
      <c r="P28" t="s">
        <v>156</v>
      </c>
      <c r="Q28" t="b">
        <v>0</v>
      </c>
      <c r="R28" s="1">
        <v>42438</v>
      </c>
      <c r="S28" s="2">
        <v>42438</v>
      </c>
      <c r="T28" t="s">
        <v>41</v>
      </c>
      <c r="U28" s="3">
        <v>0.6875</v>
      </c>
      <c r="V28" t="s">
        <v>293</v>
      </c>
      <c r="W28" t="s">
        <v>294</v>
      </c>
      <c r="X28" t="s">
        <v>156</v>
      </c>
      <c r="Y28" t="s">
        <v>157</v>
      </c>
      <c r="Z28" t="s">
        <v>158</v>
      </c>
      <c r="AA28" t="s">
        <v>157</v>
      </c>
      <c r="AD28" t="s">
        <v>37</v>
      </c>
      <c r="AE28" t="s">
        <v>37</v>
      </c>
      <c r="AF28" t="s">
        <v>38</v>
      </c>
      <c r="AG28" t="s">
        <v>33</v>
      </c>
      <c r="AH28" t="s">
        <v>202</v>
      </c>
      <c r="AI28" t="s">
        <v>203</v>
      </c>
      <c r="AK28" t="s">
        <v>204</v>
      </c>
    </row>
    <row r="29" spans="1:37" x14ac:dyDescent="0.25">
      <c r="A29" t="s">
        <v>301</v>
      </c>
      <c r="C29" t="s">
        <v>33</v>
      </c>
      <c r="D29" t="s">
        <v>302</v>
      </c>
      <c r="G29" t="s">
        <v>303</v>
      </c>
      <c r="H29" t="s">
        <v>34</v>
      </c>
      <c r="I29" t="b">
        <v>1</v>
      </c>
      <c r="J29" s="1">
        <v>42439</v>
      </c>
      <c r="K29" s="2">
        <v>42439</v>
      </c>
      <c r="L29" t="s">
        <v>42</v>
      </c>
      <c r="M29" s="3">
        <v>0</v>
      </c>
      <c r="N29" t="s">
        <v>304</v>
      </c>
      <c r="O29">
        <v>20160310</v>
      </c>
      <c r="Q29" t="b">
        <v>1</v>
      </c>
      <c r="R29" s="1">
        <v>42439</v>
      </c>
      <c r="S29" s="2">
        <v>42439</v>
      </c>
      <c r="T29" t="s">
        <v>42</v>
      </c>
      <c r="U29" s="3">
        <v>0</v>
      </c>
      <c r="V29" t="s">
        <v>304</v>
      </c>
      <c r="W29">
        <v>20160310</v>
      </c>
      <c r="Y29" t="s">
        <v>305</v>
      </c>
      <c r="AA29" t="s">
        <v>164</v>
      </c>
      <c r="AD29" t="s">
        <v>37</v>
      </c>
      <c r="AE29" t="s">
        <v>37</v>
      </c>
      <c r="AF29" t="s">
        <v>38</v>
      </c>
      <c r="AG29" t="s">
        <v>33</v>
      </c>
      <c r="AH29" t="s">
        <v>306</v>
      </c>
      <c r="AI29" t="s">
        <v>307</v>
      </c>
      <c r="AK29" t="s">
        <v>308</v>
      </c>
    </row>
    <row r="30" spans="1:37" x14ac:dyDescent="0.25">
      <c r="A30" t="s">
        <v>365</v>
      </c>
      <c r="C30" t="s">
        <v>33</v>
      </c>
      <c r="D30" t="s">
        <v>366</v>
      </c>
      <c r="F30" t="s">
        <v>367</v>
      </c>
      <c r="G30" t="s">
        <v>368</v>
      </c>
      <c r="H30" t="s">
        <v>34</v>
      </c>
      <c r="I30" t="b">
        <v>0</v>
      </c>
      <c r="J30" s="1">
        <v>42439</v>
      </c>
      <c r="K30" s="2">
        <v>42439</v>
      </c>
      <c r="L30" t="s">
        <v>42</v>
      </c>
      <c r="M30" s="3">
        <v>0.75</v>
      </c>
      <c r="N30" t="s">
        <v>369</v>
      </c>
      <c r="O30" t="s">
        <v>370</v>
      </c>
      <c r="P30" t="s">
        <v>156</v>
      </c>
      <c r="Q30" t="b">
        <v>0</v>
      </c>
      <c r="R30" s="1">
        <v>42439</v>
      </c>
      <c r="S30" s="2">
        <v>42439</v>
      </c>
      <c r="T30" t="s">
        <v>42</v>
      </c>
      <c r="U30" s="3">
        <v>0.75</v>
      </c>
      <c r="V30" t="s">
        <v>369</v>
      </c>
      <c r="W30" t="s">
        <v>370</v>
      </c>
      <c r="X30" t="s">
        <v>156</v>
      </c>
      <c r="Y30" t="s">
        <v>371</v>
      </c>
      <c r="AA30" t="s">
        <v>157</v>
      </c>
      <c r="AD30" t="s">
        <v>37</v>
      </c>
      <c r="AE30" t="s">
        <v>37</v>
      </c>
      <c r="AF30" t="s">
        <v>38</v>
      </c>
      <c r="AG30" t="s">
        <v>33</v>
      </c>
      <c r="AH30" t="s">
        <v>372</v>
      </c>
      <c r="AI30" t="s">
        <v>373</v>
      </c>
      <c r="AK30" t="s">
        <v>374</v>
      </c>
    </row>
    <row r="31" spans="1:37" x14ac:dyDescent="0.25">
      <c r="A31" t="s">
        <v>309</v>
      </c>
      <c r="C31" t="s">
        <v>33</v>
      </c>
      <c r="D31" t="s">
        <v>310</v>
      </c>
      <c r="E31" t="s">
        <v>375</v>
      </c>
      <c r="G31" t="s">
        <v>376</v>
      </c>
      <c r="H31" t="s">
        <v>34</v>
      </c>
      <c r="I31" t="b">
        <v>0</v>
      </c>
      <c r="J31" s="1">
        <v>42440</v>
      </c>
      <c r="K31" s="2">
        <v>42440</v>
      </c>
      <c r="L31" t="s">
        <v>43</v>
      </c>
      <c r="M31" s="3">
        <v>0.67708333333333337</v>
      </c>
      <c r="N31" t="s">
        <v>375</v>
      </c>
      <c r="O31" t="s">
        <v>377</v>
      </c>
      <c r="P31" t="s">
        <v>156</v>
      </c>
      <c r="Q31" t="b">
        <v>0</v>
      </c>
      <c r="R31" s="1">
        <v>42440</v>
      </c>
      <c r="S31" s="2">
        <v>42440</v>
      </c>
      <c r="T31" t="s">
        <v>43</v>
      </c>
      <c r="U31" s="3">
        <v>0.67708333333333337</v>
      </c>
      <c r="V31" t="s">
        <v>375</v>
      </c>
      <c r="W31" t="s">
        <v>377</v>
      </c>
      <c r="X31" t="s">
        <v>156</v>
      </c>
      <c r="Y31" t="s">
        <v>157</v>
      </c>
      <c r="Z31" t="s">
        <v>158</v>
      </c>
      <c r="AA31" t="s">
        <v>157</v>
      </c>
      <c r="AD31" t="s">
        <v>37</v>
      </c>
      <c r="AE31" t="s">
        <v>37</v>
      </c>
      <c r="AF31" t="s">
        <v>38</v>
      </c>
      <c r="AG31" t="s">
        <v>33</v>
      </c>
      <c r="AH31" t="s">
        <v>329</v>
      </c>
      <c r="AI31" t="s">
        <v>315</v>
      </c>
      <c r="AK31" t="s">
        <v>330</v>
      </c>
    </row>
    <row r="32" spans="1:37" x14ac:dyDescent="0.25">
      <c r="A32" t="s">
        <v>378</v>
      </c>
      <c r="C32" t="s">
        <v>33</v>
      </c>
      <c r="D32" t="s">
        <v>379</v>
      </c>
      <c r="G32" t="s">
        <v>380</v>
      </c>
      <c r="H32" t="s">
        <v>34</v>
      </c>
      <c r="I32" t="b">
        <v>0</v>
      </c>
      <c r="J32" s="1">
        <v>42441</v>
      </c>
      <c r="K32" s="2">
        <v>42441</v>
      </c>
      <c r="L32" t="s">
        <v>35</v>
      </c>
      <c r="M32" s="3">
        <v>0.42708333333333331</v>
      </c>
      <c r="N32" t="s">
        <v>381</v>
      </c>
      <c r="O32" t="s">
        <v>382</v>
      </c>
      <c r="P32" t="s">
        <v>156</v>
      </c>
      <c r="Q32" t="b">
        <v>0</v>
      </c>
      <c r="R32" s="1">
        <v>42441</v>
      </c>
      <c r="S32" s="2">
        <v>42441</v>
      </c>
      <c r="T32" t="s">
        <v>35</v>
      </c>
      <c r="U32" s="3">
        <v>0.42708333333333331</v>
      </c>
      <c r="V32" t="s">
        <v>381</v>
      </c>
      <c r="W32" t="s">
        <v>382</v>
      </c>
      <c r="X32" t="s">
        <v>156</v>
      </c>
      <c r="Y32" t="s">
        <v>157</v>
      </c>
      <c r="Z32" t="s">
        <v>158</v>
      </c>
      <c r="AA32" t="s">
        <v>157</v>
      </c>
      <c r="AD32" t="s">
        <v>37</v>
      </c>
      <c r="AE32" t="s">
        <v>37</v>
      </c>
      <c r="AF32" t="s">
        <v>38</v>
      </c>
      <c r="AG32" t="s">
        <v>33</v>
      </c>
      <c r="AH32" t="s">
        <v>383</v>
      </c>
      <c r="AI32" t="s">
        <v>384</v>
      </c>
      <c r="AK32" t="s">
        <v>385</v>
      </c>
    </row>
    <row r="33" spans="1:37" x14ac:dyDescent="0.25">
      <c r="A33" t="s">
        <v>237</v>
      </c>
      <c r="C33" t="s">
        <v>33</v>
      </c>
      <c r="D33" t="s">
        <v>386</v>
      </c>
      <c r="G33" t="s">
        <v>387</v>
      </c>
      <c r="H33" t="s">
        <v>34</v>
      </c>
      <c r="I33" t="b">
        <v>0</v>
      </c>
      <c r="J33" s="1">
        <v>42441</v>
      </c>
      <c r="K33" s="2">
        <v>42441</v>
      </c>
      <c r="L33" t="s">
        <v>35</v>
      </c>
      <c r="M33" s="3">
        <v>0.42708333333333331</v>
      </c>
      <c r="N33" t="s">
        <v>381</v>
      </c>
      <c r="O33" t="s">
        <v>382</v>
      </c>
      <c r="P33" t="s">
        <v>156</v>
      </c>
      <c r="Q33" t="b">
        <v>0</v>
      </c>
      <c r="R33" s="1">
        <v>42441</v>
      </c>
      <c r="S33" s="2">
        <v>42441</v>
      </c>
      <c r="T33" t="s">
        <v>35</v>
      </c>
      <c r="U33" s="3">
        <v>0.42708333333333331</v>
      </c>
      <c r="V33" t="s">
        <v>381</v>
      </c>
      <c r="W33" t="s">
        <v>382</v>
      </c>
      <c r="X33" t="s">
        <v>156</v>
      </c>
      <c r="Y33" t="s">
        <v>157</v>
      </c>
      <c r="Z33" t="s">
        <v>158</v>
      </c>
      <c r="AA33" t="s">
        <v>157</v>
      </c>
      <c r="AD33" t="s">
        <v>37</v>
      </c>
      <c r="AE33" t="s">
        <v>37</v>
      </c>
      <c r="AF33" t="s">
        <v>38</v>
      </c>
      <c r="AG33" t="s">
        <v>33</v>
      </c>
      <c r="AH33" t="s">
        <v>187</v>
      </c>
      <c r="AI33" t="s">
        <v>240</v>
      </c>
      <c r="AK33" t="s">
        <v>189</v>
      </c>
    </row>
    <row r="34" spans="1:37" x14ac:dyDescent="0.25">
      <c r="A34" t="s">
        <v>378</v>
      </c>
      <c r="C34" t="s">
        <v>33</v>
      </c>
      <c r="D34" t="s">
        <v>388</v>
      </c>
      <c r="G34" t="s">
        <v>389</v>
      </c>
      <c r="H34" t="s">
        <v>34</v>
      </c>
      <c r="I34" t="b">
        <v>0</v>
      </c>
      <c r="J34" s="1">
        <v>42441</v>
      </c>
      <c r="K34" s="2">
        <v>42441</v>
      </c>
      <c r="L34" t="s">
        <v>35</v>
      </c>
      <c r="M34" s="3">
        <v>0.42708333333333331</v>
      </c>
      <c r="N34" t="s">
        <v>381</v>
      </c>
      <c r="O34" t="s">
        <v>382</v>
      </c>
      <c r="P34" t="s">
        <v>156</v>
      </c>
      <c r="Q34" t="b">
        <v>0</v>
      </c>
      <c r="R34" s="1">
        <v>42441</v>
      </c>
      <c r="S34" s="2">
        <v>42441</v>
      </c>
      <c r="T34" t="s">
        <v>35</v>
      </c>
      <c r="U34" s="3">
        <v>0.42708333333333331</v>
      </c>
      <c r="V34" t="s">
        <v>381</v>
      </c>
      <c r="W34" t="s">
        <v>382</v>
      </c>
      <c r="X34" t="s">
        <v>156</v>
      </c>
      <c r="Y34" t="s">
        <v>157</v>
      </c>
      <c r="Z34" t="s">
        <v>158</v>
      </c>
      <c r="AA34" t="s">
        <v>157</v>
      </c>
      <c r="AD34" t="s">
        <v>37</v>
      </c>
      <c r="AE34" t="s">
        <v>37</v>
      </c>
      <c r="AF34" t="s">
        <v>38</v>
      </c>
      <c r="AG34" t="s">
        <v>33</v>
      </c>
      <c r="AH34" t="s">
        <v>223</v>
      </c>
      <c r="AI34" t="s">
        <v>384</v>
      </c>
      <c r="AK34" t="s">
        <v>225</v>
      </c>
    </row>
    <row r="35" spans="1:37" x14ac:dyDescent="0.25">
      <c r="A35" t="s">
        <v>390</v>
      </c>
      <c r="C35" t="s">
        <v>33</v>
      </c>
      <c r="D35" t="s">
        <v>391</v>
      </c>
      <c r="G35" t="s">
        <v>392</v>
      </c>
      <c r="H35" t="s">
        <v>34</v>
      </c>
      <c r="I35" t="b">
        <v>0</v>
      </c>
      <c r="J35" s="1">
        <v>42441</v>
      </c>
      <c r="K35" s="2">
        <v>42441</v>
      </c>
      <c r="L35" t="s">
        <v>35</v>
      </c>
      <c r="M35" s="3">
        <v>0.5</v>
      </c>
      <c r="N35" t="s">
        <v>393</v>
      </c>
      <c r="O35" t="s">
        <v>394</v>
      </c>
      <c r="P35" t="s">
        <v>156</v>
      </c>
      <c r="Q35" t="b">
        <v>0</v>
      </c>
      <c r="R35" s="1">
        <v>42441</v>
      </c>
      <c r="S35" s="2">
        <v>42441</v>
      </c>
      <c r="T35" t="s">
        <v>35</v>
      </c>
      <c r="U35" s="3">
        <v>0.66666666666666663</v>
      </c>
      <c r="V35" t="s">
        <v>395</v>
      </c>
      <c r="W35" t="s">
        <v>396</v>
      </c>
      <c r="X35" t="s">
        <v>156</v>
      </c>
      <c r="Y35" t="s">
        <v>157</v>
      </c>
      <c r="Z35" t="s">
        <v>158</v>
      </c>
      <c r="AA35" t="s">
        <v>157</v>
      </c>
      <c r="AD35" t="s">
        <v>37</v>
      </c>
      <c r="AE35" t="s">
        <v>37</v>
      </c>
      <c r="AF35" t="s">
        <v>38</v>
      </c>
      <c r="AG35" t="s">
        <v>33</v>
      </c>
      <c r="AH35" t="s">
        <v>397</v>
      </c>
      <c r="AI35" t="s">
        <v>398</v>
      </c>
      <c r="AK35" t="s">
        <v>399</v>
      </c>
    </row>
    <row r="36" spans="1:37" x14ac:dyDescent="0.25">
      <c r="A36" t="s">
        <v>400</v>
      </c>
      <c r="C36" t="s">
        <v>33</v>
      </c>
      <c r="D36" t="s">
        <v>401</v>
      </c>
      <c r="G36" t="s">
        <v>402</v>
      </c>
      <c r="H36" t="s">
        <v>34</v>
      </c>
      <c r="I36" t="b">
        <v>0</v>
      </c>
      <c r="J36" s="1">
        <v>42441</v>
      </c>
      <c r="K36" s="2">
        <v>42441</v>
      </c>
      <c r="L36" t="s">
        <v>35</v>
      </c>
      <c r="M36" s="3">
        <v>0.58333333333333337</v>
      </c>
      <c r="N36" t="s">
        <v>403</v>
      </c>
      <c r="O36" t="s">
        <v>404</v>
      </c>
      <c r="P36" t="s">
        <v>156</v>
      </c>
      <c r="Q36" t="b">
        <v>0</v>
      </c>
      <c r="R36" s="1">
        <v>42441</v>
      </c>
      <c r="S36" s="2">
        <v>42441</v>
      </c>
      <c r="T36" t="s">
        <v>35</v>
      </c>
      <c r="U36" s="3">
        <v>0.58333333333333337</v>
      </c>
      <c r="V36" t="s">
        <v>403</v>
      </c>
      <c r="W36" t="s">
        <v>404</v>
      </c>
      <c r="X36" t="s">
        <v>156</v>
      </c>
      <c r="Y36" t="s">
        <v>157</v>
      </c>
      <c r="Z36" t="s">
        <v>158</v>
      </c>
      <c r="AA36" t="s">
        <v>157</v>
      </c>
      <c r="AD36" t="s">
        <v>37</v>
      </c>
      <c r="AE36" t="s">
        <v>37</v>
      </c>
      <c r="AF36" t="s">
        <v>38</v>
      </c>
      <c r="AG36" t="s">
        <v>33</v>
      </c>
      <c r="AH36" t="s">
        <v>405</v>
      </c>
      <c r="AI36" t="s">
        <v>406</v>
      </c>
      <c r="AK36" t="s">
        <v>407</v>
      </c>
    </row>
    <row r="37" spans="1:37" x14ac:dyDescent="0.25">
      <c r="A37" t="s">
        <v>159</v>
      </c>
      <c r="C37" t="s">
        <v>33</v>
      </c>
      <c r="D37" t="s">
        <v>408</v>
      </c>
      <c r="G37" t="s">
        <v>409</v>
      </c>
      <c r="H37" t="s">
        <v>34</v>
      </c>
      <c r="I37" t="b">
        <v>0</v>
      </c>
      <c r="J37" s="1">
        <v>42443</v>
      </c>
      <c r="K37" s="2">
        <v>42443</v>
      </c>
      <c r="L37" t="s">
        <v>39</v>
      </c>
      <c r="M37" s="3">
        <v>0.42708333333333331</v>
      </c>
      <c r="N37" t="s">
        <v>410</v>
      </c>
      <c r="O37" t="s">
        <v>411</v>
      </c>
      <c r="P37" t="s">
        <v>156</v>
      </c>
      <c r="Q37" t="b">
        <v>0</v>
      </c>
      <c r="R37" s="1">
        <v>42443</v>
      </c>
      <c r="S37" s="2">
        <v>42443</v>
      </c>
      <c r="T37" t="s">
        <v>39</v>
      </c>
      <c r="U37" s="3">
        <v>0.42708333333333331</v>
      </c>
      <c r="V37" t="s">
        <v>410</v>
      </c>
      <c r="W37" t="s">
        <v>411</v>
      </c>
      <c r="X37" t="s">
        <v>156</v>
      </c>
      <c r="Y37" t="s">
        <v>157</v>
      </c>
      <c r="Z37" t="s">
        <v>158</v>
      </c>
      <c r="AA37" t="s">
        <v>157</v>
      </c>
      <c r="AD37" t="s">
        <v>37</v>
      </c>
      <c r="AE37" t="s">
        <v>37</v>
      </c>
      <c r="AF37" t="s">
        <v>38</v>
      </c>
      <c r="AG37" t="s">
        <v>33</v>
      </c>
      <c r="AH37" t="s">
        <v>187</v>
      </c>
      <c r="AI37" t="s">
        <v>258</v>
      </c>
      <c r="AK37" t="s">
        <v>189</v>
      </c>
    </row>
    <row r="38" spans="1:37" x14ac:dyDescent="0.25">
      <c r="A38" t="s">
        <v>309</v>
      </c>
      <c r="C38" t="s">
        <v>33</v>
      </c>
      <c r="D38" t="s">
        <v>310</v>
      </c>
      <c r="E38" t="s">
        <v>412</v>
      </c>
      <c r="G38" t="s">
        <v>413</v>
      </c>
      <c r="H38" t="s">
        <v>34</v>
      </c>
      <c r="I38" t="b">
        <v>0</v>
      </c>
      <c r="J38" s="1">
        <v>42443</v>
      </c>
      <c r="K38" s="2">
        <v>42443</v>
      </c>
      <c r="L38" t="s">
        <v>39</v>
      </c>
      <c r="M38" s="3">
        <v>0.67708333333333337</v>
      </c>
      <c r="N38" t="s">
        <v>412</v>
      </c>
      <c r="O38" t="s">
        <v>414</v>
      </c>
      <c r="P38" t="s">
        <v>156</v>
      </c>
      <c r="Q38" t="b">
        <v>0</v>
      </c>
      <c r="R38" s="1">
        <v>42443</v>
      </c>
      <c r="S38" s="2">
        <v>42443</v>
      </c>
      <c r="T38" t="s">
        <v>39</v>
      </c>
      <c r="U38" s="3">
        <v>0.67708333333333337</v>
      </c>
      <c r="V38" t="s">
        <v>412</v>
      </c>
      <c r="W38" t="s">
        <v>414</v>
      </c>
      <c r="X38" t="s">
        <v>156</v>
      </c>
      <c r="Y38" t="s">
        <v>157</v>
      </c>
      <c r="Z38" t="s">
        <v>158</v>
      </c>
      <c r="AA38" t="s">
        <v>157</v>
      </c>
      <c r="AD38" t="s">
        <v>37</v>
      </c>
      <c r="AE38" t="s">
        <v>37</v>
      </c>
      <c r="AF38" t="s">
        <v>38</v>
      </c>
      <c r="AG38" t="s">
        <v>33</v>
      </c>
      <c r="AH38" t="s">
        <v>329</v>
      </c>
      <c r="AI38" t="s">
        <v>315</v>
      </c>
      <c r="AK38" t="s">
        <v>330</v>
      </c>
    </row>
    <row r="39" spans="1:37" x14ac:dyDescent="0.25">
      <c r="A39" t="s">
        <v>415</v>
      </c>
      <c r="C39" t="s">
        <v>33</v>
      </c>
      <c r="D39" t="s">
        <v>416</v>
      </c>
      <c r="E39" t="s">
        <v>417</v>
      </c>
      <c r="G39" t="s">
        <v>418</v>
      </c>
      <c r="H39" t="s">
        <v>34</v>
      </c>
      <c r="I39" t="b">
        <v>0</v>
      </c>
      <c r="J39" s="1">
        <v>42443</v>
      </c>
      <c r="K39" s="2">
        <v>42443</v>
      </c>
      <c r="L39" t="s">
        <v>39</v>
      </c>
      <c r="M39" s="3">
        <v>0.75</v>
      </c>
      <c r="N39" t="s">
        <v>417</v>
      </c>
      <c r="O39" t="s">
        <v>419</v>
      </c>
      <c r="P39" t="s">
        <v>156</v>
      </c>
      <c r="Q39" t="b">
        <v>0</v>
      </c>
      <c r="R39" s="1">
        <v>42443</v>
      </c>
      <c r="S39" s="2">
        <v>42443</v>
      </c>
      <c r="T39" t="s">
        <v>39</v>
      </c>
      <c r="U39" s="3">
        <v>0.83333333333333337</v>
      </c>
      <c r="V39" t="s">
        <v>420</v>
      </c>
      <c r="W39" t="s">
        <v>421</v>
      </c>
      <c r="X39" t="s">
        <v>156</v>
      </c>
      <c r="Y39" t="s">
        <v>157</v>
      </c>
      <c r="Z39" t="s">
        <v>158</v>
      </c>
      <c r="AA39" t="s">
        <v>157</v>
      </c>
      <c r="AD39" t="s">
        <v>37</v>
      </c>
      <c r="AE39" t="s">
        <v>37</v>
      </c>
      <c r="AF39" t="s">
        <v>38</v>
      </c>
      <c r="AG39" t="s">
        <v>33</v>
      </c>
      <c r="AH39" t="s">
        <v>422</v>
      </c>
      <c r="AI39" t="s">
        <v>423</v>
      </c>
      <c r="AK39" t="s">
        <v>424</v>
      </c>
    </row>
    <row r="40" spans="1:37" x14ac:dyDescent="0.25">
      <c r="A40" t="s">
        <v>271</v>
      </c>
      <c r="C40" t="s">
        <v>33</v>
      </c>
      <c r="D40" t="s">
        <v>425</v>
      </c>
      <c r="G40" t="s">
        <v>426</v>
      </c>
      <c r="H40" t="s">
        <v>34</v>
      </c>
      <c r="I40" t="b">
        <v>0</v>
      </c>
      <c r="J40" s="1">
        <v>42443</v>
      </c>
      <c r="K40" s="2">
        <v>42443</v>
      </c>
      <c r="L40" t="s">
        <v>39</v>
      </c>
      <c r="M40" s="3">
        <v>0.77083333333333337</v>
      </c>
      <c r="N40" t="s">
        <v>427</v>
      </c>
      <c r="O40" t="s">
        <v>428</v>
      </c>
      <c r="P40" t="s">
        <v>156</v>
      </c>
      <c r="Q40" t="b">
        <v>0</v>
      </c>
      <c r="R40" s="1">
        <v>42443</v>
      </c>
      <c r="S40" s="2">
        <v>42443</v>
      </c>
      <c r="T40" t="s">
        <v>39</v>
      </c>
      <c r="U40" s="3">
        <v>0.77083333333333337</v>
      </c>
      <c r="V40" t="s">
        <v>427</v>
      </c>
      <c r="W40" t="s">
        <v>428</v>
      </c>
      <c r="X40" t="s">
        <v>156</v>
      </c>
      <c r="Y40" t="s">
        <v>157</v>
      </c>
      <c r="Z40" t="s">
        <v>158</v>
      </c>
      <c r="AA40" t="s">
        <v>157</v>
      </c>
      <c r="AD40" t="s">
        <v>37</v>
      </c>
      <c r="AE40" t="s">
        <v>37</v>
      </c>
      <c r="AF40" t="s">
        <v>38</v>
      </c>
      <c r="AG40" t="s">
        <v>33</v>
      </c>
      <c r="AH40" t="s">
        <v>187</v>
      </c>
      <c r="AI40" t="s">
        <v>272</v>
      </c>
      <c r="AK40" t="s">
        <v>189</v>
      </c>
    </row>
    <row r="41" spans="1:37" x14ac:dyDescent="0.25">
      <c r="A41" t="s">
        <v>166</v>
      </c>
      <c r="C41" t="s">
        <v>33</v>
      </c>
      <c r="D41" t="s">
        <v>429</v>
      </c>
      <c r="G41" t="s">
        <v>430</v>
      </c>
      <c r="H41" t="s">
        <v>34</v>
      </c>
      <c r="I41" t="b">
        <v>0</v>
      </c>
      <c r="J41" s="1">
        <v>42444</v>
      </c>
      <c r="K41" s="2">
        <v>42444</v>
      </c>
      <c r="L41" t="s">
        <v>40</v>
      </c>
      <c r="M41" s="3">
        <v>0.66666666666666663</v>
      </c>
      <c r="N41" t="s">
        <v>431</v>
      </c>
      <c r="O41" t="s">
        <v>432</v>
      </c>
      <c r="P41" t="s">
        <v>156</v>
      </c>
      <c r="Q41" t="b">
        <v>0</v>
      </c>
      <c r="R41" s="1">
        <v>42444</v>
      </c>
      <c r="S41" s="2">
        <v>42444</v>
      </c>
      <c r="T41" t="s">
        <v>40</v>
      </c>
      <c r="U41" s="3">
        <v>0.66666666666666663</v>
      </c>
      <c r="V41" t="s">
        <v>431</v>
      </c>
      <c r="W41" t="s">
        <v>432</v>
      </c>
      <c r="X41" t="s">
        <v>156</v>
      </c>
      <c r="Y41" t="s">
        <v>157</v>
      </c>
      <c r="Z41" t="s">
        <v>158</v>
      </c>
      <c r="AA41" t="s">
        <v>157</v>
      </c>
      <c r="AD41" t="s">
        <v>37</v>
      </c>
      <c r="AE41" t="s">
        <v>37</v>
      </c>
      <c r="AF41" t="s">
        <v>38</v>
      </c>
      <c r="AG41" t="s">
        <v>33</v>
      </c>
      <c r="AH41" t="s">
        <v>171</v>
      </c>
      <c r="AI41" t="s">
        <v>172</v>
      </c>
      <c r="AK41" t="s">
        <v>173</v>
      </c>
    </row>
    <row r="42" spans="1:37" x14ac:dyDescent="0.25">
      <c r="A42" t="s">
        <v>309</v>
      </c>
      <c r="C42" t="s">
        <v>33</v>
      </c>
      <c r="D42" t="s">
        <v>310</v>
      </c>
      <c r="E42" t="s">
        <v>433</v>
      </c>
      <c r="G42" t="s">
        <v>434</v>
      </c>
      <c r="H42" t="s">
        <v>34</v>
      </c>
      <c r="I42" t="b">
        <v>0</v>
      </c>
      <c r="J42" s="1">
        <v>42444</v>
      </c>
      <c r="K42" s="2">
        <v>42444</v>
      </c>
      <c r="L42" t="s">
        <v>40</v>
      </c>
      <c r="M42" s="3">
        <v>0.67708333333333337</v>
      </c>
      <c r="N42" t="s">
        <v>433</v>
      </c>
      <c r="O42" t="s">
        <v>435</v>
      </c>
      <c r="P42" t="s">
        <v>156</v>
      </c>
      <c r="Q42" t="b">
        <v>0</v>
      </c>
      <c r="R42" s="1">
        <v>42444</v>
      </c>
      <c r="S42" s="2">
        <v>42444</v>
      </c>
      <c r="T42" t="s">
        <v>40</v>
      </c>
      <c r="U42" s="3">
        <v>0.67708333333333337</v>
      </c>
      <c r="V42" t="s">
        <v>433</v>
      </c>
      <c r="W42" t="s">
        <v>435</v>
      </c>
      <c r="X42" t="s">
        <v>156</v>
      </c>
      <c r="Y42" t="s">
        <v>157</v>
      </c>
      <c r="Z42" t="s">
        <v>158</v>
      </c>
      <c r="AA42" t="s">
        <v>157</v>
      </c>
      <c r="AD42" t="s">
        <v>37</v>
      </c>
      <c r="AE42" t="s">
        <v>37</v>
      </c>
      <c r="AF42" t="s">
        <v>38</v>
      </c>
      <c r="AG42" t="s">
        <v>33</v>
      </c>
      <c r="AH42" t="s">
        <v>329</v>
      </c>
      <c r="AI42" t="s">
        <v>315</v>
      </c>
      <c r="AK42" t="s">
        <v>330</v>
      </c>
    </row>
    <row r="43" spans="1:37" x14ac:dyDescent="0.25">
      <c r="A43" t="s">
        <v>176</v>
      </c>
      <c r="C43" t="s">
        <v>33</v>
      </c>
      <c r="D43" t="s">
        <v>436</v>
      </c>
      <c r="G43" t="s">
        <v>437</v>
      </c>
      <c r="H43" t="s">
        <v>34</v>
      </c>
      <c r="I43" t="b">
        <v>0</v>
      </c>
      <c r="J43" s="1">
        <v>42444</v>
      </c>
      <c r="K43" s="2">
        <v>42444</v>
      </c>
      <c r="L43" t="s">
        <v>40</v>
      </c>
      <c r="M43" s="3">
        <v>0.75</v>
      </c>
      <c r="N43" t="s">
        <v>438</v>
      </c>
      <c r="O43" t="s">
        <v>439</v>
      </c>
      <c r="P43" t="s">
        <v>156</v>
      </c>
      <c r="Q43" t="b">
        <v>0</v>
      </c>
      <c r="R43" s="1">
        <v>42444</v>
      </c>
      <c r="S43" s="2">
        <v>42444</v>
      </c>
      <c r="T43" t="s">
        <v>40</v>
      </c>
      <c r="U43" s="3">
        <v>0.75</v>
      </c>
      <c r="V43" t="s">
        <v>438</v>
      </c>
      <c r="W43" t="s">
        <v>439</v>
      </c>
      <c r="X43" t="s">
        <v>156</v>
      </c>
      <c r="Y43" t="s">
        <v>157</v>
      </c>
      <c r="Z43" t="s">
        <v>158</v>
      </c>
      <c r="AA43" t="s">
        <v>157</v>
      </c>
      <c r="AD43" t="s">
        <v>37</v>
      </c>
      <c r="AE43" t="s">
        <v>37</v>
      </c>
      <c r="AF43" t="s">
        <v>38</v>
      </c>
      <c r="AG43" t="s">
        <v>33</v>
      </c>
      <c r="AH43" t="s">
        <v>179</v>
      </c>
      <c r="AI43" t="s">
        <v>180</v>
      </c>
      <c r="AK43" t="s">
        <v>181</v>
      </c>
    </row>
    <row r="44" spans="1:37" x14ac:dyDescent="0.25">
      <c r="A44" t="s">
        <v>440</v>
      </c>
      <c r="C44" t="s">
        <v>33</v>
      </c>
      <c r="D44" t="s">
        <v>441</v>
      </c>
      <c r="G44" t="s">
        <v>442</v>
      </c>
      <c r="H44" t="s">
        <v>34</v>
      </c>
      <c r="I44" t="b">
        <v>0</v>
      </c>
      <c r="J44" s="1">
        <v>42444</v>
      </c>
      <c r="K44" s="2">
        <v>42444</v>
      </c>
      <c r="L44" t="s">
        <v>40</v>
      </c>
      <c r="M44" s="3">
        <v>0.77083333333333337</v>
      </c>
      <c r="N44" t="s">
        <v>443</v>
      </c>
      <c r="O44" t="s">
        <v>444</v>
      </c>
      <c r="P44" t="s">
        <v>156</v>
      </c>
      <c r="Q44" t="b">
        <v>0</v>
      </c>
      <c r="R44" s="1">
        <v>42444</v>
      </c>
      <c r="S44" s="2">
        <v>42444</v>
      </c>
      <c r="T44" t="s">
        <v>40</v>
      </c>
      <c r="U44" s="3">
        <v>0.77083333333333337</v>
      </c>
      <c r="V44" t="s">
        <v>443</v>
      </c>
      <c r="W44" t="s">
        <v>444</v>
      </c>
      <c r="X44" t="s">
        <v>156</v>
      </c>
      <c r="Y44" t="s">
        <v>157</v>
      </c>
      <c r="Z44" t="s">
        <v>158</v>
      </c>
      <c r="AA44" t="s">
        <v>157</v>
      </c>
      <c r="AD44" t="s">
        <v>37</v>
      </c>
      <c r="AE44" t="s">
        <v>37</v>
      </c>
      <c r="AF44" t="s">
        <v>38</v>
      </c>
      <c r="AG44" t="s">
        <v>33</v>
      </c>
      <c r="AH44" t="s">
        <v>171</v>
      </c>
      <c r="AI44" t="s">
        <v>445</v>
      </c>
      <c r="AK44" t="s">
        <v>173</v>
      </c>
    </row>
    <row r="45" spans="1:37" x14ac:dyDescent="0.25">
      <c r="A45" t="s">
        <v>165</v>
      </c>
      <c r="C45" t="s">
        <v>33</v>
      </c>
      <c r="D45" t="s">
        <v>446</v>
      </c>
      <c r="G45" t="s">
        <v>447</v>
      </c>
      <c r="H45" t="s">
        <v>34</v>
      </c>
      <c r="I45" t="b">
        <v>0</v>
      </c>
      <c r="J45" s="1">
        <v>42445</v>
      </c>
      <c r="K45" s="2">
        <v>42445</v>
      </c>
      <c r="L45" t="s">
        <v>41</v>
      </c>
      <c r="M45" s="3">
        <v>0.42708333333333331</v>
      </c>
      <c r="N45" t="s">
        <v>448</v>
      </c>
      <c r="O45" t="s">
        <v>449</v>
      </c>
      <c r="P45" t="s">
        <v>156</v>
      </c>
      <c r="Q45" t="b">
        <v>0</v>
      </c>
      <c r="R45" s="1">
        <v>42445</v>
      </c>
      <c r="S45" s="2">
        <v>42445</v>
      </c>
      <c r="T45" t="s">
        <v>41</v>
      </c>
      <c r="U45" s="3">
        <v>0.42708333333333331</v>
      </c>
      <c r="V45" t="s">
        <v>448</v>
      </c>
      <c r="W45" t="s">
        <v>449</v>
      </c>
      <c r="X45" t="s">
        <v>156</v>
      </c>
      <c r="Y45" t="s">
        <v>157</v>
      </c>
      <c r="Z45" t="s">
        <v>158</v>
      </c>
      <c r="AA45" t="s">
        <v>157</v>
      </c>
      <c r="AD45" t="s">
        <v>37</v>
      </c>
      <c r="AE45" t="s">
        <v>37</v>
      </c>
      <c r="AF45" t="s">
        <v>38</v>
      </c>
      <c r="AG45" t="s">
        <v>33</v>
      </c>
      <c r="AH45" t="s">
        <v>187</v>
      </c>
      <c r="AI45" t="s">
        <v>188</v>
      </c>
      <c r="AK45" t="s">
        <v>189</v>
      </c>
    </row>
    <row r="46" spans="1:37" x14ac:dyDescent="0.25">
      <c r="A46" t="s">
        <v>165</v>
      </c>
      <c r="C46" t="s">
        <v>33</v>
      </c>
      <c r="D46" t="s">
        <v>450</v>
      </c>
      <c r="G46" t="s">
        <v>451</v>
      </c>
      <c r="H46" t="s">
        <v>34</v>
      </c>
      <c r="I46" t="b">
        <v>0</v>
      </c>
      <c r="J46" s="1">
        <v>42445</v>
      </c>
      <c r="K46" s="2">
        <v>42445</v>
      </c>
      <c r="L46" t="s">
        <v>41</v>
      </c>
      <c r="M46" s="3">
        <v>0.46875</v>
      </c>
      <c r="N46" t="s">
        <v>452</v>
      </c>
      <c r="O46" t="s">
        <v>453</v>
      </c>
      <c r="P46" t="s">
        <v>156</v>
      </c>
      <c r="Q46" t="b">
        <v>0</v>
      </c>
      <c r="R46" s="1">
        <v>42445</v>
      </c>
      <c r="S46" s="2">
        <v>42445</v>
      </c>
      <c r="T46" t="s">
        <v>41</v>
      </c>
      <c r="U46" s="3">
        <v>0.46875</v>
      </c>
      <c r="V46" t="s">
        <v>452</v>
      </c>
      <c r="W46" t="s">
        <v>453</v>
      </c>
      <c r="X46" t="s">
        <v>156</v>
      </c>
      <c r="Y46" t="s">
        <v>157</v>
      </c>
      <c r="Z46" t="s">
        <v>158</v>
      </c>
      <c r="AA46" t="s">
        <v>157</v>
      </c>
      <c r="AD46" t="s">
        <v>37</v>
      </c>
      <c r="AE46" t="s">
        <v>37</v>
      </c>
      <c r="AF46" t="s">
        <v>38</v>
      </c>
      <c r="AG46" t="s">
        <v>33</v>
      </c>
      <c r="AH46" t="s">
        <v>187</v>
      </c>
      <c r="AI46" t="s">
        <v>188</v>
      </c>
      <c r="AK46" t="s">
        <v>189</v>
      </c>
    </row>
    <row r="47" spans="1:37" x14ac:dyDescent="0.25">
      <c r="A47" t="s">
        <v>201</v>
      </c>
      <c r="C47" t="s">
        <v>33</v>
      </c>
      <c r="D47" t="s">
        <v>454</v>
      </c>
      <c r="G47" t="s">
        <v>455</v>
      </c>
      <c r="H47" t="s">
        <v>34</v>
      </c>
      <c r="I47" t="b">
        <v>0</v>
      </c>
      <c r="J47" s="1">
        <v>42445</v>
      </c>
      <c r="K47" s="2">
        <v>42445</v>
      </c>
      <c r="L47" t="s">
        <v>41</v>
      </c>
      <c r="M47" s="3">
        <v>0.6875</v>
      </c>
      <c r="N47" t="s">
        <v>456</v>
      </c>
      <c r="O47" t="s">
        <v>457</v>
      </c>
      <c r="P47" t="s">
        <v>156</v>
      </c>
      <c r="Q47" t="b">
        <v>0</v>
      </c>
      <c r="R47" s="1">
        <v>42445</v>
      </c>
      <c r="S47" s="2">
        <v>42445</v>
      </c>
      <c r="T47" t="s">
        <v>41</v>
      </c>
      <c r="U47" s="3">
        <v>0.6875</v>
      </c>
      <c r="V47" t="s">
        <v>456</v>
      </c>
      <c r="W47" t="s">
        <v>457</v>
      </c>
      <c r="X47" t="s">
        <v>156</v>
      </c>
      <c r="Y47" t="s">
        <v>157</v>
      </c>
      <c r="Z47" t="s">
        <v>158</v>
      </c>
      <c r="AA47" t="s">
        <v>157</v>
      </c>
      <c r="AD47" t="s">
        <v>37</v>
      </c>
      <c r="AE47" t="s">
        <v>37</v>
      </c>
      <c r="AF47" t="s">
        <v>38</v>
      </c>
      <c r="AG47" t="s">
        <v>33</v>
      </c>
      <c r="AH47" t="s">
        <v>202</v>
      </c>
      <c r="AI47" t="s">
        <v>203</v>
      </c>
      <c r="AK47" t="s">
        <v>204</v>
      </c>
    </row>
    <row r="48" spans="1:37" x14ac:dyDescent="0.25">
      <c r="A48" t="s">
        <v>210</v>
      </c>
      <c r="C48" t="s">
        <v>33</v>
      </c>
      <c r="D48" t="s">
        <v>458</v>
      </c>
      <c r="G48" t="s">
        <v>459</v>
      </c>
      <c r="H48" t="s">
        <v>34</v>
      </c>
      <c r="I48" t="b">
        <v>0</v>
      </c>
      <c r="J48" s="1">
        <v>42446</v>
      </c>
      <c r="K48" s="2">
        <v>42446</v>
      </c>
      <c r="L48" t="s">
        <v>42</v>
      </c>
      <c r="M48" s="3">
        <v>0.42708333333333331</v>
      </c>
      <c r="N48" t="s">
        <v>460</v>
      </c>
      <c r="O48" t="s">
        <v>461</v>
      </c>
      <c r="P48" t="s">
        <v>156</v>
      </c>
      <c r="Q48" t="b">
        <v>0</v>
      </c>
      <c r="R48" s="1">
        <v>42446</v>
      </c>
      <c r="S48" s="2">
        <v>42446</v>
      </c>
      <c r="T48" t="s">
        <v>42</v>
      </c>
      <c r="U48" s="3">
        <v>0.42708333333333331</v>
      </c>
      <c r="V48" t="s">
        <v>460</v>
      </c>
      <c r="W48" t="s">
        <v>461</v>
      </c>
      <c r="X48" t="s">
        <v>156</v>
      </c>
      <c r="Y48" t="s">
        <v>157</v>
      </c>
      <c r="Z48" t="s">
        <v>158</v>
      </c>
      <c r="AA48" t="s">
        <v>157</v>
      </c>
      <c r="AD48" t="s">
        <v>37</v>
      </c>
      <c r="AE48" t="s">
        <v>37</v>
      </c>
      <c r="AF48" t="s">
        <v>38</v>
      </c>
      <c r="AG48" t="s">
        <v>33</v>
      </c>
      <c r="AH48" t="s">
        <v>213</v>
      </c>
      <c r="AI48" t="s">
        <v>214</v>
      </c>
      <c r="AK48" t="s">
        <v>462</v>
      </c>
    </row>
    <row r="49" spans="1:37" x14ac:dyDescent="0.25">
      <c r="A49" t="s">
        <v>216</v>
      </c>
      <c r="C49" t="s">
        <v>33</v>
      </c>
      <c r="D49" t="s">
        <v>463</v>
      </c>
      <c r="G49" t="s">
        <v>464</v>
      </c>
      <c r="H49" t="s">
        <v>34</v>
      </c>
      <c r="I49" t="b">
        <v>0</v>
      </c>
      <c r="J49" s="1">
        <v>42446</v>
      </c>
      <c r="K49" s="2">
        <v>42446</v>
      </c>
      <c r="L49" t="s">
        <v>42</v>
      </c>
      <c r="M49" s="3">
        <v>0.5625</v>
      </c>
      <c r="N49" t="s">
        <v>465</v>
      </c>
      <c r="O49" t="s">
        <v>466</v>
      </c>
      <c r="P49" t="s">
        <v>156</v>
      </c>
      <c r="Q49" t="b">
        <v>0</v>
      </c>
      <c r="R49" s="1">
        <v>42446</v>
      </c>
      <c r="S49" s="2">
        <v>42446</v>
      </c>
      <c r="T49" t="s">
        <v>42</v>
      </c>
      <c r="U49" s="3">
        <v>0.64583333333333337</v>
      </c>
      <c r="V49" t="s">
        <v>467</v>
      </c>
      <c r="W49" t="s">
        <v>468</v>
      </c>
      <c r="X49" t="s">
        <v>156</v>
      </c>
      <c r="Y49" t="s">
        <v>157</v>
      </c>
      <c r="Z49" t="s">
        <v>158</v>
      </c>
      <c r="AA49" t="s">
        <v>157</v>
      </c>
      <c r="AD49" t="s">
        <v>37</v>
      </c>
      <c r="AE49" t="s">
        <v>37</v>
      </c>
      <c r="AF49" t="s">
        <v>38</v>
      </c>
      <c r="AG49" t="s">
        <v>33</v>
      </c>
      <c r="AH49" t="s">
        <v>223</v>
      </c>
      <c r="AI49" t="s">
        <v>224</v>
      </c>
      <c r="AK49" t="s">
        <v>225</v>
      </c>
    </row>
    <row r="50" spans="1:37" x14ac:dyDescent="0.25">
      <c r="A50" t="s">
        <v>309</v>
      </c>
      <c r="C50" t="s">
        <v>33</v>
      </c>
      <c r="D50" t="s">
        <v>310</v>
      </c>
      <c r="E50" t="s">
        <v>469</v>
      </c>
      <c r="G50" t="s">
        <v>470</v>
      </c>
      <c r="H50" t="s">
        <v>34</v>
      </c>
      <c r="I50" t="b">
        <v>0</v>
      </c>
      <c r="J50" s="1">
        <v>42446</v>
      </c>
      <c r="K50" s="2">
        <v>42446</v>
      </c>
      <c r="L50" t="s">
        <v>42</v>
      </c>
      <c r="M50" s="3">
        <v>0.67708333333333337</v>
      </c>
      <c r="N50" t="s">
        <v>469</v>
      </c>
      <c r="O50" t="s">
        <v>471</v>
      </c>
      <c r="P50" t="s">
        <v>156</v>
      </c>
      <c r="Q50" t="b">
        <v>0</v>
      </c>
      <c r="R50" s="1">
        <v>42446</v>
      </c>
      <c r="S50" s="2">
        <v>42446</v>
      </c>
      <c r="T50" t="s">
        <v>42</v>
      </c>
      <c r="U50" s="3">
        <v>0.67708333333333337</v>
      </c>
      <c r="V50" t="s">
        <v>469</v>
      </c>
      <c r="W50" t="s">
        <v>471</v>
      </c>
      <c r="X50" t="s">
        <v>156</v>
      </c>
      <c r="Y50" t="s">
        <v>157</v>
      </c>
      <c r="Z50" t="s">
        <v>158</v>
      </c>
      <c r="AA50" t="s">
        <v>157</v>
      </c>
      <c r="AD50" t="s">
        <v>37</v>
      </c>
      <c r="AE50" t="s">
        <v>37</v>
      </c>
      <c r="AF50" t="s">
        <v>38</v>
      </c>
      <c r="AG50" t="s">
        <v>33</v>
      </c>
      <c r="AH50" t="s">
        <v>329</v>
      </c>
      <c r="AI50" t="s">
        <v>315</v>
      </c>
      <c r="AK50" t="s">
        <v>330</v>
      </c>
    </row>
    <row r="51" spans="1:37" x14ac:dyDescent="0.25">
      <c r="A51" t="s">
        <v>229</v>
      </c>
      <c r="C51" t="s">
        <v>33</v>
      </c>
      <c r="D51" t="s">
        <v>472</v>
      </c>
      <c r="G51" t="s">
        <v>473</v>
      </c>
      <c r="H51" t="s">
        <v>34</v>
      </c>
      <c r="I51" t="b">
        <v>0</v>
      </c>
      <c r="J51" s="1">
        <v>42446</v>
      </c>
      <c r="K51" s="2">
        <v>42446</v>
      </c>
      <c r="L51" t="s">
        <v>42</v>
      </c>
      <c r="M51" s="3">
        <v>0.6875</v>
      </c>
      <c r="N51" t="s">
        <v>474</v>
      </c>
      <c r="O51" t="s">
        <v>475</v>
      </c>
      <c r="P51" t="s">
        <v>156</v>
      </c>
      <c r="Q51" t="b">
        <v>0</v>
      </c>
      <c r="R51" s="1">
        <v>42446</v>
      </c>
      <c r="S51" s="2">
        <v>42446</v>
      </c>
      <c r="T51" t="s">
        <v>42</v>
      </c>
      <c r="U51" s="3">
        <v>0.75</v>
      </c>
      <c r="V51" t="s">
        <v>476</v>
      </c>
      <c r="W51" t="s">
        <v>477</v>
      </c>
      <c r="X51" t="s">
        <v>156</v>
      </c>
      <c r="Y51" t="s">
        <v>157</v>
      </c>
      <c r="Z51" t="s">
        <v>158</v>
      </c>
      <c r="AA51" t="s">
        <v>157</v>
      </c>
      <c r="AD51" t="s">
        <v>37</v>
      </c>
      <c r="AE51" t="s">
        <v>37</v>
      </c>
      <c r="AF51" t="s">
        <v>38</v>
      </c>
      <c r="AG51" t="s">
        <v>33</v>
      </c>
      <c r="AH51" t="s">
        <v>232</v>
      </c>
      <c r="AI51" t="s">
        <v>233</v>
      </c>
      <c r="AK51" t="s">
        <v>234</v>
      </c>
    </row>
    <row r="52" spans="1:37" x14ac:dyDescent="0.25">
      <c r="A52" t="s">
        <v>309</v>
      </c>
      <c r="C52" t="s">
        <v>33</v>
      </c>
      <c r="D52" t="s">
        <v>310</v>
      </c>
      <c r="E52" t="s">
        <v>478</v>
      </c>
      <c r="G52" t="s">
        <v>479</v>
      </c>
      <c r="H52" t="s">
        <v>34</v>
      </c>
      <c r="I52" t="b">
        <v>0</v>
      </c>
      <c r="J52" s="1">
        <v>42447</v>
      </c>
      <c r="K52" s="2">
        <v>42447</v>
      </c>
      <c r="L52" t="s">
        <v>43</v>
      </c>
      <c r="M52" s="3">
        <v>0.67708333333333337</v>
      </c>
      <c r="N52" t="s">
        <v>478</v>
      </c>
      <c r="O52" t="s">
        <v>480</v>
      </c>
      <c r="P52" t="s">
        <v>156</v>
      </c>
      <c r="Q52" t="b">
        <v>0</v>
      </c>
      <c r="R52" s="1">
        <v>42447</v>
      </c>
      <c r="S52" s="2">
        <v>42447</v>
      </c>
      <c r="T52" t="s">
        <v>43</v>
      </c>
      <c r="U52" s="3">
        <v>0.67708333333333337</v>
      </c>
      <c r="V52" t="s">
        <v>478</v>
      </c>
      <c r="W52" t="s">
        <v>480</v>
      </c>
      <c r="X52" t="s">
        <v>156</v>
      </c>
      <c r="Y52" t="s">
        <v>157</v>
      </c>
      <c r="Z52" t="s">
        <v>158</v>
      </c>
      <c r="AA52" t="s">
        <v>157</v>
      </c>
      <c r="AD52" t="s">
        <v>37</v>
      </c>
      <c r="AE52" t="s">
        <v>37</v>
      </c>
      <c r="AF52" t="s">
        <v>38</v>
      </c>
      <c r="AG52" t="s">
        <v>33</v>
      </c>
      <c r="AH52" t="s">
        <v>329</v>
      </c>
      <c r="AI52" t="s">
        <v>315</v>
      </c>
      <c r="AK52" t="s">
        <v>330</v>
      </c>
    </row>
    <row r="53" spans="1:37" x14ac:dyDescent="0.25">
      <c r="A53" t="s">
        <v>237</v>
      </c>
      <c r="C53" t="s">
        <v>33</v>
      </c>
      <c r="D53" t="s">
        <v>481</v>
      </c>
      <c r="G53" t="s">
        <v>482</v>
      </c>
      <c r="H53" t="s">
        <v>34</v>
      </c>
      <c r="I53" t="b">
        <v>0</v>
      </c>
      <c r="J53" s="1">
        <v>42448</v>
      </c>
      <c r="K53" s="2">
        <v>42448</v>
      </c>
      <c r="L53" t="s">
        <v>35</v>
      </c>
      <c r="M53" s="3">
        <v>0.42708333333333331</v>
      </c>
      <c r="N53" t="s">
        <v>483</v>
      </c>
      <c r="O53" t="s">
        <v>484</v>
      </c>
      <c r="P53" t="s">
        <v>156</v>
      </c>
      <c r="Q53" t="b">
        <v>0</v>
      </c>
      <c r="R53" s="1">
        <v>42448</v>
      </c>
      <c r="S53" s="2">
        <v>42448</v>
      </c>
      <c r="T53" t="s">
        <v>35</v>
      </c>
      <c r="U53" s="3">
        <v>0.42708333333333331</v>
      </c>
      <c r="V53" t="s">
        <v>483</v>
      </c>
      <c r="W53" t="s">
        <v>484</v>
      </c>
      <c r="X53" t="s">
        <v>156</v>
      </c>
      <c r="Y53" t="s">
        <v>157</v>
      </c>
      <c r="Z53" t="s">
        <v>158</v>
      </c>
      <c r="AA53" t="s">
        <v>157</v>
      </c>
      <c r="AD53" t="s">
        <v>37</v>
      </c>
      <c r="AE53" t="s">
        <v>37</v>
      </c>
      <c r="AF53" t="s">
        <v>38</v>
      </c>
      <c r="AG53" t="s">
        <v>33</v>
      </c>
      <c r="AH53" t="s">
        <v>187</v>
      </c>
      <c r="AI53" t="s">
        <v>240</v>
      </c>
      <c r="AK53" t="s">
        <v>189</v>
      </c>
    </row>
    <row r="54" spans="1:37" x14ac:dyDescent="0.25">
      <c r="A54" t="s">
        <v>241</v>
      </c>
      <c r="C54" t="s">
        <v>33</v>
      </c>
      <c r="D54" t="s">
        <v>485</v>
      </c>
      <c r="G54" t="s">
        <v>486</v>
      </c>
      <c r="H54" t="s">
        <v>34</v>
      </c>
      <c r="I54" t="b">
        <v>0</v>
      </c>
      <c r="J54" s="1">
        <v>42449</v>
      </c>
      <c r="K54" s="2">
        <v>42449</v>
      </c>
      <c r="L54" t="s">
        <v>36</v>
      </c>
      <c r="M54" s="3">
        <v>0.625</v>
      </c>
      <c r="N54" t="s">
        <v>487</v>
      </c>
      <c r="O54" t="s">
        <v>488</v>
      </c>
      <c r="P54" t="s">
        <v>156</v>
      </c>
      <c r="Q54" t="b">
        <v>0</v>
      </c>
      <c r="R54" s="1">
        <v>42449</v>
      </c>
      <c r="S54" s="2">
        <v>42449</v>
      </c>
      <c r="T54" t="s">
        <v>36</v>
      </c>
      <c r="U54" s="3">
        <v>0.66666666666666663</v>
      </c>
      <c r="V54" t="s">
        <v>489</v>
      </c>
      <c r="W54" t="s">
        <v>490</v>
      </c>
      <c r="X54" t="s">
        <v>156</v>
      </c>
      <c r="Y54" t="s">
        <v>157</v>
      </c>
      <c r="Z54" t="s">
        <v>158</v>
      </c>
      <c r="AA54" t="s">
        <v>157</v>
      </c>
      <c r="AD54" t="s">
        <v>37</v>
      </c>
      <c r="AE54" t="s">
        <v>37</v>
      </c>
      <c r="AF54" t="s">
        <v>38</v>
      </c>
      <c r="AG54" t="s">
        <v>33</v>
      </c>
      <c r="AH54" t="s">
        <v>213</v>
      </c>
      <c r="AI54" t="s">
        <v>491</v>
      </c>
      <c r="AK54" t="s">
        <v>462</v>
      </c>
    </row>
    <row r="55" spans="1:37" x14ac:dyDescent="0.25">
      <c r="A55" t="s">
        <v>159</v>
      </c>
      <c r="C55" t="s">
        <v>33</v>
      </c>
      <c r="D55" t="s">
        <v>492</v>
      </c>
      <c r="G55" t="s">
        <v>493</v>
      </c>
      <c r="H55" t="s">
        <v>34</v>
      </c>
      <c r="I55" t="b">
        <v>0</v>
      </c>
      <c r="J55" s="1">
        <v>42450</v>
      </c>
      <c r="K55" s="2">
        <v>42450</v>
      </c>
      <c r="L55" t="s">
        <v>39</v>
      </c>
      <c r="M55" s="3">
        <v>0.42708333333333331</v>
      </c>
      <c r="N55" t="s">
        <v>494</v>
      </c>
      <c r="O55" t="s">
        <v>495</v>
      </c>
      <c r="P55" t="s">
        <v>156</v>
      </c>
      <c r="Q55" t="b">
        <v>0</v>
      </c>
      <c r="R55" s="1">
        <v>42450</v>
      </c>
      <c r="S55" s="2">
        <v>42450</v>
      </c>
      <c r="T55" t="s">
        <v>39</v>
      </c>
      <c r="U55" s="3">
        <v>0.42708333333333331</v>
      </c>
      <c r="V55" t="s">
        <v>494</v>
      </c>
      <c r="W55" t="s">
        <v>495</v>
      </c>
      <c r="X55" t="s">
        <v>156</v>
      </c>
      <c r="Y55" t="s">
        <v>157</v>
      </c>
      <c r="Z55" t="s">
        <v>158</v>
      </c>
      <c r="AA55" t="s">
        <v>157</v>
      </c>
      <c r="AD55" t="s">
        <v>37</v>
      </c>
      <c r="AE55" t="s">
        <v>37</v>
      </c>
      <c r="AF55" t="s">
        <v>38</v>
      </c>
      <c r="AG55" t="s">
        <v>33</v>
      </c>
      <c r="AH55" t="s">
        <v>187</v>
      </c>
      <c r="AI55" t="s">
        <v>258</v>
      </c>
      <c r="AK55" t="s">
        <v>189</v>
      </c>
    </row>
    <row r="56" spans="1:37" x14ac:dyDescent="0.25">
      <c r="A56" t="s">
        <v>309</v>
      </c>
      <c r="C56" t="s">
        <v>33</v>
      </c>
      <c r="D56" t="s">
        <v>310</v>
      </c>
      <c r="E56" t="s">
        <v>496</v>
      </c>
      <c r="G56" t="s">
        <v>497</v>
      </c>
      <c r="H56" t="s">
        <v>34</v>
      </c>
      <c r="I56" t="b">
        <v>0</v>
      </c>
      <c r="J56" s="1">
        <v>42450</v>
      </c>
      <c r="K56" s="2">
        <v>42450</v>
      </c>
      <c r="L56" t="s">
        <v>39</v>
      </c>
      <c r="M56" s="3">
        <v>0.67708333333333337</v>
      </c>
      <c r="N56" t="s">
        <v>496</v>
      </c>
      <c r="O56" t="s">
        <v>498</v>
      </c>
      <c r="P56" t="s">
        <v>156</v>
      </c>
      <c r="Q56" t="b">
        <v>0</v>
      </c>
      <c r="R56" s="1">
        <v>42450</v>
      </c>
      <c r="S56" s="2">
        <v>42450</v>
      </c>
      <c r="T56" t="s">
        <v>39</v>
      </c>
      <c r="U56" s="3">
        <v>0.67708333333333337</v>
      </c>
      <c r="V56" t="s">
        <v>496</v>
      </c>
      <c r="W56" t="s">
        <v>498</v>
      </c>
      <c r="X56" t="s">
        <v>156</v>
      </c>
      <c r="Y56" t="s">
        <v>157</v>
      </c>
      <c r="Z56" t="s">
        <v>158</v>
      </c>
      <c r="AA56" t="s">
        <v>157</v>
      </c>
      <c r="AD56" t="s">
        <v>37</v>
      </c>
      <c r="AE56" t="s">
        <v>37</v>
      </c>
      <c r="AF56" t="s">
        <v>38</v>
      </c>
      <c r="AG56" t="s">
        <v>33</v>
      </c>
      <c r="AH56" t="s">
        <v>329</v>
      </c>
      <c r="AI56" t="s">
        <v>315</v>
      </c>
      <c r="AK56" t="s">
        <v>330</v>
      </c>
    </row>
    <row r="57" spans="1:37" x14ac:dyDescent="0.25">
      <c r="A57" t="s">
        <v>499</v>
      </c>
      <c r="C57" t="s">
        <v>33</v>
      </c>
      <c r="D57" t="s">
        <v>500</v>
      </c>
      <c r="G57" t="s">
        <v>501</v>
      </c>
      <c r="H57" t="s">
        <v>34</v>
      </c>
      <c r="I57" t="b">
        <v>0</v>
      </c>
      <c r="J57" s="1">
        <v>42450</v>
      </c>
      <c r="K57" s="2">
        <v>42450</v>
      </c>
      <c r="L57" t="s">
        <v>39</v>
      </c>
      <c r="M57" s="3">
        <v>0.72916666666666663</v>
      </c>
      <c r="N57" t="s">
        <v>502</v>
      </c>
      <c r="O57" t="s">
        <v>503</v>
      </c>
      <c r="P57" t="s">
        <v>156</v>
      </c>
      <c r="Q57" t="b">
        <v>0</v>
      </c>
      <c r="R57" s="1">
        <v>42450</v>
      </c>
      <c r="S57" s="2">
        <v>42450</v>
      </c>
      <c r="T57" t="s">
        <v>39</v>
      </c>
      <c r="U57" s="3">
        <v>0.72916666666666663</v>
      </c>
      <c r="V57" t="s">
        <v>502</v>
      </c>
      <c r="W57" t="s">
        <v>503</v>
      </c>
      <c r="X57" t="s">
        <v>156</v>
      </c>
      <c r="Y57" t="s">
        <v>157</v>
      </c>
      <c r="Z57" t="s">
        <v>158</v>
      </c>
      <c r="AA57" t="s">
        <v>157</v>
      </c>
      <c r="AD57" t="s">
        <v>37</v>
      </c>
      <c r="AE57" t="s">
        <v>37</v>
      </c>
      <c r="AF57" t="s">
        <v>38</v>
      </c>
      <c r="AG57" t="s">
        <v>33</v>
      </c>
      <c r="AH57" t="s">
        <v>504</v>
      </c>
      <c r="AI57" t="s">
        <v>505</v>
      </c>
      <c r="AK57" t="s">
        <v>506</v>
      </c>
    </row>
    <row r="58" spans="1:37" x14ac:dyDescent="0.25">
      <c r="A58" t="s">
        <v>271</v>
      </c>
      <c r="C58" t="s">
        <v>33</v>
      </c>
      <c r="D58" t="s">
        <v>507</v>
      </c>
      <c r="G58" t="s">
        <v>508</v>
      </c>
      <c r="H58" t="s">
        <v>34</v>
      </c>
      <c r="I58" t="b">
        <v>0</v>
      </c>
      <c r="J58" s="1">
        <v>42450</v>
      </c>
      <c r="K58" s="2">
        <v>42450</v>
      </c>
      <c r="L58" t="s">
        <v>39</v>
      </c>
      <c r="M58" s="3">
        <v>0.77083333333333337</v>
      </c>
      <c r="N58" t="s">
        <v>509</v>
      </c>
      <c r="O58" t="s">
        <v>510</v>
      </c>
      <c r="P58" t="s">
        <v>156</v>
      </c>
      <c r="Q58" t="b">
        <v>0</v>
      </c>
      <c r="R58" s="1">
        <v>42450</v>
      </c>
      <c r="S58" s="2">
        <v>42450</v>
      </c>
      <c r="T58" t="s">
        <v>39</v>
      </c>
      <c r="U58" s="3">
        <v>0.77083333333333337</v>
      </c>
      <c r="V58" t="s">
        <v>509</v>
      </c>
      <c r="W58" t="s">
        <v>510</v>
      </c>
      <c r="X58" t="s">
        <v>156</v>
      </c>
      <c r="Y58" t="s">
        <v>157</v>
      </c>
      <c r="Z58" t="s">
        <v>158</v>
      </c>
      <c r="AA58" t="s">
        <v>157</v>
      </c>
      <c r="AD58" t="s">
        <v>37</v>
      </c>
      <c r="AE58" t="s">
        <v>37</v>
      </c>
      <c r="AF58" t="s">
        <v>38</v>
      </c>
      <c r="AG58" t="s">
        <v>33</v>
      </c>
      <c r="AH58" t="s">
        <v>187</v>
      </c>
      <c r="AI58" t="s">
        <v>272</v>
      </c>
      <c r="AK58" t="s">
        <v>189</v>
      </c>
    </row>
    <row r="59" spans="1:37" x14ac:dyDescent="0.25">
      <c r="A59" t="s">
        <v>166</v>
      </c>
      <c r="C59" t="s">
        <v>33</v>
      </c>
      <c r="D59" t="s">
        <v>511</v>
      </c>
      <c r="G59" t="s">
        <v>512</v>
      </c>
      <c r="H59" t="s">
        <v>34</v>
      </c>
      <c r="I59" t="b">
        <v>0</v>
      </c>
      <c r="J59" s="1">
        <v>42451</v>
      </c>
      <c r="K59" s="2">
        <v>42451</v>
      </c>
      <c r="L59" t="s">
        <v>40</v>
      </c>
      <c r="M59" s="3">
        <v>0.66666666666666663</v>
      </c>
      <c r="N59" t="s">
        <v>513</v>
      </c>
      <c r="O59" t="s">
        <v>514</v>
      </c>
      <c r="P59" t="s">
        <v>156</v>
      </c>
      <c r="Q59" t="b">
        <v>0</v>
      </c>
      <c r="R59" s="1">
        <v>42451</v>
      </c>
      <c r="S59" s="2">
        <v>42451</v>
      </c>
      <c r="T59" t="s">
        <v>40</v>
      </c>
      <c r="U59" s="3">
        <v>0.66666666666666663</v>
      </c>
      <c r="V59" t="s">
        <v>513</v>
      </c>
      <c r="W59" t="s">
        <v>514</v>
      </c>
      <c r="X59" t="s">
        <v>156</v>
      </c>
      <c r="Y59" t="s">
        <v>157</v>
      </c>
      <c r="Z59" t="s">
        <v>158</v>
      </c>
      <c r="AA59" t="s">
        <v>157</v>
      </c>
      <c r="AD59" t="s">
        <v>37</v>
      </c>
      <c r="AE59" t="s">
        <v>37</v>
      </c>
      <c r="AF59" t="s">
        <v>38</v>
      </c>
      <c r="AG59" t="s">
        <v>33</v>
      </c>
      <c r="AH59" t="s">
        <v>171</v>
      </c>
      <c r="AI59" t="s">
        <v>172</v>
      </c>
      <c r="AK59" t="s">
        <v>173</v>
      </c>
    </row>
    <row r="60" spans="1:37" x14ac:dyDescent="0.25">
      <c r="A60" t="s">
        <v>165</v>
      </c>
      <c r="C60" t="s">
        <v>33</v>
      </c>
      <c r="D60" t="s">
        <v>515</v>
      </c>
      <c r="G60" t="s">
        <v>516</v>
      </c>
      <c r="H60" t="s">
        <v>34</v>
      </c>
      <c r="I60" t="b">
        <v>0</v>
      </c>
      <c r="J60" s="1">
        <v>42452</v>
      </c>
      <c r="K60" s="2">
        <v>42452</v>
      </c>
      <c r="L60" t="s">
        <v>41</v>
      </c>
      <c r="M60" s="3">
        <v>0.42708333333333331</v>
      </c>
      <c r="N60" t="s">
        <v>517</v>
      </c>
      <c r="O60" t="s">
        <v>518</v>
      </c>
      <c r="P60" t="s">
        <v>156</v>
      </c>
      <c r="Q60" t="b">
        <v>0</v>
      </c>
      <c r="R60" s="1">
        <v>42452</v>
      </c>
      <c r="S60" s="2">
        <v>42452</v>
      </c>
      <c r="T60" t="s">
        <v>41</v>
      </c>
      <c r="U60" s="3">
        <v>0.42708333333333331</v>
      </c>
      <c r="V60" t="s">
        <v>517</v>
      </c>
      <c r="W60" t="s">
        <v>518</v>
      </c>
      <c r="X60" t="s">
        <v>156</v>
      </c>
      <c r="Y60" t="s">
        <v>157</v>
      </c>
      <c r="Z60" t="s">
        <v>158</v>
      </c>
      <c r="AA60" t="s">
        <v>157</v>
      </c>
      <c r="AD60" t="s">
        <v>37</v>
      </c>
      <c r="AE60" t="s">
        <v>37</v>
      </c>
      <c r="AF60" t="s">
        <v>38</v>
      </c>
      <c r="AG60" t="s">
        <v>33</v>
      </c>
      <c r="AH60" t="s">
        <v>187</v>
      </c>
      <c r="AI60" t="s">
        <v>188</v>
      </c>
      <c r="AK60" t="s">
        <v>189</v>
      </c>
    </row>
    <row r="61" spans="1:37" x14ac:dyDescent="0.25">
      <c r="A61" t="s">
        <v>165</v>
      </c>
      <c r="C61" t="s">
        <v>33</v>
      </c>
      <c r="D61" t="s">
        <v>519</v>
      </c>
      <c r="G61" t="s">
        <v>520</v>
      </c>
      <c r="H61" t="s">
        <v>34</v>
      </c>
      <c r="I61" t="b">
        <v>0</v>
      </c>
      <c r="J61" s="1">
        <v>42452</v>
      </c>
      <c r="K61" s="2">
        <v>42452</v>
      </c>
      <c r="L61" t="s">
        <v>41</v>
      </c>
      <c r="M61" s="3">
        <v>0.46875</v>
      </c>
      <c r="N61" t="s">
        <v>521</v>
      </c>
      <c r="O61" t="s">
        <v>522</v>
      </c>
      <c r="P61" t="s">
        <v>156</v>
      </c>
      <c r="Q61" t="b">
        <v>0</v>
      </c>
      <c r="R61" s="1">
        <v>42452</v>
      </c>
      <c r="S61" s="2">
        <v>42452</v>
      </c>
      <c r="T61" t="s">
        <v>41</v>
      </c>
      <c r="U61" s="3">
        <v>0.46875</v>
      </c>
      <c r="V61" t="s">
        <v>521</v>
      </c>
      <c r="W61" t="s">
        <v>522</v>
      </c>
      <c r="X61" t="s">
        <v>156</v>
      </c>
      <c r="Y61" t="s">
        <v>157</v>
      </c>
      <c r="Z61" t="s">
        <v>158</v>
      </c>
      <c r="AA61" t="s">
        <v>157</v>
      </c>
      <c r="AD61" t="s">
        <v>37</v>
      </c>
      <c r="AE61" t="s">
        <v>37</v>
      </c>
      <c r="AF61" t="s">
        <v>38</v>
      </c>
      <c r="AG61" t="s">
        <v>33</v>
      </c>
      <c r="AH61" t="s">
        <v>187</v>
      </c>
      <c r="AI61" t="s">
        <v>188</v>
      </c>
      <c r="AK61" t="s">
        <v>189</v>
      </c>
    </row>
    <row r="62" spans="1:37" x14ac:dyDescent="0.25">
      <c r="A62" t="s">
        <v>523</v>
      </c>
      <c r="C62" t="s">
        <v>33</v>
      </c>
      <c r="D62" t="s">
        <v>524</v>
      </c>
      <c r="G62" t="s">
        <v>525</v>
      </c>
      <c r="H62" t="s">
        <v>34</v>
      </c>
      <c r="I62" t="b">
        <v>0</v>
      </c>
      <c r="J62" s="1">
        <v>42452</v>
      </c>
      <c r="K62" s="2">
        <v>42452</v>
      </c>
      <c r="L62" t="s">
        <v>41</v>
      </c>
      <c r="M62" s="3">
        <v>0.58333333333333337</v>
      </c>
      <c r="N62" t="s">
        <v>526</v>
      </c>
      <c r="O62" t="s">
        <v>527</v>
      </c>
      <c r="P62" t="s">
        <v>156</v>
      </c>
      <c r="Q62" t="b">
        <v>0</v>
      </c>
      <c r="R62" s="1">
        <v>42452</v>
      </c>
      <c r="S62" s="2">
        <v>42452</v>
      </c>
      <c r="T62" t="s">
        <v>41</v>
      </c>
      <c r="U62" s="3">
        <v>0.58333333333333337</v>
      </c>
      <c r="V62" t="s">
        <v>526</v>
      </c>
      <c r="W62" t="s">
        <v>527</v>
      </c>
      <c r="X62" t="s">
        <v>156</v>
      </c>
      <c r="Y62" t="s">
        <v>157</v>
      </c>
      <c r="Z62" t="s">
        <v>158</v>
      </c>
      <c r="AA62" t="s">
        <v>157</v>
      </c>
      <c r="AD62" t="s">
        <v>37</v>
      </c>
      <c r="AE62" t="s">
        <v>37</v>
      </c>
      <c r="AF62" t="s">
        <v>38</v>
      </c>
      <c r="AG62" t="s">
        <v>33</v>
      </c>
      <c r="AH62" t="s">
        <v>213</v>
      </c>
      <c r="AI62" t="s">
        <v>292</v>
      </c>
      <c r="AK62" t="s">
        <v>215</v>
      </c>
    </row>
    <row r="63" spans="1:37" x14ac:dyDescent="0.25">
      <c r="A63" t="s">
        <v>201</v>
      </c>
      <c r="C63" t="s">
        <v>33</v>
      </c>
      <c r="D63" t="s">
        <v>528</v>
      </c>
      <c r="G63" t="s">
        <v>529</v>
      </c>
      <c r="H63" t="s">
        <v>34</v>
      </c>
      <c r="I63" t="b">
        <v>0</v>
      </c>
      <c r="J63" s="1">
        <v>42452</v>
      </c>
      <c r="K63" s="2">
        <v>42452</v>
      </c>
      <c r="L63" t="s">
        <v>41</v>
      </c>
      <c r="M63" s="3">
        <v>0.6875</v>
      </c>
      <c r="N63" t="s">
        <v>530</v>
      </c>
      <c r="O63" t="s">
        <v>531</v>
      </c>
      <c r="P63" t="s">
        <v>156</v>
      </c>
      <c r="Q63" t="b">
        <v>0</v>
      </c>
      <c r="R63" s="1">
        <v>42452</v>
      </c>
      <c r="S63" s="2">
        <v>42452</v>
      </c>
      <c r="T63" t="s">
        <v>41</v>
      </c>
      <c r="U63" s="3">
        <v>0.6875</v>
      </c>
      <c r="V63" t="s">
        <v>530</v>
      </c>
      <c r="W63" t="s">
        <v>531</v>
      </c>
      <c r="X63" t="s">
        <v>156</v>
      </c>
      <c r="Y63" t="s">
        <v>157</v>
      </c>
      <c r="Z63" t="s">
        <v>158</v>
      </c>
      <c r="AA63" t="s">
        <v>157</v>
      </c>
      <c r="AD63" t="s">
        <v>37</v>
      </c>
      <c r="AE63" t="s">
        <v>37</v>
      </c>
      <c r="AF63" t="s">
        <v>38</v>
      </c>
      <c r="AG63" t="s">
        <v>33</v>
      </c>
      <c r="AH63" t="s">
        <v>202</v>
      </c>
      <c r="AI63" t="s">
        <v>203</v>
      </c>
      <c r="AK63" t="s">
        <v>204</v>
      </c>
    </row>
    <row r="64" spans="1:37" x14ac:dyDescent="0.25">
      <c r="A64" t="s">
        <v>532</v>
      </c>
      <c r="C64" t="s">
        <v>33</v>
      </c>
      <c r="D64" t="s">
        <v>533</v>
      </c>
      <c r="G64" t="s">
        <v>534</v>
      </c>
      <c r="H64" t="s">
        <v>34</v>
      </c>
      <c r="I64" t="b">
        <v>0</v>
      </c>
      <c r="J64" s="1">
        <v>42452</v>
      </c>
      <c r="K64" s="2">
        <v>42452</v>
      </c>
      <c r="L64" t="s">
        <v>41</v>
      </c>
      <c r="M64" s="3">
        <v>0.75</v>
      </c>
      <c r="N64" t="s">
        <v>535</v>
      </c>
      <c r="O64" t="s">
        <v>536</v>
      </c>
      <c r="P64" t="s">
        <v>156</v>
      </c>
      <c r="Q64" t="b">
        <v>0</v>
      </c>
      <c r="R64" s="1">
        <v>42452</v>
      </c>
      <c r="S64" s="2">
        <v>42452</v>
      </c>
      <c r="T64" t="s">
        <v>41</v>
      </c>
      <c r="U64" s="3">
        <v>0.75</v>
      </c>
      <c r="V64" t="s">
        <v>535</v>
      </c>
      <c r="W64" t="s">
        <v>536</v>
      </c>
      <c r="X64" t="s">
        <v>156</v>
      </c>
      <c r="Y64" t="s">
        <v>157</v>
      </c>
      <c r="Z64" t="s">
        <v>158</v>
      </c>
      <c r="AA64" t="s">
        <v>157</v>
      </c>
      <c r="AD64" t="s">
        <v>37</v>
      </c>
      <c r="AE64" t="s">
        <v>37</v>
      </c>
      <c r="AF64" t="s">
        <v>38</v>
      </c>
      <c r="AG64" t="s">
        <v>33</v>
      </c>
      <c r="AH64" t="s">
        <v>202</v>
      </c>
      <c r="AI64" t="s">
        <v>537</v>
      </c>
      <c r="AK64" t="s">
        <v>204</v>
      </c>
    </row>
    <row r="65" spans="1:37" x14ac:dyDescent="0.25">
      <c r="A65" t="s">
        <v>532</v>
      </c>
      <c r="C65" t="s">
        <v>33</v>
      </c>
      <c r="D65" t="s">
        <v>538</v>
      </c>
      <c r="G65" t="s">
        <v>539</v>
      </c>
      <c r="H65" t="s">
        <v>34</v>
      </c>
      <c r="I65" t="b">
        <v>0</v>
      </c>
      <c r="J65" s="1">
        <v>42452</v>
      </c>
      <c r="K65" s="2">
        <v>42452</v>
      </c>
      <c r="L65" t="s">
        <v>41</v>
      </c>
      <c r="M65" s="3">
        <v>0.75</v>
      </c>
      <c r="N65" t="s">
        <v>535</v>
      </c>
      <c r="O65" t="s">
        <v>536</v>
      </c>
      <c r="P65" t="s">
        <v>156</v>
      </c>
      <c r="Q65" t="b">
        <v>0</v>
      </c>
      <c r="R65" s="1">
        <v>42452</v>
      </c>
      <c r="S65" s="2">
        <v>42452</v>
      </c>
      <c r="T65" t="s">
        <v>41</v>
      </c>
      <c r="U65" s="3">
        <v>0.75</v>
      </c>
      <c r="V65" t="s">
        <v>535</v>
      </c>
      <c r="W65" t="s">
        <v>536</v>
      </c>
      <c r="X65" t="s">
        <v>156</v>
      </c>
      <c r="Y65" t="s">
        <v>157</v>
      </c>
      <c r="Z65" t="s">
        <v>158</v>
      </c>
      <c r="AA65" t="s">
        <v>157</v>
      </c>
      <c r="AD65" t="s">
        <v>37</v>
      </c>
      <c r="AE65" t="s">
        <v>37</v>
      </c>
      <c r="AF65" t="s">
        <v>38</v>
      </c>
      <c r="AG65" t="s">
        <v>33</v>
      </c>
      <c r="AH65" t="s">
        <v>202</v>
      </c>
      <c r="AI65" t="s">
        <v>537</v>
      </c>
      <c r="AK65" t="s">
        <v>204</v>
      </c>
    </row>
    <row r="66" spans="1:37" x14ac:dyDescent="0.25">
      <c r="A66" t="s">
        <v>210</v>
      </c>
      <c r="C66" t="s">
        <v>33</v>
      </c>
      <c r="D66" t="s">
        <v>540</v>
      </c>
      <c r="G66" t="s">
        <v>541</v>
      </c>
      <c r="H66" t="s">
        <v>34</v>
      </c>
      <c r="I66" t="b">
        <v>0</v>
      </c>
      <c r="J66" s="1">
        <v>42453</v>
      </c>
      <c r="K66" s="2">
        <v>42453</v>
      </c>
      <c r="L66" t="s">
        <v>42</v>
      </c>
      <c r="M66" s="3">
        <v>0.42708333333333331</v>
      </c>
      <c r="N66" t="s">
        <v>542</v>
      </c>
      <c r="O66" t="s">
        <v>543</v>
      </c>
      <c r="P66" t="s">
        <v>156</v>
      </c>
      <c r="Q66" t="b">
        <v>0</v>
      </c>
      <c r="R66" s="1">
        <v>42453</v>
      </c>
      <c r="S66" s="2">
        <v>42453</v>
      </c>
      <c r="T66" t="s">
        <v>42</v>
      </c>
      <c r="U66" s="3">
        <v>0.42708333333333331</v>
      </c>
      <c r="V66" t="s">
        <v>542</v>
      </c>
      <c r="W66" t="s">
        <v>543</v>
      </c>
      <c r="X66" t="s">
        <v>156</v>
      </c>
      <c r="Y66" t="s">
        <v>157</v>
      </c>
      <c r="Z66" t="s">
        <v>158</v>
      </c>
      <c r="AA66" t="s">
        <v>157</v>
      </c>
      <c r="AD66" t="s">
        <v>37</v>
      </c>
      <c r="AE66" t="s">
        <v>37</v>
      </c>
      <c r="AF66" t="s">
        <v>38</v>
      </c>
      <c r="AG66" t="s">
        <v>33</v>
      </c>
      <c r="AH66" t="s">
        <v>213</v>
      </c>
      <c r="AI66" t="s">
        <v>214</v>
      </c>
      <c r="AK66" t="s">
        <v>462</v>
      </c>
    </row>
    <row r="67" spans="1:37" x14ac:dyDescent="0.25">
      <c r="A67" t="s">
        <v>216</v>
      </c>
      <c r="C67" t="s">
        <v>33</v>
      </c>
      <c r="D67" t="s">
        <v>544</v>
      </c>
      <c r="G67" t="s">
        <v>545</v>
      </c>
      <c r="H67" t="s">
        <v>34</v>
      </c>
      <c r="I67" t="b">
        <v>0</v>
      </c>
      <c r="J67" s="1">
        <v>42453</v>
      </c>
      <c r="K67" s="2">
        <v>42453</v>
      </c>
      <c r="L67" t="s">
        <v>42</v>
      </c>
      <c r="M67" s="3">
        <v>0.5625</v>
      </c>
      <c r="N67" t="s">
        <v>546</v>
      </c>
      <c r="O67" t="s">
        <v>547</v>
      </c>
      <c r="P67" t="s">
        <v>156</v>
      </c>
      <c r="Q67" t="b">
        <v>0</v>
      </c>
      <c r="R67" s="1">
        <v>42453</v>
      </c>
      <c r="S67" s="2">
        <v>42453</v>
      </c>
      <c r="T67" t="s">
        <v>42</v>
      </c>
      <c r="U67" s="3">
        <v>0.64583333333333337</v>
      </c>
      <c r="V67" t="s">
        <v>548</v>
      </c>
      <c r="W67" t="s">
        <v>549</v>
      </c>
      <c r="X67" t="s">
        <v>156</v>
      </c>
      <c r="Y67" t="s">
        <v>157</v>
      </c>
      <c r="Z67" t="s">
        <v>158</v>
      </c>
      <c r="AA67" t="s">
        <v>157</v>
      </c>
      <c r="AD67" t="s">
        <v>37</v>
      </c>
      <c r="AE67" t="s">
        <v>37</v>
      </c>
      <c r="AF67" t="s">
        <v>38</v>
      </c>
      <c r="AG67" t="s">
        <v>33</v>
      </c>
      <c r="AH67" t="s">
        <v>223</v>
      </c>
      <c r="AI67" t="s">
        <v>224</v>
      </c>
      <c r="AK67" t="s">
        <v>225</v>
      </c>
    </row>
    <row r="68" spans="1:37" x14ac:dyDescent="0.25">
      <c r="A68" t="s">
        <v>550</v>
      </c>
      <c r="C68" t="s">
        <v>33</v>
      </c>
      <c r="D68" t="s">
        <v>551</v>
      </c>
      <c r="G68" t="s">
        <v>552</v>
      </c>
      <c r="H68" t="s">
        <v>34</v>
      </c>
      <c r="I68" t="b">
        <v>0</v>
      </c>
      <c r="J68" s="1">
        <v>42453</v>
      </c>
      <c r="K68" s="2">
        <v>42453</v>
      </c>
      <c r="L68" t="s">
        <v>42</v>
      </c>
      <c r="M68" s="3">
        <v>0.75</v>
      </c>
      <c r="N68" t="s">
        <v>553</v>
      </c>
      <c r="O68" t="s">
        <v>554</v>
      </c>
      <c r="P68" t="s">
        <v>156</v>
      </c>
      <c r="Q68" t="b">
        <v>0</v>
      </c>
      <c r="R68" s="1">
        <v>42453</v>
      </c>
      <c r="S68" s="2">
        <v>42453</v>
      </c>
      <c r="T68" t="s">
        <v>42</v>
      </c>
      <c r="U68" s="3">
        <v>0.79166666666666663</v>
      </c>
      <c r="V68" t="s">
        <v>555</v>
      </c>
      <c r="W68" t="s">
        <v>556</v>
      </c>
      <c r="X68" t="s">
        <v>156</v>
      </c>
      <c r="Y68" t="s">
        <v>157</v>
      </c>
      <c r="Z68" t="s">
        <v>158</v>
      </c>
      <c r="AA68" t="s">
        <v>157</v>
      </c>
      <c r="AD68" t="s">
        <v>37</v>
      </c>
      <c r="AE68" t="s">
        <v>37</v>
      </c>
      <c r="AF68" t="s">
        <v>38</v>
      </c>
      <c r="AG68" t="s">
        <v>33</v>
      </c>
      <c r="AH68" t="s">
        <v>557</v>
      </c>
      <c r="AI68" t="s">
        <v>558</v>
      </c>
      <c r="AK68" t="s">
        <v>559</v>
      </c>
    </row>
    <row r="69" spans="1:37" x14ac:dyDescent="0.25">
      <c r="A69" t="s">
        <v>237</v>
      </c>
      <c r="C69" t="s">
        <v>33</v>
      </c>
      <c r="D69" t="s">
        <v>560</v>
      </c>
      <c r="G69" t="s">
        <v>561</v>
      </c>
      <c r="H69" t="s">
        <v>34</v>
      </c>
      <c r="I69" t="b">
        <v>0</v>
      </c>
      <c r="J69" s="1">
        <v>42455</v>
      </c>
      <c r="K69" s="2">
        <v>42455</v>
      </c>
      <c r="L69" t="s">
        <v>35</v>
      </c>
      <c r="M69" s="3">
        <v>0.42708333333333331</v>
      </c>
      <c r="N69" t="s">
        <v>562</v>
      </c>
      <c r="O69" t="s">
        <v>563</v>
      </c>
      <c r="P69" t="s">
        <v>156</v>
      </c>
      <c r="Q69" t="b">
        <v>0</v>
      </c>
      <c r="R69" s="1">
        <v>42455</v>
      </c>
      <c r="S69" s="2">
        <v>42455</v>
      </c>
      <c r="T69" t="s">
        <v>35</v>
      </c>
      <c r="U69" s="3">
        <v>0.42708333333333331</v>
      </c>
      <c r="V69" t="s">
        <v>562</v>
      </c>
      <c r="W69" t="s">
        <v>563</v>
      </c>
      <c r="X69" t="s">
        <v>156</v>
      </c>
      <c r="Y69" t="s">
        <v>157</v>
      </c>
      <c r="Z69" t="s">
        <v>158</v>
      </c>
      <c r="AA69" t="s">
        <v>157</v>
      </c>
      <c r="AD69" t="s">
        <v>37</v>
      </c>
      <c r="AE69" t="s">
        <v>37</v>
      </c>
      <c r="AF69" t="s">
        <v>38</v>
      </c>
      <c r="AG69" t="s">
        <v>33</v>
      </c>
      <c r="AH69" t="s">
        <v>187</v>
      </c>
      <c r="AI69" t="s">
        <v>240</v>
      </c>
      <c r="AK69" t="s">
        <v>189</v>
      </c>
    </row>
    <row r="70" spans="1:37" x14ac:dyDescent="0.25">
      <c r="A70" t="s">
        <v>564</v>
      </c>
      <c r="C70" t="s">
        <v>33</v>
      </c>
      <c r="D70" t="s">
        <v>565</v>
      </c>
      <c r="G70" t="s">
        <v>566</v>
      </c>
      <c r="H70" t="s">
        <v>34</v>
      </c>
      <c r="I70" t="b">
        <v>0</v>
      </c>
      <c r="J70" s="1">
        <v>42455</v>
      </c>
      <c r="K70" s="2">
        <v>42455</v>
      </c>
      <c r="L70" t="s">
        <v>35</v>
      </c>
      <c r="M70" s="3">
        <v>0.47916666666666669</v>
      </c>
      <c r="N70" t="s">
        <v>567</v>
      </c>
      <c r="O70" t="s">
        <v>568</v>
      </c>
      <c r="P70" t="s">
        <v>156</v>
      </c>
      <c r="Q70" t="b">
        <v>0</v>
      </c>
      <c r="R70" s="1">
        <v>42455</v>
      </c>
      <c r="S70" s="2">
        <v>42455</v>
      </c>
      <c r="T70" t="s">
        <v>35</v>
      </c>
      <c r="U70" s="3">
        <v>0.5625</v>
      </c>
      <c r="V70" t="s">
        <v>569</v>
      </c>
      <c r="W70" t="s">
        <v>570</v>
      </c>
      <c r="X70" t="s">
        <v>156</v>
      </c>
      <c r="Y70" t="s">
        <v>157</v>
      </c>
      <c r="Z70" t="s">
        <v>158</v>
      </c>
      <c r="AA70" t="s">
        <v>157</v>
      </c>
      <c r="AD70" t="s">
        <v>37</v>
      </c>
      <c r="AE70" t="s">
        <v>37</v>
      </c>
      <c r="AF70" t="s">
        <v>38</v>
      </c>
      <c r="AG70" t="s">
        <v>33</v>
      </c>
      <c r="AH70" t="s">
        <v>571</v>
      </c>
      <c r="AI70" t="s">
        <v>572</v>
      </c>
      <c r="AK70" t="s">
        <v>573</v>
      </c>
    </row>
    <row r="71" spans="1:37" x14ac:dyDescent="0.25">
      <c r="A71" t="s">
        <v>574</v>
      </c>
      <c r="C71" t="s">
        <v>33</v>
      </c>
      <c r="D71" t="s">
        <v>575</v>
      </c>
      <c r="G71" t="s">
        <v>576</v>
      </c>
      <c r="H71" t="s">
        <v>34</v>
      </c>
      <c r="I71" t="b">
        <v>0</v>
      </c>
      <c r="J71" s="1">
        <v>42456</v>
      </c>
      <c r="K71" s="2">
        <v>42456</v>
      </c>
      <c r="L71" t="s">
        <v>36</v>
      </c>
      <c r="M71" s="3">
        <v>0</v>
      </c>
      <c r="N71" t="s">
        <v>577</v>
      </c>
      <c r="O71" t="s">
        <v>578</v>
      </c>
      <c r="P71" t="s">
        <v>156</v>
      </c>
      <c r="Q71" t="b">
        <v>0</v>
      </c>
      <c r="R71" s="1">
        <v>42456</v>
      </c>
      <c r="S71" s="2">
        <v>42456</v>
      </c>
      <c r="T71" t="s">
        <v>36</v>
      </c>
      <c r="U71" s="3">
        <v>0</v>
      </c>
      <c r="V71" t="s">
        <v>577</v>
      </c>
      <c r="W71" t="s">
        <v>578</v>
      </c>
      <c r="X71" t="s">
        <v>156</v>
      </c>
      <c r="Y71" t="s">
        <v>305</v>
      </c>
      <c r="AA71" t="s">
        <v>164</v>
      </c>
      <c r="AD71" t="s">
        <v>37</v>
      </c>
      <c r="AE71" t="s">
        <v>37</v>
      </c>
      <c r="AF71" t="s">
        <v>38</v>
      </c>
      <c r="AG71" t="s">
        <v>33</v>
      </c>
      <c r="AH71" t="s">
        <v>306</v>
      </c>
      <c r="AI71" t="s">
        <v>579</v>
      </c>
      <c r="AK71" t="s">
        <v>580</v>
      </c>
    </row>
    <row r="72" spans="1:37" x14ac:dyDescent="0.25">
      <c r="A72" t="s">
        <v>159</v>
      </c>
      <c r="C72" t="s">
        <v>33</v>
      </c>
      <c r="D72" t="s">
        <v>581</v>
      </c>
      <c r="G72" t="s">
        <v>582</v>
      </c>
      <c r="H72" t="s">
        <v>34</v>
      </c>
      <c r="I72" t="b">
        <v>0</v>
      </c>
      <c r="J72" s="1">
        <v>42457</v>
      </c>
      <c r="K72" s="2">
        <v>42457</v>
      </c>
      <c r="L72" t="s">
        <v>39</v>
      </c>
      <c r="M72" s="3">
        <v>0.42708333333333331</v>
      </c>
      <c r="N72" t="s">
        <v>583</v>
      </c>
      <c r="O72" t="s">
        <v>584</v>
      </c>
      <c r="P72" t="s">
        <v>156</v>
      </c>
      <c r="Q72" t="b">
        <v>0</v>
      </c>
      <c r="R72" s="1">
        <v>42457</v>
      </c>
      <c r="S72" s="2">
        <v>42457</v>
      </c>
      <c r="T72" t="s">
        <v>39</v>
      </c>
      <c r="U72" s="3">
        <v>0.42708333333333331</v>
      </c>
      <c r="V72" t="s">
        <v>583</v>
      </c>
      <c r="W72" t="s">
        <v>584</v>
      </c>
      <c r="X72" t="s">
        <v>156</v>
      </c>
      <c r="Y72" t="s">
        <v>157</v>
      </c>
      <c r="Z72" t="s">
        <v>158</v>
      </c>
      <c r="AA72" t="s">
        <v>157</v>
      </c>
      <c r="AD72" t="s">
        <v>37</v>
      </c>
      <c r="AE72" t="s">
        <v>37</v>
      </c>
      <c r="AF72" t="s">
        <v>38</v>
      </c>
      <c r="AG72" t="s">
        <v>33</v>
      </c>
      <c r="AH72" t="s">
        <v>187</v>
      </c>
      <c r="AI72" t="s">
        <v>258</v>
      </c>
      <c r="AK72" t="s">
        <v>189</v>
      </c>
    </row>
    <row r="73" spans="1:37" x14ac:dyDescent="0.25">
      <c r="A73" t="s">
        <v>271</v>
      </c>
      <c r="C73" t="s">
        <v>33</v>
      </c>
      <c r="D73" t="s">
        <v>585</v>
      </c>
      <c r="G73" t="s">
        <v>586</v>
      </c>
      <c r="H73" t="s">
        <v>34</v>
      </c>
      <c r="I73" t="b">
        <v>0</v>
      </c>
      <c r="J73" s="1">
        <v>42457</v>
      </c>
      <c r="K73" s="2">
        <v>42457</v>
      </c>
      <c r="L73" t="s">
        <v>39</v>
      </c>
      <c r="M73" s="3">
        <v>0.77083333333333337</v>
      </c>
      <c r="N73" t="s">
        <v>587</v>
      </c>
      <c r="O73" t="s">
        <v>588</v>
      </c>
      <c r="P73" t="s">
        <v>156</v>
      </c>
      <c r="Q73" t="b">
        <v>0</v>
      </c>
      <c r="R73" s="1">
        <v>42457</v>
      </c>
      <c r="S73" s="2">
        <v>42457</v>
      </c>
      <c r="T73" t="s">
        <v>39</v>
      </c>
      <c r="U73" s="3">
        <v>0.77083333333333337</v>
      </c>
      <c r="V73" t="s">
        <v>587</v>
      </c>
      <c r="W73" t="s">
        <v>588</v>
      </c>
      <c r="X73" t="s">
        <v>156</v>
      </c>
      <c r="Y73" t="s">
        <v>157</v>
      </c>
      <c r="Z73" t="s">
        <v>158</v>
      </c>
      <c r="AA73" t="s">
        <v>157</v>
      </c>
      <c r="AD73" t="s">
        <v>37</v>
      </c>
      <c r="AE73" t="s">
        <v>37</v>
      </c>
      <c r="AF73" t="s">
        <v>38</v>
      </c>
      <c r="AG73" t="s">
        <v>33</v>
      </c>
      <c r="AH73" t="s">
        <v>187</v>
      </c>
      <c r="AI73" t="s">
        <v>272</v>
      </c>
      <c r="AK73" t="s">
        <v>189</v>
      </c>
    </row>
    <row r="74" spans="1:37" x14ac:dyDescent="0.25">
      <c r="A74" t="s">
        <v>166</v>
      </c>
      <c r="C74" t="s">
        <v>33</v>
      </c>
      <c r="D74" t="s">
        <v>589</v>
      </c>
      <c r="G74" t="s">
        <v>590</v>
      </c>
      <c r="H74" t="s">
        <v>34</v>
      </c>
      <c r="I74" t="b">
        <v>0</v>
      </c>
      <c r="J74" s="1">
        <v>42458</v>
      </c>
      <c r="K74" s="2">
        <v>42458</v>
      </c>
      <c r="L74" t="s">
        <v>40</v>
      </c>
      <c r="M74" s="3">
        <v>0.66666666666666663</v>
      </c>
      <c r="N74" t="s">
        <v>591</v>
      </c>
      <c r="O74" t="s">
        <v>592</v>
      </c>
      <c r="P74" t="s">
        <v>156</v>
      </c>
      <c r="Q74" t="b">
        <v>0</v>
      </c>
      <c r="R74" s="1">
        <v>42458</v>
      </c>
      <c r="S74" s="2">
        <v>42458</v>
      </c>
      <c r="T74" t="s">
        <v>40</v>
      </c>
      <c r="U74" s="3">
        <v>0.66666666666666663</v>
      </c>
      <c r="V74" t="s">
        <v>591</v>
      </c>
      <c r="W74" t="s">
        <v>592</v>
      </c>
      <c r="X74" t="s">
        <v>156</v>
      </c>
      <c r="Y74" t="s">
        <v>157</v>
      </c>
      <c r="Z74" t="s">
        <v>158</v>
      </c>
      <c r="AA74" t="s">
        <v>157</v>
      </c>
      <c r="AD74" t="s">
        <v>37</v>
      </c>
      <c r="AE74" t="s">
        <v>37</v>
      </c>
      <c r="AF74" t="s">
        <v>38</v>
      </c>
      <c r="AG74" t="s">
        <v>33</v>
      </c>
      <c r="AH74" t="s">
        <v>171</v>
      </c>
      <c r="AI74" t="s">
        <v>172</v>
      </c>
      <c r="AK74" t="s">
        <v>173</v>
      </c>
    </row>
    <row r="75" spans="1:37" x14ac:dyDescent="0.25">
      <c r="A75" t="s">
        <v>309</v>
      </c>
      <c r="C75" t="s">
        <v>33</v>
      </c>
      <c r="D75" t="s">
        <v>310</v>
      </c>
      <c r="E75" t="s">
        <v>593</v>
      </c>
      <c r="G75" t="s">
        <v>594</v>
      </c>
      <c r="H75" t="s">
        <v>34</v>
      </c>
      <c r="I75" t="b">
        <v>0</v>
      </c>
      <c r="J75" s="1">
        <v>42458</v>
      </c>
      <c r="K75" s="2">
        <v>42458</v>
      </c>
      <c r="L75" t="s">
        <v>40</v>
      </c>
      <c r="M75" s="3">
        <v>0.67708333333333337</v>
      </c>
      <c r="N75" t="s">
        <v>593</v>
      </c>
      <c r="O75" t="s">
        <v>595</v>
      </c>
      <c r="P75" t="s">
        <v>156</v>
      </c>
      <c r="Q75" t="b">
        <v>0</v>
      </c>
      <c r="R75" s="1">
        <v>42458</v>
      </c>
      <c r="S75" s="2">
        <v>42458</v>
      </c>
      <c r="T75" t="s">
        <v>40</v>
      </c>
      <c r="U75" s="3">
        <v>0.67708333333333337</v>
      </c>
      <c r="V75" t="s">
        <v>593</v>
      </c>
      <c r="W75" t="s">
        <v>595</v>
      </c>
      <c r="X75" t="s">
        <v>156</v>
      </c>
      <c r="Y75" t="s">
        <v>157</v>
      </c>
      <c r="Z75" t="s">
        <v>158</v>
      </c>
      <c r="AA75" t="s">
        <v>157</v>
      </c>
      <c r="AD75" t="s">
        <v>37</v>
      </c>
      <c r="AE75" t="s">
        <v>37</v>
      </c>
      <c r="AF75" t="s">
        <v>38</v>
      </c>
      <c r="AG75" t="s">
        <v>33</v>
      </c>
      <c r="AH75" t="s">
        <v>329</v>
      </c>
      <c r="AI75" t="s">
        <v>315</v>
      </c>
      <c r="AK75" t="s">
        <v>330</v>
      </c>
    </row>
    <row r="76" spans="1:37" x14ac:dyDescent="0.25">
      <c r="A76" t="s">
        <v>165</v>
      </c>
      <c r="C76" t="s">
        <v>33</v>
      </c>
      <c r="D76" t="s">
        <v>596</v>
      </c>
      <c r="G76" t="s">
        <v>597</v>
      </c>
      <c r="H76" t="s">
        <v>34</v>
      </c>
      <c r="I76" t="b">
        <v>0</v>
      </c>
      <c r="J76" s="1">
        <v>42459</v>
      </c>
      <c r="K76" s="2">
        <v>42459</v>
      </c>
      <c r="L76" t="s">
        <v>41</v>
      </c>
      <c r="M76" s="3">
        <v>0.42708333333333331</v>
      </c>
      <c r="N76" t="s">
        <v>598</v>
      </c>
      <c r="O76" t="s">
        <v>599</v>
      </c>
      <c r="P76" t="s">
        <v>156</v>
      </c>
      <c r="Q76" t="b">
        <v>0</v>
      </c>
      <c r="R76" s="1">
        <v>42459</v>
      </c>
      <c r="S76" s="2">
        <v>42459</v>
      </c>
      <c r="T76" t="s">
        <v>41</v>
      </c>
      <c r="U76" s="3">
        <v>0.42708333333333331</v>
      </c>
      <c r="V76" t="s">
        <v>598</v>
      </c>
      <c r="W76" t="s">
        <v>599</v>
      </c>
      <c r="X76" t="s">
        <v>156</v>
      </c>
      <c r="Y76" t="s">
        <v>157</v>
      </c>
      <c r="Z76" t="s">
        <v>158</v>
      </c>
      <c r="AA76" t="s">
        <v>157</v>
      </c>
      <c r="AD76" t="s">
        <v>37</v>
      </c>
      <c r="AE76" t="s">
        <v>37</v>
      </c>
      <c r="AF76" t="s">
        <v>38</v>
      </c>
      <c r="AG76" t="s">
        <v>33</v>
      </c>
      <c r="AH76" t="s">
        <v>187</v>
      </c>
      <c r="AI76" t="s">
        <v>188</v>
      </c>
      <c r="AK76" t="s">
        <v>189</v>
      </c>
    </row>
    <row r="77" spans="1:37" x14ac:dyDescent="0.25">
      <c r="A77" t="s">
        <v>165</v>
      </c>
      <c r="C77" t="s">
        <v>33</v>
      </c>
      <c r="D77" t="s">
        <v>600</v>
      </c>
      <c r="G77" t="s">
        <v>601</v>
      </c>
      <c r="H77" t="s">
        <v>34</v>
      </c>
      <c r="I77" t="b">
        <v>0</v>
      </c>
      <c r="J77" s="1">
        <v>42459</v>
      </c>
      <c r="K77" s="2">
        <v>42459</v>
      </c>
      <c r="L77" t="s">
        <v>41</v>
      </c>
      <c r="M77" s="3">
        <v>0.46875</v>
      </c>
      <c r="N77" t="s">
        <v>602</v>
      </c>
      <c r="O77" t="s">
        <v>603</v>
      </c>
      <c r="P77" t="s">
        <v>156</v>
      </c>
      <c r="Q77" t="b">
        <v>0</v>
      </c>
      <c r="R77" s="1">
        <v>42459</v>
      </c>
      <c r="S77" s="2">
        <v>42459</v>
      </c>
      <c r="T77" t="s">
        <v>41</v>
      </c>
      <c r="U77" s="3">
        <v>0.46875</v>
      </c>
      <c r="V77" t="s">
        <v>602</v>
      </c>
      <c r="W77" t="s">
        <v>603</v>
      </c>
      <c r="X77" t="s">
        <v>156</v>
      </c>
      <c r="Y77" t="s">
        <v>157</v>
      </c>
      <c r="Z77" t="s">
        <v>158</v>
      </c>
      <c r="AA77" t="s">
        <v>157</v>
      </c>
      <c r="AD77" t="s">
        <v>37</v>
      </c>
      <c r="AE77" t="s">
        <v>37</v>
      </c>
      <c r="AF77" t="s">
        <v>38</v>
      </c>
      <c r="AG77" t="s">
        <v>33</v>
      </c>
      <c r="AH77" t="s">
        <v>187</v>
      </c>
      <c r="AI77" t="s">
        <v>188</v>
      </c>
      <c r="AK77" t="s">
        <v>189</v>
      </c>
    </row>
    <row r="78" spans="1:37" x14ac:dyDescent="0.25">
      <c r="A78" t="s">
        <v>309</v>
      </c>
      <c r="C78" t="s">
        <v>33</v>
      </c>
      <c r="D78" t="s">
        <v>310</v>
      </c>
      <c r="E78" t="s">
        <v>604</v>
      </c>
      <c r="G78" t="s">
        <v>605</v>
      </c>
      <c r="H78" t="s">
        <v>34</v>
      </c>
      <c r="I78" t="b">
        <v>0</v>
      </c>
      <c r="J78" s="1">
        <v>42459</v>
      </c>
      <c r="K78" s="2">
        <v>42459</v>
      </c>
      <c r="L78" t="s">
        <v>41</v>
      </c>
      <c r="M78" s="3">
        <v>0.67708333333333337</v>
      </c>
      <c r="N78" t="s">
        <v>604</v>
      </c>
      <c r="O78" t="s">
        <v>606</v>
      </c>
      <c r="P78" t="s">
        <v>156</v>
      </c>
      <c r="Q78" t="b">
        <v>0</v>
      </c>
      <c r="R78" s="1">
        <v>42459</v>
      </c>
      <c r="S78" s="2">
        <v>42459</v>
      </c>
      <c r="T78" t="s">
        <v>41</v>
      </c>
      <c r="U78" s="3">
        <v>0.67708333333333337</v>
      </c>
      <c r="V78" t="s">
        <v>604</v>
      </c>
      <c r="W78" t="s">
        <v>606</v>
      </c>
      <c r="X78" t="s">
        <v>156</v>
      </c>
      <c r="Y78" t="s">
        <v>157</v>
      </c>
      <c r="Z78" t="s">
        <v>158</v>
      </c>
      <c r="AA78" t="s">
        <v>157</v>
      </c>
      <c r="AD78" t="s">
        <v>37</v>
      </c>
      <c r="AE78" t="s">
        <v>37</v>
      </c>
      <c r="AF78" t="s">
        <v>38</v>
      </c>
      <c r="AG78" t="s">
        <v>33</v>
      </c>
      <c r="AH78" t="s">
        <v>329</v>
      </c>
      <c r="AI78" t="s">
        <v>315</v>
      </c>
      <c r="AK78" t="s">
        <v>330</v>
      </c>
    </row>
    <row r="79" spans="1:37" x14ac:dyDescent="0.25">
      <c r="A79" t="s">
        <v>201</v>
      </c>
      <c r="C79" t="s">
        <v>33</v>
      </c>
      <c r="D79" t="s">
        <v>607</v>
      </c>
      <c r="G79" t="s">
        <v>608</v>
      </c>
      <c r="H79" t="s">
        <v>34</v>
      </c>
      <c r="I79" t="b">
        <v>0</v>
      </c>
      <c r="J79" s="1">
        <v>42459</v>
      </c>
      <c r="K79" s="2">
        <v>42459</v>
      </c>
      <c r="L79" t="s">
        <v>41</v>
      </c>
      <c r="M79" s="3">
        <v>0.6875</v>
      </c>
      <c r="N79" t="s">
        <v>609</v>
      </c>
      <c r="O79" t="s">
        <v>610</v>
      </c>
      <c r="P79" t="s">
        <v>156</v>
      </c>
      <c r="Q79" t="b">
        <v>0</v>
      </c>
      <c r="R79" s="1">
        <v>42459</v>
      </c>
      <c r="S79" s="2">
        <v>42459</v>
      </c>
      <c r="T79" t="s">
        <v>41</v>
      </c>
      <c r="U79" s="3">
        <v>0.6875</v>
      </c>
      <c r="V79" t="s">
        <v>609</v>
      </c>
      <c r="W79" t="s">
        <v>610</v>
      </c>
      <c r="X79" t="s">
        <v>156</v>
      </c>
      <c r="Y79" t="s">
        <v>157</v>
      </c>
      <c r="Z79" t="s">
        <v>158</v>
      </c>
      <c r="AA79" t="s">
        <v>157</v>
      </c>
      <c r="AD79" t="s">
        <v>37</v>
      </c>
      <c r="AE79" t="s">
        <v>37</v>
      </c>
      <c r="AF79" t="s">
        <v>38</v>
      </c>
      <c r="AG79" t="s">
        <v>33</v>
      </c>
      <c r="AH79" t="s">
        <v>202</v>
      </c>
      <c r="AI79" t="s">
        <v>203</v>
      </c>
      <c r="AK79" t="s">
        <v>204</v>
      </c>
    </row>
    <row r="80" spans="1:37" x14ac:dyDescent="0.25">
      <c r="A80" t="s">
        <v>210</v>
      </c>
      <c r="C80" t="s">
        <v>33</v>
      </c>
      <c r="D80" t="s">
        <v>611</v>
      </c>
      <c r="G80" t="s">
        <v>612</v>
      </c>
      <c r="H80" t="s">
        <v>34</v>
      </c>
      <c r="I80" t="b">
        <v>0</v>
      </c>
      <c r="J80" s="1">
        <v>42460</v>
      </c>
      <c r="K80" s="2">
        <v>42460</v>
      </c>
      <c r="L80" t="s">
        <v>42</v>
      </c>
      <c r="M80" s="3">
        <v>0.42708333333333331</v>
      </c>
      <c r="N80" t="s">
        <v>613</v>
      </c>
      <c r="O80" t="s">
        <v>614</v>
      </c>
      <c r="P80" t="s">
        <v>156</v>
      </c>
      <c r="Q80" t="b">
        <v>0</v>
      </c>
      <c r="R80" s="1">
        <v>42460</v>
      </c>
      <c r="S80" s="2">
        <v>42460</v>
      </c>
      <c r="T80" t="s">
        <v>42</v>
      </c>
      <c r="U80" s="3">
        <v>0.42708333333333331</v>
      </c>
      <c r="V80" t="s">
        <v>613</v>
      </c>
      <c r="W80" t="s">
        <v>614</v>
      </c>
      <c r="X80" t="s">
        <v>156</v>
      </c>
      <c r="Y80" t="s">
        <v>157</v>
      </c>
      <c r="Z80" t="s">
        <v>158</v>
      </c>
      <c r="AA80" t="s">
        <v>157</v>
      </c>
      <c r="AD80" t="s">
        <v>37</v>
      </c>
      <c r="AE80" t="s">
        <v>37</v>
      </c>
      <c r="AF80" t="s">
        <v>38</v>
      </c>
      <c r="AG80" t="s">
        <v>33</v>
      </c>
      <c r="AH80" t="s">
        <v>213</v>
      </c>
      <c r="AI80" t="s">
        <v>214</v>
      </c>
      <c r="AK80" t="s">
        <v>462</v>
      </c>
    </row>
    <row r="81" spans="1:37" x14ac:dyDescent="0.25">
      <c r="A81" t="s">
        <v>216</v>
      </c>
      <c r="C81" t="s">
        <v>33</v>
      </c>
      <c r="D81" t="s">
        <v>615</v>
      </c>
      <c r="G81" t="s">
        <v>616</v>
      </c>
      <c r="H81" t="s">
        <v>34</v>
      </c>
      <c r="I81" t="b">
        <v>0</v>
      </c>
      <c r="J81" s="1">
        <v>42460</v>
      </c>
      <c r="K81" s="2">
        <v>42460</v>
      </c>
      <c r="L81" t="s">
        <v>42</v>
      </c>
      <c r="M81" s="3">
        <v>0.5625</v>
      </c>
      <c r="N81" t="s">
        <v>617</v>
      </c>
      <c r="O81" t="s">
        <v>618</v>
      </c>
      <c r="P81" t="s">
        <v>156</v>
      </c>
      <c r="Q81" t="b">
        <v>0</v>
      </c>
      <c r="R81" s="1">
        <v>42460</v>
      </c>
      <c r="S81" s="2">
        <v>42460</v>
      </c>
      <c r="T81" t="s">
        <v>42</v>
      </c>
      <c r="U81" s="3">
        <v>0.64583333333333337</v>
      </c>
      <c r="V81" t="s">
        <v>619</v>
      </c>
      <c r="W81" t="s">
        <v>620</v>
      </c>
      <c r="X81" t="s">
        <v>156</v>
      </c>
      <c r="Y81" t="s">
        <v>157</v>
      </c>
      <c r="Z81" t="s">
        <v>158</v>
      </c>
      <c r="AA81" t="s">
        <v>157</v>
      </c>
      <c r="AD81" t="s">
        <v>37</v>
      </c>
      <c r="AE81" t="s">
        <v>37</v>
      </c>
      <c r="AF81" t="s">
        <v>38</v>
      </c>
      <c r="AG81" t="s">
        <v>33</v>
      </c>
      <c r="AH81" t="s">
        <v>223</v>
      </c>
      <c r="AI81" t="s">
        <v>224</v>
      </c>
      <c r="AK81" t="s">
        <v>225</v>
      </c>
    </row>
    <row r="82" spans="1:37" x14ac:dyDescent="0.25">
      <c r="A82" t="s">
        <v>309</v>
      </c>
      <c r="C82" t="s">
        <v>33</v>
      </c>
      <c r="D82" t="s">
        <v>310</v>
      </c>
      <c r="E82" t="s">
        <v>621</v>
      </c>
      <c r="G82" t="s">
        <v>622</v>
      </c>
      <c r="H82" t="s">
        <v>34</v>
      </c>
      <c r="I82" t="b">
        <v>0</v>
      </c>
      <c r="J82" s="1">
        <v>42460</v>
      </c>
      <c r="K82" s="2">
        <v>42460</v>
      </c>
      <c r="L82" t="s">
        <v>42</v>
      </c>
      <c r="M82" s="3">
        <v>0.67708333333333337</v>
      </c>
      <c r="N82" t="s">
        <v>621</v>
      </c>
      <c r="O82" t="s">
        <v>623</v>
      </c>
      <c r="P82" t="s">
        <v>156</v>
      </c>
      <c r="Q82" t="b">
        <v>0</v>
      </c>
      <c r="R82" s="1">
        <v>42460</v>
      </c>
      <c r="S82" s="2">
        <v>42460</v>
      </c>
      <c r="T82" t="s">
        <v>42</v>
      </c>
      <c r="U82" s="3">
        <v>0.67708333333333337</v>
      </c>
      <c r="V82" t="s">
        <v>621</v>
      </c>
      <c r="W82" t="s">
        <v>623</v>
      </c>
      <c r="X82" t="s">
        <v>156</v>
      </c>
      <c r="Y82" t="s">
        <v>157</v>
      </c>
      <c r="Z82" t="s">
        <v>158</v>
      </c>
      <c r="AA82" t="s">
        <v>157</v>
      </c>
      <c r="AD82" t="s">
        <v>37</v>
      </c>
      <c r="AE82" t="s">
        <v>37</v>
      </c>
      <c r="AF82" t="s">
        <v>38</v>
      </c>
      <c r="AG82" t="s">
        <v>33</v>
      </c>
      <c r="AH82" t="s">
        <v>329</v>
      </c>
      <c r="AI82" t="s">
        <v>315</v>
      </c>
      <c r="AK82" t="s">
        <v>330</v>
      </c>
    </row>
    <row r="83" spans="1:37" x14ac:dyDescent="0.25">
      <c r="A83" t="s">
        <v>229</v>
      </c>
      <c r="C83" t="s">
        <v>33</v>
      </c>
      <c r="D83" t="s">
        <v>624</v>
      </c>
      <c r="G83" t="s">
        <v>625</v>
      </c>
      <c r="H83" t="s">
        <v>34</v>
      </c>
      <c r="I83" t="b">
        <v>0</v>
      </c>
      <c r="J83" s="1">
        <v>42460</v>
      </c>
      <c r="K83" s="2">
        <v>42460</v>
      </c>
      <c r="L83" t="s">
        <v>42</v>
      </c>
      <c r="M83" s="3">
        <v>0.6875</v>
      </c>
      <c r="N83" t="s">
        <v>626</v>
      </c>
      <c r="O83" t="s">
        <v>627</v>
      </c>
      <c r="P83" t="s">
        <v>156</v>
      </c>
      <c r="Q83" t="b">
        <v>0</v>
      </c>
      <c r="R83" s="1">
        <v>42460</v>
      </c>
      <c r="S83" s="2">
        <v>42460</v>
      </c>
      <c r="T83" t="s">
        <v>42</v>
      </c>
      <c r="U83" s="3">
        <v>0.75</v>
      </c>
      <c r="V83" t="s">
        <v>628</v>
      </c>
      <c r="W83" t="s">
        <v>629</v>
      </c>
      <c r="X83" t="s">
        <v>156</v>
      </c>
      <c r="Y83" t="s">
        <v>157</v>
      </c>
      <c r="Z83" t="s">
        <v>158</v>
      </c>
      <c r="AA83" t="s">
        <v>157</v>
      </c>
      <c r="AD83" t="s">
        <v>37</v>
      </c>
      <c r="AE83" t="s">
        <v>37</v>
      </c>
      <c r="AF83" t="s">
        <v>38</v>
      </c>
      <c r="AG83" t="s">
        <v>33</v>
      </c>
      <c r="AH83" t="s">
        <v>232</v>
      </c>
      <c r="AI83" t="s">
        <v>233</v>
      </c>
      <c r="AK83" t="s">
        <v>234</v>
      </c>
    </row>
    <row r="84" spans="1:37" x14ac:dyDescent="0.25">
      <c r="A84" t="s">
        <v>564</v>
      </c>
      <c r="C84" t="s">
        <v>33</v>
      </c>
      <c r="D84" t="s">
        <v>630</v>
      </c>
      <c r="G84" t="s">
        <v>631</v>
      </c>
      <c r="H84" t="s">
        <v>34</v>
      </c>
      <c r="I84" t="b">
        <v>0</v>
      </c>
      <c r="J84" s="1">
        <v>42460</v>
      </c>
      <c r="K84" s="2">
        <v>42460</v>
      </c>
      <c r="L84" t="s">
        <v>42</v>
      </c>
      <c r="M84" s="3">
        <v>0.75</v>
      </c>
      <c r="N84" t="s">
        <v>628</v>
      </c>
      <c r="O84" t="s">
        <v>629</v>
      </c>
      <c r="P84" t="s">
        <v>156</v>
      </c>
      <c r="Q84" t="b">
        <v>0</v>
      </c>
      <c r="R84" s="1">
        <v>42460</v>
      </c>
      <c r="S84" s="2">
        <v>42460</v>
      </c>
      <c r="T84" t="s">
        <v>42</v>
      </c>
      <c r="U84" s="3">
        <v>0.83333333333333337</v>
      </c>
      <c r="V84" t="s">
        <v>632</v>
      </c>
      <c r="W84" t="s">
        <v>633</v>
      </c>
      <c r="X84" t="s">
        <v>156</v>
      </c>
      <c r="Y84" t="s">
        <v>157</v>
      </c>
      <c r="Z84" t="s">
        <v>158</v>
      </c>
      <c r="AA84" t="s">
        <v>157</v>
      </c>
      <c r="AD84" t="s">
        <v>37</v>
      </c>
      <c r="AE84" t="s">
        <v>37</v>
      </c>
      <c r="AF84" t="s">
        <v>38</v>
      </c>
      <c r="AG84" t="s">
        <v>33</v>
      </c>
      <c r="AH84" t="s">
        <v>571</v>
      </c>
      <c r="AI84" t="s">
        <v>572</v>
      </c>
      <c r="AK84" t="s">
        <v>573</v>
      </c>
    </row>
    <row r="85" spans="1:37" x14ac:dyDescent="0.25">
      <c r="A85" t="s">
        <v>309</v>
      </c>
      <c r="C85" t="s">
        <v>33</v>
      </c>
      <c r="D85" t="s">
        <v>310</v>
      </c>
      <c r="E85" t="s">
        <v>634</v>
      </c>
      <c r="G85" t="s">
        <v>635</v>
      </c>
      <c r="H85" t="s">
        <v>34</v>
      </c>
      <c r="I85" t="b">
        <v>0</v>
      </c>
      <c r="J85" s="1">
        <v>42461</v>
      </c>
      <c r="K85" s="2">
        <v>42461</v>
      </c>
      <c r="L85" t="s">
        <v>43</v>
      </c>
      <c r="M85" s="3">
        <v>0.67708333333333337</v>
      </c>
      <c r="N85" t="s">
        <v>634</v>
      </c>
      <c r="O85" t="s">
        <v>636</v>
      </c>
      <c r="P85" t="s">
        <v>156</v>
      </c>
      <c r="Q85" t="b">
        <v>0</v>
      </c>
      <c r="R85" s="1">
        <v>42461</v>
      </c>
      <c r="S85" s="2">
        <v>42461</v>
      </c>
      <c r="T85" t="s">
        <v>43</v>
      </c>
      <c r="U85" s="3">
        <v>0.67708333333333337</v>
      </c>
      <c r="V85" t="s">
        <v>634</v>
      </c>
      <c r="W85" t="s">
        <v>636</v>
      </c>
      <c r="X85" t="s">
        <v>156</v>
      </c>
      <c r="Y85" t="s">
        <v>157</v>
      </c>
      <c r="Z85" t="s">
        <v>158</v>
      </c>
      <c r="AA85" t="s">
        <v>157</v>
      </c>
      <c r="AD85" t="s">
        <v>37</v>
      </c>
      <c r="AE85" t="s">
        <v>37</v>
      </c>
      <c r="AF85" t="s">
        <v>38</v>
      </c>
      <c r="AG85" t="s">
        <v>33</v>
      </c>
      <c r="AH85" t="s">
        <v>329</v>
      </c>
      <c r="AI85" t="s">
        <v>315</v>
      </c>
      <c r="AK85" t="s">
        <v>330</v>
      </c>
    </row>
    <row r="86" spans="1:37" x14ac:dyDescent="0.25">
      <c r="A86" t="s">
        <v>378</v>
      </c>
      <c r="C86" t="s">
        <v>33</v>
      </c>
      <c r="D86" t="s">
        <v>637</v>
      </c>
      <c r="G86" t="s">
        <v>638</v>
      </c>
      <c r="H86" t="s">
        <v>34</v>
      </c>
      <c r="I86" t="b">
        <v>0</v>
      </c>
      <c r="J86" s="1">
        <v>42462</v>
      </c>
      <c r="K86" s="2">
        <v>42462</v>
      </c>
      <c r="L86" t="s">
        <v>35</v>
      </c>
      <c r="M86" s="3">
        <v>0.42708333333333331</v>
      </c>
      <c r="N86" t="s">
        <v>639</v>
      </c>
      <c r="O86" t="s">
        <v>640</v>
      </c>
      <c r="P86" t="s">
        <v>156</v>
      </c>
      <c r="Q86" t="b">
        <v>0</v>
      </c>
      <c r="R86" s="1">
        <v>42462</v>
      </c>
      <c r="S86" s="2">
        <v>42462</v>
      </c>
      <c r="T86" t="s">
        <v>35</v>
      </c>
      <c r="U86" s="3">
        <v>0.42708333333333331</v>
      </c>
      <c r="V86" t="s">
        <v>639</v>
      </c>
      <c r="W86" t="s">
        <v>640</v>
      </c>
      <c r="X86" t="s">
        <v>156</v>
      </c>
      <c r="Y86" t="s">
        <v>157</v>
      </c>
      <c r="Z86" t="s">
        <v>158</v>
      </c>
      <c r="AA86" t="s">
        <v>157</v>
      </c>
      <c r="AD86" t="s">
        <v>37</v>
      </c>
      <c r="AE86" t="s">
        <v>37</v>
      </c>
      <c r="AF86" t="s">
        <v>38</v>
      </c>
      <c r="AG86" t="s">
        <v>33</v>
      </c>
      <c r="AH86" t="s">
        <v>383</v>
      </c>
      <c r="AI86" t="s">
        <v>384</v>
      </c>
      <c r="AK86" t="s">
        <v>385</v>
      </c>
    </row>
    <row r="87" spans="1:37" x14ac:dyDescent="0.25">
      <c r="A87" t="s">
        <v>237</v>
      </c>
      <c r="C87" t="s">
        <v>33</v>
      </c>
      <c r="D87" t="s">
        <v>641</v>
      </c>
      <c r="G87" t="s">
        <v>642</v>
      </c>
      <c r="H87" t="s">
        <v>34</v>
      </c>
      <c r="I87" t="b">
        <v>0</v>
      </c>
      <c r="J87" s="1">
        <v>42462</v>
      </c>
      <c r="K87" s="2">
        <v>42462</v>
      </c>
      <c r="L87" t="s">
        <v>35</v>
      </c>
      <c r="M87" s="3">
        <v>0.42708333333333331</v>
      </c>
      <c r="N87" t="s">
        <v>639</v>
      </c>
      <c r="O87" t="s">
        <v>640</v>
      </c>
      <c r="P87" t="s">
        <v>156</v>
      </c>
      <c r="Q87" t="b">
        <v>0</v>
      </c>
      <c r="R87" s="1">
        <v>42462</v>
      </c>
      <c r="S87" s="2">
        <v>42462</v>
      </c>
      <c r="T87" t="s">
        <v>35</v>
      </c>
      <c r="U87" s="3">
        <v>0.42708333333333331</v>
      </c>
      <c r="V87" t="s">
        <v>639</v>
      </c>
      <c r="W87" t="s">
        <v>640</v>
      </c>
      <c r="X87" t="s">
        <v>156</v>
      </c>
      <c r="Y87" t="s">
        <v>157</v>
      </c>
      <c r="Z87" t="s">
        <v>158</v>
      </c>
      <c r="AA87" t="s">
        <v>157</v>
      </c>
      <c r="AD87" t="s">
        <v>37</v>
      </c>
      <c r="AE87" t="s">
        <v>37</v>
      </c>
      <c r="AF87" t="s">
        <v>38</v>
      </c>
      <c r="AG87" t="s">
        <v>33</v>
      </c>
      <c r="AH87" t="s">
        <v>187</v>
      </c>
      <c r="AI87" t="s">
        <v>240</v>
      </c>
      <c r="AK87" t="s">
        <v>189</v>
      </c>
    </row>
    <row r="88" spans="1:37" x14ac:dyDescent="0.25">
      <c r="A88" t="s">
        <v>244</v>
      </c>
      <c r="C88" t="s">
        <v>33</v>
      </c>
      <c r="D88" t="s">
        <v>643</v>
      </c>
      <c r="G88" t="s">
        <v>644</v>
      </c>
      <c r="H88" t="s">
        <v>34</v>
      </c>
      <c r="I88" t="b">
        <v>0</v>
      </c>
      <c r="J88" s="1">
        <v>42462</v>
      </c>
      <c r="K88" s="2">
        <v>42462</v>
      </c>
      <c r="L88" t="s">
        <v>35</v>
      </c>
      <c r="M88" s="3">
        <v>0.5625</v>
      </c>
      <c r="N88" t="s">
        <v>645</v>
      </c>
      <c r="O88" t="s">
        <v>646</v>
      </c>
      <c r="P88" t="s">
        <v>156</v>
      </c>
      <c r="Q88" t="b">
        <v>0</v>
      </c>
      <c r="R88" s="1">
        <v>42462</v>
      </c>
      <c r="S88" s="2">
        <v>42462</v>
      </c>
      <c r="T88" t="s">
        <v>35</v>
      </c>
      <c r="U88" s="3">
        <v>0.625</v>
      </c>
      <c r="V88" t="s">
        <v>647</v>
      </c>
      <c r="W88" t="s">
        <v>648</v>
      </c>
      <c r="X88" t="s">
        <v>156</v>
      </c>
      <c r="Y88" t="s">
        <v>157</v>
      </c>
      <c r="Z88" t="s">
        <v>158</v>
      </c>
      <c r="AA88" t="s">
        <v>157</v>
      </c>
      <c r="AD88" t="s">
        <v>37</v>
      </c>
      <c r="AE88" t="s">
        <v>37</v>
      </c>
      <c r="AF88" t="s">
        <v>38</v>
      </c>
      <c r="AG88" t="s">
        <v>33</v>
      </c>
      <c r="AH88" t="s">
        <v>247</v>
      </c>
      <c r="AI88" t="s">
        <v>248</v>
      </c>
      <c r="AK88" t="s">
        <v>249</v>
      </c>
    </row>
    <row r="89" spans="1:37" x14ac:dyDescent="0.25">
      <c r="A89" t="s">
        <v>649</v>
      </c>
      <c r="C89" t="s">
        <v>33</v>
      </c>
      <c r="D89" t="s">
        <v>650</v>
      </c>
      <c r="G89" t="s">
        <v>651</v>
      </c>
      <c r="H89" t="s">
        <v>34</v>
      </c>
      <c r="I89" t="b">
        <v>0</v>
      </c>
      <c r="J89" s="1">
        <v>42462</v>
      </c>
      <c r="K89" s="2">
        <v>42462</v>
      </c>
      <c r="L89" t="s">
        <v>35</v>
      </c>
      <c r="M89" s="3">
        <v>0.58333333333333337</v>
      </c>
      <c r="N89" t="s">
        <v>652</v>
      </c>
      <c r="O89" t="s">
        <v>653</v>
      </c>
      <c r="P89" t="s">
        <v>156</v>
      </c>
      <c r="Q89" t="b">
        <v>0</v>
      </c>
      <c r="R89" s="1">
        <v>42462</v>
      </c>
      <c r="S89" s="2">
        <v>42462</v>
      </c>
      <c r="T89" t="s">
        <v>35</v>
      </c>
      <c r="U89" s="3">
        <v>0.58333333333333337</v>
      </c>
      <c r="V89" t="s">
        <v>652</v>
      </c>
      <c r="W89" t="s">
        <v>653</v>
      </c>
      <c r="X89" t="s">
        <v>156</v>
      </c>
      <c r="Y89" t="s">
        <v>157</v>
      </c>
      <c r="Z89" t="s">
        <v>158</v>
      </c>
      <c r="AA89" t="s">
        <v>157</v>
      </c>
      <c r="AD89" t="s">
        <v>37</v>
      </c>
      <c r="AE89" t="s">
        <v>37</v>
      </c>
      <c r="AF89" t="s">
        <v>38</v>
      </c>
      <c r="AG89" t="s">
        <v>33</v>
      </c>
      <c r="AH89" t="s">
        <v>171</v>
      </c>
      <c r="AI89" t="s">
        <v>654</v>
      </c>
      <c r="AK89" t="s">
        <v>173</v>
      </c>
    </row>
    <row r="90" spans="1:37" x14ac:dyDescent="0.25">
      <c r="A90" t="s">
        <v>159</v>
      </c>
      <c r="C90" t="s">
        <v>33</v>
      </c>
      <c r="D90" t="s">
        <v>655</v>
      </c>
      <c r="G90" t="s">
        <v>656</v>
      </c>
      <c r="H90" t="s">
        <v>34</v>
      </c>
      <c r="I90" t="b">
        <v>0</v>
      </c>
      <c r="J90" s="1">
        <v>42464</v>
      </c>
      <c r="K90" s="2">
        <v>42464</v>
      </c>
      <c r="L90" t="s">
        <v>39</v>
      </c>
      <c r="M90" s="3">
        <v>0.42708333333333331</v>
      </c>
      <c r="N90" t="s">
        <v>657</v>
      </c>
      <c r="O90" t="s">
        <v>658</v>
      </c>
      <c r="P90" t="s">
        <v>156</v>
      </c>
      <c r="Q90" t="b">
        <v>0</v>
      </c>
      <c r="R90" s="1">
        <v>42464</v>
      </c>
      <c r="S90" s="2">
        <v>42464</v>
      </c>
      <c r="T90" t="s">
        <v>39</v>
      </c>
      <c r="U90" s="3">
        <v>0.42708333333333331</v>
      </c>
      <c r="V90" t="s">
        <v>657</v>
      </c>
      <c r="W90" t="s">
        <v>658</v>
      </c>
      <c r="X90" t="s">
        <v>156</v>
      </c>
      <c r="Y90" t="s">
        <v>157</v>
      </c>
      <c r="Z90" t="s">
        <v>158</v>
      </c>
      <c r="AA90" t="s">
        <v>157</v>
      </c>
      <c r="AD90" t="s">
        <v>37</v>
      </c>
      <c r="AE90" t="s">
        <v>37</v>
      </c>
      <c r="AF90" t="s">
        <v>38</v>
      </c>
      <c r="AG90" t="s">
        <v>33</v>
      </c>
      <c r="AH90" t="s">
        <v>187</v>
      </c>
      <c r="AI90" t="s">
        <v>258</v>
      </c>
      <c r="AK90" t="s">
        <v>189</v>
      </c>
    </row>
    <row r="91" spans="1:37" x14ac:dyDescent="0.25">
      <c r="A91" t="s">
        <v>659</v>
      </c>
      <c r="C91" t="s">
        <v>33</v>
      </c>
      <c r="D91" t="s">
        <v>660</v>
      </c>
      <c r="G91" t="s">
        <v>661</v>
      </c>
      <c r="H91" t="s">
        <v>34</v>
      </c>
      <c r="I91" t="b">
        <v>0</v>
      </c>
      <c r="J91" s="1">
        <v>42464</v>
      </c>
      <c r="K91" s="2">
        <v>42464</v>
      </c>
      <c r="L91" t="s">
        <v>39</v>
      </c>
      <c r="M91" s="3">
        <v>0.45833333333333331</v>
      </c>
      <c r="N91" t="s">
        <v>662</v>
      </c>
      <c r="O91" t="s">
        <v>663</v>
      </c>
      <c r="P91" t="s">
        <v>156</v>
      </c>
      <c r="Q91" t="b">
        <v>0</v>
      </c>
      <c r="R91" s="1">
        <v>42464</v>
      </c>
      <c r="S91" s="2">
        <v>42464</v>
      </c>
      <c r="T91" t="s">
        <v>39</v>
      </c>
      <c r="U91" s="3">
        <v>0.45833333333333331</v>
      </c>
      <c r="V91" t="s">
        <v>662</v>
      </c>
      <c r="W91" t="s">
        <v>663</v>
      </c>
      <c r="X91" t="s">
        <v>156</v>
      </c>
      <c r="Y91" t="s">
        <v>157</v>
      </c>
      <c r="Z91" t="s">
        <v>158</v>
      </c>
      <c r="AA91" t="s">
        <v>157</v>
      </c>
      <c r="AD91" t="s">
        <v>37</v>
      </c>
      <c r="AE91" t="s">
        <v>37</v>
      </c>
      <c r="AF91" t="s">
        <v>38</v>
      </c>
      <c r="AG91" t="s">
        <v>33</v>
      </c>
      <c r="AH91" t="s">
        <v>664</v>
      </c>
      <c r="AI91" t="s">
        <v>665</v>
      </c>
      <c r="AK91" t="s">
        <v>666</v>
      </c>
    </row>
    <row r="92" spans="1:37" x14ac:dyDescent="0.25">
      <c r="A92" t="s">
        <v>309</v>
      </c>
      <c r="C92" t="s">
        <v>33</v>
      </c>
      <c r="D92" t="s">
        <v>310</v>
      </c>
      <c r="E92" t="s">
        <v>667</v>
      </c>
      <c r="G92" t="s">
        <v>668</v>
      </c>
      <c r="H92" t="s">
        <v>34</v>
      </c>
      <c r="I92" t="b">
        <v>0</v>
      </c>
      <c r="J92" s="1">
        <v>42464</v>
      </c>
      <c r="K92" s="2">
        <v>42464</v>
      </c>
      <c r="L92" t="s">
        <v>39</v>
      </c>
      <c r="M92" s="3">
        <v>0.67708333333333337</v>
      </c>
      <c r="N92" t="s">
        <v>667</v>
      </c>
      <c r="O92" t="s">
        <v>669</v>
      </c>
      <c r="P92" t="s">
        <v>156</v>
      </c>
      <c r="Q92" t="b">
        <v>0</v>
      </c>
      <c r="R92" s="1">
        <v>42464</v>
      </c>
      <c r="S92" s="2">
        <v>42464</v>
      </c>
      <c r="T92" t="s">
        <v>39</v>
      </c>
      <c r="U92" s="3">
        <v>0.67708333333333337</v>
      </c>
      <c r="V92" t="s">
        <v>667</v>
      </c>
      <c r="W92" t="s">
        <v>669</v>
      </c>
      <c r="X92" t="s">
        <v>156</v>
      </c>
      <c r="Y92" t="s">
        <v>157</v>
      </c>
      <c r="Z92" t="s">
        <v>158</v>
      </c>
      <c r="AA92" t="s">
        <v>157</v>
      </c>
      <c r="AD92" t="s">
        <v>37</v>
      </c>
      <c r="AE92" t="s">
        <v>37</v>
      </c>
      <c r="AF92" t="s">
        <v>38</v>
      </c>
      <c r="AG92" t="s">
        <v>33</v>
      </c>
      <c r="AH92" t="s">
        <v>329</v>
      </c>
      <c r="AI92" t="s">
        <v>315</v>
      </c>
      <c r="AK92" t="s">
        <v>330</v>
      </c>
    </row>
    <row r="93" spans="1:37" x14ac:dyDescent="0.25">
      <c r="A93" t="s">
        <v>670</v>
      </c>
      <c r="C93" t="s">
        <v>33</v>
      </c>
      <c r="D93" t="s">
        <v>671</v>
      </c>
      <c r="G93" t="s">
        <v>672</v>
      </c>
      <c r="H93" t="s">
        <v>34</v>
      </c>
      <c r="I93" t="b">
        <v>0</v>
      </c>
      <c r="J93" s="1">
        <v>42464</v>
      </c>
      <c r="K93" s="2">
        <v>42464</v>
      </c>
      <c r="L93" t="s">
        <v>39</v>
      </c>
      <c r="M93" s="3">
        <v>0.67708333333333337</v>
      </c>
      <c r="N93" t="s">
        <v>667</v>
      </c>
      <c r="O93" t="s">
        <v>669</v>
      </c>
      <c r="P93" t="s">
        <v>156</v>
      </c>
      <c r="Q93" t="b">
        <v>0</v>
      </c>
      <c r="R93" s="1">
        <v>42464</v>
      </c>
      <c r="S93" s="2">
        <v>42464</v>
      </c>
      <c r="T93" t="s">
        <v>39</v>
      </c>
      <c r="U93" s="3">
        <v>0.67708333333333337</v>
      </c>
      <c r="V93" t="s">
        <v>667</v>
      </c>
      <c r="W93" t="s">
        <v>669</v>
      </c>
      <c r="X93" t="s">
        <v>156</v>
      </c>
      <c r="Y93" t="s">
        <v>157</v>
      </c>
      <c r="Z93" t="s">
        <v>158</v>
      </c>
      <c r="AA93" t="s">
        <v>157</v>
      </c>
      <c r="AD93" t="s">
        <v>37</v>
      </c>
      <c r="AE93" t="s">
        <v>37</v>
      </c>
      <c r="AF93" t="s">
        <v>38</v>
      </c>
      <c r="AG93" t="s">
        <v>33</v>
      </c>
      <c r="AH93" t="s">
        <v>673</v>
      </c>
      <c r="AI93" t="s">
        <v>674</v>
      </c>
      <c r="AK93" t="s">
        <v>675</v>
      </c>
    </row>
    <row r="94" spans="1:37" x14ac:dyDescent="0.25">
      <c r="A94" t="s">
        <v>271</v>
      </c>
      <c r="C94" t="s">
        <v>33</v>
      </c>
      <c r="D94" t="s">
        <v>676</v>
      </c>
      <c r="G94" t="s">
        <v>677</v>
      </c>
      <c r="H94" t="s">
        <v>34</v>
      </c>
      <c r="I94" t="b">
        <v>0</v>
      </c>
      <c r="J94" s="1">
        <v>42464</v>
      </c>
      <c r="K94" s="2">
        <v>42464</v>
      </c>
      <c r="L94" t="s">
        <v>39</v>
      </c>
      <c r="M94" s="3">
        <v>0.77083333333333337</v>
      </c>
      <c r="N94" t="s">
        <v>678</v>
      </c>
      <c r="O94" t="s">
        <v>679</v>
      </c>
      <c r="P94" t="s">
        <v>156</v>
      </c>
      <c r="Q94" t="b">
        <v>0</v>
      </c>
      <c r="R94" s="1">
        <v>42464</v>
      </c>
      <c r="S94" s="2">
        <v>42464</v>
      </c>
      <c r="T94" t="s">
        <v>39</v>
      </c>
      <c r="U94" s="3">
        <v>0.77083333333333337</v>
      </c>
      <c r="V94" t="s">
        <v>678</v>
      </c>
      <c r="W94" t="s">
        <v>679</v>
      </c>
      <c r="X94" t="s">
        <v>156</v>
      </c>
      <c r="Y94" t="s">
        <v>157</v>
      </c>
      <c r="Z94" t="s">
        <v>158</v>
      </c>
      <c r="AA94" t="s">
        <v>157</v>
      </c>
      <c r="AD94" t="s">
        <v>37</v>
      </c>
      <c r="AE94" t="s">
        <v>37</v>
      </c>
      <c r="AF94" t="s">
        <v>38</v>
      </c>
      <c r="AG94" t="s">
        <v>33</v>
      </c>
      <c r="AH94" t="s">
        <v>187</v>
      </c>
      <c r="AI94" t="s">
        <v>272</v>
      </c>
      <c r="AK94" t="s">
        <v>189</v>
      </c>
    </row>
    <row r="95" spans="1:37" x14ac:dyDescent="0.25">
      <c r="A95" t="s">
        <v>680</v>
      </c>
      <c r="C95" t="s">
        <v>33</v>
      </c>
      <c r="D95" t="s">
        <v>681</v>
      </c>
      <c r="G95" t="s">
        <v>682</v>
      </c>
      <c r="H95" t="s">
        <v>34</v>
      </c>
      <c r="I95" t="b">
        <v>0</v>
      </c>
      <c r="J95" s="1">
        <v>42465</v>
      </c>
      <c r="K95" s="2">
        <v>42465</v>
      </c>
      <c r="L95" t="s">
        <v>40</v>
      </c>
      <c r="M95" s="3">
        <v>0.66666666666666663</v>
      </c>
      <c r="N95" t="s">
        <v>683</v>
      </c>
      <c r="O95" t="s">
        <v>684</v>
      </c>
      <c r="P95" t="s">
        <v>156</v>
      </c>
      <c r="Q95" t="b">
        <v>0</v>
      </c>
      <c r="R95" s="1">
        <v>42465</v>
      </c>
      <c r="S95" s="2">
        <v>42465</v>
      </c>
      <c r="T95" t="s">
        <v>40</v>
      </c>
      <c r="U95" s="3">
        <v>0.66666666666666663</v>
      </c>
      <c r="V95" t="s">
        <v>683</v>
      </c>
      <c r="W95" t="s">
        <v>684</v>
      </c>
      <c r="X95" t="s">
        <v>156</v>
      </c>
      <c r="Y95" t="s">
        <v>157</v>
      </c>
      <c r="Z95" t="s">
        <v>158</v>
      </c>
      <c r="AA95" t="s">
        <v>157</v>
      </c>
      <c r="AD95" t="s">
        <v>37</v>
      </c>
      <c r="AE95" t="s">
        <v>37</v>
      </c>
      <c r="AF95" t="s">
        <v>38</v>
      </c>
      <c r="AG95" t="s">
        <v>33</v>
      </c>
      <c r="AH95" t="s">
        <v>685</v>
      </c>
      <c r="AI95" t="s">
        <v>686</v>
      </c>
      <c r="AK95" t="s">
        <v>687</v>
      </c>
    </row>
    <row r="96" spans="1:37" x14ac:dyDescent="0.25">
      <c r="A96" t="s">
        <v>309</v>
      </c>
      <c r="C96" t="s">
        <v>33</v>
      </c>
      <c r="D96" t="s">
        <v>310</v>
      </c>
      <c r="E96" t="s">
        <v>688</v>
      </c>
      <c r="G96" t="s">
        <v>689</v>
      </c>
      <c r="H96" t="s">
        <v>34</v>
      </c>
      <c r="I96" t="b">
        <v>0</v>
      </c>
      <c r="J96" s="1">
        <v>42465</v>
      </c>
      <c r="K96" s="2">
        <v>42465</v>
      </c>
      <c r="L96" t="s">
        <v>40</v>
      </c>
      <c r="M96" s="3">
        <v>0.67708333333333337</v>
      </c>
      <c r="N96" t="s">
        <v>688</v>
      </c>
      <c r="O96" t="s">
        <v>690</v>
      </c>
      <c r="P96" t="s">
        <v>156</v>
      </c>
      <c r="Q96" t="b">
        <v>0</v>
      </c>
      <c r="R96" s="1">
        <v>42465</v>
      </c>
      <c r="S96" s="2">
        <v>42465</v>
      </c>
      <c r="T96" t="s">
        <v>40</v>
      </c>
      <c r="U96" s="3">
        <v>0.67708333333333337</v>
      </c>
      <c r="V96" t="s">
        <v>688</v>
      </c>
      <c r="W96" t="s">
        <v>690</v>
      </c>
      <c r="X96" t="s">
        <v>156</v>
      </c>
      <c r="Y96" t="s">
        <v>157</v>
      </c>
      <c r="Z96" t="s">
        <v>158</v>
      </c>
      <c r="AA96" t="s">
        <v>157</v>
      </c>
      <c r="AD96" t="s">
        <v>37</v>
      </c>
      <c r="AE96" t="s">
        <v>37</v>
      </c>
      <c r="AF96" t="s">
        <v>38</v>
      </c>
      <c r="AG96" t="s">
        <v>33</v>
      </c>
      <c r="AH96" t="s">
        <v>329</v>
      </c>
      <c r="AI96" t="s">
        <v>315</v>
      </c>
      <c r="AK96" t="s">
        <v>330</v>
      </c>
    </row>
    <row r="97" spans="1:37" x14ac:dyDescent="0.25">
      <c r="A97" t="s">
        <v>176</v>
      </c>
      <c r="C97" t="s">
        <v>33</v>
      </c>
      <c r="D97" t="s">
        <v>691</v>
      </c>
      <c r="G97" t="s">
        <v>692</v>
      </c>
      <c r="H97" t="s">
        <v>34</v>
      </c>
      <c r="I97" t="b">
        <v>0</v>
      </c>
      <c r="J97" s="1">
        <v>42465</v>
      </c>
      <c r="K97" s="2">
        <v>42465</v>
      </c>
      <c r="L97" t="s">
        <v>40</v>
      </c>
      <c r="M97" s="3">
        <v>0.75</v>
      </c>
      <c r="N97" t="s">
        <v>693</v>
      </c>
      <c r="O97" t="s">
        <v>694</v>
      </c>
      <c r="P97" t="s">
        <v>156</v>
      </c>
      <c r="Q97" t="b">
        <v>0</v>
      </c>
      <c r="R97" s="1">
        <v>42465</v>
      </c>
      <c r="S97" s="2">
        <v>42465</v>
      </c>
      <c r="T97" t="s">
        <v>40</v>
      </c>
      <c r="U97" s="3">
        <v>0.75</v>
      </c>
      <c r="V97" t="s">
        <v>693</v>
      </c>
      <c r="W97" t="s">
        <v>694</v>
      </c>
      <c r="X97" t="s">
        <v>156</v>
      </c>
      <c r="Y97" t="s">
        <v>157</v>
      </c>
      <c r="Z97" t="s">
        <v>158</v>
      </c>
      <c r="AA97" t="s">
        <v>157</v>
      </c>
      <c r="AD97" t="s">
        <v>37</v>
      </c>
      <c r="AE97" t="s">
        <v>37</v>
      </c>
      <c r="AF97" t="s">
        <v>38</v>
      </c>
      <c r="AG97" t="s">
        <v>33</v>
      </c>
      <c r="AH97" t="s">
        <v>179</v>
      </c>
      <c r="AI97" t="s">
        <v>180</v>
      </c>
      <c r="AK97" t="s">
        <v>181</v>
      </c>
    </row>
    <row r="98" spans="1:37" x14ac:dyDescent="0.25">
      <c r="A98" t="s">
        <v>252</v>
      </c>
      <c r="C98" t="s">
        <v>33</v>
      </c>
      <c r="D98" t="s">
        <v>695</v>
      </c>
      <c r="G98" t="s">
        <v>696</v>
      </c>
      <c r="H98" t="s">
        <v>34</v>
      </c>
      <c r="I98" t="b">
        <v>0</v>
      </c>
      <c r="J98" s="1">
        <v>42466</v>
      </c>
      <c r="K98" s="2">
        <v>42466</v>
      </c>
      <c r="L98" t="s">
        <v>41</v>
      </c>
      <c r="M98" s="3">
        <v>0.41666666666666669</v>
      </c>
      <c r="N98" t="s">
        <v>697</v>
      </c>
      <c r="O98" t="s">
        <v>698</v>
      </c>
      <c r="P98" t="s">
        <v>156</v>
      </c>
      <c r="Q98" t="b">
        <v>0</v>
      </c>
      <c r="R98" s="1">
        <v>42466</v>
      </c>
      <c r="S98" s="2">
        <v>42466</v>
      </c>
      <c r="T98" t="s">
        <v>41</v>
      </c>
      <c r="U98" s="3">
        <v>0.5</v>
      </c>
      <c r="V98" t="s">
        <v>699</v>
      </c>
      <c r="W98" t="s">
        <v>700</v>
      </c>
      <c r="X98" t="s">
        <v>156</v>
      </c>
      <c r="Y98" t="s">
        <v>157</v>
      </c>
      <c r="Z98" t="s">
        <v>158</v>
      </c>
      <c r="AA98" t="s">
        <v>157</v>
      </c>
      <c r="AD98" t="s">
        <v>37</v>
      </c>
      <c r="AE98" t="s">
        <v>37</v>
      </c>
      <c r="AF98" t="s">
        <v>38</v>
      </c>
      <c r="AG98" t="s">
        <v>33</v>
      </c>
      <c r="AH98" t="s">
        <v>701</v>
      </c>
      <c r="AI98" t="s">
        <v>253</v>
      </c>
      <c r="AK98" t="s">
        <v>702</v>
      </c>
    </row>
    <row r="99" spans="1:37" x14ac:dyDescent="0.25">
      <c r="A99" t="s">
        <v>165</v>
      </c>
      <c r="C99" t="s">
        <v>33</v>
      </c>
      <c r="D99" t="s">
        <v>703</v>
      </c>
      <c r="G99" t="s">
        <v>704</v>
      </c>
      <c r="H99" t="s">
        <v>34</v>
      </c>
      <c r="I99" t="b">
        <v>0</v>
      </c>
      <c r="J99" s="1">
        <v>42466</v>
      </c>
      <c r="K99" s="2">
        <v>42466</v>
      </c>
      <c r="L99" t="s">
        <v>41</v>
      </c>
      <c r="M99" s="3">
        <v>0.42708333333333331</v>
      </c>
      <c r="N99" t="s">
        <v>705</v>
      </c>
      <c r="O99" t="s">
        <v>706</v>
      </c>
      <c r="P99" t="s">
        <v>156</v>
      </c>
      <c r="Q99" t="b">
        <v>0</v>
      </c>
      <c r="R99" s="1">
        <v>42466</v>
      </c>
      <c r="S99" s="2">
        <v>42466</v>
      </c>
      <c r="T99" t="s">
        <v>41</v>
      </c>
      <c r="U99" s="3">
        <v>0.42708333333333331</v>
      </c>
      <c r="V99" t="s">
        <v>705</v>
      </c>
      <c r="W99" t="s">
        <v>706</v>
      </c>
      <c r="X99" t="s">
        <v>156</v>
      </c>
      <c r="Y99" t="s">
        <v>157</v>
      </c>
      <c r="Z99" t="s">
        <v>158</v>
      </c>
      <c r="AA99" t="s">
        <v>157</v>
      </c>
      <c r="AD99" t="s">
        <v>37</v>
      </c>
      <c r="AE99" t="s">
        <v>37</v>
      </c>
      <c r="AF99" t="s">
        <v>38</v>
      </c>
      <c r="AG99" t="s">
        <v>33</v>
      </c>
      <c r="AH99" t="s">
        <v>187</v>
      </c>
      <c r="AI99" t="s">
        <v>188</v>
      </c>
      <c r="AK99" t="s">
        <v>189</v>
      </c>
    </row>
    <row r="100" spans="1:37" x14ac:dyDescent="0.25">
      <c r="A100" t="s">
        <v>165</v>
      </c>
      <c r="C100" t="s">
        <v>33</v>
      </c>
      <c r="D100" t="s">
        <v>707</v>
      </c>
      <c r="G100" t="s">
        <v>708</v>
      </c>
      <c r="H100" t="s">
        <v>34</v>
      </c>
      <c r="I100" t="b">
        <v>0</v>
      </c>
      <c r="J100" s="1">
        <v>42466</v>
      </c>
      <c r="K100" s="2">
        <v>42466</v>
      </c>
      <c r="L100" t="s">
        <v>41</v>
      </c>
      <c r="M100" s="3">
        <v>0.46875</v>
      </c>
      <c r="N100" t="s">
        <v>709</v>
      </c>
      <c r="O100" t="s">
        <v>710</v>
      </c>
      <c r="P100" t="s">
        <v>156</v>
      </c>
      <c r="Q100" t="b">
        <v>0</v>
      </c>
      <c r="R100" s="1">
        <v>42466</v>
      </c>
      <c r="S100" s="2">
        <v>42466</v>
      </c>
      <c r="T100" t="s">
        <v>41</v>
      </c>
      <c r="U100" s="3">
        <v>0.46875</v>
      </c>
      <c r="V100" t="s">
        <v>709</v>
      </c>
      <c r="W100" t="s">
        <v>710</v>
      </c>
      <c r="X100" t="s">
        <v>156</v>
      </c>
      <c r="Y100" t="s">
        <v>157</v>
      </c>
      <c r="Z100" t="s">
        <v>158</v>
      </c>
      <c r="AA100" t="s">
        <v>157</v>
      </c>
      <c r="AD100" t="s">
        <v>37</v>
      </c>
      <c r="AE100" t="s">
        <v>37</v>
      </c>
      <c r="AF100" t="s">
        <v>38</v>
      </c>
      <c r="AG100" t="s">
        <v>33</v>
      </c>
      <c r="AH100" t="s">
        <v>187</v>
      </c>
      <c r="AI100" t="s">
        <v>188</v>
      </c>
      <c r="AK100" t="s">
        <v>189</v>
      </c>
    </row>
    <row r="101" spans="1:37" x14ac:dyDescent="0.25">
      <c r="A101" t="s">
        <v>259</v>
      </c>
      <c r="C101" t="s">
        <v>33</v>
      </c>
      <c r="D101" t="s">
        <v>711</v>
      </c>
      <c r="G101" t="s">
        <v>712</v>
      </c>
      <c r="H101" t="s">
        <v>34</v>
      </c>
      <c r="I101" t="b">
        <v>0</v>
      </c>
      <c r="J101" s="1">
        <v>42466</v>
      </c>
      <c r="K101" s="2">
        <v>42466</v>
      </c>
      <c r="L101" t="s">
        <v>41</v>
      </c>
      <c r="M101" s="3">
        <v>0.58333333333333337</v>
      </c>
      <c r="N101" t="s">
        <v>713</v>
      </c>
      <c r="O101" t="s">
        <v>714</v>
      </c>
      <c r="P101" t="s">
        <v>156</v>
      </c>
      <c r="Q101" t="b">
        <v>0</v>
      </c>
      <c r="R101" s="1">
        <v>42466</v>
      </c>
      <c r="S101" s="2">
        <v>42466</v>
      </c>
      <c r="T101" t="s">
        <v>41</v>
      </c>
      <c r="U101" s="3">
        <v>0.66666666666666663</v>
      </c>
      <c r="V101" t="s">
        <v>715</v>
      </c>
      <c r="W101" t="s">
        <v>716</v>
      </c>
      <c r="X101" t="s">
        <v>156</v>
      </c>
      <c r="Y101" t="s">
        <v>157</v>
      </c>
      <c r="Z101" t="s">
        <v>158</v>
      </c>
      <c r="AA101" t="s">
        <v>157</v>
      </c>
      <c r="AD101" t="s">
        <v>37</v>
      </c>
      <c r="AE101" t="s">
        <v>37</v>
      </c>
      <c r="AF101" t="s">
        <v>38</v>
      </c>
      <c r="AG101" t="s">
        <v>33</v>
      </c>
      <c r="AH101" t="s">
        <v>701</v>
      </c>
      <c r="AI101" t="s">
        <v>260</v>
      </c>
      <c r="AK101" t="s">
        <v>702</v>
      </c>
    </row>
    <row r="102" spans="1:37" x14ac:dyDescent="0.25">
      <c r="A102" t="s">
        <v>309</v>
      </c>
      <c r="C102" t="s">
        <v>33</v>
      </c>
      <c r="D102" t="s">
        <v>310</v>
      </c>
      <c r="E102" t="s">
        <v>717</v>
      </c>
      <c r="G102" t="s">
        <v>718</v>
      </c>
      <c r="H102" t="s">
        <v>34</v>
      </c>
      <c r="I102" t="b">
        <v>0</v>
      </c>
      <c r="J102" s="1">
        <v>42466</v>
      </c>
      <c r="K102" s="2">
        <v>42466</v>
      </c>
      <c r="L102" t="s">
        <v>41</v>
      </c>
      <c r="M102" s="3">
        <v>0.67708333333333337</v>
      </c>
      <c r="N102" t="s">
        <v>717</v>
      </c>
      <c r="O102" t="s">
        <v>719</v>
      </c>
      <c r="P102" t="s">
        <v>156</v>
      </c>
      <c r="Q102" t="b">
        <v>0</v>
      </c>
      <c r="R102" s="1">
        <v>42466</v>
      </c>
      <c r="S102" s="2">
        <v>42466</v>
      </c>
      <c r="T102" t="s">
        <v>41</v>
      </c>
      <c r="U102" s="3">
        <v>0.67708333333333337</v>
      </c>
      <c r="V102" t="s">
        <v>717</v>
      </c>
      <c r="W102" t="s">
        <v>719</v>
      </c>
      <c r="X102" t="s">
        <v>156</v>
      </c>
      <c r="Y102" t="s">
        <v>157</v>
      </c>
      <c r="Z102" t="s">
        <v>158</v>
      </c>
      <c r="AA102" t="s">
        <v>157</v>
      </c>
      <c r="AD102" t="s">
        <v>37</v>
      </c>
      <c r="AE102" t="s">
        <v>37</v>
      </c>
      <c r="AF102" t="s">
        <v>38</v>
      </c>
      <c r="AG102" t="s">
        <v>33</v>
      </c>
      <c r="AH102" t="s">
        <v>329</v>
      </c>
      <c r="AI102" t="s">
        <v>315</v>
      </c>
      <c r="AK102" t="s">
        <v>330</v>
      </c>
    </row>
    <row r="103" spans="1:37" x14ac:dyDescent="0.25">
      <c r="A103" t="s">
        <v>201</v>
      </c>
      <c r="C103" t="s">
        <v>33</v>
      </c>
      <c r="D103" t="s">
        <v>720</v>
      </c>
      <c r="G103" t="s">
        <v>721</v>
      </c>
      <c r="H103" t="s">
        <v>34</v>
      </c>
      <c r="I103" t="b">
        <v>0</v>
      </c>
      <c r="J103" s="1">
        <v>42466</v>
      </c>
      <c r="K103" s="2">
        <v>42466</v>
      </c>
      <c r="L103" t="s">
        <v>41</v>
      </c>
      <c r="M103" s="3">
        <v>0.6875</v>
      </c>
      <c r="N103" t="s">
        <v>722</v>
      </c>
      <c r="O103" t="s">
        <v>723</v>
      </c>
      <c r="P103" t="s">
        <v>156</v>
      </c>
      <c r="Q103" t="b">
        <v>0</v>
      </c>
      <c r="R103" s="1">
        <v>42466</v>
      </c>
      <c r="S103" s="2">
        <v>42466</v>
      </c>
      <c r="T103" t="s">
        <v>41</v>
      </c>
      <c r="U103" s="3">
        <v>0.6875</v>
      </c>
      <c r="V103" t="s">
        <v>722</v>
      </c>
      <c r="W103" t="s">
        <v>723</v>
      </c>
      <c r="X103" t="s">
        <v>156</v>
      </c>
      <c r="Y103" t="s">
        <v>157</v>
      </c>
      <c r="Z103" t="s">
        <v>158</v>
      </c>
      <c r="AA103" t="s">
        <v>157</v>
      </c>
      <c r="AD103" t="s">
        <v>37</v>
      </c>
      <c r="AE103" t="s">
        <v>37</v>
      </c>
      <c r="AF103" t="s">
        <v>38</v>
      </c>
      <c r="AG103" t="s">
        <v>33</v>
      </c>
      <c r="AH103" t="s">
        <v>202</v>
      </c>
      <c r="AI103" t="s">
        <v>203</v>
      </c>
      <c r="AK103" t="s">
        <v>204</v>
      </c>
    </row>
    <row r="104" spans="1:37" x14ac:dyDescent="0.25">
      <c r="A104" t="s">
        <v>160</v>
      </c>
      <c r="C104" t="s">
        <v>33</v>
      </c>
      <c r="D104" t="s">
        <v>724</v>
      </c>
      <c r="G104" t="s">
        <v>725</v>
      </c>
      <c r="H104" t="s">
        <v>34</v>
      </c>
      <c r="I104" t="b">
        <v>0</v>
      </c>
      <c r="J104" s="1">
        <v>42466</v>
      </c>
      <c r="K104" s="2">
        <v>42466</v>
      </c>
      <c r="L104" t="s">
        <v>41</v>
      </c>
      <c r="M104" s="3">
        <v>0.77083333333333337</v>
      </c>
      <c r="N104" t="s">
        <v>726</v>
      </c>
      <c r="O104" t="s">
        <v>727</v>
      </c>
      <c r="P104" t="s">
        <v>156</v>
      </c>
      <c r="Q104" t="b">
        <v>0</v>
      </c>
      <c r="R104" s="1">
        <v>42466</v>
      </c>
      <c r="S104" s="2">
        <v>42466</v>
      </c>
      <c r="T104" t="s">
        <v>41</v>
      </c>
      <c r="U104" s="3">
        <v>0.77083333333333337</v>
      </c>
      <c r="V104" t="s">
        <v>726</v>
      </c>
      <c r="W104" t="s">
        <v>727</v>
      </c>
      <c r="X104" t="s">
        <v>156</v>
      </c>
      <c r="Y104" t="s">
        <v>157</v>
      </c>
      <c r="Z104" t="s">
        <v>158</v>
      </c>
      <c r="AA104" t="s">
        <v>157</v>
      </c>
      <c r="AD104" t="s">
        <v>37</v>
      </c>
      <c r="AE104" t="s">
        <v>37</v>
      </c>
      <c r="AF104" t="s">
        <v>38</v>
      </c>
      <c r="AG104" t="s">
        <v>33</v>
      </c>
      <c r="AH104" t="s">
        <v>202</v>
      </c>
      <c r="AI104" t="s">
        <v>209</v>
      </c>
      <c r="AK104" t="s">
        <v>204</v>
      </c>
    </row>
    <row r="105" spans="1:37" x14ac:dyDescent="0.25">
      <c r="A105" t="s">
        <v>210</v>
      </c>
      <c r="C105" t="s">
        <v>33</v>
      </c>
      <c r="D105" t="s">
        <v>728</v>
      </c>
      <c r="G105" t="s">
        <v>729</v>
      </c>
      <c r="H105" t="s">
        <v>34</v>
      </c>
      <c r="I105" t="b">
        <v>0</v>
      </c>
      <c r="J105" s="1">
        <v>42467</v>
      </c>
      <c r="K105" s="2">
        <v>42467</v>
      </c>
      <c r="L105" t="s">
        <v>42</v>
      </c>
      <c r="M105" s="3">
        <v>0.42708333333333331</v>
      </c>
      <c r="N105" t="s">
        <v>730</v>
      </c>
      <c r="O105" t="s">
        <v>731</v>
      </c>
      <c r="P105" t="s">
        <v>156</v>
      </c>
      <c r="Q105" t="b">
        <v>0</v>
      </c>
      <c r="R105" s="1">
        <v>42467</v>
      </c>
      <c r="S105" s="2">
        <v>42467</v>
      </c>
      <c r="T105" t="s">
        <v>42</v>
      </c>
      <c r="U105" s="3">
        <v>0.42708333333333331</v>
      </c>
      <c r="V105" t="s">
        <v>730</v>
      </c>
      <c r="W105" t="s">
        <v>731</v>
      </c>
      <c r="X105" t="s">
        <v>156</v>
      </c>
      <c r="Y105" t="s">
        <v>157</v>
      </c>
      <c r="Z105" t="s">
        <v>158</v>
      </c>
      <c r="AA105" t="s">
        <v>157</v>
      </c>
      <c r="AD105" t="s">
        <v>37</v>
      </c>
      <c r="AE105" t="s">
        <v>37</v>
      </c>
      <c r="AF105" t="s">
        <v>38</v>
      </c>
      <c r="AG105" t="s">
        <v>33</v>
      </c>
      <c r="AH105" t="s">
        <v>213</v>
      </c>
      <c r="AI105" t="s">
        <v>214</v>
      </c>
      <c r="AK105" t="s">
        <v>462</v>
      </c>
    </row>
    <row r="106" spans="1:37" x14ac:dyDescent="0.25">
      <c r="A106" t="s">
        <v>216</v>
      </c>
      <c r="C106" t="s">
        <v>33</v>
      </c>
      <c r="D106" t="s">
        <v>732</v>
      </c>
      <c r="G106" t="s">
        <v>733</v>
      </c>
      <c r="H106" t="s">
        <v>34</v>
      </c>
      <c r="I106" t="b">
        <v>0</v>
      </c>
      <c r="J106" s="1">
        <v>42467</v>
      </c>
      <c r="K106" s="2">
        <v>42467</v>
      </c>
      <c r="L106" t="s">
        <v>42</v>
      </c>
      <c r="M106" s="3">
        <v>0.5625</v>
      </c>
      <c r="N106" t="s">
        <v>734</v>
      </c>
      <c r="O106" t="s">
        <v>735</v>
      </c>
      <c r="P106" t="s">
        <v>156</v>
      </c>
      <c r="Q106" t="b">
        <v>0</v>
      </c>
      <c r="R106" s="1">
        <v>42467</v>
      </c>
      <c r="S106" s="2">
        <v>42467</v>
      </c>
      <c r="T106" t="s">
        <v>42</v>
      </c>
      <c r="U106" s="3">
        <v>0.64583333333333337</v>
      </c>
      <c r="V106" t="s">
        <v>736</v>
      </c>
      <c r="W106" t="s">
        <v>737</v>
      </c>
      <c r="X106" t="s">
        <v>156</v>
      </c>
      <c r="Y106" t="s">
        <v>157</v>
      </c>
      <c r="Z106" t="s">
        <v>158</v>
      </c>
      <c r="AA106" t="s">
        <v>157</v>
      </c>
      <c r="AD106" t="s">
        <v>37</v>
      </c>
      <c r="AE106" t="s">
        <v>37</v>
      </c>
      <c r="AF106" t="s">
        <v>38</v>
      </c>
      <c r="AG106" t="s">
        <v>33</v>
      </c>
      <c r="AH106" t="s">
        <v>223</v>
      </c>
      <c r="AI106" t="s">
        <v>224</v>
      </c>
      <c r="AK106" t="s">
        <v>225</v>
      </c>
    </row>
    <row r="107" spans="1:37" x14ac:dyDescent="0.25">
      <c r="A107" t="s">
        <v>738</v>
      </c>
      <c r="C107" t="s">
        <v>33</v>
      </c>
      <c r="D107" t="s">
        <v>739</v>
      </c>
      <c r="E107" t="s">
        <v>740</v>
      </c>
      <c r="G107" t="s">
        <v>741</v>
      </c>
      <c r="H107" t="s">
        <v>34</v>
      </c>
      <c r="I107" t="b">
        <v>0</v>
      </c>
      <c r="J107" s="1">
        <v>42467</v>
      </c>
      <c r="K107" s="2">
        <v>42467</v>
      </c>
      <c r="L107" t="s">
        <v>42</v>
      </c>
      <c r="M107" s="3">
        <v>0.66666666666666663</v>
      </c>
      <c r="N107" t="s">
        <v>740</v>
      </c>
      <c r="O107" t="s">
        <v>742</v>
      </c>
      <c r="P107" t="s">
        <v>156</v>
      </c>
      <c r="Q107" t="b">
        <v>0</v>
      </c>
      <c r="R107" s="1">
        <v>42467</v>
      </c>
      <c r="S107" s="2">
        <v>42467</v>
      </c>
      <c r="T107" t="s">
        <v>42</v>
      </c>
      <c r="U107" s="3">
        <v>0.83333333333333337</v>
      </c>
      <c r="V107" t="s">
        <v>743</v>
      </c>
      <c r="W107" t="s">
        <v>744</v>
      </c>
      <c r="X107" t="s">
        <v>156</v>
      </c>
      <c r="Y107" t="s">
        <v>157</v>
      </c>
      <c r="Z107" t="s">
        <v>158</v>
      </c>
      <c r="AA107" t="s">
        <v>157</v>
      </c>
      <c r="AD107" t="s">
        <v>37</v>
      </c>
      <c r="AE107" t="s">
        <v>37</v>
      </c>
      <c r="AF107" t="s">
        <v>38</v>
      </c>
      <c r="AG107" t="s">
        <v>33</v>
      </c>
      <c r="AH107" t="s">
        <v>745</v>
      </c>
      <c r="AI107" t="s">
        <v>746</v>
      </c>
      <c r="AK107" t="s">
        <v>747</v>
      </c>
    </row>
    <row r="108" spans="1:37" x14ac:dyDescent="0.25">
      <c r="A108" t="s">
        <v>309</v>
      </c>
      <c r="C108" t="s">
        <v>33</v>
      </c>
      <c r="D108" t="s">
        <v>310</v>
      </c>
      <c r="E108" t="s">
        <v>748</v>
      </c>
      <c r="G108" t="s">
        <v>749</v>
      </c>
      <c r="H108" t="s">
        <v>34</v>
      </c>
      <c r="I108" t="b">
        <v>0</v>
      </c>
      <c r="J108" s="1">
        <v>42467</v>
      </c>
      <c r="K108" s="2">
        <v>42467</v>
      </c>
      <c r="L108" t="s">
        <v>42</v>
      </c>
      <c r="M108" s="3">
        <v>0.67708333333333337</v>
      </c>
      <c r="N108" t="s">
        <v>748</v>
      </c>
      <c r="O108" t="s">
        <v>750</v>
      </c>
      <c r="P108" t="s">
        <v>156</v>
      </c>
      <c r="Q108" t="b">
        <v>0</v>
      </c>
      <c r="R108" s="1">
        <v>42467</v>
      </c>
      <c r="S108" s="2">
        <v>42467</v>
      </c>
      <c r="T108" t="s">
        <v>42</v>
      </c>
      <c r="U108" s="3">
        <v>0.67708333333333337</v>
      </c>
      <c r="V108" t="s">
        <v>748</v>
      </c>
      <c r="W108" t="s">
        <v>750</v>
      </c>
      <c r="X108" t="s">
        <v>156</v>
      </c>
      <c r="Y108" t="s">
        <v>157</v>
      </c>
      <c r="Z108" t="s">
        <v>158</v>
      </c>
      <c r="AA108" t="s">
        <v>157</v>
      </c>
      <c r="AD108" t="s">
        <v>37</v>
      </c>
      <c r="AE108" t="s">
        <v>37</v>
      </c>
      <c r="AF108" t="s">
        <v>38</v>
      </c>
      <c r="AG108" t="s">
        <v>33</v>
      </c>
      <c r="AH108" t="s">
        <v>329</v>
      </c>
      <c r="AI108" t="s">
        <v>315</v>
      </c>
      <c r="AK108" t="s">
        <v>330</v>
      </c>
    </row>
    <row r="109" spans="1:37" x14ac:dyDescent="0.25">
      <c r="A109" t="s">
        <v>229</v>
      </c>
      <c r="C109" t="s">
        <v>33</v>
      </c>
      <c r="D109" t="s">
        <v>751</v>
      </c>
      <c r="E109" t="s">
        <v>752</v>
      </c>
      <c r="G109" t="s">
        <v>753</v>
      </c>
      <c r="H109" t="s">
        <v>34</v>
      </c>
      <c r="I109" t="b">
        <v>0</v>
      </c>
      <c r="J109" s="1">
        <v>42467</v>
      </c>
      <c r="K109" s="2">
        <v>42467</v>
      </c>
      <c r="L109" t="s">
        <v>42</v>
      </c>
      <c r="M109" s="3">
        <v>0.6875</v>
      </c>
      <c r="N109" t="s">
        <v>752</v>
      </c>
      <c r="O109" t="s">
        <v>754</v>
      </c>
      <c r="P109" t="s">
        <v>156</v>
      </c>
      <c r="Q109" t="b">
        <v>0</v>
      </c>
      <c r="R109" s="1">
        <v>42467</v>
      </c>
      <c r="S109" s="2">
        <v>42467</v>
      </c>
      <c r="T109" t="s">
        <v>42</v>
      </c>
      <c r="U109" s="3">
        <v>0.75</v>
      </c>
      <c r="V109" t="s">
        <v>755</v>
      </c>
      <c r="W109" t="s">
        <v>756</v>
      </c>
      <c r="X109" t="s">
        <v>156</v>
      </c>
      <c r="Y109" t="s">
        <v>157</v>
      </c>
      <c r="Z109" t="s">
        <v>158</v>
      </c>
      <c r="AA109" t="s">
        <v>157</v>
      </c>
      <c r="AD109" t="s">
        <v>37</v>
      </c>
      <c r="AE109" t="s">
        <v>37</v>
      </c>
      <c r="AF109" t="s">
        <v>38</v>
      </c>
      <c r="AG109" t="s">
        <v>33</v>
      </c>
      <c r="AH109" t="s">
        <v>232</v>
      </c>
      <c r="AI109" t="s">
        <v>233</v>
      </c>
      <c r="AK109" t="s">
        <v>757</v>
      </c>
    </row>
    <row r="110" spans="1:37" x14ac:dyDescent="0.25">
      <c r="A110" t="s">
        <v>738</v>
      </c>
      <c r="C110" t="s">
        <v>33</v>
      </c>
      <c r="D110" t="s">
        <v>739</v>
      </c>
      <c r="E110" t="s">
        <v>758</v>
      </c>
      <c r="G110" t="s">
        <v>759</v>
      </c>
      <c r="H110" t="s">
        <v>34</v>
      </c>
      <c r="I110" t="b">
        <v>0</v>
      </c>
      <c r="J110" s="1">
        <v>42468</v>
      </c>
      <c r="K110" s="2">
        <v>42468</v>
      </c>
      <c r="L110" t="s">
        <v>43</v>
      </c>
      <c r="M110" s="3">
        <v>0.41666666666666669</v>
      </c>
      <c r="N110" t="s">
        <v>758</v>
      </c>
      <c r="O110" t="s">
        <v>760</v>
      </c>
      <c r="P110" t="s">
        <v>156</v>
      </c>
      <c r="Q110" t="b">
        <v>0</v>
      </c>
      <c r="R110" s="1">
        <v>42468</v>
      </c>
      <c r="S110" s="2">
        <v>42468</v>
      </c>
      <c r="T110" t="s">
        <v>43</v>
      </c>
      <c r="U110" s="3">
        <v>0.75</v>
      </c>
      <c r="V110" t="s">
        <v>761</v>
      </c>
      <c r="W110" t="s">
        <v>762</v>
      </c>
      <c r="X110" t="s">
        <v>156</v>
      </c>
      <c r="Y110" t="s">
        <v>157</v>
      </c>
      <c r="Z110" t="s">
        <v>158</v>
      </c>
      <c r="AA110" t="s">
        <v>157</v>
      </c>
      <c r="AD110" t="s">
        <v>37</v>
      </c>
      <c r="AE110" t="s">
        <v>37</v>
      </c>
      <c r="AF110" t="s">
        <v>38</v>
      </c>
      <c r="AG110" t="s">
        <v>33</v>
      </c>
      <c r="AH110" t="s">
        <v>745</v>
      </c>
      <c r="AI110" t="s">
        <v>746</v>
      </c>
      <c r="AK110" t="s">
        <v>763</v>
      </c>
    </row>
    <row r="111" spans="1:37" x14ac:dyDescent="0.25">
      <c r="A111" t="s">
        <v>309</v>
      </c>
      <c r="C111" t="s">
        <v>33</v>
      </c>
      <c r="D111" t="s">
        <v>310</v>
      </c>
      <c r="E111" t="s">
        <v>764</v>
      </c>
      <c r="G111" t="s">
        <v>765</v>
      </c>
      <c r="H111" t="s">
        <v>34</v>
      </c>
      <c r="I111" t="b">
        <v>0</v>
      </c>
      <c r="J111" s="1">
        <v>42468</v>
      </c>
      <c r="K111" s="2">
        <v>42468</v>
      </c>
      <c r="L111" t="s">
        <v>43</v>
      </c>
      <c r="M111" s="3">
        <v>0.67708333333333337</v>
      </c>
      <c r="N111" t="s">
        <v>764</v>
      </c>
      <c r="O111" t="s">
        <v>766</v>
      </c>
      <c r="P111" t="s">
        <v>156</v>
      </c>
      <c r="Q111" t="b">
        <v>0</v>
      </c>
      <c r="R111" s="1">
        <v>42468</v>
      </c>
      <c r="S111" s="2">
        <v>42468</v>
      </c>
      <c r="T111" t="s">
        <v>43</v>
      </c>
      <c r="U111" s="3">
        <v>0.67708333333333337</v>
      </c>
      <c r="V111" t="s">
        <v>764</v>
      </c>
      <c r="W111" t="s">
        <v>766</v>
      </c>
      <c r="X111" t="s">
        <v>156</v>
      </c>
      <c r="Y111" t="s">
        <v>157</v>
      </c>
      <c r="Z111" t="s">
        <v>158</v>
      </c>
      <c r="AA111" t="s">
        <v>157</v>
      </c>
      <c r="AD111" t="s">
        <v>37</v>
      </c>
      <c r="AE111" t="s">
        <v>37</v>
      </c>
      <c r="AF111" t="s">
        <v>38</v>
      </c>
      <c r="AG111" t="s">
        <v>33</v>
      </c>
      <c r="AH111" t="s">
        <v>329</v>
      </c>
      <c r="AI111" t="s">
        <v>315</v>
      </c>
      <c r="AK111" t="s">
        <v>330</v>
      </c>
    </row>
    <row r="112" spans="1:37" x14ac:dyDescent="0.25">
      <c r="A112" t="s">
        <v>738</v>
      </c>
      <c r="C112" t="s">
        <v>33</v>
      </c>
      <c r="D112" t="s">
        <v>739</v>
      </c>
      <c r="E112" t="s">
        <v>767</v>
      </c>
      <c r="G112" t="s">
        <v>768</v>
      </c>
      <c r="H112" t="s">
        <v>34</v>
      </c>
      <c r="I112" t="b">
        <v>0</v>
      </c>
      <c r="J112" s="1">
        <v>42469</v>
      </c>
      <c r="K112" s="2">
        <v>42469</v>
      </c>
      <c r="L112" t="s">
        <v>35</v>
      </c>
      <c r="M112" s="3">
        <v>0.41666666666666669</v>
      </c>
      <c r="N112" t="s">
        <v>767</v>
      </c>
      <c r="O112" t="s">
        <v>769</v>
      </c>
      <c r="P112" t="s">
        <v>156</v>
      </c>
      <c r="Q112" t="b">
        <v>0</v>
      </c>
      <c r="R112" s="1">
        <v>42469</v>
      </c>
      <c r="S112" s="2">
        <v>42469</v>
      </c>
      <c r="T112" t="s">
        <v>35</v>
      </c>
      <c r="U112" s="3">
        <v>0.70833333333333337</v>
      </c>
      <c r="V112" t="s">
        <v>770</v>
      </c>
      <c r="W112" t="s">
        <v>771</v>
      </c>
      <c r="X112" t="s">
        <v>156</v>
      </c>
      <c r="Y112" t="s">
        <v>157</v>
      </c>
      <c r="Z112" t="s">
        <v>158</v>
      </c>
      <c r="AA112" t="s">
        <v>157</v>
      </c>
      <c r="AD112" t="s">
        <v>37</v>
      </c>
      <c r="AE112" t="s">
        <v>37</v>
      </c>
      <c r="AF112" t="s">
        <v>38</v>
      </c>
      <c r="AG112" t="s">
        <v>33</v>
      </c>
      <c r="AH112" t="s">
        <v>745</v>
      </c>
      <c r="AI112" t="s">
        <v>746</v>
      </c>
      <c r="AK112" t="s">
        <v>763</v>
      </c>
    </row>
    <row r="113" spans="1:37" x14ac:dyDescent="0.25">
      <c r="A113" t="s">
        <v>237</v>
      </c>
      <c r="C113" t="s">
        <v>33</v>
      </c>
      <c r="D113" t="s">
        <v>772</v>
      </c>
      <c r="G113" t="s">
        <v>773</v>
      </c>
      <c r="H113" t="s">
        <v>34</v>
      </c>
      <c r="I113" t="b">
        <v>0</v>
      </c>
      <c r="J113" s="1">
        <v>42469</v>
      </c>
      <c r="K113" s="2">
        <v>42469</v>
      </c>
      <c r="L113" t="s">
        <v>35</v>
      </c>
      <c r="M113" s="3">
        <v>0.42708333333333331</v>
      </c>
      <c r="N113" t="s">
        <v>774</v>
      </c>
      <c r="O113" t="s">
        <v>775</v>
      </c>
      <c r="P113" t="s">
        <v>156</v>
      </c>
      <c r="Q113" t="b">
        <v>0</v>
      </c>
      <c r="R113" s="1">
        <v>42469</v>
      </c>
      <c r="S113" s="2">
        <v>42469</v>
      </c>
      <c r="T113" t="s">
        <v>35</v>
      </c>
      <c r="U113" s="3">
        <v>0.42708333333333331</v>
      </c>
      <c r="V113" t="s">
        <v>774</v>
      </c>
      <c r="W113" t="s">
        <v>775</v>
      </c>
      <c r="X113" t="s">
        <v>156</v>
      </c>
      <c r="Y113" t="s">
        <v>157</v>
      </c>
      <c r="Z113" t="s">
        <v>158</v>
      </c>
      <c r="AA113" t="s">
        <v>157</v>
      </c>
      <c r="AD113" t="s">
        <v>37</v>
      </c>
      <c r="AE113" t="s">
        <v>37</v>
      </c>
      <c r="AF113" t="s">
        <v>38</v>
      </c>
      <c r="AG113" t="s">
        <v>33</v>
      </c>
      <c r="AH113" t="s">
        <v>187</v>
      </c>
      <c r="AI113" t="s">
        <v>240</v>
      </c>
      <c r="AK113" t="s">
        <v>189</v>
      </c>
    </row>
    <row r="114" spans="1:37" x14ac:dyDescent="0.25">
      <c r="A114" t="s">
        <v>776</v>
      </c>
      <c r="C114" t="s">
        <v>33</v>
      </c>
      <c r="D114" t="s">
        <v>777</v>
      </c>
      <c r="G114" t="s">
        <v>778</v>
      </c>
      <c r="H114" t="s">
        <v>34</v>
      </c>
      <c r="I114" t="b">
        <v>0</v>
      </c>
      <c r="J114" s="1">
        <v>42469</v>
      </c>
      <c r="K114" s="2">
        <v>42469</v>
      </c>
      <c r="L114" t="s">
        <v>35</v>
      </c>
      <c r="M114" s="3">
        <v>0.58333333333333337</v>
      </c>
      <c r="N114" t="s">
        <v>779</v>
      </c>
      <c r="O114" t="s">
        <v>780</v>
      </c>
      <c r="P114" t="s">
        <v>156</v>
      </c>
      <c r="Q114" t="b">
        <v>0</v>
      </c>
      <c r="R114" s="1">
        <v>42469</v>
      </c>
      <c r="S114" s="2">
        <v>42469</v>
      </c>
      <c r="T114" t="s">
        <v>35</v>
      </c>
      <c r="U114" s="3">
        <v>0.58333333333333337</v>
      </c>
      <c r="V114" t="s">
        <v>779</v>
      </c>
      <c r="W114" t="s">
        <v>780</v>
      </c>
      <c r="X114" t="s">
        <v>156</v>
      </c>
      <c r="Y114" t="s">
        <v>157</v>
      </c>
      <c r="Z114" t="s">
        <v>158</v>
      </c>
      <c r="AA114" t="s">
        <v>157</v>
      </c>
      <c r="AD114" t="s">
        <v>37</v>
      </c>
      <c r="AE114" t="s">
        <v>37</v>
      </c>
      <c r="AF114" t="s">
        <v>38</v>
      </c>
      <c r="AG114" t="s">
        <v>33</v>
      </c>
      <c r="AH114" t="s">
        <v>781</v>
      </c>
      <c r="AI114" t="s">
        <v>782</v>
      </c>
      <c r="AK114" t="s">
        <v>783</v>
      </c>
    </row>
    <row r="115" spans="1:37" x14ac:dyDescent="0.25">
      <c r="A115" t="s">
        <v>738</v>
      </c>
      <c r="C115" t="s">
        <v>33</v>
      </c>
      <c r="D115" t="s">
        <v>739</v>
      </c>
      <c r="E115" t="s">
        <v>784</v>
      </c>
      <c r="G115" t="s">
        <v>785</v>
      </c>
      <c r="H115" t="s">
        <v>34</v>
      </c>
      <c r="I115" t="b">
        <v>0</v>
      </c>
      <c r="J115" s="1">
        <v>42470</v>
      </c>
      <c r="K115" s="2">
        <v>42470</v>
      </c>
      <c r="L115" t="s">
        <v>36</v>
      </c>
      <c r="M115" s="3">
        <v>0.58333333333333337</v>
      </c>
      <c r="N115" t="s">
        <v>784</v>
      </c>
      <c r="O115" t="s">
        <v>786</v>
      </c>
      <c r="P115" t="s">
        <v>156</v>
      </c>
      <c r="Q115" t="b">
        <v>0</v>
      </c>
      <c r="R115" s="1">
        <v>42470</v>
      </c>
      <c r="S115" s="2">
        <v>42470</v>
      </c>
      <c r="T115" t="s">
        <v>36</v>
      </c>
      <c r="U115" s="3">
        <v>0.66666666666666663</v>
      </c>
      <c r="V115" t="s">
        <v>787</v>
      </c>
      <c r="W115" t="s">
        <v>788</v>
      </c>
      <c r="X115" t="s">
        <v>156</v>
      </c>
      <c r="Y115" t="s">
        <v>157</v>
      </c>
      <c r="Z115" t="s">
        <v>158</v>
      </c>
      <c r="AA115" t="s">
        <v>157</v>
      </c>
      <c r="AD115" t="s">
        <v>37</v>
      </c>
      <c r="AE115" t="s">
        <v>37</v>
      </c>
      <c r="AF115" t="s">
        <v>38</v>
      </c>
      <c r="AG115" t="s">
        <v>33</v>
      </c>
      <c r="AH115" t="s">
        <v>745</v>
      </c>
      <c r="AI115" t="s">
        <v>746</v>
      </c>
      <c r="AK115" t="s">
        <v>763</v>
      </c>
    </row>
    <row r="116" spans="1:37" x14ac:dyDescent="0.25">
      <c r="A116" t="s">
        <v>159</v>
      </c>
      <c r="C116" t="s">
        <v>33</v>
      </c>
      <c r="D116" t="s">
        <v>789</v>
      </c>
      <c r="G116" t="s">
        <v>790</v>
      </c>
      <c r="H116" t="s">
        <v>34</v>
      </c>
      <c r="I116" t="b">
        <v>0</v>
      </c>
      <c r="J116" s="1">
        <v>42471</v>
      </c>
      <c r="K116" s="2">
        <v>42471</v>
      </c>
      <c r="L116" t="s">
        <v>39</v>
      </c>
      <c r="M116" s="3">
        <v>0.42708333333333331</v>
      </c>
      <c r="N116" t="s">
        <v>791</v>
      </c>
      <c r="O116" t="s">
        <v>792</v>
      </c>
      <c r="P116" t="s">
        <v>156</v>
      </c>
      <c r="Q116" t="b">
        <v>0</v>
      </c>
      <c r="R116" s="1">
        <v>42471</v>
      </c>
      <c r="S116" s="2">
        <v>42471</v>
      </c>
      <c r="T116" t="s">
        <v>39</v>
      </c>
      <c r="U116" s="3">
        <v>0.42708333333333331</v>
      </c>
      <c r="V116" t="s">
        <v>791</v>
      </c>
      <c r="W116" t="s">
        <v>792</v>
      </c>
      <c r="X116" t="s">
        <v>156</v>
      </c>
      <c r="Y116" t="s">
        <v>157</v>
      </c>
      <c r="Z116" t="s">
        <v>158</v>
      </c>
      <c r="AA116" t="s">
        <v>157</v>
      </c>
      <c r="AD116" t="s">
        <v>37</v>
      </c>
      <c r="AE116" t="s">
        <v>37</v>
      </c>
      <c r="AF116" t="s">
        <v>38</v>
      </c>
      <c r="AG116" t="s">
        <v>33</v>
      </c>
      <c r="AH116" t="s">
        <v>187</v>
      </c>
      <c r="AI116" t="s">
        <v>258</v>
      </c>
      <c r="AK116" t="s">
        <v>189</v>
      </c>
    </row>
    <row r="117" spans="1:37" x14ac:dyDescent="0.25">
      <c r="A117" t="s">
        <v>309</v>
      </c>
      <c r="C117" t="s">
        <v>33</v>
      </c>
      <c r="D117" t="s">
        <v>310</v>
      </c>
      <c r="E117" t="s">
        <v>793</v>
      </c>
      <c r="G117" t="s">
        <v>794</v>
      </c>
      <c r="H117" t="s">
        <v>34</v>
      </c>
      <c r="I117" t="b">
        <v>0</v>
      </c>
      <c r="J117" s="1">
        <v>42471</v>
      </c>
      <c r="K117" s="2">
        <v>42471</v>
      </c>
      <c r="L117" t="s">
        <v>39</v>
      </c>
      <c r="M117" s="3">
        <v>0.67708333333333337</v>
      </c>
      <c r="N117" t="s">
        <v>793</v>
      </c>
      <c r="O117" t="s">
        <v>795</v>
      </c>
      <c r="P117" t="s">
        <v>156</v>
      </c>
      <c r="Q117" t="b">
        <v>0</v>
      </c>
      <c r="R117" s="1">
        <v>42471</v>
      </c>
      <c r="S117" s="2">
        <v>42471</v>
      </c>
      <c r="T117" t="s">
        <v>39</v>
      </c>
      <c r="U117" s="3">
        <v>0.67708333333333337</v>
      </c>
      <c r="V117" t="s">
        <v>793</v>
      </c>
      <c r="W117" t="s">
        <v>795</v>
      </c>
      <c r="X117" t="s">
        <v>156</v>
      </c>
      <c r="Y117" t="s">
        <v>157</v>
      </c>
      <c r="Z117" t="s">
        <v>158</v>
      </c>
      <c r="AA117" t="s">
        <v>157</v>
      </c>
      <c r="AD117" t="s">
        <v>37</v>
      </c>
      <c r="AE117" t="s">
        <v>37</v>
      </c>
      <c r="AF117" t="s">
        <v>38</v>
      </c>
      <c r="AG117" t="s">
        <v>33</v>
      </c>
      <c r="AH117" t="s">
        <v>329</v>
      </c>
      <c r="AI117" t="s">
        <v>315</v>
      </c>
      <c r="AK117" t="s">
        <v>330</v>
      </c>
    </row>
    <row r="118" spans="1:37" x14ac:dyDescent="0.25">
      <c r="A118" t="s">
        <v>415</v>
      </c>
      <c r="C118" t="s">
        <v>33</v>
      </c>
      <c r="D118" t="s">
        <v>796</v>
      </c>
      <c r="G118" t="s">
        <v>797</v>
      </c>
      <c r="H118" t="s">
        <v>34</v>
      </c>
      <c r="I118" t="b">
        <v>0</v>
      </c>
      <c r="J118" s="1">
        <v>42471</v>
      </c>
      <c r="K118" s="2">
        <v>42471</v>
      </c>
      <c r="L118" t="s">
        <v>39</v>
      </c>
      <c r="M118" s="3">
        <v>0.75</v>
      </c>
      <c r="N118" t="s">
        <v>798</v>
      </c>
      <c r="O118" t="s">
        <v>799</v>
      </c>
      <c r="P118" t="s">
        <v>156</v>
      </c>
      <c r="Q118" t="b">
        <v>0</v>
      </c>
      <c r="R118" s="1">
        <v>42471</v>
      </c>
      <c r="S118" s="2">
        <v>42471</v>
      </c>
      <c r="T118" t="s">
        <v>39</v>
      </c>
      <c r="U118" s="3">
        <v>0.75</v>
      </c>
      <c r="V118" t="s">
        <v>798</v>
      </c>
      <c r="W118" t="s">
        <v>799</v>
      </c>
      <c r="X118" t="s">
        <v>156</v>
      </c>
      <c r="Y118" t="s">
        <v>157</v>
      </c>
      <c r="Z118" t="s">
        <v>158</v>
      </c>
      <c r="AA118" t="s">
        <v>157</v>
      </c>
      <c r="AD118" t="s">
        <v>37</v>
      </c>
      <c r="AE118" t="s">
        <v>37</v>
      </c>
      <c r="AF118" t="s">
        <v>38</v>
      </c>
      <c r="AG118" t="s">
        <v>33</v>
      </c>
      <c r="AH118" t="s">
        <v>800</v>
      </c>
      <c r="AI118" t="s">
        <v>801</v>
      </c>
      <c r="AK118" t="s">
        <v>802</v>
      </c>
    </row>
    <row r="119" spans="1:37" x14ac:dyDescent="0.25">
      <c r="A119" t="s">
        <v>271</v>
      </c>
      <c r="C119" t="s">
        <v>33</v>
      </c>
      <c r="D119" t="s">
        <v>803</v>
      </c>
      <c r="G119" t="s">
        <v>804</v>
      </c>
      <c r="H119" t="s">
        <v>34</v>
      </c>
      <c r="I119" t="b">
        <v>0</v>
      </c>
      <c r="J119" s="1">
        <v>42471</v>
      </c>
      <c r="K119" s="2">
        <v>42471</v>
      </c>
      <c r="L119" t="s">
        <v>39</v>
      </c>
      <c r="M119" s="3">
        <v>0.77083333333333337</v>
      </c>
      <c r="N119" t="s">
        <v>805</v>
      </c>
      <c r="O119" t="s">
        <v>806</v>
      </c>
      <c r="P119" t="s">
        <v>156</v>
      </c>
      <c r="Q119" t="b">
        <v>0</v>
      </c>
      <c r="R119" s="1">
        <v>42471</v>
      </c>
      <c r="S119" s="2">
        <v>42471</v>
      </c>
      <c r="T119" t="s">
        <v>39</v>
      </c>
      <c r="U119" s="3">
        <v>0.77083333333333337</v>
      </c>
      <c r="V119" t="s">
        <v>805</v>
      </c>
      <c r="W119" t="s">
        <v>806</v>
      </c>
      <c r="X119" t="s">
        <v>156</v>
      </c>
      <c r="Y119" t="s">
        <v>157</v>
      </c>
      <c r="Z119" t="s">
        <v>158</v>
      </c>
      <c r="AA119" t="s">
        <v>157</v>
      </c>
      <c r="AD119" t="s">
        <v>37</v>
      </c>
      <c r="AE119" t="s">
        <v>37</v>
      </c>
      <c r="AF119" t="s">
        <v>38</v>
      </c>
      <c r="AG119" t="s">
        <v>33</v>
      </c>
      <c r="AH119" t="s">
        <v>187</v>
      </c>
      <c r="AI119" t="s">
        <v>272</v>
      </c>
      <c r="AK119" t="s">
        <v>189</v>
      </c>
    </row>
    <row r="120" spans="1:37" x14ac:dyDescent="0.25">
      <c r="A120" t="s">
        <v>807</v>
      </c>
      <c r="C120" t="s">
        <v>33</v>
      </c>
      <c r="D120" t="s">
        <v>808</v>
      </c>
      <c r="G120" t="s">
        <v>809</v>
      </c>
      <c r="H120" t="s">
        <v>34</v>
      </c>
      <c r="I120" t="b">
        <v>0</v>
      </c>
      <c r="J120" s="1">
        <v>42472</v>
      </c>
      <c r="K120" s="2">
        <v>42472</v>
      </c>
      <c r="L120" t="s">
        <v>40</v>
      </c>
      <c r="M120" s="3">
        <v>0.66666666666666663</v>
      </c>
      <c r="N120" t="s">
        <v>810</v>
      </c>
      <c r="O120" t="s">
        <v>811</v>
      </c>
      <c r="P120" t="s">
        <v>156</v>
      </c>
      <c r="Q120" t="b">
        <v>0</v>
      </c>
      <c r="R120" s="1">
        <v>42472</v>
      </c>
      <c r="S120" s="2">
        <v>42472</v>
      </c>
      <c r="T120" t="s">
        <v>40</v>
      </c>
      <c r="U120" s="3">
        <v>0.66666666666666663</v>
      </c>
      <c r="V120" t="s">
        <v>810</v>
      </c>
      <c r="W120" t="s">
        <v>811</v>
      </c>
      <c r="X120" t="s">
        <v>156</v>
      </c>
      <c r="Y120" t="s">
        <v>157</v>
      </c>
      <c r="Z120" t="s">
        <v>158</v>
      </c>
      <c r="AA120" t="s">
        <v>157</v>
      </c>
      <c r="AD120" t="s">
        <v>37</v>
      </c>
      <c r="AE120" t="s">
        <v>37</v>
      </c>
      <c r="AF120" t="s">
        <v>38</v>
      </c>
      <c r="AG120" t="s">
        <v>33</v>
      </c>
      <c r="AH120" t="s">
        <v>812</v>
      </c>
      <c r="AI120" t="s">
        <v>813</v>
      </c>
      <c r="AK120" t="s">
        <v>814</v>
      </c>
    </row>
    <row r="121" spans="1:37" x14ac:dyDescent="0.25">
      <c r="A121" t="s">
        <v>815</v>
      </c>
      <c r="C121" t="s">
        <v>33</v>
      </c>
      <c r="D121" t="s">
        <v>816</v>
      </c>
      <c r="G121" t="s">
        <v>817</v>
      </c>
      <c r="H121" t="s">
        <v>34</v>
      </c>
      <c r="I121" t="b">
        <v>0</v>
      </c>
      <c r="J121" s="1">
        <v>42472</v>
      </c>
      <c r="K121" s="2">
        <v>42472</v>
      </c>
      <c r="L121" t="s">
        <v>40</v>
      </c>
      <c r="M121" s="3">
        <v>0.67708333333333337</v>
      </c>
      <c r="N121" t="s">
        <v>818</v>
      </c>
      <c r="O121" t="s">
        <v>819</v>
      </c>
      <c r="P121" t="s">
        <v>156</v>
      </c>
      <c r="Q121" t="b">
        <v>0</v>
      </c>
      <c r="R121" s="1">
        <v>42472</v>
      </c>
      <c r="S121" s="2">
        <v>42472</v>
      </c>
      <c r="T121" t="s">
        <v>40</v>
      </c>
      <c r="U121" s="3">
        <v>0.67708333333333337</v>
      </c>
      <c r="V121" t="s">
        <v>818</v>
      </c>
      <c r="W121" t="s">
        <v>819</v>
      </c>
      <c r="X121" t="s">
        <v>156</v>
      </c>
      <c r="Y121" t="s">
        <v>157</v>
      </c>
      <c r="Z121" t="s">
        <v>158</v>
      </c>
      <c r="AA121" t="s">
        <v>157</v>
      </c>
      <c r="AD121" t="s">
        <v>37</v>
      </c>
      <c r="AE121" t="s">
        <v>37</v>
      </c>
      <c r="AF121" t="s">
        <v>38</v>
      </c>
      <c r="AG121" t="s">
        <v>33</v>
      </c>
      <c r="AH121" t="s">
        <v>314</v>
      </c>
      <c r="AI121" t="s">
        <v>820</v>
      </c>
      <c r="AK121" t="s">
        <v>821</v>
      </c>
    </row>
    <row r="122" spans="1:37" x14ac:dyDescent="0.25">
      <c r="A122" t="s">
        <v>822</v>
      </c>
      <c r="C122" t="s">
        <v>33</v>
      </c>
      <c r="D122" t="s">
        <v>823</v>
      </c>
      <c r="G122" t="s">
        <v>824</v>
      </c>
      <c r="H122" t="s">
        <v>34</v>
      </c>
      <c r="I122" t="b">
        <v>0</v>
      </c>
      <c r="J122" s="1">
        <v>42473</v>
      </c>
      <c r="K122" s="2">
        <v>42473</v>
      </c>
      <c r="L122" t="s">
        <v>41</v>
      </c>
      <c r="M122" s="3">
        <v>0.42708333333333331</v>
      </c>
      <c r="N122" t="s">
        <v>825</v>
      </c>
      <c r="O122" t="s">
        <v>826</v>
      </c>
      <c r="P122" t="s">
        <v>156</v>
      </c>
      <c r="Q122" t="b">
        <v>0</v>
      </c>
      <c r="R122" s="1">
        <v>42473</v>
      </c>
      <c r="S122" s="2">
        <v>42473</v>
      </c>
      <c r="T122" t="s">
        <v>41</v>
      </c>
      <c r="U122" s="3">
        <v>0.42708333333333331</v>
      </c>
      <c r="V122" t="s">
        <v>825</v>
      </c>
      <c r="W122" t="s">
        <v>826</v>
      </c>
      <c r="X122" t="s">
        <v>156</v>
      </c>
      <c r="Y122" t="s">
        <v>157</v>
      </c>
      <c r="Z122" t="s">
        <v>158</v>
      </c>
      <c r="AA122" t="s">
        <v>157</v>
      </c>
      <c r="AD122" t="s">
        <v>37</v>
      </c>
      <c r="AE122" t="s">
        <v>37</v>
      </c>
      <c r="AF122" t="s">
        <v>38</v>
      </c>
      <c r="AG122" t="s">
        <v>33</v>
      </c>
      <c r="AH122" t="s">
        <v>187</v>
      </c>
      <c r="AI122" t="s">
        <v>827</v>
      </c>
      <c r="AK122" t="s">
        <v>189</v>
      </c>
    </row>
    <row r="123" spans="1:37" x14ac:dyDescent="0.25">
      <c r="A123" t="s">
        <v>828</v>
      </c>
      <c r="C123" t="s">
        <v>33</v>
      </c>
      <c r="D123" t="s">
        <v>829</v>
      </c>
      <c r="G123" t="s">
        <v>830</v>
      </c>
      <c r="H123" t="s">
        <v>34</v>
      </c>
      <c r="I123" t="b">
        <v>0</v>
      </c>
      <c r="J123" s="1">
        <v>42473</v>
      </c>
      <c r="K123" s="2">
        <v>42473</v>
      </c>
      <c r="L123" t="s">
        <v>41</v>
      </c>
      <c r="M123" s="3">
        <v>0.46875</v>
      </c>
      <c r="N123" t="s">
        <v>831</v>
      </c>
      <c r="O123" t="s">
        <v>832</v>
      </c>
      <c r="P123" t="s">
        <v>156</v>
      </c>
      <c r="Q123" t="b">
        <v>0</v>
      </c>
      <c r="R123" s="1">
        <v>42473</v>
      </c>
      <c r="S123" s="2">
        <v>42473</v>
      </c>
      <c r="T123" t="s">
        <v>41</v>
      </c>
      <c r="U123" s="3">
        <v>0.46875</v>
      </c>
      <c r="V123" t="s">
        <v>831</v>
      </c>
      <c r="W123" t="s">
        <v>832</v>
      </c>
      <c r="X123" t="s">
        <v>156</v>
      </c>
      <c r="Y123" t="s">
        <v>157</v>
      </c>
      <c r="Z123" t="s">
        <v>158</v>
      </c>
      <c r="AA123" t="s">
        <v>157</v>
      </c>
      <c r="AD123" t="s">
        <v>37</v>
      </c>
      <c r="AE123" t="s">
        <v>37</v>
      </c>
      <c r="AF123" t="s">
        <v>38</v>
      </c>
      <c r="AG123" t="s">
        <v>33</v>
      </c>
      <c r="AH123" t="s">
        <v>187</v>
      </c>
      <c r="AI123" t="s">
        <v>827</v>
      </c>
      <c r="AK123" t="s">
        <v>189</v>
      </c>
    </row>
    <row r="124" spans="1:37" x14ac:dyDescent="0.25">
      <c r="A124" t="s">
        <v>833</v>
      </c>
      <c r="C124" t="s">
        <v>33</v>
      </c>
      <c r="D124" t="s">
        <v>834</v>
      </c>
      <c r="G124" t="s">
        <v>835</v>
      </c>
      <c r="H124" t="s">
        <v>34</v>
      </c>
      <c r="I124" t="b">
        <v>0</v>
      </c>
      <c r="J124" s="1">
        <v>42473</v>
      </c>
      <c r="K124" s="2">
        <v>42473</v>
      </c>
      <c r="L124" t="s">
        <v>41</v>
      </c>
      <c r="M124" s="3">
        <v>0.58333333333333337</v>
      </c>
      <c r="N124" t="s">
        <v>836</v>
      </c>
      <c r="O124" t="s">
        <v>837</v>
      </c>
      <c r="P124" t="s">
        <v>156</v>
      </c>
      <c r="Q124" t="b">
        <v>0</v>
      </c>
      <c r="R124" s="1">
        <v>42473</v>
      </c>
      <c r="S124" s="2">
        <v>42473</v>
      </c>
      <c r="T124" t="s">
        <v>41</v>
      </c>
      <c r="U124" s="3">
        <v>0.58333333333333337</v>
      </c>
      <c r="V124" t="s">
        <v>836</v>
      </c>
      <c r="W124" t="s">
        <v>837</v>
      </c>
      <c r="X124" t="s">
        <v>156</v>
      </c>
      <c r="Y124" t="s">
        <v>157</v>
      </c>
      <c r="Z124" t="s">
        <v>158</v>
      </c>
      <c r="AA124" t="s">
        <v>157</v>
      </c>
      <c r="AD124" t="s">
        <v>37</v>
      </c>
      <c r="AE124" t="s">
        <v>37</v>
      </c>
      <c r="AF124" t="s">
        <v>38</v>
      </c>
      <c r="AG124" t="s">
        <v>33</v>
      </c>
      <c r="AH124" t="s">
        <v>838</v>
      </c>
      <c r="AI124" t="s">
        <v>292</v>
      </c>
      <c r="AK124" t="s">
        <v>839</v>
      </c>
    </row>
    <row r="125" spans="1:37" x14ac:dyDescent="0.25">
      <c r="A125" t="s">
        <v>840</v>
      </c>
      <c r="C125" t="s">
        <v>33</v>
      </c>
      <c r="D125" t="s">
        <v>841</v>
      </c>
      <c r="G125" t="s">
        <v>842</v>
      </c>
      <c r="H125" t="s">
        <v>34</v>
      </c>
      <c r="I125" t="b">
        <v>0</v>
      </c>
      <c r="J125" s="1">
        <v>42473</v>
      </c>
      <c r="K125" s="2">
        <v>42473</v>
      </c>
      <c r="L125" t="s">
        <v>41</v>
      </c>
      <c r="M125" s="3">
        <v>0.58333333333333337</v>
      </c>
      <c r="N125" t="s">
        <v>836</v>
      </c>
      <c r="O125" t="s">
        <v>837</v>
      </c>
      <c r="P125" t="s">
        <v>156</v>
      </c>
      <c r="Q125" t="b">
        <v>0</v>
      </c>
      <c r="R125" s="1">
        <v>42473</v>
      </c>
      <c r="S125" s="2">
        <v>42473</v>
      </c>
      <c r="T125" t="s">
        <v>41</v>
      </c>
      <c r="U125" s="3">
        <v>0.66666666666666663</v>
      </c>
      <c r="V125" t="s">
        <v>843</v>
      </c>
      <c r="W125" t="s">
        <v>844</v>
      </c>
      <c r="X125" t="s">
        <v>156</v>
      </c>
      <c r="Y125" t="s">
        <v>157</v>
      </c>
      <c r="Z125" t="s">
        <v>158</v>
      </c>
      <c r="AA125" t="s">
        <v>157</v>
      </c>
      <c r="AD125" t="s">
        <v>37</v>
      </c>
      <c r="AE125" t="s">
        <v>37</v>
      </c>
      <c r="AF125" t="s">
        <v>38</v>
      </c>
      <c r="AG125" t="s">
        <v>33</v>
      </c>
      <c r="AH125" t="s">
        <v>701</v>
      </c>
      <c r="AI125" t="s">
        <v>845</v>
      </c>
      <c r="AK125" t="s">
        <v>702</v>
      </c>
    </row>
    <row r="126" spans="1:37" x14ac:dyDescent="0.25">
      <c r="A126" t="s">
        <v>309</v>
      </c>
      <c r="C126" t="s">
        <v>33</v>
      </c>
      <c r="D126" t="s">
        <v>310</v>
      </c>
      <c r="E126" t="s">
        <v>846</v>
      </c>
      <c r="G126" t="s">
        <v>847</v>
      </c>
      <c r="H126" t="s">
        <v>34</v>
      </c>
      <c r="I126" t="b">
        <v>0</v>
      </c>
      <c r="J126" s="1">
        <v>42473</v>
      </c>
      <c r="K126" s="2">
        <v>42473</v>
      </c>
      <c r="L126" t="s">
        <v>41</v>
      </c>
      <c r="M126" s="3">
        <v>0.67708333333333337</v>
      </c>
      <c r="N126" t="s">
        <v>846</v>
      </c>
      <c r="O126" t="s">
        <v>848</v>
      </c>
      <c r="P126" t="s">
        <v>156</v>
      </c>
      <c r="Q126" t="b">
        <v>0</v>
      </c>
      <c r="R126" s="1">
        <v>42473</v>
      </c>
      <c r="S126" s="2">
        <v>42473</v>
      </c>
      <c r="T126" t="s">
        <v>41</v>
      </c>
      <c r="U126" s="3">
        <v>0.67708333333333337</v>
      </c>
      <c r="V126" t="s">
        <v>846</v>
      </c>
      <c r="W126" t="s">
        <v>848</v>
      </c>
      <c r="X126" t="s">
        <v>156</v>
      </c>
      <c r="Y126" t="s">
        <v>157</v>
      </c>
      <c r="Z126" t="s">
        <v>158</v>
      </c>
      <c r="AA126" t="s">
        <v>157</v>
      </c>
      <c r="AD126" t="s">
        <v>37</v>
      </c>
      <c r="AE126" t="s">
        <v>37</v>
      </c>
      <c r="AF126" t="s">
        <v>38</v>
      </c>
      <c r="AG126" t="s">
        <v>33</v>
      </c>
      <c r="AH126" t="s">
        <v>329</v>
      </c>
      <c r="AI126" t="s">
        <v>315</v>
      </c>
      <c r="AK126" t="s">
        <v>330</v>
      </c>
    </row>
    <row r="127" spans="1:37" x14ac:dyDescent="0.25">
      <c r="A127" t="s">
        <v>201</v>
      </c>
      <c r="C127" t="s">
        <v>33</v>
      </c>
      <c r="D127" t="s">
        <v>849</v>
      </c>
      <c r="G127" t="s">
        <v>850</v>
      </c>
      <c r="H127" t="s">
        <v>34</v>
      </c>
      <c r="I127" t="b">
        <v>0</v>
      </c>
      <c r="J127" s="1">
        <v>42473</v>
      </c>
      <c r="K127" s="2">
        <v>42473</v>
      </c>
      <c r="L127" t="s">
        <v>41</v>
      </c>
      <c r="M127" s="3">
        <v>0.6875</v>
      </c>
      <c r="N127" t="s">
        <v>851</v>
      </c>
      <c r="O127" t="s">
        <v>852</v>
      </c>
      <c r="P127" t="s">
        <v>156</v>
      </c>
      <c r="Q127" t="b">
        <v>0</v>
      </c>
      <c r="R127" s="1">
        <v>42473</v>
      </c>
      <c r="S127" s="2">
        <v>42473</v>
      </c>
      <c r="T127" t="s">
        <v>41</v>
      </c>
      <c r="U127" s="3">
        <v>0.6875</v>
      </c>
      <c r="V127" t="s">
        <v>851</v>
      </c>
      <c r="W127" t="s">
        <v>852</v>
      </c>
      <c r="X127" t="s">
        <v>156</v>
      </c>
      <c r="Y127" t="s">
        <v>157</v>
      </c>
      <c r="Z127" t="s">
        <v>158</v>
      </c>
      <c r="AA127" t="s">
        <v>157</v>
      </c>
      <c r="AD127" t="s">
        <v>37</v>
      </c>
      <c r="AE127" t="s">
        <v>37</v>
      </c>
      <c r="AF127" t="s">
        <v>38</v>
      </c>
      <c r="AG127" t="s">
        <v>33</v>
      </c>
      <c r="AH127" t="s">
        <v>202</v>
      </c>
      <c r="AI127" t="s">
        <v>203</v>
      </c>
      <c r="AK127" t="s">
        <v>204</v>
      </c>
    </row>
    <row r="128" spans="1:37" x14ac:dyDescent="0.25">
      <c r="A128" t="s">
        <v>210</v>
      </c>
      <c r="C128" t="s">
        <v>33</v>
      </c>
      <c r="D128" t="s">
        <v>853</v>
      </c>
      <c r="G128" t="s">
        <v>854</v>
      </c>
      <c r="H128" t="s">
        <v>34</v>
      </c>
      <c r="I128" t="b">
        <v>0</v>
      </c>
      <c r="J128" s="1">
        <v>42474</v>
      </c>
      <c r="K128" s="2">
        <v>42474</v>
      </c>
      <c r="L128" t="s">
        <v>42</v>
      </c>
      <c r="M128" s="3">
        <v>0.42708333333333331</v>
      </c>
      <c r="N128" t="s">
        <v>855</v>
      </c>
      <c r="O128" t="s">
        <v>856</v>
      </c>
      <c r="P128" t="s">
        <v>156</v>
      </c>
      <c r="Q128" t="b">
        <v>0</v>
      </c>
      <c r="R128" s="1">
        <v>42474</v>
      </c>
      <c r="S128" s="2">
        <v>42474</v>
      </c>
      <c r="T128" t="s">
        <v>42</v>
      </c>
      <c r="U128" s="3">
        <v>0.42708333333333331</v>
      </c>
      <c r="V128" t="s">
        <v>855</v>
      </c>
      <c r="W128" t="s">
        <v>856</v>
      </c>
      <c r="X128" t="s">
        <v>156</v>
      </c>
      <c r="Y128" t="s">
        <v>157</v>
      </c>
      <c r="Z128" t="s">
        <v>158</v>
      </c>
      <c r="AA128" t="s">
        <v>157</v>
      </c>
      <c r="AD128" t="s">
        <v>37</v>
      </c>
      <c r="AE128" t="s">
        <v>37</v>
      </c>
      <c r="AF128" t="s">
        <v>38</v>
      </c>
      <c r="AG128" t="s">
        <v>33</v>
      </c>
      <c r="AH128" t="s">
        <v>213</v>
      </c>
      <c r="AI128" t="s">
        <v>214</v>
      </c>
      <c r="AK128" t="s">
        <v>462</v>
      </c>
    </row>
    <row r="129" spans="1:37" x14ac:dyDescent="0.25">
      <c r="A129" t="s">
        <v>216</v>
      </c>
      <c r="C129" t="s">
        <v>33</v>
      </c>
      <c r="D129" t="s">
        <v>857</v>
      </c>
      <c r="G129" t="s">
        <v>858</v>
      </c>
      <c r="H129" t="s">
        <v>34</v>
      </c>
      <c r="I129" t="b">
        <v>0</v>
      </c>
      <c r="J129" s="1">
        <v>42474</v>
      </c>
      <c r="K129" s="2">
        <v>42474</v>
      </c>
      <c r="L129" t="s">
        <v>42</v>
      </c>
      <c r="M129" s="3">
        <v>0.5625</v>
      </c>
      <c r="N129" t="s">
        <v>859</v>
      </c>
      <c r="O129" t="s">
        <v>860</v>
      </c>
      <c r="P129" t="s">
        <v>156</v>
      </c>
      <c r="Q129" t="b">
        <v>0</v>
      </c>
      <c r="R129" s="1">
        <v>42474</v>
      </c>
      <c r="S129" s="2">
        <v>42474</v>
      </c>
      <c r="T129" t="s">
        <v>42</v>
      </c>
      <c r="U129" s="3">
        <v>0.64583333333333337</v>
      </c>
      <c r="V129" t="s">
        <v>861</v>
      </c>
      <c r="W129" t="s">
        <v>862</v>
      </c>
      <c r="X129" t="s">
        <v>156</v>
      </c>
      <c r="Y129" t="s">
        <v>157</v>
      </c>
      <c r="Z129" t="s">
        <v>158</v>
      </c>
      <c r="AA129" t="s">
        <v>157</v>
      </c>
      <c r="AD129" t="s">
        <v>37</v>
      </c>
      <c r="AE129" t="s">
        <v>37</v>
      </c>
      <c r="AF129" t="s">
        <v>38</v>
      </c>
      <c r="AG129" t="s">
        <v>33</v>
      </c>
      <c r="AH129" t="s">
        <v>223</v>
      </c>
      <c r="AI129" t="s">
        <v>224</v>
      </c>
      <c r="AK129" t="s">
        <v>225</v>
      </c>
    </row>
    <row r="130" spans="1:37" x14ac:dyDescent="0.25">
      <c r="A130" t="s">
        <v>309</v>
      </c>
      <c r="C130" t="s">
        <v>33</v>
      </c>
      <c r="D130" t="s">
        <v>310</v>
      </c>
      <c r="E130" t="s">
        <v>863</v>
      </c>
      <c r="G130" t="s">
        <v>864</v>
      </c>
      <c r="H130" t="s">
        <v>34</v>
      </c>
      <c r="I130" t="b">
        <v>0</v>
      </c>
      <c r="J130" s="1">
        <v>42474</v>
      </c>
      <c r="K130" s="2">
        <v>42474</v>
      </c>
      <c r="L130" t="s">
        <v>42</v>
      </c>
      <c r="M130" s="3">
        <v>0.67708333333333337</v>
      </c>
      <c r="N130" t="s">
        <v>863</v>
      </c>
      <c r="O130" t="s">
        <v>865</v>
      </c>
      <c r="P130" t="s">
        <v>156</v>
      </c>
      <c r="Q130" t="b">
        <v>0</v>
      </c>
      <c r="R130" s="1">
        <v>42474</v>
      </c>
      <c r="S130" s="2">
        <v>42474</v>
      </c>
      <c r="T130" t="s">
        <v>42</v>
      </c>
      <c r="U130" s="3">
        <v>0.67708333333333337</v>
      </c>
      <c r="V130" t="s">
        <v>863</v>
      </c>
      <c r="W130" t="s">
        <v>865</v>
      </c>
      <c r="X130" t="s">
        <v>156</v>
      </c>
      <c r="Y130" t="s">
        <v>157</v>
      </c>
      <c r="Z130" t="s">
        <v>158</v>
      </c>
      <c r="AA130" t="s">
        <v>157</v>
      </c>
      <c r="AD130" t="s">
        <v>37</v>
      </c>
      <c r="AE130" t="s">
        <v>37</v>
      </c>
      <c r="AF130" t="s">
        <v>38</v>
      </c>
      <c r="AG130" t="s">
        <v>33</v>
      </c>
      <c r="AH130" t="s">
        <v>329</v>
      </c>
      <c r="AI130" t="s">
        <v>315</v>
      </c>
      <c r="AK130" t="s">
        <v>330</v>
      </c>
    </row>
    <row r="131" spans="1:37" x14ac:dyDescent="0.25">
      <c r="A131" t="s">
        <v>229</v>
      </c>
      <c r="C131" t="s">
        <v>33</v>
      </c>
      <c r="D131" t="s">
        <v>751</v>
      </c>
      <c r="E131" t="s">
        <v>866</v>
      </c>
      <c r="G131" t="s">
        <v>867</v>
      </c>
      <c r="H131" t="s">
        <v>34</v>
      </c>
      <c r="I131" t="b">
        <v>0</v>
      </c>
      <c r="J131" s="1">
        <v>42474</v>
      </c>
      <c r="K131" s="2">
        <v>42474</v>
      </c>
      <c r="L131" t="s">
        <v>42</v>
      </c>
      <c r="M131" s="3">
        <v>0.6875</v>
      </c>
      <c r="N131" t="s">
        <v>866</v>
      </c>
      <c r="O131" t="s">
        <v>868</v>
      </c>
      <c r="P131" t="s">
        <v>156</v>
      </c>
      <c r="Q131" t="b">
        <v>0</v>
      </c>
      <c r="R131" s="1">
        <v>42474</v>
      </c>
      <c r="S131" s="2">
        <v>42474</v>
      </c>
      <c r="T131" t="s">
        <v>42</v>
      </c>
      <c r="U131" s="3">
        <v>0.75</v>
      </c>
      <c r="V131" t="s">
        <v>869</v>
      </c>
      <c r="W131" t="s">
        <v>870</v>
      </c>
      <c r="X131" t="s">
        <v>156</v>
      </c>
      <c r="Y131" t="s">
        <v>157</v>
      </c>
      <c r="Z131" t="s">
        <v>158</v>
      </c>
      <c r="AA131" t="s">
        <v>157</v>
      </c>
      <c r="AD131" t="s">
        <v>37</v>
      </c>
      <c r="AE131" t="s">
        <v>37</v>
      </c>
      <c r="AF131" t="s">
        <v>38</v>
      </c>
      <c r="AG131" t="s">
        <v>33</v>
      </c>
      <c r="AH131" t="s">
        <v>232</v>
      </c>
      <c r="AI131" t="s">
        <v>233</v>
      </c>
      <c r="AK131" t="s">
        <v>757</v>
      </c>
    </row>
    <row r="132" spans="1:37" x14ac:dyDescent="0.25">
      <c r="A132" t="s">
        <v>871</v>
      </c>
      <c r="C132" t="s">
        <v>33</v>
      </c>
      <c r="D132" t="s">
        <v>872</v>
      </c>
      <c r="G132" t="s">
        <v>873</v>
      </c>
      <c r="H132" t="s">
        <v>34</v>
      </c>
      <c r="I132" t="b">
        <v>0</v>
      </c>
      <c r="J132" s="1">
        <v>42474</v>
      </c>
      <c r="K132" s="2">
        <v>42474</v>
      </c>
      <c r="L132" t="s">
        <v>42</v>
      </c>
      <c r="M132" s="3">
        <v>0.75</v>
      </c>
      <c r="N132" t="s">
        <v>869</v>
      </c>
      <c r="O132" t="s">
        <v>870</v>
      </c>
      <c r="P132" t="s">
        <v>156</v>
      </c>
      <c r="Q132" t="b">
        <v>0</v>
      </c>
      <c r="R132" s="1">
        <v>42474</v>
      </c>
      <c r="S132" s="2">
        <v>42474</v>
      </c>
      <c r="T132" t="s">
        <v>42</v>
      </c>
      <c r="U132" s="3">
        <v>0.75</v>
      </c>
      <c r="V132" t="s">
        <v>869</v>
      </c>
      <c r="W132" t="s">
        <v>870</v>
      </c>
      <c r="X132" t="s">
        <v>156</v>
      </c>
      <c r="Y132" t="s">
        <v>157</v>
      </c>
      <c r="Z132" t="s">
        <v>158</v>
      </c>
      <c r="AA132" t="s">
        <v>157</v>
      </c>
      <c r="AD132" t="s">
        <v>37</v>
      </c>
      <c r="AE132" t="s">
        <v>37</v>
      </c>
      <c r="AF132" t="s">
        <v>38</v>
      </c>
      <c r="AG132" t="s">
        <v>33</v>
      </c>
      <c r="AH132" t="s">
        <v>874</v>
      </c>
      <c r="AI132" t="s">
        <v>875</v>
      </c>
      <c r="AK132" t="s">
        <v>876</v>
      </c>
    </row>
    <row r="133" spans="1:37" x14ac:dyDescent="0.25">
      <c r="A133" t="s">
        <v>309</v>
      </c>
      <c r="C133" t="s">
        <v>33</v>
      </c>
      <c r="D133" t="s">
        <v>310</v>
      </c>
      <c r="E133" t="s">
        <v>877</v>
      </c>
      <c r="G133" t="s">
        <v>878</v>
      </c>
      <c r="H133" t="s">
        <v>34</v>
      </c>
      <c r="I133" t="b">
        <v>0</v>
      </c>
      <c r="J133" s="1">
        <v>42475</v>
      </c>
      <c r="K133" s="2">
        <v>42475</v>
      </c>
      <c r="L133" t="s">
        <v>43</v>
      </c>
      <c r="M133" s="3">
        <v>0.67708333333333337</v>
      </c>
      <c r="N133" t="s">
        <v>877</v>
      </c>
      <c r="O133" t="s">
        <v>879</v>
      </c>
      <c r="P133" t="s">
        <v>156</v>
      </c>
      <c r="Q133" t="b">
        <v>0</v>
      </c>
      <c r="R133" s="1">
        <v>42475</v>
      </c>
      <c r="S133" s="2">
        <v>42475</v>
      </c>
      <c r="T133" t="s">
        <v>43</v>
      </c>
      <c r="U133" s="3">
        <v>0.67708333333333337</v>
      </c>
      <c r="V133" t="s">
        <v>877</v>
      </c>
      <c r="W133" t="s">
        <v>879</v>
      </c>
      <c r="X133" t="s">
        <v>156</v>
      </c>
      <c r="Y133" t="s">
        <v>157</v>
      </c>
      <c r="Z133" t="s">
        <v>158</v>
      </c>
      <c r="AA133" t="s">
        <v>157</v>
      </c>
      <c r="AD133" t="s">
        <v>37</v>
      </c>
      <c r="AE133" t="s">
        <v>37</v>
      </c>
      <c r="AF133" t="s">
        <v>38</v>
      </c>
      <c r="AG133" t="s">
        <v>33</v>
      </c>
      <c r="AH133" t="s">
        <v>329</v>
      </c>
      <c r="AI133" t="s">
        <v>315</v>
      </c>
      <c r="AK133" t="s">
        <v>330</v>
      </c>
    </row>
    <row r="134" spans="1:37" x14ac:dyDescent="0.25">
      <c r="A134" t="s">
        <v>237</v>
      </c>
      <c r="C134" t="s">
        <v>33</v>
      </c>
      <c r="D134" t="s">
        <v>880</v>
      </c>
      <c r="G134" t="s">
        <v>881</v>
      </c>
      <c r="H134" t="s">
        <v>34</v>
      </c>
      <c r="I134" t="b">
        <v>0</v>
      </c>
      <c r="J134" s="1">
        <v>42476</v>
      </c>
      <c r="K134" s="2">
        <v>42476</v>
      </c>
      <c r="L134" t="s">
        <v>35</v>
      </c>
      <c r="M134" s="3">
        <v>0.42708333333333331</v>
      </c>
      <c r="N134" t="s">
        <v>882</v>
      </c>
      <c r="O134" t="s">
        <v>883</v>
      </c>
      <c r="P134" t="s">
        <v>156</v>
      </c>
      <c r="Q134" t="b">
        <v>0</v>
      </c>
      <c r="R134" s="1">
        <v>42476</v>
      </c>
      <c r="S134" s="2">
        <v>42476</v>
      </c>
      <c r="T134" t="s">
        <v>35</v>
      </c>
      <c r="U134" s="3">
        <v>0.42708333333333331</v>
      </c>
      <c r="V134" t="s">
        <v>882</v>
      </c>
      <c r="W134" t="s">
        <v>883</v>
      </c>
      <c r="X134" t="s">
        <v>156</v>
      </c>
      <c r="Y134" t="s">
        <v>157</v>
      </c>
      <c r="Z134" t="s">
        <v>158</v>
      </c>
      <c r="AA134" t="s">
        <v>157</v>
      </c>
      <c r="AD134" t="s">
        <v>37</v>
      </c>
      <c r="AE134" t="s">
        <v>37</v>
      </c>
      <c r="AF134" t="s">
        <v>38</v>
      </c>
      <c r="AG134" t="s">
        <v>33</v>
      </c>
      <c r="AH134" t="s">
        <v>187</v>
      </c>
      <c r="AI134" t="s">
        <v>884</v>
      </c>
      <c r="AK134" t="s">
        <v>189</v>
      </c>
    </row>
    <row r="135" spans="1:37" x14ac:dyDescent="0.25">
      <c r="A135" t="s">
        <v>885</v>
      </c>
      <c r="C135" t="s">
        <v>33</v>
      </c>
      <c r="D135" t="s">
        <v>886</v>
      </c>
      <c r="G135" t="s">
        <v>887</v>
      </c>
      <c r="H135" t="s">
        <v>34</v>
      </c>
      <c r="I135" t="b">
        <v>0</v>
      </c>
      <c r="J135" s="1">
        <v>42476</v>
      </c>
      <c r="K135" s="2">
        <v>42476</v>
      </c>
      <c r="L135" t="s">
        <v>35</v>
      </c>
      <c r="M135" s="3">
        <v>0.5</v>
      </c>
      <c r="N135" t="s">
        <v>888</v>
      </c>
      <c r="O135" t="s">
        <v>889</v>
      </c>
      <c r="P135" t="s">
        <v>156</v>
      </c>
      <c r="Q135" t="b">
        <v>0</v>
      </c>
      <c r="R135" s="1">
        <v>42476</v>
      </c>
      <c r="S135" s="2">
        <v>42476</v>
      </c>
      <c r="T135" t="s">
        <v>35</v>
      </c>
      <c r="U135" s="3">
        <v>0.5</v>
      </c>
      <c r="V135" t="s">
        <v>888</v>
      </c>
      <c r="W135" t="s">
        <v>889</v>
      </c>
      <c r="X135" t="s">
        <v>156</v>
      </c>
      <c r="Y135" t="s">
        <v>157</v>
      </c>
      <c r="Z135" t="s">
        <v>158</v>
      </c>
      <c r="AA135" t="s">
        <v>157</v>
      </c>
      <c r="AD135" t="s">
        <v>37</v>
      </c>
      <c r="AE135" t="s">
        <v>37</v>
      </c>
      <c r="AF135" t="s">
        <v>38</v>
      </c>
      <c r="AG135" t="s">
        <v>33</v>
      </c>
      <c r="AH135" t="s">
        <v>890</v>
      </c>
      <c r="AI135" t="s">
        <v>891</v>
      </c>
      <c r="AK135" t="s">
        <v>892</v>
      </c>
    </row>
    <row r="136" spans="1:37" x14ac:dyDescent="0.25">
      <c r="A136" t="s">
        <v>241</v>
      </c>
      <c r="C136" t="s">
        <v>33</v>
      </c>
      <c r="D136" t="s">
        <v>893</v>
      </c>
      <c r="G136" t="s">
        <v>894</v>
      </c>
      <c r="H136" t="s">
        <v>34</v>
      </c>
      <c r="I136" t="b">
        <v>0</v>
      </c>
      <c r="J136" s="1">
        <v>42477</v>
      </c>
      <c r="K136" s="2">
        <v>42477</v>
      </c>
      <c r="L136" t="s">
        <v>36</v>
      </c>
      <c r="M136" s="3">
        <v>0.625</v>
      </c>
      <c r="N136" t="s">
        <v>895</v>
      </c>
      <c r="O136" t="s">
        <v>896</v>
      </c>
      <c r="P136" t="s">
        <v>156</v>
      </c>
      <c r="Q136" t="b">
        <v>0</v>
      </c>
      <c r="R136" s="1">
        <v>42477</v>
      </c>
      <c r="S136" s="2">
        <v>42477</v>
      </c>
      <c r="T136" t="s">
        <v>36</v>
      </c>
      <c r="U136" s="3">
        <v>0.66666666666666663</v>
      </c>
      <c r="V136" t="s">
        <v>897</v>
      </c>
      <c r="W136" t="s">
        <v>898</v>
      </c>
      <c r="X136" t="s">
        <v>156</v>
      </c>
      <c r="Y136" t="s">
        <v>157</v>
      </c>
      <c r="Z136" t="s">
        <v>158</v>
      </c>
      <c r="AA136" t="s">
        <v>157</v>
      </c>
      <c r="AD136" t="s">
        <v>37</v>
      </c>
      <c r="AE136" t="s">
        <v>37</v>
      </c>
      <c r="AF136" t="s">
        <v>38</v>
      </c>
      <c r="AG136" t="s">
        <v>33</v>
      </c>
      <c r="AH136" t="s">
        <v>213</v>
      </c>
      <c r="AI136" t="s">
        <v>899</v>
      </c>
      <c r="AK136" t="s">
        <v>900</v>
      </c>
    </row>
    <row r="137" spans="1:37" x14ac:dyDescent="0.25">
      <c r="A137" t="s">
        <v>159</v>
      </c>
      <c r="C137" t="s">
        <v>33</v>
      </c>
      <c r="D137" t="s">
        <v>901</v>
      </c>
      <c r="G137" t="s">
        <v>902</v>
      </c>
      <c r="H137" t="s">
        <v>34</v>
      </c>
      <c r="I137" t="b">
        <v>0</v>
      </c>
      <c r="J137" s="1">
        <v>42478</v>
      </c>
      <c r="K137" s="2">
        <v>42478</v>
      </c>
      <c r="L137" t="s">
        <v>39</v>
      </c>
      <c r="M137" s="3">
        <v>0.42708333333333331</v>
      </c>
      <c r="N137" t="s">
        <v>903</v>
      </c>
      <c r="O137" t="s">
        <v>904</v>
      </c>
      <c r="P137" t="s">
        <v>156</v>
      </c>
      <c r="Q137" t="b">
        <v>0</v>
      </c>
      <c r="R137" s="1">
        <v>42478</v>
      </c>
      <c r="S137" s="2">
        <v>42478</v>
      </c>
      <c r="T137" t="s">
        <v>39</v>
      </c>
      <c r="U137" s="3">
        <v>0.42708333333333331</v>
      </c>
      <c r="V137" t="s">
        <v>903</v>
      </c>
      <c r="W137" t="s">
        <v>904</v>
      </c>
      <c r="X137" t="s">
        <v>156</v>
      </c>
      <c r="Y137" t="s">
        <v>157</v>
      </c>
      <c r="Z137" t="s">
        <v>158</v>
      </c>
      <c r="AA137" t="s">
        <v>157</v>
      </c>
      <c r="AD137" t="s">
        <v>37</v>
      </c>
      <c r="AE137" t="s">
        <v>37</v>
      </c>
      <c r="AF137" t="s">
        <v>38</v>
      </c>
      <c r="AG137" t="s">
        <v>33</v>
      </c>
      <c r="AH137" t="s">
        <v>187</v>
      </c>
      <c r="AI137" t="s">
        <v>258</v>
      </c>
      <c r="AK137" t="s">
        <v>189</v>
      </c>
    </row>
    <row r="138" spans="1:37" x14ac:dyDescent="0.25">
      <c r="A138" t="s">
        <v>309</v>
      </c>
      <c r="C138" t="s">
        <v>33</v>
      </c>
      <c r="D138" t="s">
        <v>310</v>
      </c>
      <c r="E138" t="s">
        <v>905</v>
      </c>
      <c r="G138" t="s">
        <v>906</v>
      </c>
      <c r="H138" t="s">
        <v>34</v>
      </c>
      <c r="I138" t="b">
        <v>0</v>
      </c>
      <c r="J138" s="1">
        <v>42478</v>
      </c>
      <c r="K138" s="2">
        <v>42478</v>
      </c>
      <c r="L138" t="s">
        <v>39</v>
      </c>
      <c r="M138" s="3">
        <v>0.67708333333333337</v>
      </c>
      <c r="N138" t="s">
        <v>905</v>
      </c>
      <c r="O138" t="s">
        <v>907</v>
      </c>
      <c r="P138" t="s">
        <v>156</v>
      </c>
      <c r="Q138" t="b">
        <v>0</v>
      </c>
      <c r="R138" s="1">
        <v>42478</v>
      </c>
      <c r="S138" s="2">
        <v>42478</v>
      </c>
      <c r="T138" t="s">
        <v>39</v>
      </c>
      <c r="U138" s="3">
        <v>0.67708333333333337</v>
      </c>
      <c r="V138" t="s">
        <v>905</v>
      </c>
      <c r="W138" t="s">
        <v>907</v>
      </c>
      <c r="X138" t="s">
        <v>156</v>
      </c>
      <c r="Y138" t="s">
        <v>157</v>
      </c>
      <c r="Z138" t="s">
        <v>158</v>
      </c>
      <c r="AA138" t="s">
        <v>157</v>
      </c>
      <c r="AD138" t="s">
        <v>37</v>
      </c>
      <c r="AE138" t="s">
        <v>37</v>
      </c>
      <c r="AF138" t="s">
        <v>38</v>
      </c>
      <c r="AG138" t="s">
        <v>33</v>
      </c>
      <c r="AH138" t="s">
        <v>329</v>
      </c>
      <c r="AI138" t="s">
        <v>315</v>
      </c>
      <c r="AK138" t="s">
        <v>330</v>
      </c>
    </row>
    <row r="139" spans="1:37" x14ac:dyDescent="0.25">
      <c r="A139" t="s">
        <v>271</v>
      </c>
      <c r="C139" t="s">
        <v>33</v>
      </c>
      <c r="D139" t="s">
        <v>908</v>
      </c>
      <c r="G139" t="s">
        <v>909</v>
      </c>
      <c r="H139" t="s">
        <v>34</v>
      </c>
      <c r="I139" t="b">
        <v>0</v>
      </c>
      <c r="J139" s="1">
        <v>42478</v>
      </c>
      <c r="K139" s="2">
        <v>42478</v>
      </c>
      <c r="L139" t="s">
        <v>39</v>
      </c>
      <c r="M139" s="3">
        <v>0.77083333333333337</v>
      </c>
      <c r="N139" t="s">
        <v>910</v>
      </c>
      <c r="O139" t="s">
        <v>911</v>
      </c>
      <c r="P139" t="s">
        <v>156</v>
      </c>
      <c r="Q139" t="b">
        <v>0</v>
      </c>
      <c r="R139" s="1">
        <v>42478</v>
      </c>
      <c r="S139" s="2">
        <v>42478</v>
      </c>
      <c r="T139" t="s">
        <v>39</v>
      </c>
      <c r="U139" s="3">
        <v>0.77083333333333337</v>
      </c>
      <c r="V139" t="s">
        <v>910</v>
      </c>
      <c r="W139" t="s">
        <v>911</v>
      </c>
      <c r="X139" t="s">
        <v>156</v>
      </c>
      <c r="Y139" t="s">
        <v>157</v>
      </c>
      <c r="Z139" t="s">
        <v>158</v>
      </c>
      <c r="AA139" t="s">
        <v>157</v>
      </c>
      <c r="AD139" t="s">
        <v>37</v>
      </c>
      <c r="AE139" t="s">
        <v>37</v>
      </c>
      <c r="AF139" t="s">
        <v>38</v>
      </c>
      <c r="AG139" t="s">
        <v>33</v>
      </c>
      <c r="AH139" t="s">
        <v>187</v>
      </c>
      <c r="AI139" t="s">
        <v>272</v>
      </c>
      <c r="AK139" t="s">
        <v>189</v>
      </c>
    </row>
    <row r="140" spans="1:37" x14ac:dyDescent="0.25">
      <c r="A140" t="s">
        <v>912</v>
      </c>
      <c r="C140" t="s">
        <v>33</v>
      </c>
      <c r="D140" t="s">
        <v>913</v>
      </c>
      <c r="G140" t="s">
        <v>914</v>
      </c>
      <c r="H140" t="s">
        <v>34</v>
      </c>
      <c r="I140" t="b">
        <v>0</v>
      </c>
      <c r="J140" s="1">
        <v>42479</v>
      </c>
      <c r="K140" s="2">
        <v>42479</v>
      </c>
      <c r="L140" t="s">
        <v>40</v>
      </c>
      <c r="M140" s="3">
        <v>0.4375</v>
      </c>
      <c r="N140" t="s">
        <v>915</v>
      </c>
      <c r="O140" t="s">
        <v>916</v>
      </c>
      <c r="P140" t="s">
        <v>156</v>
      </c>
      <c r="Q140" t="b">
        <v>0</v>
      </c>
      <c r="R140" s="1">
        <v>42479</v>
      </c>
      <c r="S140" s="2">
        <v>42479</v>
      </c>
      <c r="T140" t="s">
        <v>40</v>
      </c>
      <c r="U140" s="3">
        <v>0.4375</v>
      </c>
      <c r="V140" t="s">
        <v>915</v>
      </c>
      <c r="W140" t="s">
        <v>916</v>
      </c>
      <c r="X140" t="s">
        <v>156</v>
      </c>
      <c r="Y140" t="s">
        <v>157</v>
      </c>
      <c r="Z140" t="s">
        <v>158</v>
      </c>
      <c r="AA140" t="s">
        <v>157</v>
      </c>
      <c r="AD140" t="s">
        <v>37</v>
      </c>
      <c r="AE140" t="s">
        <v>37</v>
      </c>
      <c r="AF140" t="s">
        <v>38</v>
      </c>
      <c r="AG140" t="s">
        <v>33</v>
      </c>
      <c r="AH140" t="s">
        <v>917</v>
      </c>
      <c r="AI140" t="s">
        <v>918</v>
      </c>
      <c r="AK140" t="s">
        <v>919</v>
      </c>
    </row>
    <row r="141" spans="1:37" x14ac:dyDescent="0.25">
      <c r="A141" t="s">
        <v>166</v>
      </c>
      <c r="C141" t="s">
        <v>33</v>
      </c>
      <c r="D141" t="s">
        <v>920</v>
      </c>
      <c r="G141" t="s">
        <v>921</v>
      </c>
      <c r="H141" t="s">
        <v>34</v>
      </c>
      <c r="I141" t="b">
        <v>0</v>
      </c>
      <c r="J141" s="1">
        <v>42479</v>
      </c>
      <c r="K141" s="2">
        <v>42479</v>
      </c>
      <c r="L141" t="s">
        <v>40</v>
      </c>
      <c r="M141" s="3">
        <v>0.66666666666666663</v>
      </c>
      <c r="N141" t="s">
        <v>922</v>
      </c>
      <c r="O141" t="s">
        <v>923</v>
      </c>
      <c r="P141" t="s">
        <v>156</v>
      </c>
      <c r="Q141" t="b">
        <v>0</v>
      </c>
      <c r="R141" s="1">
        <v>42479</v>
      </c>
      <c r="S141" s="2">
        <v>42479</v>
      </c>
      <c r="T141" t="s">
        <v>40</v>
      </c>
      <c r="U141" s="3">
        <v>0.66666666666666663</v>
      </c>
      <c r="V141" t="s">
        <v>922</v>
      </c>
      <c r="W141" t="s">
        <v>923</v>
      </c>
      <c r="X141" t="s">
        <v>156</v>
      </c>
      <c r="Y141" t="s">
        <v>157</v>
      </c>
      <c r="Z141" t="s">
        <v>158</v>
      </c>
      <c r="AA141" t="s">
        <v>157</v>
      </c>
      <c r="AD141" t="s">
        <v>37</v>
      </c>
      <c r="AE141" t="s">
        <v>37</v>
      </c>
      <c r="AF141" t="s">
        <v>38</v>
      </c>
      <c r="AG141" t="s">
        <v>33</v>
      </c>
      <c r="AH141" t="s">
        <v>171</v>
      </c>
      <c r="AI141" t="s">
        <v>172</v>
      </c>
      <c r="AK141" t="s">
        <v>173</v>
      </c>
    </row>
    <row r="142" spans="1:37" x14ac:dyDescent="0.25">
      <c r="A142" t="s">
        <v>309</v>
      </c>
      <c r="C142" t="s">
        <v>33</v>
      </c>
      <c r="D142" t="s">
        <v>310</v>
      </c>
      <c r="E142" t="s">
        <v>924</v>
      </c>
      <c r="G142" t="s">
        <v>925</v>
      </c>
      <c r="H142" t="s">
        <v>34</v>
      </c>
      <c r="I142" t="b">
        <v>0</v>
      </c>
      <c r="J142" s="1">
        <v>42479</v>
      </c>
      <c r="K142" s="2">
        <v>42479</v>
      </c>
      <c r="L142" t="s">
        <v>40</v>
      </c>
      <c r="M142" s="3">
        <v>0.67708333333333337</v>
      </c>
      <c r="N142" t="s">
        <v>924</v>
      </c>
      <c r="O142" t="s">
        <v>926</v>
      </c>
      <c r="P142" t="s">
        <v>156</v>
      </c>
      <c r="Q142" t="b">
        <v>0</v>
      </c>
      <c r="R142" s="1">
        <v>42479</v>
      </c>
      <c r="S142" s="2">
        <v>42479</v>
      </c>
      <c r="T142" t="s">
        <v>40</v>
      </c>
      <c r="U142" s="3">
        <v>0.67708333333333337</v>
      </c>
      <c r="V142" t="s">
        <v>924</v>
      </c>
      <c r="W142" t="s">
        <v>926</v>
      </c>
      <c r="X142" t="s">
        <v>156</v>
      </c>
      <c r="Y142" t="s">
        <v>157</v>
      </c>
      <c r="Z142" t="s">
        <v>158</v>
      </c>
      <c r="AA142" t="s">
        <v>157</v>
      </c>
      <c r="AD142" t="s">
        <v>37</v>
      </c>
      <c r="AE142" t="s">
        <v>37</v>
      </c>
      <c r="AF142" t="s">
        <v>38</v>
      </c>
      <c r="AG142" t="s">
        <v>33</v>
      </c>
      <c r="AH142" t="s">
        <v>329</v>
      </c>
      <c r="AI142" t="s">
        <v>315</v>
      </c>
      <c r="AK142" t="s">
        <v>330</v>
      </c>
    </row>
    <row r="143" spans="1:37" x14ac:dyDescent="0.25">
      <c r="A143" t="s">
        <v>176</v>
      </c>
      <c r="C143" t="s">
        <v>33</v>
      </c>
      <c r="D143" t="s">
        <v>927</v>
      </c>
      <c r="G143" t="s">
        <v>928</v>
      </c>
      <c r="H143" t="s">
        <v>34</v>
      </c>
      <c r="I143" t="b">
        <v>0</v>
      </c>
      <c r="J143" s="1">
        <v>42479</v>
      </c>
      <c r="K143" s="2">
        <v>42479</v>
      </c>
      <c r="L143" t="s">
        <v>40</v>
      </c>
      <c r="M143" s="3">
        <v>0.75</v>
      </c>
      <c r="N143" t="s">
        <v>929</v>
      </c>
      <c r="O143" t="s">
        <v>930</v>
      </c>
      <c r="P143" t="s">
        <v>156</v>
      </c>
      <c r="Q143" t="b">
        <v>0</v>
      </c>
      <c r="R143" s="1">
        <v>42479</v>
      </c>
      <c r="S143" s="2">
        <v>42479</v>
      </c>
      <c r="T143" t="s">
        <v>40</v>
      </c>
      <c r="U143" s="3">
        <v>0.75</v>
      </c>
      <c r="V143" t="s">
        <v>929</v>
      </c>
      <c r="W143" t="s">
        <v>930</v>
      </c>
      <c r="X143" t="s">
        <v>156</v>
      </c>
      <c r="Y143" t="s">
        <v>157</v>
      </c>
      <c r="Z143" t="s">
        <v>158</v>
      </c>
      <c r="AA143" t="s">
        <v>157</v>
      </c>
      <c r="AD143" t="s">
        <v>37</v>
      </c>
      <c r="AE143" t="s">
        <v>37</v>
      </c>
      <c r="AF143" t="s">
        <v>38</v>
      </c>
      <c r="AG143" t="s">
        <v>33</v>
      </c>
      <c r="AH143" t="s">
        <v>179</v>
      </c>
      <c r="AI143" t="s">
        <v>180</v>
      </c>
      <c r="AK143" t="s">
        <v>181</v>
      </c>
    </row>
    <row r="144" spans="1:37" x14ac:dyDescent="0.25">
      <c r="A144" t="s">
        <v>165</v>
      </c>
      <c r="C144" t="s">
        <v>33</v>
      </c>
      <c r="D144" t="s">
        <v>931</v>
      </c>
      <c r="G144" t="s">
        <v>932</v>
      </c>
      <c r="H144" t="s">
        <v>34</v>
      </c>
      <c r="I144" t="b">
        <v>0</v>
      </c>
      <c r="J144" s="1">
        <v>42480</v>
      </c>
      <c r="K144" s="2">
        <v>42480</v>
      </c>
      <c r="L144" t="s">
        <v>41</v>
      </c>
      <c r="M144" s="3">
        <v>0.42708333333333331</v>
      </c>
      <c r="N144" t="s">
        <v>933</v>
      </c>
      <c r="O144" t="s">
        <v>934</v>
      </c>
      <c r="P144" t="s">
        <v>156</v>
      </c>
      <c r="Q144" t="b">
        <v>0</v>
      </c>
      <c r="R144" s="1">
        <v>42480</v>
      </c>
      <c r="S144" s="2">
        <v>42480</v>
      </c>
      <c r="T144" t="s">
        <v>41</v>
      </c>
      <c r="U144" s="3">
        <v>0.42708333333333331</v>
      </c>
      <c r="V144" t="s">
        <v>933</v>
      </c>
      <c r="W144" t="s">
        <v>934</v>
      </c>
      <c r="X144" t="s">
        <v>156</v>
      </c>
      <c r="Y144" t="s">
        <v>157</v>
      </c>
      <c r="Z144" t="s">
        <v>158</v>
      </c>
      <c r="AA144" t="s">
        <v>157</v>
      </c>
      <c r="AD144" t="s">
        <v>37</v>
      </c>
      <c r="AE144" t="s">
        <v>37</v>
      </c>
      <c r="AF144" t="s">
        <v>38</v>
      </c>
      <c r="AG144" t="s">
        <v>33</v>
      </c>
      <c r="AH144" t="s">
        <v>187</v>
      </c>
      <c r="AI144" t="s">
        <v>188</v>
      </c>
      <c r="AK144" t="s">
        <v>189</v>
      </c>
    </row>
    <row r="145" spans="1:37" x14ac:dyDescent="0.25">
      <c r="A145" t="s">
        <v>165</v>
      </c>
      <c r="C145" t="s">
        <v>33</v>
      </c>
      <c r="D145" t="s">
        <v>935</v>
      </c>
      <c r="G145" t="s">
        <v>936</v>
      </c>
      <c r="H145" t="s">
        <v>34</v>
      </c>
      <c r="I145" t="b">
        <v>0</v>
      </c>
      <c r="J145" s="1">
        <v>42480</v>
      </c>
      <c r="K145" s="2">
        <v>42480</v>
      </c>
      <c r="L145" t="s">
        <v>41</v>
      </c>
      <c r="M145" s="3">
        <v>0.46875</v>
      </c>
      <c r="N145" t="s">
        <v>937</v>
      </c>
      <c r="O145" t="s">
        <v>938</v>
      </c>
      <c r="P145" t="s">
        <v>156</v>
      </c>
      <c r="Q145" t="b">
        <v>0</v>
      </c>
      <c r="R145" s="1">
        <v>42480</v>
      </c>
      <c r="S145" s="2">
        <v>42480</v>
      </c>
      <c r="T145" t="s">
        <v>41</v>
      </c>
      <c r="U145" s="3">
        <v>0.46875</v>
      </c>
      <c r="V145" t="s">
        <v>937</v>
      </c>
      <c r="W145" t="s">
        <v>938</v>
      </c>
      <c r="X145" t="s">
        <v>156</v>
      </c>
      <c r="Y145" t="s">
        <v>157</v>
      </c>
      <c r="Z145" t="s">
        <v>158</v>
      </c>
      <c r="AA145" t="s">
        <v>157</v>
      </c>
      <c r="AD145" t="s">
        <v>37</v>
      </c>
      <c r="AE145" t="s">
        <v>37</v>
      </c>
      <c r="AF145" t="s">
        <v>38</v>
      </c>
      <c r="AG145" t="s">
        <v>33</v>
      </c>
      <c r="AH145" t="s">
        <v>187</v>
      </c>
      <c r="AI145" t="s">
        <v>188</v>
      </c>
      <c r="AK145" t="s">
        <v>189</v>
      </c>
    </row>
    <row r="146" spans="1:37" x14ac:dyDescent="0.25">
      <c r="A146" t="s">
        <v>939</v>
      </c>
      <c r="C146" t="s">
        <v>33</v>
      </c>
      <c r="D146" t="s">
        <v>940</v>
      </c>
      <c r="G146" t="s">
        <v>941</v>
      </c>
      <c r="H146" t="s">
        <v>34</v>
      </c>
      <c r="I146" t="b">
        <v>0</v>
      </c>
      <c r="J146" s="1">
        <v>42480</v>
      </c>
      <c r="K146" s="2">
        <v>42480</v>
      </c>
      <c r="L146" t="s">
        <v>41</v>
      </c>
      <c r="M146" s="3">
        <v>0.58333333333333337</v>
      </c>
      <c r="N146" t="s">
        <v>942</v>
      </c>
      <c r="O146" t="s">
        <v>943</v>
      </c>
      <c r="P146" t="s">
        <v>156</v>
      </c>
      <c r="Q146" t="b">
        <v>0</v>
      </c>
      <c r="R146" s="1">
        <v>42480</v>
      </c>
      <c r="S146" s="2">
        <v>42480</v>
      </c>
      <c r="T146" t="s">
        <v>41</v>
      </c>
      <c r="U146" s="3">
        <v>0.66666666666666663</v>
      </c>
      <c r="V146" t="s">
        <v>944</v>
      </c>
      <c r="W146" t="s">
        <v>945</v>
      </c>
      <c r="X146" t="s">
        <v>156</v>
      </c>
      <c r="Y146" t="s">
        <v>157</v>
      </c>
      <c r="Z146" t="s">
        <v>158</v>
      </c>
      <c r="AA146" t="s">
        <v>157</v>
      </c>
      <c r="AD146" t="s">
        <v>37</v>
      </c>
      <c r="AE146" t="s">
        <v>37</v>
      </c>
      <c r="AF146" t="s">
        <v>38</v>
      </c>
      <c r="AG146" t="s">
        <v>33</v>
      </c>
      <c r="AH146" t="s">
        <v>701</v>
      </c>
      <c r="AI146" t="s">
        <v>946</v>
      </c>
      <c r="AK146" t="s">
        <v>702</v>
      </c>
    </row>
    <row r="147" spans="1:37" x14ac:dyDescent="0.25">
      <c r="A147" t="s">
        <v>309</v>
      </c>
      <c r="C147" t="s">
        <v>33</v>
      </c>
      <c r="D147" t="s">
        <v>310</v>
      </c>
      <c r="E147" t="s">
        <v>947</v>
      </c>
      <c r="G147" t="s">
        <v>948</v>
      </c>
      <c r="H147" t="s">
        <v>34</v>
      </c>
      <c r="I147" t="b">
        <v>0</v>
      </c>
      <c r="J147" s="1">
        <v>42480</v>
      </c>
      <c r="K147" s="2">
        <v>42480</v>
      </c>
      <c r="L147" t="s">
        <v>41</v>
      </c>
      <c r="M147" s="3">
        <v>0.67708333333333337</v>
      </c>
      <c r="N147" t="s">
        <v>947</v>
      </c>
      <c r="O147" t="s">
        <v>949</v>
      </c>
      <c r="P147" t="s">
        <v>156</v>
      </c>
      <c r="Q147" t="b">
        <v>0</v>
      </c>
      <c r="R147" s="1">
        <v>42480</v>
      </c>
      <c r="S147" s="2">
        <v>42480</v>
      </c>
      <c r="T147" t="s">
        <v>41</v>
      </c>
      <c r="U147" s="3">
        <v>0.67708333333333337</v>
      </c>
      <c r="V147" t="s">
        <v>947</v>
      </c>
      <c r="W147" t="s">
        <v>949</v>
      </c>
      <c r="X147" t="s">
        <v>156</v>
      </c>
      <c r="Y147" t="s">
        <v>157</v>
      </c>
      <c r="Z147" t="s">
        <v>158</v>
      </c>
      <c r="AA147" t="s">
        <v>157</v>
      </c>
      <c r="AD147" t="s">
        <v>37</v>
      </c>
      <c r="AE147" t="s">
        <v>37</v>
      </c>
      <c r="AF147" t="s">
        <v>38</v>
      </c>
      <c r="AG147" t="s">
        <v>33</v>
      </c>
      <c r="AH147" t="s">
        <v>329</v>
      </c>
      <c r="AI147" t="s">
        <v>315</v>
      </c>
      <c r="AK147" t="s">
        <v>330</v>
      </c>
    </row>
    <row r="148" spans="1:37" x14ac:dyDescent="0.25">
      <c r="A148" t="s">
        <v>201</v>
      </c>
      <c r="C148" t="s">
        <v>33</v>
      </c>
      <c r="D148" t="s">
        <v>950</v>
      </c>
      <c r="G148" t="s">
        <v>951</v>
      </c>
      <c r="H148" t="s">
        <v>34</v>
      </c>
      <c r="I148" t="b">
        <v>0</v>
      </c>
      <c r="J148" s="1">
        <v>42480</v>
      </c>
      <c r="K148" s="2">
        <v>42480</v>
      </c>
      <c r="L148" t="s">
        <v>41</v>
      </c>
      <c r="M148" s="3">
        <v>0.6875</v>
      </c>
      <c r="N148" t="s">
        <v>952</v>
      </c>
      <c r="O148" t="s">
        <v>953</v>
      </c>
      <c r="P148" t="s">
        <v>156</v>
      </c>
      <c r="Q148" t="b">
        <v>0</v>
      </c>
      <c r="R148" s="1">
        <v>42480</v>
      </c>
      <c r="S148" s="2">
        <v>42480</v>
      </c>
      <c r="T148" t="s">
        <v>41</v>
      </c>
      <c r="U148" s="3">
        <v>0.6875</v>
      </c>
      <c r="V148" t="s">
        <v>952</v>
      </c>
      <c r="W148" t="s">
        <v>953</v>
      </c>
      <c r="X148" t="s">
        <v>156</v>
      </c>
      <c r="Y148" t="s">
        <v>157</v>
      </c>
      <c r="Z148" t="s">
        <v>158</v>
      </c>
      <c r="AA148" t="s">
        <v>157</v>
      </c>
      <c r="AD148" t="s">
        <v>37</v>
      </c>
      <c r="AE148" t="s">
        <v>37</v>
      </c>
      <c r="AF148" t="s">
        <v>38</v>
      </c>
      <c r="AG148" t="s">
        <v>33</v>
      </c>
      <c r="AH148" t="s">
        <v>202</v>
      </c>
      <c r="AI148" t="s">
        <v>203</v>
      </c>
      <c r="AK148" t="s">
        <v>204</v>
      </c>
    </row>
    <row r="149" spans="1:37" x14ac:dyDescent="0.25">
      <c r="A149" t="s">
        <v>210</v>
      </c>
      <c r="C149" t="s">
        <v>33</v>
      </c>
      <c r="D149" t="s">
        <v>954</v>
      </c>
      <c r="G149" t="s">
        <v>955</v>
      </c>
      <c r="H149" t="s">
        <v>34</v>
      </c>
      <c r="I149" t="b">
        <v>0</v>
      </c>
      <c r="J149" s="1">
        <v>42481</v>
      </c>
      <c r="K149" s="2">
        <v>42481</v>
      </c>
      <c r="L149" t="s">
        <v>42</v>
      </c>
      <c r="M149" s="3">
        <v>0.42708333333333331</v>
      </c>
      <c r="N149" t="s">
        <v>956</v>
      </c>
      <c r="O149" t="s">
        <v>957</v>
      </c>
      <c r="P149" t="s">
        <v>156</v>
      </c>
      <c r="Q149" t="b">
        <v>0</v>
      </c>
      <c r="R149" s="1">
        <v>42481</v>
      </c>
      <c r="S149" s="2">
        <v>42481</v>
      </c>
      <c r="T149" t="s">
        <v>42</v>
      </c>
      <c r="U149" s="3">
        <v>0.42708333333333331</v>
      </c>
      <c r="V149" t="s">
        <v>956</v>
      </c>
      <c r="W149" t="s">
        <v>957</v>
      </c>
      <c r="X149" t="s">
        <v>156</v>
      </c>
      <c r="Y149" t="s">
        <v>157</v>
      </c>
      <c r="Z149" t="s">
        <v>158</v>
      </c>
      <c r="AA149" t="s">
        <v>157</v>
      </c>
      <c r="AD149" t="s">
        <v>37</v>
      </c>
      <c r="AE149" t="s">
        <v>37</v>
      </c>
      <c r="AF149" t="s">
        <v>38</v>
      </c>
      <c r="AG149" t="s">
        <v>33</v>
      </c>
      <c r="AH149" t="s">
        <v>213</v>
      </c>
      <c r="AI149" t="s">
        <v>214</v>
      </c>
      <c r="AK149" t="s">
        <v>958</v>
      </c>
    </row>
    <row r="150" spans="1:37" x14ac:dyDescent="0.25">
      <c r="A150" t="s">
        <v>216</v>
      </c>
      <c r="C150" t="s">
        <v>33</v>
      </c>
      <c r="D150" t="s">
        <v>959</v>
      </c>
      <c r="G150" t="s">
        <v>960</v>
      </c>
      <c r="H150" t="s">
        <v>34</v>
      </c>
      <c r="I150" t="b">
        <v>0</v>
      </c>
      <c r="J150" s="1">
        <v>42481</v>
      </c>
      <c r="K150" s="2">
        <v>42481</v>
      </c>
      <c r="L150" t="s">
        <v>42</v>
      </c>
      <c r="M150" s="3">
        <v>0.5625</v>
      </c>
      <c r="N150" t="s">
        <v>961</v>
      </c>
      <c r="O150" t="s">
        <v>962</v>
      </c>
      <c r="P150" t="s">
        <v>156</v>
      </c>
      <c r="Q150" t="b">
        <v>0</v>
      </c>
      <c r="R150" s="1">
        <v>42481</v>
      </c>
      <c r="S150" s="2">
        <v>42481</v>
      </c>
      <c r="T150" t="s">
        <v>42</v>
      </c>
      <c r="U150" s="3">
        <v>0.64583333333333337</v>
      </c>
      <c r="V150" t="s">
        <v>963</v>
      </c>
      <c r="W150" t="s">
        <v>964</v>
      </c>
      <c r="X150" t="s">
        <v>156</v>
      </c>
      <c r="Y150" t="s">
        <v>157</v>
      </c>
      <c r="Z150" t="s">
        <v>158</v>
      </c>
      <c r="AA150" t="s">
        <v>157</v>
      </c>
      <c r="AD150" t="s">
        <v>37</v>
      </c>
      <c r="AE150" t="s">
        <v>37</v>
      </c>
      <c r="AF150" t="s">
        <v>38</v>
      </c>
      <c r="AG150" t="s">
        <v>33</v>
      </c>
      <c r="AH150" t="s">
        <v>223</v>
      </c>
      <c r="AI150" t="s">
        <v>224</v>
      </c>
      <c r="AK150" t="s">
        <v>225</v>
      </c>
    </row>
    <row r="151" spans="1:37" x14ac:dyDescent="0.25">
      <c r="A151" t="s">
        <v>309</v>
      </c>
      <c r="C151" t="s">
        <v>33</v>
      </c>
      <c r="D151" t="s">
        <v>310</v>
      </c>
      <c r="E151" t="s">
        <v>965</v>
      </c>
      <c r="G151" t="s">
        <v>966</v>
      </c>
      <c r="H151" t="s">
        <v>34</v>
      </c>
      <c r="I151" t="b">
        <v>0</v>
      </c>
      <c r="J151" s="1">
        <v>42481</v>
      </c>
      <c r="K151" s="2">
        <v>42481</v>
      </c>
      <c r="L151" t="s">
        <v>42</v>
      </c>
      <c r="M151" s="3">
        <v>0.67708333333333337</v>
      </c>
      <c r="N151" t="s">
        <v>965</v>
      </c>
      <c r="O151" t="s">
        <v>967</v>
      </c>
      <c r="P151" t="s">
        <v>156</v>
      </c>
      <c r="Q151" t="b">
        <v>0</v>
      </c>
      <c r="R151" s="1">
        <v>42481</v>
      </c>
      <c r="S151" s="2">
        <v>42481</v>
      </c>
      <c r="T151" t="s">
        <v>42</v>
      </c>
      <c r="U151" s="3">
        <v>0.67708333333333337</v>
      </c>
      <c r="V151" t="s">
        <v>965</v>
      </c>
      <c r="W151" t="s">
        <v>967</v>
      </c>
      <c r="X151" t="s">
        <v>156</v>
      </c>
      <c r="Y151" t="s">
        <v>157</v>
      </c>
      <c r="Z151" t="s">
        <v>158</v>
      </c>
      <c r="AA151" t="s">
        <v>157</v>
      </c>
      <c r="AD151" t="s">
        <v>37</v>
      </c>
      <c r="AE151" t="s">
        <v>37</v>
      </c>
      <c r="AF151" t="s">
        <v>38</v>
      </c>
      <c r="AG151" t="s">
        <v>33</v>
      </c>
      <c r="AH151" t="s">
        <v>329</v>
      </c>
      <c r="AI151" t="s">
        <v>315</v>
      </c>
      <c r="AK151" t="s">
        <v>330</v>
      </c>
    </row>
    <row r="152" spans="1:37" x14ac:dyDescent="0.25">
      <c r="A152" t="s">
        <v>229</v>
      </c>
      <c r="C152" t="s">
        <v>33</v>
      </c>
      <c r="D152" t="s">
        <v>751</v>
      </c>
      <c r="E152" t="s">
        <v>968</v>
      </c>
      <c r="G152" t="s">
        <v>969</v>
      </c>
      <c r="H152" t="s">
        <v>34</v>
      </c>
      <c r="I152" t="b">
        <v>0</v>
      </c>
      <c r="J152" s="1">
        <v>42481</v>
      </c>
      <c r="K152" s="2">
        <v>42481</v>
      </c>
      <c r="L152" t="s">
        <v>42</v>
      </c>
      <c r="M152" s="3">
        <v>0.6875</v>
      </c>
      <c r="N152" t="s">
        <v>968</v>
      </c>
      <c r="O152" t="s">
        <v>970</v>
      </c>
      <c r="P152" t="s">
        <v>156</v>
      </c>
      <c r="Q152" t="b">
        <v>0</v>
      </c>
      <c r="R152" s="1">
        <v>42481</v>
      </c>
      <c r="S152" s="2">
        <v>42481</v>
      </c>
      <c r="T152" t="s">
        <v>42</v>
      </c>
      <c r="U152" s="3">
        <v>0.75</v>
      </c>
      <c r="V152" t="s">
        <v>971</v>
      </c>
      <c r="W152" t="s">
        <v>972</v>
      </c>
      <c r="X152" t="s">
        <v>156</v>
      </c>
      <c r="Y152" t="s">
        <v>157</v>
      </c>
      <c r="Z152" t="s">
        <v>158</v>
      </c>
      <c r="AA152" t="s">
        <v>157</v>
      </c>
      <c r="AD152" t="s">
        <v>37</v>
      </c>
      <c r="AE152" t="s">
        <v>37</v>
      </c>
      <c r="AF152" t="s">
        <v>38</v>
      </c>
      <c r="AG152" t="s">
        <v>33</v>
      </c>
      <c r="AH152" t="s">
        <v>232</v>
      </c>
      <c r="AI152" t="s">
        <v>233</v>
      </c>
      <c r="AK152" t="s">
        <v>757</v>
      </c>
    </row>
    <row r="153" spans="1:37" x14ac:dyDescent="0.25">
      <c r="A153" t="s">
        <v>309</v>
      </c>
      <c r="C153" t="s">
        <v>33</v>
      </c>
      <c r="D153" t="s">
        <v>310</v>
      </c>
      <c r="E153" t="s">
        <v>973</v>
      </c>
      <c r="G153" t="s">
        <v>974</v>
      </c>
      <c r="H153" t="s">
        <v>34</v>
      </c>
      <c r="I153" t="b">
        <v>0</v>
      </c>
      <c r="J153" s="1">
        <v>42482</v>
      </c>
      <c r="K153" s="2">
        <v>42482</v>
      </c>
      <c r="L153" t="s">
        <v>43</v>
      </c>
      <c r="M153" s="3">
        <v>0.67708333333333337</v>
      </c>
      <c r="N153" t="s">
        <v>973</v>
      </c>
      <c r="O153" t="s">
        <v>975</v>
      </c>
      <c r="P153" t="s">
        <v>156</v>
      </c>
      <c r="Q153" t="b">
        <v>0</v>
      </c>
      <c r="R153" s="1">
        <v>42482</v>
      </c>
      <c r="S153" s="2">
        <v>42482</v>
      </c>
      <c r="T153" t="s">
        <v>43</v>
      </c>
      <c r="U153" s="3">
        <v>0.67708333333333337</v>
      </c>
      <c r="V153" t="s">
        <v>973</v>
      </c>
      <c r="W153" t="s">
        <v>975</v>
      </c>
      <c r="X153" t="s">
        <v>156</v>
      </c>
      <c r="Y153" t="s">
        <v>157</v>
      </c>
      <c r="Z153" t="s">
        <v>158</v>
      </c>
      <c r="AA153" t="s">
        <v>157</v>
      </c>
      <c r="AD153" t="s">
        <v>37</v>
      </c>
      <c r="AE153" t="s">
        <v>37</v>
      </c>
      <c r="AF153" t="s">
        <v>38</v>
      </c>
      <c r="AG153" t="s">
        <v>33</v>
      </c>
      <c r="AH153" t="s">
        <v>329</v>
      </c>
      <c r="AI153" t="s">
        <v>315</v>
      </c>
      <c r="AK153" t="s">
        <v>330</v>
      </c>
    </row>
    <row r="154" spans="1:37" x14ac:dyDescent="0.25">
      <c r="A154" t="s">
        <v>237</v>
      </c>
      <c r="C154" t="s">
        <v>33</v>
      </c>
      <c r="D154" t="s">
        <v>976</v>
      </c>
      <c r="G154" t="s">
        <v>977</v>
      </c>
      <c r="H154" t="s">
        <v>34</v>
      </c>
      <c r="I154" t="b">
        <v>0</v>
      </c>
      <c r="J154" s="1">
        <v>42483</v>
      </c>
      <c r="K154" s="2">
        <v>42483</v>
      </c>
      <c r="L154" t="s">
        <v>35</v>
      </c>
      <c r="M154" s="3">
        <v>0.42708333333333331</v>
      </c>
      <c r="N154" t="s">
        <v>978</v>
      </c>
      <c r="O154" t="s">
        <v>979</v>
      </c>
      <c r="P154" t="s">
        <v>156</v>
      </c>
      <c r="Q154" t="b">
        <v>0</v>
      </c>
      <c r="R154" s="1">
        <v>42483</v>
      </c>
      <c r="S154" s="2">
        <v>42483</v>
      </c>
      <c r="T154" t="s">
        <v>35</v>
      </c>
      <c r="U154" s="3">
        <v>0.42708333333333331</v>
      </c>
      <c r="V154" t="s">
        <v>978</v>
      </c>
      <c r="W154" t="s">
        <v>979</v>
      </c>
      <c r="X154" t="s">
        <v>156</v>
      </c>
      <c r="Y154" t="s">
        <v>157</v>
      </c>
      <c r="Z154" t="s">
        <v>158</v>
      </c>
      <c r="AA154" t="s">
        <v>157</v>
      </c>
      <c r="AD154" t="s">
        <v>37</v>
      </c>
      <c r="AE154" t="s">
        <v>37</v>
      </c>
      <c r="AF154" t="s">
        <v>38</v>
      </c>
      <c r="AG154" t="s">
        <v>33</v>
      </c>
      <c r="AH154" t="s">
        <v>187</v>
      </c>
      <c r="AI154" t="s">
        <v>240</v>
      </c>
      <c r="AK154" t="s">
        <v>189</v>
      </c>
    </row>
    <row r="155" spans="1:37" x14ac:dyDescent="0.25">
      <c r="A155" t="s">
        <v>980</v>
      </c>
      <c r="C155" t="s">
        <v>33</v>
      </c>
      <c r="D155" t="s">
        <v>981</v>
      </c>
      <c r="G155" t="s">
        <v>982</v>
      </c>
      <c r="H155" t="s">
        <v>34</v>
      </c>
      <c r="I155" t="b">
        <v>0</v>
      </c>
      <c r="J155" s="1">
        <v>42483</v>
      </c>
      <c r="K155" s="2">
        <v>42483</v>
      </c>
      <c r="L155" t="s">
        <v>35</v>
      </c>
      <c r="M155" s="3">
        <v>0.54166666666666663</v>
      </c>
      <c r="N155" t="s">
        <v>983</v>
      </c>
      <c r="O155" t="s">
        <v>984</v>
      </c>
      <c r="P155" t="s">
        <v>156</v>
      </c>
      <c r="Q155" t="b">
        <v>0</v>
      </c>
      <c r="R155" s="1">
        <v>42483</v>
      </c>
      <c r="S155" s="2">
        <v>42483</v>
      </c>
      <c r="T155" t="s">
        <v>35</v>
      </c>
      <c r="U155" s="3">
        <v>0.54166666666666663</v>
      </c>
      <c r="V155" t="s">
        <v>983</v>
      </c>
      <c r="W155" t="s">
        <v>984</v>
      </c>
      <c r="X155" t="s">
        <v>156</v>
      </c>
      <c r="Y155" t="s">
        <v>157</v>
      </c>
      <c r="Z155" t="s">
        <v>158</v>
      </c>
      <c r="AA155" t="s">
        <v>157</v>
      </c>
      <c r="AD155" t="s">
        <v>37</v>
      </c>
      <c r="AE155" t="s">
        <v>37</v>
      </c>
      <c r="AF155" t="s">
        <v>38</v>
      </c>
      <c r="AG155" t="s">
        <v>33</v>
      </c>
      <c r="AH155" t="s">
        <v>890</v>
      </c>
      <c r="AI155" t="s">
        <v>985</v>
      </c>
      <c r="AK155" t="s">
        <v>892</v>
      </c>
    </row>
    <row r="156" spans="1:37" x14ac:dyDescent="0.25">
      <c r="A156" t="s">
        <v>159</v>
      </c>
      <c r="C156" t="s">
        <v>33</v>
      </c>
      <c r="D156" t="s">
        <v>986</v>
      </c>
      <c r="G156" t="s">
        <v>987</v>
      </c>
      <c r="H156" t="s">
        <v>34</v>
      </c>
      <c r="I156" t="b">
        <v>0</v>
      </c>
      <c r="J156" s="1">
        <v>42485</v>
      </c>
      <c r="K156" s="2">
        <v>42485</v>
      </c>
      <c r="L156" t="s">
        <v>39</v>
      </c>
      <c r="M156" s="3">
        <v>0.42708333333333331</v>
      </c>
      <c r="N156" t="s">
        <v>988</v>
      </c>
      <c r="O156" t="s">
        <v>989</v>
      </c>
      <c r="P156" t="s">
        <v>156</v>
      </c>
      <c r="Q156" t="b">
        <v>0</v>
      </c>
      <c r="R156" s="1">
        <v>42485</v>
      </c>
      <c r="S156" s="2">
        <v>42485</v>
      </c>
      <c r="T156" t="s">
        <v>39</v>
      </c>
      <c r="U156" s="3">
        <v>0.42708333333333331</v>
      </c>
      <c r="V156" t="s">
        <v>988</v>
      </c>
      <c r="W156" t="s">
        <v>989</v>
      </c>
      <c r="X156" t="s">
        <v>156</v>
      </c>
      <c r="Y156" t="s">
        <v>157</v>
      </c>
      <c r="Z156" t="s">
        <v>158</v>
      </c>
      <c r="AA156" t="s">
        <v>157</v>
      </c>
      <c r="AD156" t="s">
        <v>37</v>
      </c>
      <c r="AE156" t="s">
        <v>37</v>
      </c>
      <c r="AF156" t="s">
        <v>38</v>
      </c>
      <c r="AG156" t="s">
        <v>33</v>
      </c>
      <c r="AH156" t="s">
        <v>187</v>
      </c>
      <c r="AI156" t="s">
        <v>258</v>
      </c>
      <c r="AK156" t="s">
        <v>189</v>
      </c>
    </row>
    <row r="157" spans="1:37" x14ac:dyDescent="0.25">
      <c r="A157" t="s">
        <v>309</v>
      </c>
      <c r="C157" t="s">
        <v>33</v>
      </c>
      <c r="D157" t="s">
        <v>310</v>
      </c>
      <c r="E157" t="s">
        <v>990</v>
      </c>
      <c r="G157" t="s">
        <v>991</v>
      </c>
      <c r="H157" t="s">
        <v>34</v>
      </c>
      <c r="I157" t="b">
        <v>0</v>
      </c>
      <c r="J157" s="1">
        <v>42485</v>
      </c>
      <c r="K157" s="2">
        <v>42485</v>
      </c>
      <c r="L157" t="s">
        <v>39</v>
      </c>
      <c r="M157" s="3">
        <v>0.67708333333333337</v>
      </c>
      <c r="N157" t="s">
        <v>990</v>
      </c>
      <c r="O157" t="s">
        <v>992</v>
      </c>
      <c r="P157" t="s">
        <v>156</v>
      </c>
      <c r="Q157" t="b">
        <v>0</v>
      </c>
      <c r="R157" s="1">
        <v>42485</v>
      </c>
      <c r="S157" s="2">
        <v>42485</v>
      </c>
      <c r="T157" t="s">
        <v>39</v>
      </c>
      <c r="U157" s="3">
        <v>0.67708333333333337</v>
      </c>
      <c r="V157" t="s">
        <v>990</v>
      </c>
      <c r="W157" t="s">
        <v>992</v>
      </c>
      <c r="X157" t="s">
        <v>156</v>
      </c>
      <c r="Y157" t="s">
        <v>157</v>
      </c>
      <c r="Z157" t="s">
        <v>158</v>
      </c>
      <c r="AA157" t="s">
        <v>157</v>
      </c>
      <c r="AD157" t="s">
        <v>37</v>
      </c>
      <c r="AE157" t="s">
        <v>37</v>
      </c>
      <c r="AF157" t="s">
        <v>38</v>
      </c>
      <c r="AG157" t="s">
        <v>33</v>
      </c>
      <c r="AH157" t="s">
        <v>329</v>
      </c>
      <c r="AI157" t="s">
        <v>315</v>
      </c>
      <c r="AK157" t="s">
        <v>330</v>
      </c>
    </row>
    <row r="158" spans="1:37" x14ac:dyDescent="0.25">
      <c r="A158" t="s">
        <v>271</v>
      </c>
      <c r="C158" t="s">
        <v>33</v>
      </c>
      <c r="D158" t="s">
        <v>993</v>
      </c>
      <c r="G158" t="s">
        <v>994</v>
      </c>
      <c r="H158" t="s">
        <v>34</v>
      </c>
      <c r="I158" t="b">
        <v>0</v>
      </c>
      <c r="J158" s="1">
        <v>42485</v>
      </c>
      <c r="K158" s="2">
        <v>42485</v>
      </c>
      <c r="L158" t="s">
        <v>39</v>
      </c>
      <c r="M158" s="3">
        <v>0.77083333333333337</v>
      </c>
      <c r="N158" t="s">
        <v>995</v>
      </c>
      <c r="O158" t="s">
        <v>996</v>
      </c>
      <c r="P158" t="s">
        <v>156</v>
      </c>
      <c r="Q158" t="b">
        <v>0</v>
      </c>
      <c r="R158" s="1">
        <v>42485</v>
      </c>
      <c r="S158" s="2">
        <v>42485</v>
      </c>
      <c r="T158" t="s">
        <v>39</v>
      </c>
      <c r="U158" s="3">
        <v>0.77083333333333337</v>
      </c>
      <c r="V158" t="s">
        <v>995</v>
      </c>
      <c r="W158" t="s">
        <v>996</v>
      </c>
      <c r="X158" t="s">
        <v>156</v>
      </c>
      <c r="Y158" t="s">
        <v>157</v>
      </c>
      <c r="Z158" t="s">
        <v>158</v>
      </c>
      <c r="AA158" t="s">
        <v>157</v>
      </c>
      <c r="AD158" t="s">
        <v>37</v>
      </c>
      <c r="AE158" t="s">
        <v>37</v>
      </c>
      <c r="AF158" t="s">
        <v>38</v>
      </c>
      <c r="AG158" t="s">
        <v>33</v>
      </c>
      <c r="AH158" t="s">
        <v>187</v>
      </c>
      <c r="AI158" t="s">
        <v>272</v>
      </c>
      <c r="AK158" t="s">
        <v>189</v>
      </c>
    </row>
    <row r="159" spans="1:37" x14ac:dyDescent="0.25">
      <c r="A159" t="s">
        <v>166</v>
      </c>
      <c r="C159" t="s">
        <v>33</v>
      </c>
      <c r="D159" t="s">
        <v>997</v>
      </c>
      <c r="G159" t="s">
        <v>998</v>
      </c>
      <c r="H159" t="s">
        <v>34</v>
      </c>
      <c r="I159" t="b">
        <v>0</v>
      </c>
      <c r="J159" s="1">
        <v>42486</v>
      </c>
      <c r="K159" s="2">
        <v>42486</v>
      </c>
      <c r="L159" t="s">
        <v>40</v>
      </c>
      <c r="M159" s="3">
        <v>0.66666666666666663</v>
      </c>
      <c r="N159" t="s">
        <v>999</v>
      </c>
      <c r="O159" t="s">
        <v>1000</v>
      </c>
      <c r="P159" t="s">
        <v>156</v>
      </c>
      <c r="Q159" t="b">
        <v>0</v>
      </c>
      <c r="R159" s="1">
        <v>42486</v>
      </c>
      <c r="S159" s="2">
        <v>42486</v>
      </c>
      <c r="T159" t="s">
        <v>40</v>
      </c>
      <c r="U159" s="3">
        <v>0.66666666666666663</v>
      </c>
      <c r="V159" t="s">
        <v>999</v>
      </c>
      <c r="W159" t="s">
        <v>1000</v>
      </c>
      <c r="X159" t="s">
        <v>156</v>
      </c>
      <c r="Y159" t="s">
        <v>157</v>
      </c>
      <c r="Z159" t="s">
        <v>158</v>
      </c>
      <c r="AA159" t="s">
        <v>157</v>
      </c>
      <c r="AD159" t="s">
        <v>37</v>
      </c>
      <c r="AE159" t="s">
        <v>37</v>
      </c>
      <c r="AF159" t="s">
        <v>38</v>
      </c>
      <c r="AG159" t="s">
        <v>33</v>
      </c>
      <c r="AH159" t="s">
        <v>171</v>
      </c>
      <c r="AI159" t="s">
        <v>172</v>
      </c>
      <c r="AK159" t="s">
        <v>173</v>
      </c>
    </row>
    <row r="160" spans="1:37" x14ac:dyDescent="0.25">
      <c r="A160" t="s">
        <v>309</v>
      </c>
      <c r="C160" t="s">
        <v>33</v>
      </c>
      <c r="D160" t="s">
        <v>310</v>
      </c>
      <c r="E160" t="s">
        <v>1001</v>
      </c>
      <c r="G160" t="s">
        <v>1002</v>
      </c>
      <c r="H160" t="s">
        <v>34</v>
      </c>
      <c r="I160" t="b">
        <v>0</v>
      </c>
      <c r="J160" s="1">
        <v>42486</v>
      </c>
      <c r="K160" s="2">
        <v>42486</v>
      </c>
      <c r="L160" t="s">
        <v>40</v>
      </c>
      <c r="M160" s="3">
        <v>0.67708333333333337</v>
      </c>
      <c r="N160" t="s">
        <v>1001</v>
      </c>
      <c r="O160" t="s">
        <v>1003</v>
      </c>
      <c r="P160" t="s">
        <v>156</v>
      </c>
      <c r="Q160" t="b">
        <v>0</v>
      </c>
      <c r="R160" s="1">
        <v>42486</v>
      </c>
      <c r="S160" s="2">
        <v>42486</v>
      </c>
      <c r="T160" t="s">
        <v>40</v>
      </c>
      <c r="U160" s="3">
        <v>0.67708333333333337</v>
      </c>
      <c r="V160" t="s">
        <v>1001</v>
      </c>
      <c r="W160" t="s">
        <v>1003</v>
      </c>
      <c r="X160" t="s">
        <v>156</v>
      </c>
      <c r="Y160" t="s">
        <v>157</v>
      </c>
      <c r="Z160" t="s">
        <v>158</v>
      </c>
      <c r="AA160" t="s">
        <v>157</v>
      </c>
      <c r="AD160" t="s">
        <v>37</v>
      </c>
      <c r="AE160" t="s">
        <v>37</v>
      </c>
      <c r="AF160" t="s">
        <v>38</v>
      </c>
      <c r="AG160" t="s">
        <v>33</v>
      </c>
      <c r="AH160" t="s">
        <v>329</v>
      </c>
      <c r="AI160" t="s">
        <v>315</v>
      </c>
      <c r="AK160" t="s">
        <v>330</v>
      </c>
    </row>
    <row r="161" spans="1:37" x14ac:dyDescent="0.25">
      <c r="A161" t="s">
        <v>1004</v>
      </c>
      <c r="C161" t="s">
        <v>33</v>
      </c>
      <c r="D161" t="s">
        <v>1005</v>
      </c>
      <c r="G161" t="s">
        <v>1006</v>
      </c>
      <c r="H161" t="s">
        <v>34</v>
      </c>
      <c r="I161" t="b">
        <v>0</v>
      </c>
      <c r="J161" s="1">
        <v>42487</v>
      </c>
      <c r="K161" s="2">
        <v>42487</v>
      </c>
      <c r="L161" t="s">
        <v>41</v>
      </c>
      <c r="M161" s="3">
        <v>0.41666666666666669</v>
      </c>
      <c r="N161" t="s">
        <v>1007</v>
      </c>
      <c r="O161" t="s">
        <v>1008</v>
      </c>
      <c r="P161" t="s">
        <v>156</v>
      </c>
      <c r="Q161" t="b">
        <v>0</v>
      </c>
      <c r="R161" s="1">
        <v>42487</v>
      </c>
      <c r="S161" s="2">
        <v>42487</v>
      </c>
      <c r="T161" t="s">
        <v>41</v>
      </c>
      <c r="U161" s="3">
        <v>0.5</v>
      </c>
      <c r="V161" t="s">
        <v>1009</v>
      </c>
      <c r="W161" t="s">
        <v>1010</v>
      </c>
      <c r="X161" t="s">
        <v>156</v>
      </c>
      <c r="Y161" t="s">
        <v>157</v>
      </c>
      <c r="Z161" t="s">
        <v>158</v>
      </c>
      <c r="AA161" t="s">
        <v>157</v>
      </c>
      <c r="AD161" t="s">
        <v>37</v>
      </c>
      <c r="AE161" t="s">
        <v>37</v>
      </c>
      <c r="AF161" t="s">
        <v>38</v>
      </c>
      <c r="AG161" t="s">
        <v>33</v>
      </c>
      <c r="AH161" t="s">
        <v>701</v>
      </c>
      <c r="AI161" t="s">
        <v>1011</v>
      </c>
      <c r="AK161" t="s">
        <v>702</v>
      </c>
    </row>
    <row r="162" spans="1:37" x14ac:dyDescent="0.25">
      <c r="A162" t="s">
        <v>165</v>
      </c>
      <c r="C162" t="s">
        <v>33</v>
      </c>
      <c r="D162" t="s">
        <v>1012</v>
      </c>
      <c r="G162" t="s">
        <v>1013</v>
      </c>
      <c r="H162" t="s">
        <v>34</v>
      </c>
      <c r="I162" t="b">
        <v>0</v>
      </c>
      <c r="J162" s="1">
        <v>42487</v>
      </c>
      <c r="K162" s="2">
        <v>42487</v>
      </c>
      <c r="L162" t="s">
        <v>41</v>
      </c>
      <c r="M162" s="3">
        <v>0.42708333333333331</v>
      </c>
      <c r="N162" t="s">
        <v>1014</v>
      </c>
      <c r="O162" t="s">
        <v>1015</v>
      </c>
      <c r="P162" t="s">
        <v>156</v>
      </c>
      <c r="Q162" t="b">
        <v>0</v>
      </c>
      <c r="R162" s="1">
        <v>42487</v>
      </c>
      <c r="S162" s="2">
        <v>42487</v>
      </c>
      <c r="T162" t="s">
        <v>41</v>
      </c>
      <c r="U162" s="3">
        <v>0.42708333333333331</v>
      </c>
      <c r="V162" t="s">
        <v>1014</v>
      </c>
      <c r="W162" t="s">
        <v>1015</v>
      </c>
      <c r="X162" t="s">
        <v>156</v>
      </c>
      <c r="Y162" t="s">
        <v>157</v>
      </c>
      <c r="Z162" t="s">
        <v>158</v>
      </c>
      <c r="AA162" t="s">
        <v>157</v>
      </c>
      <c r="AD162" t="s">
        <v>37</v>
      </c>
      <c r="AE162" t="s">
        <v>37</v>
      </c>
      <c r="AF162" t="s">
        <v>38</v>
      </c>
      <c r="AG162" t="s">
        <v>33</v>
      </c>
      <c r="AH162" t="s">
        <v>187</v>
      </c>
      <c r="AI162" t="s">
        <v>188</v>
      </c>
      <c r="AK162" t="s">
        <v>189</v>
      </c>
    </row>
    <row r="163" spans="1:37" x14ac:dyDescent="0.25">
      <c r="A163" t="s">
        <v>1016</v>
      </c>
      <c r="C163" t="s">
        <v>33</v>
      </c>
      <c r="D163" t="s">
        <v>1017</v>
      </c>
      <c r="G163" t="s">
        <v>1018</v>
      </c>
      <c r="H163" t="s">
        <v>34</v>
      </c>
      <c r="I163" t="b">
        <v>0</v>
      </c>
      <c r="J163" s="1">
        <v>42487</v>
      </c>
      <c r="K163" s="2">
        <v>42487</v>
      </c>
      <c r="L163" t="s">
        <v>41</v>
      </c>
      <c r="M163" s="3">
        <v>0.46875</v>
      </c>
      <c r="N163" t="s">
        <v>1019</v>
      </c>
      <c r="O163" t="s">
        <v>1020</v>
      </c>
      <c r="P163" t="s">
        <v>156</v>
      </c>
      <c r="Q163" t="b">
        <v>0</v>
      </c>
      <c r="R163" s="1">
        <v>42487</v>
      </c>
      <c r="S163" s="2">
        <v>42487</v>
      </c>
      <c r="T163" t="s">
        <v>41</v>
      </c>
      <c r="U163" s="3">
        <v>0.46875</v>
      </c>
      <c r="V163" t="s">
        <v>1019</v>
      </c>
      <c r="W163" t="s">
        <v>1020</v>
      </c>
      <c r="X163" t="s">
        <v>156</v>
      </c>
      <c r="Y163" t="s">
        <v>157</v>
      </c>
      <c r="Z163" t="s">
        <v>158</v>
      </c>
      <c r="AA163" t="s">
        <v>157</v>
      </c>
      <c r="AD163" t="s">
        <v>37</v>
      </c>
      <c r="AE163" t="s">
        <v>37</v>
      </c>
      <c r="AF163" t="s">
        <v>38</v>
      </c>
      <c r="AG163" t="s">
        <v>33</v>
      </c>
      <c r="AH163" t="s">
        <v>1021</v>
      </c>
      <c r="AI163" t="s">
        <v>1022</v>
      </c>
      <c r="AK163" t="s">
        <v>1023</v>
      </c>
    </row>
    <row r="164" spans="1:37" x14ac:dyDescent="0.25">
      <c r="A164" t="s">
        <v>1024</v>
      </c>
      <c r="C164" t="s">
        <v>33</v>
      </c>
      <c r="D164" t="s">
        <v>1025</v>
      </c>
      <c r="G164" t="s">
        <v>1026</v>
      </c>
      <c r="H164" t="s">
        <v>34</v>
      </c>
      <c r="I164" t="b">
        <v>0</v>
      </c>
      <c r="J164" s="1">
        <v>42487</v>
      </c>
      <c r="K164" s="2">
        <v>42487</v>
      </c>
      <c r="L164" t="s">
        <v>41</v>
      </c>
      <c r="M164" s="3">
        <v>0.58333333333333337</v>
      </c>
      <c r="N164" t="s">
        <v>1027</v>
      </c>
      <c r="O164" t="s">
        <v>1028</v>
      </c>
      <c r="P164" t="s">
        <v>156</v>
      </c>
      <c r="Q164" t="b">
        <v>0</v>
      </c>
      <c r="R164" s="1">
        <v>42487</v>
      </c>
      <c r="S164" s="2">
        <v>42487</v>
      </c>
      <c r="T164" t="s">
        <v>41</v>
      </c>
      <c r="U164" s="3">
        <v>0.58333333333333337</v>
      </c>
      <c r="V164" t="s">
        <v>1027</v>
      </c>
      <c r="W164" t="s">
        <v>1028</v>
      </c>
      <c r="X164" t="s">
        <v>156</v>
      </c>
      <c r="Y164" t="s">
        <v>157</v>
      </c>
      <c r="Z164" t="s">
        <v>158</v>
      </c>
      <c r="AA164" t="s">
        <v>157</v>
      </c>
      <c r="AD164" t="s">
        <v>37</v>
      </c>
      <c r="AE164" t="s">
        <v>37</v>
      </c>
      <c r="AF164" t="s">
        <v>38</v>
      </c>
      <c r="AG164" t="s">
        <v>33</v>
      </c>
      <c r="AH164" t="s">
        <v>213</v>
      </c>
      <c r="AI164" t="s">
        <v>292</v>
      </c>
      <c r="AK164" t="s">
        <v>215</v>
      </c>
    </row>
    <row r="165" spans="1:37" x14ac:dyDescent="0.25">
      <c r="A165" t="s">
        <v>309</v>
      </c>
      <c r="C165" t="s">
        <v>33</v>
      </c>
      <c r="D165" t="s">
        <v>310</v>
      </c>
      <c r="E165" t="s">
        <v>1029</v>
      </c>
      <c r="G165" t="s">
        <v>1030</v>
      </c>
      <c r="H165" t="s">
        <v>34</v>
      </c>
      <c r="I165" t="b">
        <v>0</v>
      </c>
      <c r="J165" s="1">
        <v>42487</v>
      </c>
      <c r="K165" s="2">
        <v>42487</v>
      </c>
      <c r="L165" t="s">
        <v>41</v>
      </c>
      <c r="M165" s="3">
        <v>0.67708333333333337</v>
      </c>
      <c r="N165" t="s">
        <v>1029</v>
      </c>
      <c r="O165" t="s">
        <v>1031</v>
      </c>
      <c r="P165" t="s">
        <v>156</v>
      </c>
      <c r="Q165" t="b">
        <v>0</v>
      </c>
      <c r="R165" s="1">
        <v>42487</v>
      </c>
      <c r="S165" s="2">
        <v>42487</v>
      </c>
      <c r="T165" t="s">
        <v>41</v>
      </c>
      <c r="U165" s="3">
        <v>0.67708333333333337</v>
      </c>
      <c r="V165" t="s">
        <v>1029</v>
      </c>
      <c r="W165" t="s">
        <v>1031</v>
      </c>
      <c r="X165" t="s">
        <v>156</v>
      </c>
      <c r="Y165" t="s">
        <v>157</v>
      </c>
      <c r="Z165" t="s">
        <v>158</v>
      </c>
      <c r="AA165" t="s">
        <v>157</v>
      </c>
      <c r="AD165" t="s">
        <v>37</v>
      </c>
      <c r="AE165" t="s">
        <v>37</v>
      </c>
      <c r="AF165" t="s">
        <v>38</v>
      </c>
      <c r="AG165" t="s">
        <v>33</v>
      </c>
      <c r="AH165" t="s">
        <v>329</v>
      </c>
      <c r="AI165" t="s">
        <v>315</v>
      </c>
      <c r="AK165" t="s">
        <v>330</v>
      </c>
    </row>
    <row r="166" spans="1:37" x14ac:dyDescent="0.25">
      <c r="A166" t="s">
        <v>201</v>
      </c>
      <c r="C166" t="s">
        <v>33</v>
      </c>
      <c r="D166" t="s">
        <v>1032</v>
      </c>
      <c r="G166" t="s">
        <v>1033</v>
      </c>
      <c r="H166" t="s">
        <v>34</v>
      </c>
      <c r="I166" t="b">
        <v>0</v>
      </c>
      <c r="J166" s="1">
        <v>42487</v>
      </c>
      <c r="K166" s="2">
        <v>42487</v>
      </c>
      <c r="L166" t="s">
        <v>41</v>
      </c>
      <c r="M166" s="3">
        <v>0.6875</v>
      </c>
      <c r="N166" t="s">
        <v>1034</v>
      </c>
      <c r="O166" t="s">
        <v>1035</v>
      </c>
      <c r="P166" t="s">
        <v>156</v>
      </c>
      <c r="Q166" t="b">
        <v>0</v>
      </c>
      <c r="R166" s="1">
        <v>42487</v>
      </c>
      <c r="S166" s="2">
        <v>42487</v>
      </c>
      <c r="T166" t="s">
        <v>41</v>
      </c>
      <c r="U166" s="3">
        <v>0.6875</v>
      </c>
      <c r="V166" t="s">
        <v>1034</v>
      </c>
      <c r="W166" t="s">
        <v>1035</v>
      </c>
      <c r="X166" t="s">
        <v>156</v>
      </c>
      <c r="Y166" t="s">
        <v>157</v>
      </c>
      <c r="Z166" t="s">
        <v>158</v>
      </c>
      <c r="AA166" t="s">
        <v>157</v>
      </c>
      <c r="AD166" t="s">
        <v>37</v>
      </c>
      <c r="AE166" t="s">
        <v>37</v>
      </c>
      <c r="AF166" t="s">
        <v>38</v>
      </c>
      <c r="AG166" t="s">
        <v>33</v>
      </c>
      <c r="AH166" t="s">
        <v>202</v>
      </c>
      <c r="AI166" t="s">
        <v>203</v>
      </c>
      <c r="AK166" t="s">
        <v>204</v>
      </c>
    </row>
    <row r="167" spans="1:37" x14ac:dyDescent="0.25">
      <c r="A167" t="s">
        <v>210</v>
      </c>
      <c r="C167" t="s">
        <v>33</v>
      </c>
      <c r="D167" t="s">
        <v>1036</v>
      </c>
      <c r="G167" t="s">
        <v>1037</v>
      </c>
      <c r="H167" t="s">
        <v>34</v>
      </c>
      <c r="I167" t="b">
        <v>0</v>
      </c>
      <c r="J167" s="1">
        <v>42488</v>
      </c>
      <c r="K167" s="2">
        <v>42488</v>
      </c>
      <c r="L167" t="s">
        <v>42</v>
      </c>
      <c r="M167" s="3">
        <v>0.42708333333333331</v>
      </c>
      <c r="N167" t="s">
        <v>1038</v>
      </c>
      <c r="O167" t="s">
        <v>1039</v>
      </c>
      <c r="P167" t="s">
        <v>156</v>
      </c>
      <c r="Q167" t="b">
        <v>0</v>
      </c>
      <c r="R167" s="1">
        <v>42488</v>
      </c>
      <c r="S167" s="2">
        <v>42488</v>
      </c>
      <c r="T167" t="s">
        <v>42</v>
      </c>
      <c r="U167" s="3">
        <v>0.42708333333333331</v>
      </c>
      <c r="V167" t="s">
        <v>1038</v>
      </c>
      <c r="W167" t="s">
        <v>1039</v>
      </c>
      <c r="X167" t="s">
        <v>156</v>
      </c>
      <c r="Y167" t="s">
        <v>157</v>
      </c>
      <c r="Z167" t="s">
        <v>158</v>
      </c>
      <c r="AA167" t="s">
        <v>157</v>
      </c>
      <c r="AD167" t="s">
        <v>37</v>
      </c>
      <c r="AE167" t="s">
        <v>37</v>
      </c>
      <c r="AF167" t="s">
        <v>38</v>
      </c>
      <c r="AG167" t="s">
        <v>33</v>
      </c>
      <c r="AH167" t="s">
        <v>213</v>
      </c>
      <c r="AI167" t="s">
        <v>214</v>
      </c>
      <c r="AK167" t="s">
        <v>215</v>
      </c>
    </row>
    <row r="168" spans="1:37" x14ac:dyDescent="0.25">
      <c r="A168" t="s">
        <v>216</v>
      </c>
      <c r="C168" t="s">
        <v>33</v>
      </c>
      <c r="D168" t="s">
        <v>1040</v>
      </c>
      <c r="G168" t="s">
        <v>1041</v>
      </c>
      <c r="H168" t="s">
        <v>34</v>
      </c>
      <c r="I168" t="b">
        <v>0</v>
      </c>
      <c r="J168" s="1">
        <v>42488</v>
      </c>
      <c r="K168" s="2">
        <v>42488</v>
      </c>
      <c r="L168" t="s">
        <v>42</v>
      </c>
      <c r="M168" s="3">
        <v>0.5625</v>
      </c>
      <c r="N168" t="s">
        <v>1042</v>
      </c>
      <c r="O168" t="s">
        <v>1043</v>
      </c>
      <c r="P168" t="s">
        <v>156</v>
      </c>
      <c r="Q168" t="b">
        <v>0</v>
      </c>
      <c r="R168" s="1">
        <v>42488</v>
      </c>
      <c r="S168" s="2">
        <v>42488</v>
      </c>
      <c r="T168" t="s">
        <v>42</v>
      </c>
      <c r="U168" s="3">
        <v>0.64583333333333337</v>
      </c>
      <c r="V168" t="s">
        <v>1044</v>
      </c>
      <c r="W168" t="s">
        <v>1045</v>
      </c>
      <c r="X168" t="s">
        <v>156</v>
      </c>
      <c r="Y168" t="s">
        <v>157</v>
      </c>
      <c r="Z168" t="s">
        <v>158</v>
      </c>
      <c r="AA168" t="s">
        <v>157</v>
      </c>
      <c r="AD168" t="s">
        <v>37</v>
      </c>
      <c r="AE168" t="s">
        <v>37</v>
      </c>
      <c r="AF168" t="s">
        <v>38</v>
      </c>
      <c r="AG168" t="s">
        <v>33</v>
      </c>
      <c r="AH168" t="s">
        <v>223</v>
      </c>
      <c r="AI168" t="s">
        <v>224</v>
      </c>
      <c r="AK168" t="s">
        <v>225</v>
      </c>
    </row>
    <row r="169" spans="1:37" x14ac:dyDescent="0.25">
      <c r="A169" t="s">
        <v>309</v>
      </c>
      <c r="C169" t="s">
        <v>33</v>
      </c>
      <c r="D169" t="s">
        <v>310</v>
      </c>
      <c r="E169" t="s">
        <v>1046</v>
      </c>
      <c r="G169" t="s">
        <v>1047</v>
      </c>
      <c r="H169" t="s">
        <v>34</v>
      </c>
      <c r="I169" t="b">
        <v>0</v>
      </c>
      <c r="J169" s="1">
        <v>42488</v>
      </c>
      <c r="K169" s="2">
        <v>42488</v>
      </c>
      <c r="L169" t="s">
        <v>42</v>
      </c>
      <c r="M169" s="3">
        <v>0.67708333333333337</v>
      </c>
      <c r="N169" t="s">
        <v>1046</v>
      </c>
      <c r="O169" t="s">
        <v>1048</v>
      </c>
      <c r="P169" t="s">
        <v>156</v>
      </c>
      <c r="Q169" t="b">
        <v>0</v>
      </c>
      <c r="R169" s="1">
        <v>42488</v>
      </c>
      <c r="S169" s="2">
        <v>42488</v>
      </c>
      <c r="T169" t="s">
        <v>42</v>
      </c>
      <c r="U169" s="3">
        <v>0.67708333333333337</v>
      </c>
      <c r="V169" t="s">
        <v>1046</v>
      </c>
      <c r="W169" t="s">
        <v>1048</v>
      </c>
      <c r="X169" t="s">
        <v>156</v>
      </c>
      <c r="Y169" t="s">
        <v>157</v>
      </c>
      <c r="Z169" t="s">
        <v>158</v>
      </c>
      <c r="AA169" t="s">
        <v>157</v>
      </c>
      <c r="AD169" t="s">
        <v>37</v>
      </c>
      <c r="AE169" t="s">
        <v>37</v>
      </c>
      <c r="AF169" t="s">
        <v>38</v>
      </c>
      <c r="AG169" t="s">
        <v>33</v>
      </c>
      <c r="AH169" t="s">
        <v>329</v>
      </c>
      <c r="AI169" t="s">
        <v>315</v>
      </c>
      <c r="AK169" t="s">
        <v>330</v>
      </c>
    </row>
    <row r="170" spans="1:37" x14ac:dyDescent="0.25">
      <c r="A170" t="s">
        <v>229</v>
      </c>
      <c r="C170" t="s">
        <v>33</v>
      </c>
      <c r="D170" t="s">
        <v>751</v>
      </c>
      <c r="E170" t="s">
        <v>1049</v>
      </c>
      <c r="G170" t="s">
        <v>1050</v>
      </c>
      <c r="H170" t="s">
        <v>34</v>
      </c>
      <c r="I170" t="b">
        <v>0</v>
      </c>
      <c r="J170" s="1">
        <v>42488</v>
      </c>
      <c r="K170" s="2">
        <v>42488</v>
      </c>
      <c r="L170" t="s">
        <v>42</v>
      </c>
      <c r="M170" s="3">
        <v>0.6875</v>
      </c>
      <c r="N170" t="s">
        <v>1049</v>
      </c>
      <c r="O170" t="s">
        <v>1051</v>
      </c>
      <c r="P170" t="s">
        <v>156</v>
      </c>
      <c r="Q170" t="b">
        <v>0</v>
      </c>
      <c r="R170" s="1">
        <v>42488</v>
      </c>
      <c r="S170" s="2">
        <v>42488</v>
      </c>
      <c r="T170" t="s">
        <v>42</v>
      </c>
      <c r="U170" s="3">
        <v>0.75</v>
      </c>
      <c r="V170" t="s">
        <v>1052</v>
      </c>
      <c r="W170" t="s">
        <v>1053</v>
      </c>
      <c r="X170" t="s">
        <v>156</v>
      </c>
      <c r="Y170" t="s">
        <v>157</v>
      </c>
      <c r="Z170" t="s">
        <v>158</v>
      </c>
      <c r="AA170" t="s">
        <v>157</v>
      </c>
      <c r="AD170" t="s">
        <v>37</v>
      </c>
      <c r="AE170" t="s">
        <v>37</v>
      </c>
      <c r="AF170" t="s">
        <v>38</v>
      </c>
      <c r="AG170" t="s">
        <v>33</v>
      </c>
      <c r="AH170" t="s">
        <v>232</v>
      </c>
      <c r="AI170" t="s">
        <v>233</v>
      </c>
      <c r="AK170" t="s">
        <v>757</v>
      </c>
    </row>
    <row r="171" spans="1:37" x14ac:dyDescent="0.25">
      <c r="A171" t="s">
        <v>309</v>
      </c>
      <c r="C171" t="s">
        <v>33</v>
      </c>
      <c r="D171" t="s">
        <v>310</v>
      </c>
      <c r="E171" t="s">
        <v>1054</v>
      </c>
      <c r="G171" t="s">
        <v>1055</v>
      </c>
      <c r="H171" t="s">
        <v>34</v>
      </c>
      <c r="I171" t="b">
        <v>0</v>
      </c>
      <c r="J171" s="1">
        <v>42489</v>
      </c>
      <c r="K171" s="2">
        <v>42489</v>
      </c>
      <c r="L171" t="s">
        <v>43</v>
      </c>
      <c r="M171" s="3">
        <v>0.67708333333333337</v>
      </c>
      <c r="N171" t="s">
        <v>1054</v>
      </c>
      <c r="O171" t="s">
        <v>1056</v>
      </c>
      <c r="P171" t="s">
        <v>156</v>
      </c>
      <c r="Q171" t="b">
        <v>0</v>
      </c>
      <c r="R171" s="1">
        <v>42489</v>
      </c>
      <c r="S171" s="2">
        <v>42489</v>
      </c>
      <c r="T171" t="s">
        <v>43</v>
      </c>
      <c r="U171" s="3">
        <v>0.67708333333333337</v>
      </c>
      <c r="V171" t="s">
        <v>1054</v>
      </c>
      <c r="W171" t="s">
        <v>1056</v>
      </c>
      <c r="X171" t="s">
        <v>156</v>
      </c>
      <c r="Y171" t="s">
        <v>157</v>
      </c>
      <c r="Z171" t="s">
        <v>158</v>
      </c>
      <c r="AA171" t="s">
        <v>157</v>
      </c>
      <c r="AD171" t="s">
        <v>37</v>
      </c>
      <c r="AE171" t="s">
        <v>37</v>
      </c>
      <c r="AF171" t="s">
        <v>38</v>
      </c>
      <c r="AG171" t="s">
        <v>33</v>
      </c>
      <c r="AH171" t="s">
        <v>329</v>
      </c>
      <c r="AI171" t="s">
        <v>315</v>
      </c>
      <c r="AK171" t="s">
        <v>330</v>
      </c>
    </row>
    <row r="172" spans="1:37" x14ac:dyDescent="0.25">
      <c r="A172" t="s">
        <v>237</v>
      </c>
      <c r="C172" t="s">
        <v>33</v>
      </c>
      <c r="D172" t="s">
        <v>1057</v>
      </c>
      <c r="G172" t="s">
        <v>1058</v>
      </c>
      <c r="H172" t="s">
        <v>34</v>
      </c>
      <c r="I172" t="b">
        <v>0</v>
      </c>
      <c r="J172" s="1">
        <v>42490</v>
      </c>
      <c r="K172" s="2">
        <v>42490</v>
      </c>
      <c r="L172" t="s">
        <v>35</v>
      </c>
      <c r="M172" s="3">
        <v>0.42708333333333331</v>
      </c>
      <c r="N172" t="s">
        <v>1059</v>
      </c>
      <c r="O172" t="s">
        <v>1060</v>
      </c>
      <c r="P172" t="s">
        <v>156</v>
      </c>
      <c r="Q172" t="b">
        <v>0</v>
      </c>
      <c r="R172" s="1">
        <v>42490</v>
      </c>
      <c r="S172" s="2">
        <v>42490</v>
      </c>
      <c r="T172" t="s">
        <v>35</v>
      </c>
      <c r="U172" s="3">
        <v>0.42708333333333331</v>
      </c>
      <c r="V172" t="s">
        <v>1059</v>
      </c>
      <c r="W172" t="s">
        <v>1060</v>
      </c>
      <c r="X172" t="s">
        <v>156</v>
      </c>
      <c r="Y172" t="s">
        <v>157</v>
      </c>
      <c r="Z172" t="s">
        <v>158</v>
      </c>
      <c r="AA172" t="s">
        <v>157</v>
      </c>
      <c r="AD172" t="s">
        <v>37</v>
      </c>
      <c r="AE172" t="s">
        <v>37</v>
      </c>
      <c r="AF172" t="s">
        <v>38</v>
      </c>
      <c r="AG172" t="s">
        <v>33</v>
      </c>
      <c r="AH172" t="s">
        <v>187</v>
      </c>
      <c r="AI172" t="s">
        <v>240</v>
      </c>
      <c r="AK172" t="s">
        <v>189</v>
      </c>
    </row>
    <row r="173" spans="1:37" x14ac:dyDescent="0.25">
      <c r="A173" t="s">
        <v>159</v>
      </c>
      <c r="C173" t="s">
        <v>33</v>
      </c>
      <c r="D173" t="s">
        <v>1061</v>
      </c>
      <c r="G173" t="s">
        <v>1062</v>
      </c>
      <c r="H173" t="s">
        <v>34</v>
      </c>
      <c r="I173" t="b">
        <v>0</v>
      </c>
      <c r="J173" s="1">
        <v>42492</v>
      </c>
      <c r="K173" s="2">
        <v>42492</v>
      </c>
      <c r="L173" t="s">
        <v>39</v>
      </c>
      <c r="M173" s="3">
        <v>0.42708333333333331</v>
      </c>
      <c r="N173" t="s">
        <v>1063</v>
      </c>
      <c r="O173" t="s">
        <v>1064</v>
      </c>
      <c r="P173" t="s">
        <v>156</v>
      </c>
      <c r="Q173" t="b">
        <v>0</v>
      </c>
      <c r="R173" s="1">
        <v>42492</v>
      </c>
      <c r="S173" s="2">
        <v>42492</v>
      </c>
      <c r="T173" t="s">
        <v>39</v>
      </c>
      <c r="U173" s="3">
        <v>0.42708333333333331</v>
      </c>
      <c r="V173" t="s">
        <v>1063</v>
      </c>
      <c r="W173" t="s">
        <v>1064</v>
      </c>
      <c r="X173" t="s">
        <v>156</v>
      </c>
      <c r="Y173" t="s">
        <v>157</v>
      </c>
      <c r="Z173" t="s">
        <v>158</v>
      </c>
      <c r="AA173" t="s">
        <v>157</v>
      </c>
      <c r="AD173" t="s">
        <v>37</v>
      </c>
      <c r="AE173" t="s">
        <v>37</v>
      </c>
      <c r="AF173" t="s">
        <v>38</v>
      </c>
      <c r="AG173" t="s">
        <v>33</v>
      </c>
      <c r="AH173" t="s">
        <v>187</v>
      </c>
      <c r="AI173" t="s">
        <v>258</v>
      </c>
      <c r="AK173" t="s">
        <v>189</v>
      </c>
    </row>
    <row r="174" spans="1:37" x14ac:dyDescent="0.25">
      <c r="A174" t="s">
        <v>1065</v>
      </c>
      <c r="C174" t="s">
        <v>33</v>
      </c>
      <c r="D174" t="s">
        <v>1066</v>
      </c>
      <c r="G174" t="s">
        <v>1067</v>
      </c>
      <c r="H174" t="s">
        <v>34</v>
      </c>
      <c r="I174" t="b">
        <v>0</v>
      </c>
      <c r="J174" s="1">
        <v>42492</v>
      </c>
      <c r="K174" s="2">
        <v>42492</v>
      </c>
      <c r="L174" t="s">
        <v>39</v>
      </c>
      <c r="M174" s="3">
        <v>0.67708333333333337</v>
      </c>
      <c r="N174" t="s">
        <v>1068</v>
      </c>
      <c r="O174" t="s">
        <v>1069</v>
      </c>
      <c r="P174" t="s">
        <v>156</v>
      </c>
      <c r="Q174" t="b">
        <v>0</v>
      </c>
      <c r="R174" s="1">
        <v>42492</v>
      </c>
      <c r="S174" s="2">
        <v>42492</v>
      </c>
      <c r="T174" t="s">
        <v>39</v>
      </c>
      <c r="U174" s="3">
        <v>0.67708333333333337</v>
      </c>
      <c r="V174" t="s">
        <v>1068</v>
      </c>
      <c r="W174" t="s">
        <v>1069</v>
      </c>
      <c r="X174" t="s">
        <v>156</v>
      </c>
      <c r="Y174" t="s">
        <v>157</v>
      </c>
      <c r="Z174" t="s">
        <v>158</v>
      </c>
      <c r="AA174" t="s">
        <v>157</v>
      </c>
      <c r="AD174" t="s">
        <v>37</v>
      </c>
      <c r="AE174" t="s">
        <v>37</v>
      </c>
      <c r="AF174" t="s">
        <v>38</v>
      </c>
      <c r="AG174" t="s">
        <v>33</v>
      </c>
      <c r="AH174" t="s">
        <v>1070</v>
      </c>
      <c r="AI174" t="s">
        <v>1071</v>
      </c>
      <c r="AK174" t="s">
        <v>1072</v>
      </c>
    </row>
    <row r="175" spans="1:37" x14ac:dyDescent="0.25">
      <c r="A175" t="s">
        <v>271</v>
      </c>
      <c r="C175" t="s">
        <v>33</v>
      </c>
      <c r="D175" t="s">
        <v>1073</v>
      </c>
      <c r="G175" t="s">
        <v>1074</v>
      </c>
      <c r="H175" t="s">
        <v>34</v>
      </c>
      <c r="I175" t="b">
        <v>0</v>
      </c>
      <c r="J175" s="1">
        <v>42492</v>
      </c>
      <c r="K175" s="2">
        <v>42492</v>
      </c>
      <c r="L175" t="s">
        <v>39</v>
      </c>
      <c r="M175" s="3">
        <v>0.77083333333333337</v>
      </c>
      <c r="N175" t="s">
        <v>1075</v>
      </c>
      <c r="O175" t="s">
        <v>1076</v>
      </c>
      <c r="P175" t="s">
        <v>156</v>
      </c>
      <c r="Q175" t="b">
        <v>0</v>
      </c>
      <c r="R175" s="1">
        <v>42492</v>
      </c>
      <c r="S175" s="2">
        <v>42492</v>
      </c>
      <c r="T175" t="s">
        <v>39</v>
      </c>
      <c r="U175" s="3">
        <v>0.77083333333333337</v>
      </c>
      <c r="V175" t="s">
        <v>1075</v>
      </c>
      <c r="W175" t="s">
        <v>1076</v>
      </c>
      <c r="X175" t="s">
        <v>156</v>
      </c>
      <c r="Y175" t="s">
        <v>157</v>
      </c>
      <c r="Z175" t="s">
        <v>158</v>
      </c>
      <c r="AA175" t="s">
        <v>157</v>
      </c>
      <c r="AD175" t="s">
        <v>37</v>
      </c>
      <c r="AE175" t="s">
        <v>37</v>
      </c>
      <c r="AF175" t="s">
        <v>38</v>
      </c>
      <c r="AG175" t="s">
        <v>33</v>
      </c>
      <c r="AH175" t="s">
        <v>187</v>
      </c>
      <c r="AI175" t="s">
        <v>272</v>
      </c>
      <c r="AK175" t="s">
        <v>189</v>
      </c>
    </row>
    <row r="176" spans="1:37" x14ac:dyDescent="0.25">
      <c r="A176" t="s">
        <v>166</v>
      </c>
      <c r="C176" t="s">
        <v>33</v>
      </c>
      <c r="D176" t="s">
        <v>1077</v>
      </c>
      <c r="G176" t="s">
        <v>1078</v>
      </c>
      <c r="H176" t="s">
        <v>34</v>
      </c>
      <c r="I176" t="b">
        <v>0</v>
      </c>
      <c r="J176" s="1">
        <v>42493</v>
      </c>
      <c r="K176" s="2">
        <v>42493</v>
      </c>
      <c r="L176" t="s">
        <v>40</v>
      </c>
      <c r="M176" s="3">
        <v>0.66666666666666663</v>
      </c>
      <c r="N176" t="s">
        <v>1079</v>
      </c>
      <c r="O176" t="s">
        <v>1080</v>
      </c>
      <c r="P176" t="s">
        <v>156</v>
      </c>
      <c r="Q176" t="b">
        <v>0</v>
      </c>
      <c r="R176" s="1">
        <v>42493</v>
      </c>
      <c r="S176" s="2">
        <v>42493</v>
      </c>
      <c r="T176" t="s">
        <v>40</v>
      </c>
      <c r="U176" s="3">
        <v>0.66666666666666663</v>
      </c>
      <c r="V176" t="s">
        <v>1079</v>
      </c>
      <c r="W176" t="s">
        <v>1080</v>
      </c>
      <c r="X176" t="s">
        <v>156</v>
      </c>
      <c r="Y176" t="s">
        <v>157</v>
      </c>
      <c r="Z176" t="s">
        <v>158</v>
      </c>
      <c r="AA176" t="s">
        <v>157</v>
      </c>
      <c r="AD176" t="s">
        <v>37</v>
      </c>
      <c r="AE176" t="s">
        <v>37</v>
      </c>
      <c r="AF176" t="s">
        <v>38</v>
      </c>
      <c r="AG176" t="s">
        <v>33</v>
      </c>
      <c r="AH176" t="s">
        <v>171</v>
      </c>
      <c r="AI176" t="s">
        <v>172</v>
      </c>
      <c r="AK176" t="s">
        <v>173</v>
      </c>
    </row>
    <row r="177" spans="1:37" x14ac:dyDescent="0.25">
      <c r="A177" t="s">
        <v>309</v>
      </c>
      <c r="C177" t="s">
        <v>33</v>
      </c>
      <c r="D177" t="s">
        <v>310</v>
      </c>
      <c r="E177" t="s">
        <v>1081</v>
      </c>
      <c r="G177" t="s">
        <v>1082</v>
      </c>
      <c r="H177" t="s">
        <v>34</v>
      </c>
      <c r="I177" t="b">
        <v>0</v>
      </c>
      <c r="J177" s="1">
        <v>42493</v>
      </c>
      <c r="K177" s="2">
        <v>42493</v>
      </c>
      <c r="L177" t="s">
        <v>40</v>
      </c>
      <c r="M177" s="3">
        <v>0.67708333333333337</v>
      </c>
      <c r="N177" t="s">
        <v>1081</v>
      </c>
      <c r="O177" t="s">
        <v>1083</v>
      </c>
      <c r="P177" t="s">
        <v>156</v>
      </c>
      <c r="Q177" t="b">
        <v>0</v>
      </c>
      <c r="R177" s="1">
        <v>42493</v>
      </c>
      <c r="S177" s="2">
        <v>42493</v>
      </c>
      <c r="T177" t="s">
        <v>40</v>
      </c>
      <c r="U177" s="3">
        <v>0.67708333333333337</v>
      </c>
      <c r="V177" t="s">
        <v>1081</v>
      </c>
      <c r="W177" t="s">
        <v>1083</v>
      </c>
      <c r="X177" t="s">
        <v>156</v>
      </c>
      <c r="Y177" t="s">
        <v>157</v>
      </c>
      <c r="Z177" t="s">
        <v>158</v>
      </c>
      <c r="AA177" t="s">
        <v>157</v>
      </c>
      <c r="AD177" t="s">
        <v>37</v>
      </c>
      <c r="AE177" t="s">
        <v>37</v>
      </c>
      <c r="AF177" t="s">
        <v>38</v>
      </c>
      <c r="AG177" t="s">
        <v>33</v>
      </c>
      <c r="AH177" t="s">
        <v>329</v>
      </c>
      <c r="AI177" t="s">
        <v>315</v>
      </c>
      <c r="AK177" t="s">
        <v>330</v>
      </c>
    </row>
    <row r="178" spans="1:37" x14ac:dyDescent="0.25">
      <c r="A178" t="s">
        <v>176</v>
      </c>
      <c r="C178" t="s">
        <v>33</v>
      </c>
      <c r="D178" t="s">
        <v>1084</v>
      </c>
      <c r="G178" t="s">
        <v>1085</v>
      </c>
      <c r="H178" t="s">
        <v>34</v>
      </c>
      <c r="I178" t="b">
        <v>0</v>
      </c>
      <c r="J178" s="1">
        <v>42493</v>
      </c>
      <c r="K178" s="2">
        <v>42493</v>
      </c>
      <c r="L178" t="s">
        <v>40</v>
      </c>
      <c r="M178" s="3">
        <v>0.75</v>
      </c>
      <c r="N178" t="s">
        <v>1086</v>
      </c>
      <c r="O178" t="s">
        <v>1087</v>
      </c>
      <c r="P178" t="s">
        <v>156</v>
      </c>
      <c r="Q178" t="b">
        <v>0</v>
      </c>
      <c r="R178" s="1">
        <v>42493</v>
      </c>
      <c r="S178" s="2">
        <v>42493</v>
      </c>
      <c r="T178" t="s">
        <v>40</v>
      </c>
      <c r="U178" s="3">
        <v>0.75</v>
      </c>
      <c r="V178" t="s">
        <v>1086</v>
      </c>
      <c r="W178" t="s">
        <v>1087</v>
      </c>
      <c r="X178" t="s">
        <v>156</v>
      </c>
      <c r="Y178" t="s">
        <v>157</v>
      </c>
      <c r="Z178" t="s">
        <v>158</v>
      </c>
      <c r="AA178" t="s">
        <v>157</v>
      </c>
      <c r="AD178" t="s">
        <v>37</v>
      </c>
      <c r="AE178" t="s">
        <v>37</v>
      </c>
      <c r="AF178" t="s">
        <v>38</v>
      </c>
      <c r="AG178" t="s">
        <v>33</v>
      </c>
      <c r="AH178" t="s">
        <v>179</v>
      </c>
      <c r="AI178" t="s">
        <v>180</v>
      </c>
      <c r="AK178" t="s">
        <v>181</v>
      </c>
    </row>
    <row r="179" spans="1:37" x14ac:dyDescent="0.25">
      <c r="A179" t="s">
        <v>165</v>
      </c>
      <c r="C179" t="s">
        <v>33</v>
      </c>
      <c r="D179" t="s">
        <v>1088</v>
      </c>
      <c r="G179" t="s">
        <v>1089</v>
      </c>
      <c r="H179" t="s">
        <v>34</v>
      </c>
      <c r="I179" t="b">
        <v>0</v>
      </c>
      <c r="J179" s="1">
        <v>42494</v>
      </c>
      <c r="K179" s="2">
        <v>42494</v>
      </c>
      <c r="L179" t="s">
        <v>41</v>
      </c>
      <c r="M179" s="3">
        <v>0.42708333333333331</v>
      </c>
      <c r="N179" t="s">
        <v>1090</v>
      </c>
      <c r="O179" t="s">
        <v>1091</v>
      </c>
      <c r="P179" t="s">
        <v>156</v>
      </c>
      <c r="Q179" t="b">
        <v>0</v>
      </c>
      <c r="R179" s="1">
        <v>42494</v>
      </c>
      <c r="S179" s="2">
        <v>42494</v>
      </c>
      <c r="T179" t="s">
        <v>41</v>
      </c>
      <c r="U179" s="3">
        <v>0.42708333333333331</v>
      </c>
      <c r="V179" t="s">
        <v>1090</v>
      </c>
      <c r="W179" t="s">
        <v>1091</v>
      </c>
      <c r="X179" t="s">
        <v>156</v>
      </c>
      <c r="Y179" t="s">
        <v>157</v>
      </c>
      <c r="Z179" t="s">
        <v>158</v>
      </c>
      <c r="AA179" t="s">
        <v>157</v>
      </c>
      <c r="AD179" t="s">
        <v>37</v>
      </c>
      <c r="AE179" t="s">
        <v>37</v>
      </c>
      <c r="AF179" t="s">
        <v>38</v>
      </c>
      <c r="AG179" t="s">
        <v>33</v>
      </c>
      <c r="AH179" t="s">
        <v>187</v>
      </c>
      <c r="AI179" t="s">
        <v>188</v>
      </c>
      <c r="AK179" t="s">
        <v>189</v>
      </c>
    </row>
    <row r="180" spans="1:37" x14ac:dyDescent="0.25">
      <c r="A180" t="s">
        <v>165</v>
      </c>
      <c r="C180" t="s">
        <v>33</v>
      </c>
      <c r="D180" t="s">
        <v>1092</v>
      </c>
      <c r="G180" t="s">
        <v>1093</v>
      </c>
      <c r="H180" t="s">
        <v>34</v>
      </c>
      <c r="I180" t="b">
        <v>0</v>
      </c>
      <c r="J180" s="1">
        <v>42494</v>
      </c>
      <c r="K180" s="2">
        <v>42494</v>
      </c>
      <c r="L180" t="s">
        <v>41</v>
      </c>
      <c r="M180" s="3">
        <v>0.46875</v>
      </c>
      <c r="N180" t="s">
        <v>1094</v>
      </c>
      <c r="O180" t="s">
        <v>1095</v>
      </c>
      <c r="P180" t="s">
        <v>156</v>
      </c>
      <c r="Q180" t="b">
        <v>0</v>
      </c>
      <c r="R180" s="1">
        <v>42494</v>
      </c>
      <c r="S180" s="2">
        <v>42494</v>
      </c>
      <c r="T180" t="s">
        <v>41</v>
      </c>
      <c r="U180" s="3">
        <v>0.46875</v>
      </c>
      <c r="V180" t="s">
        <v>1094</v>
      </c>
      <c r="W180" t="s">
        <v>1095</v>
      </c>
      <c r="X180" t="s">
        <v>156</v>
      </c>
      <c r="Y180" t="s">
        <v>157</v>
      </c>
      <c r="Z180" t="s">
        <v>158</v>
      </c>
      <c r="AA180" t="s">
        <v>157</v>
      </c>
      <c r="AD180" t="s">
        <v>37</v>
      </c>
      <c r="AE180" t="s">
        <v>37</v>
      </c>
      <c r="AF180" t="s">
        <v>38</v>
      </c>
      <c r="AG180" t="s">
        <v>33</v>
      </c>
      <c r="AH180" t="s">
        <v>187</v>
      </c>
      <c r="AI180" t="s">
        <v>188</v>
      </c>
      <c r="AK180" t="s">
        <v>189</v>
      </c>
    </row>
    <row r="181" spans="1:37" x14ac:dyDescent="0.25">
      <c r="A181" t="s">
        <v>1096</v>
      </c>
      <c r="C181" t="s">
        <v>33</v>
      </c>
      <c r="D181" t="s">
        <v>1097</v>
      </c>
      <c r="G181" t="s">
        <v>1098</v>
      </c>
      <c r="H181" t="s">
        <v>34</v>
      </c>
      <c r="I181" t="b">
        <v>0</v>
      </c>
      <c r="J181" s="1">
        <v>42494</v>
      </c>
      <c r="K181" s="2">
        <v>42494</v>
      </c>
      <c r="L181" t="s">
        <v>41</v>
      </c>
      <c r="M181" s="3">
        <v>0.67708333333333337</v>
      </c>
      <c r="N181" t="s">
        <v>1099</v>
      </c>
      <c r="O181" t="s">
        <v>1100</v>
      </c>
      <c r="P181" t="s">
        <v>156</v>
      </c>
      <c r="Q181" t="b">
        <v>0</v>
      </c>
      <c r="R181" s="1">
        <v>42494</v>
      </c>
      <c r="S181" s="2">
        <v>42494</v>
      </c>
      <c r="T181" t="s">
        <v>41</v>
      </c>
      <c r="U181" s="3">
        <v>0.67708333333333337</v>
      </c>
      <c r="V181" t="s">
        <v>1099</v>
      </c>
      <c r="W181" t="s">
        <v>1100</v>
      </c>
      <c r="X181" t="s">
        <v>156</v>
      </c>
      <c r="Y181" t="s">
        <v>157</v>
      </c>
      <c r="Z181" t="s">
        <v>158</v>
      </c>
      <c r="AA181" t="s">
        <v>157</v>
      </c>
      <c r="AD181" t="s">
        <v>37</v>
      </c>
      <c r="AE181" t="s">
        <v>37</v>
      </c>
      <c r="AF181" t="s">
        <v>38</v>
      </c>
      <c r="AG181" t="s">
        <v>33</v>
      </c>
      <c r="AH181" t="s">
        <v>314</v>
      </c>
      <c r="AI181" t="s">
        <v>1101</v>
      </c>
      <c r="AK181" t="s">
        <v>1102</v>
      </c>
    </row>
    <row r="182" spans="1:37" x14ac:dyDescent="0.25">
      <c r="A182" t="s">
        <v>201</v>
      </c>
      <c r="C182" t="s">
        <v>33</v>
      </c>
      <c r="D182" t="s">
        <v>1103</v>
      </c>
      <c r="G182" t="s">
        <v>1104</v>
      </c>
      <c r="H182" t="s">
        <v>34</v>
      </c>
      <c r="I182" t="b">
        <v>0</v>
      </c>
      <c r="J182" s="1">
        <v>42494</v>
      </c>
      <c r="K182" s="2">
        <v>42494</v>
      </c>
      <c r="L182" t="s">
        <v>41</v>
      </c>
      <c r="M182" s="3">
        <v>0.6875</v>
      </c>
      <c r="N182" t="s">
        <v>1105</v>
      </c>
      <c r="O182" t="s">
        <v>1106</v>
      </c>
      <c r="P182" t="s">
        <v>156</v>
      </c>
      <c r="Q182" t="b">
        <v>0</v>
      </c>
      <c r="R182" s="1">
        <v>42494</v>
      </c>
      <c r="S182" s="2">
        <v>42494</v>
      </c>
      <c r="T182" t="s">
        <v>41</v>
      </c>
      <c r="U182" s="3">
        <v>0.6875</v>
      </c>
      <c r="V182" t="s">
        <v>1105</v>
      </c>
      <c r="W182" t="s">
        <v>1106</v>
      </c>
      <c r="X182" t="s">
        <v>156</v>
      </c>
      <c r="Y182" t="s">
        <v>157</v>
      </c>
      <c r="Z182" t="s">
        <v>158</v>
      </c>
      <c r="AA182" t="s">
        <v>157</v>
      </c>
      <c r="AD182" t="s">
        <v>37</v>
      </c>
      <c r="AE182" t="s">
        <v>37</v>
      </c>
      <c r="AF182" t="s">
        <v>38</v>
      </c>
      <c r="AG182" t="s">
        <v>33</v>
      </c>
      <c r="AH182" t="s">
        <v>202</v>
      </c>
      <c r="AI182" t="s">
        <v>203</v>
      </c>
      <c r="AK182" t="s">
        <v>204</v>
      </c>
    </row>
    <row r="183" spans="1:37" x14ac:dyDescent="0.25">
      <c r="A183" t="s">
        <v>250</v>
      </c>
      <c r="C183" t="s">
        <v>33</v>
      </c>
      <c r="D183" t="s">
        <v>1107</v>
      </c>
      <c r="G183" t="s">
        <v>1108</v>
      </c>
      <c r="H183" t="s">
        <v>34</v>
      </c>
      <c r="I183" t="b">
        <v>0</v>
      </c>
      <c r="J183" s="1">
        <v>42494</v>
      </c>
      <c r="K183" s="2">
        <v>42494</v>
      </c>
      <c r="L183" t="s">
        <v>41</v>
      </c>
      <c r="M183" s="3">
        <v>0.72916666666666663</v>
      </c>
      <c r="N183" t="s">
        <v>1109</v>
      </c>
      <c r="O183" t="s">
        <v>1110</v>
      </c>
      <c r="P183" t="s">
        <v>156</v>
      </c>
      <c r="Q183" t="b">
        <v>0</v>
      </c>
      <c r="R183" s="1">
        <v>42494</v>
      </c>
      <c r="S183" s="2">
        <v>42494</v>
      </c>
      <c r="T183" t="s">
        <v>41</v>
      </c>
      <c r="U183" s="3">
        <v>0.72916666666666663</v>
      </c>
      <c r="V183" t="s">
        <v>1109</v>
      </c>
      <c r="W183" t="s">
        <v>1110</v>
      </c>
      <c r="X183" t="s">
        <v>156</v>
      </c>
      <c r="Y183" t="s">
        <v>157</v>
      </c>
      <c r="Z183" t="s">
        <v>158</v>
      </c>
      <c r="AA183" t="s">
        <v>157</v>
      </c>
      <c r="AD183" t="s">
        <v>37</v>
      </c>
      <c r="AE183" t="s">
        <v>37</v>
      </c>
      <c r="AF183" t="s">
        <v>38</v>
      </c>
      <c r="AG183" t="s">
        <v>33</v>
      </c>
      <c r="AH183" t="s">
        <v>1111</v>
      </c>
      <c r="AI183" t="s">
        <v>251</v>
      </c>
      <c r="AK183" t="s">
        <v>1112</v>
      </c>
    </row>
    <row r="184" spans="1:37" x14ac:dyDescent="0.25">
      <c r="A184" t="s">
        <v>160</v>
      </c>
      <c r="C184" t="s">
        <v>33</v>
      </c>
      <c r="D184" t="s">
        <v>1113</v>
      </c>
      <c r="G184" t="s">
        <v>1114</v>
      </c>
      <c r="H184" t="s">
        <v>34</v>
      </c>
      <c r="I184" t="b">
        <v>0</v>
      </c>
      <c r="J184" s="1">
        <v>42494</v>
      </c>
      <c r="K184" s="2">
        <v>42494</v>
      </c>
      <c r="L184" t="s">
        <v>41</v>
      </c>
      <c r="M184" s="3">
        <v>0.77083333333333337</v>
      </c>
      <c r="N184" t="s">
        <v>1115</v>
      </c>
      <c r="O184" t="s">
        <v>1116</v>
      </c>
      <c r="P184" t="s">
        <v>156</v>
      </c>
      <c r="Q184" t="b">
        <v>0</v>
      </c>
      <c r="R184" s="1">
        <v>42494</v>
      </c>
      <c r="S184" s="2">
        <v>42494</v>
      </c>
      <c r="T184" t="s">
        <v>41</v>
      </c>
      <c r="U184" s="3">
        <v>0.77083333333333337</v>
      </c>
      <c r="V184" t="s">
        <v>1115</v>
      </c>
      <c r="W184" t="s">
        <v>1116</v>
      </c>
      <c r="X184" t="s">
        <v>156</v>
      </c>
      <c r="Y184" t="s">
        <v>157</v>
      </c>
      <c r="Z184" t="s">
        <v>158</v>
      </c>
      <c r="AA184" t="s">
        <v>157</v>
      </c>
      <c r="AD184" t="s">
        <v>37</v>
      </c>
      <c r="AE184" t="s">
        <v>37</v>
      </c>
      <c r="AF184" t="s">
        <v>38</v>
      </c>
      <c r="AG184" t="s">
        <v>33</v>
      </c>
      <c r="AH184" t="s">
        <v>202</v>
      </c>
      <c r="AI184" t="s">
        <v>209</v>
      </c>
      <c r="AK184" t="s">
        <v>204</v>
      </c>
    </row>
    <row r="185" spans="1:37" x14ac:dyDescent="0.25">
      <c r="A185" t="s">
        <v>210</v>
      </c>
      <c r="C185" t="s">
        <v>33</v>
      </c>
      <c r="D185" t="s">
        <v>1117</v>
      </c>
      <c r="G185" t="s">
        <v>1118</v>
      </c>
      <c r="H185" t="s">
        <v>34</v>
      </c>
      <c r="I185" t="b">
        <v>0</v>
      </c>
      <c r="J185" s="1">
        <v>42495</v>
      </c>
      <c r="K185" s="2">
        <v>42495</v>
      </c>
      <c r="L185" t="s">
        <v>42</v>
      </c>
      <c r="M185" s="3">
        <v>0.42708333333333331</v>
      </c>
      <c r="N185" t="s">
        <v>1119</v>
      </c>
      <c r="O185" t="s">
        <v>1120</v>
      </c>
      <c r="P185" t="s">
        <v>156</v>
      </c>
      <c r="Q185" t="b">
        <v>0</v>
      </c>
      <c r="R185" s="1">
        <v>42495</v>
      </c>
      <c r="S185" s="2">
        <v>42495</v>
      </c>
      <c r="T185" t="s">
        <v>42</v>
      </c>
      <c r="U185" s="3">
        <v>0.42708333333333331</v>
      </c>
      <c r="V185" t="s">
        <v>1119</v>
      </c>
      <c r="W185" t="s">
        <v>1120</v>
      </c>
      <c r="X185" t="s">
        <v>156</v>
      </c>
      <c r="Y185" t="s">
        <v>157</v>
      </c>
      <c r="Z185" t="s">
        <v>158</v>
      </c>
      <c r="AA185" t="s">
        <v>157</v>
      </c>
      <c r="AD185" t="s">
        <v>37</v>
      </c>
      <c r="AE185" t="s">
        <v>37</v>
      </c>
      <c r="AF185" t="s">
        <v>38</v>
      </c>
      <c r="AG185" t="s">
        <v>33</v>
      </c>
      <c r="AH185" t="s">
        <v>213</v>
      </c>
      <c r="AI185" t="s">
        <v>214</v>
      </c>
      <c r="AK185" t="s">
        <v>215</v>
      </c>
    </row>
    <row r="186" spans="1:37" x14ac:dyDescent="0.25">
      <c r="A186" t="s">
        <v>216</v>
      </c>
      <c r="C186" t="s">
        <v>33</v>
      </c>
      <c r="D186" t="s">
        <v>1121</v>
      </c>
      <c r="G186" t="s">
        <v>1122</v>
      </c>
      <c r="H186" t="s">
        <v>34</v>
      </c>
      <c r="I186" t="b">
        <v>0</v>
      </c>
      <c r="J186" s="1">
        <v>42495</v>
      </c>
      <c r="K186" s="2">
        <v>42495</v>
      </c>
      <c r="L186" t="s">
        <v>42</v>
      </c>
      <c r="M186" s="3">
        <v>0.5625</v>
      </c>
      <c r="N186" t="s">
        <v>1123</v>
      </c>
      <c r="O186" t="s">
        <v>1124</v>
      </c>
      <c r="P186" t="s">
        <v>156</v>
      </c>
      <c r="Q186" t="b">
        <v>0</v>
      </c>
      <c r="R186" s="1">
        <v>42495</v>
      </c>
      <c r="S186" s="2">
        <v>42495</v>
      </c>
      <c r="T186" t="s">
        <v>42</v>
      </c>
      <c r="U186" s="3">
        <v>0.64583333333333337</v>
      </c>
      <c r="V186" t="s">
        <v>1125</v>
      </c>
      <c r="W186" t="s">
        <v>1126</v>
      </c>
      <c r="X186" t="s">
        <v>156</v>
      </c>
      <c r="Y186" t="s">
        <v>157</v>
      </c>
      <c r="Z186" t="s">
        <v>158</v>
      </c>
      <c r="AA186" t="s">
        <v>157</v>
      </c>
      <c r="AD186" t="s">
        <v>37</v>
      </c>
      <c r="AE186" t="s">
        <v>37</v>
      </c>
      <c r="AF186" t="s">
        <v>38</v>
      </c>
      <c r="AG186" t="s">
        <v>33</v>
      </c>
      <c r="AH186" t="s">
        <v>223</v>
      </c>
      <c r="AI186" t="s">
        <v>224</v>
      </c>
      <c r="AK186" t="s">
        <v>225</v>
      </c>
    </row>
    <row r="187" spans="1:37" x14ac:dyDescent="0.25">
      <c r="A187" t="s">
        <v>309</v>
      </c>
      <c r="C187" t="s">
        <v>33</v>
      </c>
      <c r="D187" t="s">
        <v>310</v>
      </c>
      <c r="E187" t="s">
        <v>1127</v>
      </c>
      <c r="G187" t="s">
        <v>1128</v>
      </c>
      <c r="H187" t="s">
        <v>34</v>
      </c>
      <c r="I187" t="b">
        <v>0</v>
      </c>
      <c r="J187" s="1">
        <v>42495</v>
      </c>
      <c r="K187" s="2">
        <v>42495</v>
      </c>
      <c r="L187" t="s">
        <v>42</v>
      </c>
      <c r="M187" s="3">
        <v>0.67708333333333337</v>
      </c>
      <c r="N187" t="s">
        <v>1127</v>
      </c>
      <c r="O187" t="s">
        <v>1129</v>
      </c>
      <c r="P187" t="s">
        <v>156</v>
      </c>
      <c r="Q187" t="b">
        <v>0</v>
      </c>
      <c r="R187" s="1">
        <v>42495</v>
      </c>
      <c r="S187" s="2">
        <v>42495</v>
      </c>
      <c r="T187" t="s">
        <v>42</v>
      </c>
      <c r="U187" s="3">
        <v>0.67708333333333337</v>
      </c>
      <c r="V187" t="s">
        <v>1127</v>
      </c>
      <c r="W187" t="s">
        <v>1129</v>
      </c>
      <c r="X187" t="s">
        <v>156</v>
      </c>
      <c r="Y187" t="s">
        <v>157</v>
      </c>
      <c r="Z187" t="s">
        <v>158</v>
      </c>
      <c r="AA187" t="s">
        <v>157</v>
      </c>
      <c r="AD187" t="s">
        <v>37</v>
      </c>
      <c r="AE187" t="s">
        <v>37</v>
      </c>
      <c r="AF187" t="s">
        <v>38</v>
      </c>
      <c r="AG187" t="s">
        <v>33</v>
      </c>
      <c r="AH187" t="s">
        <v>329</v>
      </c>
      <c r="AI187" t="s">
        <v>315</v>
      </c>
      <c r="AK187" t="s">
        <v>330</v>
      </c>
    </row>
    <row r="188" spans="1:37" x14ac:dyDescent="0.25">
      <c r="A188" t="s">
        <v>229</v>
      </c>
      <c r="C188" t="s">
        <v>33</v>
      </c>
      <c r="D188" t="s">
        <v>751</v>
      </c>
      <c r="E188" t="s">
        <v>1130</v>
      </c>
      <c r="G188" t="s">
        <v>1131</v>
      </c>
      <c r="H188" t="s">
        <v>34</v>
      </c>
      <c r="I188" t="b">
        <v>0</v>
      </c>
      <c r="J188" s="1">
        <v>42495</v>
      </c>
      <c r="K188" s="2">
        <v>42495</v>
      </c>
      <c r="L188" t="s">
        <v>42</v>
      </c>
      <c r="M188" s="3">
        <v>0.6875</v>
      </c>
      <c r="N188" t="s">
        <v>1130</v>
      </c>
      <c r="O188" t="s">
        <v>1132</v>
      </c>
      <c r="P188" t="s">
        <v>156</v>
      </c>
      <c r="Q188" t="b">
        <v>0</v>
      </c>
      <c r="R188" s="1">
        <v>42495</v>
      </c>
      <c r="S188" s="2">
        <v>42495</v>
      </c>
      <c r="T188" t="s">
        <v>42</v>
      </c>
      <c r="U188" s="3">
        <v>0.75</v>
      </c>
      <c r="V188" t="s">
        <v>1133</v>
      </c>
      <c r="W188" t="s">
        <v>1134</v>
      </c>
      <c r="X188" t="s">
        <v>156</v>
      </c>
      <c r="Y188" t="s">
        <v>157</v>
      </c>
      <c r="Z188" t="s">
        <v>158</v>
      </c>
      <c r="AA188" t="s">
        <v>157</v>
      </c>
      <c r="AD188" t="s">
        <v>37</v>
      </c>
      <c r="AE188" t="s">
        <v>37</v>
      </c>
      <c r="AF188" t="s">
        <v>38</v>
      </c>
      <c r="AG188" t="s">
        <v>33</v>
      </c>
      <c r="AH188" t="s">
        <v>232</v>
      </c>
      <c r="AI188" t="s">
        <v>233</v>
      </c>
      <c r="AK188" t="s">
        <v>757</v>
      </c>
    </row>
    <row r="189" spans="1:37" x14ac:dyDescent="0.25">
      <c r="A189" t="s">
        <v>309</v>
      </c>
      <c r="C189" t="s">
        <v>33</v>
      </c>
      <c r="D189" t="s">
        <v>310</v>
      </c>
      <c r="E189" t="s">
        <v>1135</v>
      </c>
      <c r="G189" t="s">
        <v>1136</v>
      </c>
      <c r="H189" t="s">
        <v>34</v>
      </c>
      <c r="I189" t="b">
        <v>0</v>
      </c>
      <c r="J189" s="1">
        <v>42496</v>
      </c>
      <c r="K189" s="2">
        <v>42496</v>
      </c>
      <c r="L189" t="s">
        <v>43</v>
      </c>
      <c r="M189" s="3">
        <v>0.67708333333333337</v>
      </c>
      <c r="N189" t="s">
        <v>1135</v>
      </c>
      <c r="O189" t="s">
        <v>1137</v>
      </c>
      <c r="P189" t="s">
        <v>156</v>
      </c>
      <c r="Q189" t="b">
        <v>0</v>
      </c>
      <c r="R189" s="1">
        <v>42496</v>
      </c>
      <c r="S189" s="2">
        <v>42496</v>
      </c>
      <c r="T189" t="s">
        <v>43</v>
      </c>
      <c r="U189" s="3">
        <v>0.67708333333333337</v>
      </c>
      <c r="V189" t="s">
        <v>1135</v>
      </c>
      <c r="W189" t="s">
        <v>1137</v>
      </c>
      <c r="X189" t="s">
        <v>156</v>
      </c>
      <c r="Y189" t="s">
        <v>157</v>
      </c>
      <c r="Z189" t="s">
        <v>158</v>
      </c>
      <c r="AA189" t="s">
        <v>157</v>
      </c>
      <c r="AD189" t="s">
        <v>37</v>
      </c>
      <c r="AE189" t="s">
        <v>37</v>
      </c>
      <c r="AF189" t="s">
        <v>38</v>
      </c>
      <c r="AG189" t="s">
        <v>33</v>
      </c>
      <c r="AH189" t="s">
        <v>329</v>
      </c>
      <c r="AI189" t="s">
        <v>315</v>
      </c>
      <c r="AK189" t="s">
        <v>330</v>
      </c>
    </row>
    <row r="190" spans="1:37" x14ac:dyDescent="0.25">
      <c r="A190" t="s">
        <v>237</v>
      </c>
      <c r="C190" t="s">
        <v>33</v>
      </c>
      <c r="D190" t="s">
        <v>1138</v>
      </c>
      <c r="G190" t="s">
        <v>1139</v>
      </c>
      <c r="H190" t="s">
        <v>34</v>
      </c>
      <c r="I190" t="b">
        <v>0</v>
      </c>
      <c r="J190" s="1">
        <v>42497</v>
      </c>
      <c r="K190" s="2">
        <v>42497</v>
      </c>
      <c r="L190" t="s">
        <v>35</v>
      </c>
      <c r="M190" s="3">
        <v>0.42708333333333331</v>
      </c>
      <c r="N190" t="s">
        <v>1140</v>
      </c>
      <c r="O190" t="s">
        <v>1141</v>
      </c>
      <c r="P190" t="s">
        <v>156</v>
      </c>
      <c r="Q190" t="b">
        <v>0</v>
      </c>
      <c r="R190" s="1">
        <v>42497</v>
      </c>
      <c r="S190" s="2">
        <v>42497</v>
      </c>
      <c r="T190" t="s">
        <v>35</v>
      </c>
      <c r="U190" s="3">
        <v>0.42708333333333331</v>
      </c>
      <c r="V190" t="s">
        <v>1140</v>
      </c>
      <c r="W190" t="s">
        <v>1141</v>
      </c>
      <c r="X190" t="s">
        <v>156</v>
      </c>
      <c r="Y190" t="s">
        <v>157</v>
      </c>
      <c r="Z190" t="s">
        <v>158</v>
      </c>
      <c r="AA190" t="s">
        <v>157</v>
      </c>
      <c r="AD190" t="s">
        <v>37</v>
      </c>
      <c r="AE190" t="s">
        <v>37</v>
      </c>
      <c r="AF190" t="s">
        <v>38</v>
      </c>
      <c r="AG190" t="s">
        <v>33</v>
      </c>
      <c r="AH190" t="s">
        <v>187</v>
      </c>
      <c r="AI190" t="s">
        <v>240</v>
      </c>
      <c r="AK190" t="s">
        <v>189</v>
      </c>
    </row>
    <row r="191" spans="1:37" x14ac:dyDescent="0.25">
      <c r="A191" t="s">
        <v>244</v>
      </c>
      <c r="C191" t="s">
        <v>33</v>
      </c>
      <c r="D191" t="s">
        <v>1142</v>
      </c>
      <c r="G191" t="s">
        <v>1143</v>
      </c>
      <c r="H191" t="s">
        <v>34</v>
      </c>
      <c r="I191" t="b">
        <v>0</v>
      </c>
      <c r="J191" s="1">
        <v>42497</v>
      </c>
      <c r="K191" s="2">
        <v>42497</v>
      </c>
      <c r="L191" t="s">
        <v>35</v>
      </c>
      <c r="M191" s="3">
        <v>0.5625</v>
      </c>
      <c r="N191" t="s">
        <v>1144</v>
      </c>
      <c r="O191" t="s">
        <v>1145</v>
      </c>
      <c r="P191" t="s">
        <v>156</v>
      </c>
      <c r="Q191" t="b">
        <v>0</v>
      </c>
      <c r="R191" s="1">
        <v>42497</v>
      </c>
      <c r="S191" s="2">
        <v>42497</v>
      </c>
      <c r="T191" t="s">
        <v>35</v>
      </c>
      <c r="U191" s="3">
        <v>0.625</v>
      </c>
      <c r="V191" t="s">
        <v>1146</v>
      </c>
      <c r="W191" t="s">
        <v>1147</v>
      </c>
      <c r="X191" t="s">
        <v>156</v>
      </c>
      <c r="Y191" t="s">
        <v>157</v>
      </c>
      <c r="Z191" t="s">
        <v>158</v>
      </c>
      <c r="AA191" t="s">
        <v>157</v>
      </c>
      <c r="AD191" t="s">
        <v>37</v>
      </c>
      <c r="AE191" t="s">
        <v>37</v>
      </c>
      <c r="AF191" t="s">
        <v>38</v>
      </c>
      <c r="AG191" t="s">
        <v>33</v>
      </c>
      <c r="AH191" t="s">
        <v>247</v>
      </c>
      <c r="AI191" t="s">
        <v>248</v>
      </c>
      <c r="AK191" t="s">
        <v>249</v>
      </c>
    </row>
    <row r="192" spans="1:37" x14ac:dyDescent="0.25">
      <c r="A192" t="s">
        <v>159</v>
      </c>
      <c r="C192" t="s">
        <v>33</v>
      </c>
      <c r="D192" t="s">
        <v>1148</v>
      </c>
      <c r="G192" t="s">
        <v>1149</v>
      </c>
      <c r="H192" t="s">
        <v>34</v>
      </c>
      <c r="I192" t="b">
        <v>0</v>
      </c>
      <c r="J192" s="1">
        <v>42499</v>
      </c>
      <c r="K192" s="2">
        <v>42499</v>
      </c>
      <c r="L192" t="s">
        <v>39</v>
      </c>
      <c r="M192" s="3">
        <v>0.42708333333333331</v>
      </c>
      <c r="N192" t="s">
        <v>1150</v>
      </c>
      <c r="O192" t="s">
        <v>1151</v>
      </c>
      <c r="P192" t="s">
        <v>156</v>
      </c>
      <c r="Q192" t="b">
        <v>0</v>
      </c>
      <c r="R192" s="1">
        <v>42499</v>
      </c>
      <c r="S192" s="2">
        <v>42499</v>
      </c>
      <c r="T192" t="s">
        <v>39</v>
      </c>
      <c r="U192" s="3">
        <v>0.42708333333333331</v>
      </c>
      <c r="V192" t="s">
        <v>1150</v>
      </c>
      <c r="W192" t="s">
        <v>1151</v>
      </c>
      <c r="X192" t="s">
        <v>156</v>
      </c>
      <c r="Y192" t="s">
        <v>157</v>
      </c>
      <c r="Z192" t="s">
        <v>158</v>
      </c>
      <c r="AA192" t="s">
        <v>157</v>
      </c>
      <c r="AD192" t="s">
        <v>37</v>
      </c>
      <c r="AE192" t="s">
        <v>37</v>
      </c>
      <c r="AF192" t="s">
        <v>38</v>
      </c>
      <c r="AG192" t="s">
        <v>33</v>
      </c>
      <c r="AH192" t="s">
        <v>187</v>
      </c>
      <c r="AI192" t="s">
        <v>258</v>
      </c>
      <c r="AK192" t="s">
        <v>189</v>
      </c>
    </row>
    <row r="193" spans="1:37" x14ac:dyDescent="0.25">
      <c r="A193" t="s">
        <v>309</v>
      </c>
      <c r="C193" t="s">
        <v>33</v>
      </c>
      <c r="D193" t="s">
        <v>310</v>
      </c>
      <c r="E193" t="s">
        <v>1152</v>
      </c>
      <c r="G193" t="s">
        <v>1153</v>
      </c>
      <c r="H193" t="s">
        <v>34</v>
      </c>
      <c r="I193" t="b">
        <v>0</v>
      </c>
      <c r="J193" s="1">
        <v>42499</v>
      </c>
      <c r="K193" s="2">
        <v>42499</v>
      </c>
      <c r="L193" t="s">
        <v>39</v>
      </c>
      <c r="M193" s="3">
        <v>0.67708333333333337</v>
      </c>
      <c r="N193" t="s">
        <v>1152</v>
      </c>
      <c r="O193" t="s">
        <v>1154</v>
      </c>
      <c r="P193" t="s">
        <v>156</v>
      </c>
      <c r="Q193" t="b">
        <v>0</v>
      </c>
      <c r="R193" s="1">
        <v>42499</v>
      </c>
      <c r="S193" s="2">
        <v>42499</v>
      </c>
      <c r="T193" t="s">
        <v>39</v>
      </c>
      <c r="U193" s="3">
        <v>0.67708333333333337</v>
      </c>
      <c r="V193" t="s">
        <v>1152</v>
      </c>
      <c r="W193" t="s">
        <v>1154</v>
      </c>
      <c r="X193" t="s">
        <v>156</v>
      </c>
      <c r="Y193" t="s">
        <v>157</v>
      </c>
      <c r="Z193" t="s">
        <v>158</v>
      </c>
      <c r="AA193" t="s">
        <v>157</v>
      </c>
      <c r="AD193" t="s">
        <v>37</v>
      </c>
      <c r="AE193" t="s">
        <v>37</v>
      </c>
      <c r="AF193" t="s">
        <v>38</v>
      </c>
      <c r="AG193" t="s">
        <v>33</v>
      </c>
      <c r="AH193" t="s">
        <v>329</v>
      </c>
      <c r="AI193" t="s">
        <v>315</v>
      </c>
      <c r="AK193" t="s">
        <v>330</v>
      </c>
    </row>
    <row r="194" spans="1:37" x14ac:dyDescent="0.25">
      <c r="A194" t="s">
        <v>415</v>
      </c>
      <c r="C194" t="s">
        <v>33</v>
      </c>
      <c r="D194" t="s">
        <v>1155</v>
      </c>
      <c r="G194" t="s">
        <v>1156</v>
      </c>
      <c r="H194" t="s">
        <v>34</v>
      </c>
      <c r="I194" t="b">
        <v>0</v>
      </c>
      <c r="J194" s="1">
        <v>42499</v>
      </c>
      <c r="K194" s="2">
        <v>42499</v>
      </c>
      <c r="L194" t="s">
        <v>39</v>
      </c>
      <c r="M194" s="3">
        <v>0.75</v>
      </c>
      <c r="N194" t="s">
        <v>1157</v>
      </c>
      <c r="O194" t="s">
        <v>1158</v>
      </c>
      <c r="P194" t="s">
        <v>156</v>
      </c>
      <c r="Q194" t="b">
        <v>0</v>
      </c>
      <c r="R194" s="1">
        <v>42499</v>
      </c>
      <c r="S194" s="2">
        <v>42499</v>
      </c>
      <c r="T194" t="s">
        <v>39</v>
      </c>
      <c r="U194" s="3">
        <v>0.75</v>
      </c>
      <c r="V194" t="s">
        <v>1157</v>
      </c>
      <c r="W194" t="s">
        <v>1158</v>
      </c>
      <c r="X194" t="s">
        <v>156</v>
      </c>
      <c r="Y194" t="s">
        <v>157</v>
      </c>
      <c r="Z194" t="s">
        <v>158</v>
      </c>
      <c r="AA194" t="s">
        <v>157</v>
      </c>
      <c r="AD194" t="s">
        <v>37</v>
      </c>
      <c r="AE194" t="s">
        <v>37</v>
      </c>
      <c r="AF194" t="s">
        <v>38</v>
      </c>
      <c r="AG194" t="s">
        <v>33</v>
      </c>
      <c r="AH194" t="s">
        <v>800</v>
      </c>
      <c r="AI194" t="s">
        <v>801</v>
      </c>
      <c r="AK194" t="s">
        <v>1159</v>
      </c>
    </row>
    <row r="195" spans="1:37" x14ac:dyDescent="0.25">
      <c r="A195" t="s">
        <v>271</v>
      </c>
      <c r="C195" t="s">
        <v>33</v>
      </c>
      <c r="D195" t="s">
        <v>1160</v>
      </c>
      <c r="G195" t="s">
        <v>1161</v>
      </c>
      <c r="H195" t="s">
        <v>34</v>
      </c>
      <c r="I195" t="b">
        <v>0</v>
      </c>
      <c r="J195" s="1">
        <v>42499</v>
      </c>
      <c r="K195" s="2">
        <v>42499</v>
      </c>
      <c r="L195" t="s">
        <v>39</v>
      </c>
      <c r="M195" s="3">
        <v>0.77083333333333337</v>
      </c>
      <c r="N195" t="s">
        <v>1162</v>
      </c>
      <c r="O195" t="s">
        <v>1163</v>
      </c>
      <c r="P195" t="s">
        <v>156</v>
      </c>
      <c r="Q195" t="b">
        <v>0</v>
      </c>
      <c r="R195" s="1">
        <v>42499</v>
      </c>
      <c r="S195" s="2">
        <v>42499</v>
      </c>
      <c r="T195" t="s">
        <v>39</v>
      </c>
      <c r="U195" s="3">
        <v>0.77083333333333337</v>
      </c>
      <c r="V195" t="s">
        <v>1162</v>
      </c>
      <c r="W195" t="s">
        <v>1163</v>
      </c>
      <c r="X195" t="s">
        <v>156</v>
      </c>
      <c r="Y195" t="s">
        <v>157</v>
      </c>
      <c r="Z195" t="s">
        <v>158</v>
      </c>
      <c r="AA195" t="s">
        <v>157</v>
      </c>
      <c r="AD195" t="s">
        <v>37</v>
      </c>
      <c r="AE195" t="s">
        <v>37</v>
      </c>
      <c r="AF195" t="s">
        <v>38</v>
      </c>
      <c r="AG195" t="s">
        <v>33</v>
      </c>
      <c r="AH195" t="s">
        <v>187</v>
      </c>
      <c r="AI195" t="s">
        <v>272</v>
      </c>
      <c r="AK195" t="s">
        <v>189</v>
      </c>
    </row>
    <row r="196" spans="1:37" x14ac:dyDescent="0.25">
      <c r="A196" t="s">
        <v>271</v>
      </c>
      <c r="C196" t="s">
        <v>33</v>
      </c>
      <c r="D196" t="s">
        <v>1164</v>
      </c>
      <c r="G196" t="s">
        <v>1165</v>
      </c>
      <c r="H196" t="s">
        <v>34</v>
      </c>
      <c r="I196" t="b">
        <v>0</v>
      </c>
      <c r="J196" s="1">
        <v>42499</v>
      </c>
      <c r="K196" s="2">
        <v>42499</v>
      </c>
      <c r="L196" t="s">
        <v>39</v>
      </c>
      <c r="M196" s="3">
        <v>0.77083333333333337</v>
      </c>
      <c r="N196" t="s">
        <v>1162</v>
      </c>
      <c r="O196" t="s">
        <v>1163</v>
      </c>
      <c r="P196" t="s">
        <v>156</v>
      </c>
      <c r="Q196" t="b">
        <v>0</v>
      </c>
      <c r="R196" s="1">
        <v>42499</v>
      </c>
      <c r="S196" s="2">
        <v>42499</v>
      </c>
      <c r="T196" t="s">
        <v>39</v>
      </c>
      <c r="U196" s="3">
        <v>0.77083333333333337</v>
      </c>
      <c r="V196" t="s">
        <v>1162</v>
      </c>
      <c r="W196" t="s">
        <v>1163</v>
      </c>
      <c r="X196" t="s">
        <v>156</v>
      </c>
      <c r="Y196" t="s">
        <v>157</v>
      </c>
      <c r="Z196" t="s">
        <v>158</v>
      </c>
      <c r="AA196" t="s">
        <v>157</v>
      </c>
      <c r="AD196" t="s">
        <v>37</v>
      </c>
      <c r="AE196" t="s">
        <v>37</v>
      </c>
      <c r="AF196" t="s">
        <v>38</v>
      </c>
      <c r="AG196" t="s">
        <v>33</v>
      </c>
      <c r="AH196" t="s">
        <v>187</v>
      </c>
      <c r="AI196" t="s">
        <v>272</v>
      </c>
      <c r="AK196" t="s">
        <v>189</v>
      </c>
    </row>
    <row r="197" spans="1:37" x14ac:dyDescent="0.25">
      <c r="A197" t="s">
        <v>166</v>
      </c>
      <c r="C197" t="s">
        <v>33</v>
      </c>
      <c r="D197" t="s">
        <v>1166</v>
      </c>
      <c r="G197" t="s">
        <v>1167</v>
      </c>
      <c r="H197" t="s">
        <v>34</v>
      </c>
      <c r="I197" t="b">
        <v>0</v>
      </c>
      <c r="J197" s="1">
        <v>42500</v>
      </c>
      <c r="K197" s="2">
        <v>42500</v>
      </c>
      <c r="L197" t="s">
        <v>40</v>
      </c>
      <c r="M197" s="3">
        <v>0.66666666666666663</v>
      </c>
      <c r="N197" t="s">
        <v>1168</v>
      </c>
      <c r="O197" t="s">
        <v>1169</v>
      </c>
      <c r="P197" t="s">
        <v>156</v>
      </c>
      <c r="Q197" t="b">
        <v>0</v>
      </c>
      <c r="R197" s="1">
        <v>42500</v>
      </c>
      <c r="S197" s="2">
        <v>42500</v>
      </c>
      <c r="T197" t="s">
        <v>40</v>
      </c>
      <c r="U197" s="3">
        <v>0.66666666666666663</v>
      </c>
      <c r="V197" t="s">
        <v>1168</v>
      </c>
      <c r="W197" t="s">
        <v>1169</v>
      </c>
      <c r="X197" t="s">
        <v>156</v>
      </c>
      <c r="Y197" t="s">
        <v>157</v>
      </c>
      <c r="Z197" t="s">
        <v>158</v>
      </c>
      <c r="AA197" t="s">
        <v>157</v>
      </c>
      <c r="AD197" t="s">
        <v>37</v>
      </c>
      <c r="AE197" t="s">
        <v>37</v>
      </c>
      <c r="AF197" t="s">
        <v>38</v>
      </c>
      <c r="AG197" t="s">
        <v>33</v>
      </c>
      <c r="AH197" t="s">
        <v>1170</v>
      </c>
      <c r="AI197" t="s">
        <v>228</v>
      </c>
      <c r="AK197" t="s">
        <v>1171</v>
      </c>
    </row>
    <row r="198" spans="1:37" x14ac:dyDescent="0.25">
      <c r="A198" t="s">
        <v>309</v>
      </c>
      <c r="C198" t="s">
        <v>33</v>
      </c>
      <c r="D198" t="s">
        <v>310</v>
      </c>
      <c r="E198" t="s">
        <v>1172</v>
      </c>
      <c r="G198" t="s">
        <v>1173</v>
      </c>
      <c r="H198" t="s">
        <v>34</v>
      </c>
      <c r="I198" t="b">
        <v>0</v>
      </c>
      <c r="J198" s="1">
        <v>42500</v>
      </c>
      <c r="K198" s="2">
        <v>42500</v>
      </c>
      <c r="L198" t="s">
        <v>40</v>
      </c>
      <c r="M198" s="3">
        <v>0.67708333333333337</v>
      </c>
      <c r="N198" t="s">
        <v>1172</v>
      </c>
      <c r="O198" t="s">
        <v>1174</v>
      </c>
      <c r="P198" t="s">
        <v>156</v>
      </c>
      <c r="Q198" t="b">
        <v>0</v>
      </c>
      <c r="R198" s="1">
        <v>42500</v>
      </c>
      <c r="S198" s="2">
        <v>42500</v>
      </c>
      <c r="T198" t="s">
        <v>40</v>
      </c>
      <c r="U198" s="3">
        <v>0.67708333333333337</v>
      </c>
      <c r="V198" t="s">
        <v>1172</v>
      </c>
      <c r="W198" t="s">
        <v>1174</v>
      </c>
      <c r="X198" t="s">
        <v>156</v>
      </c>
      <c r="Y198" t="s">
        <v>157</v>
      </c>
      <c r="Z198" t="s">
        <v>158</v>
      </c>
      <c r="AA198" t="s">
        <v>157</v>
      </c>
      <c r="AD198" t="s">
        <v>37</v>
      </c>
      <c r="AE198" t="s">
        <v>37</v>
      </c>
      <c r="AF198" t="s">
        <v>38</v>
      </c>
      <c r="AG198" t="s">
        <v>33</v>
      </c>
      <c r="AH198" t="s">
        <v>314</v>
      </c>
      <c r="AI198" t="s">
        <v>315</v>
      </c>
      <c r="AK198" t="s">
        <v>316</v>
      </c>
    </row>
    <row r="199" spans="1:37" x14ac:dyDescent="0.25">
      <c r="A199" t="s">
        <v>1175</v>
      </c>
      <c r="C199" t="s">
        <v>33</v>
      </c>
      <c r="D199" t="s">
        <v>1176</v>
      </c>
      <c r="G199" t="s">
        <v>1177</v>
      </c>
      <c r="H199" t="s">
        <v>34</v>
      </c>
      <c r="I199" t="b">
        <v>0</v>
      </c>
      <c r="J199" s="1">
        <v>42500</v>
      </c>
      <c r="K199" s="2">
        <v>42500</v>
      </c>
      <c r="L199" t="s">
        <v>40</v>
      </c>
      <c r="M199" s="3">
        <v>0.75</v>
      </c>
      <c r="N199" t="s">
        <v>1178</v>
      </c>
      <c r="O199" t="s">
        <v>1179</v>
      </c>
      <c r="P199" t="s">
        <v>156</v>
      </c>
      <c r="Q199" t="b">
        <v>0</v>
      </c>
      <c r="R199" s="1">
        <v>42500</v>
      </c>
      <c r="S199" s="2">
        <v>42500</v>
      </c>
      <c r="T199" t="s">
        <v>40</v>
      </c>
      <c r="U199" s="3">
        <v>0.79166666666666663</v>
      </c>
      <c r="V199" t="s">
        <v>1180</v>
      </c>
      <c r="W199" t="s">
        <v>1181</v>
      </c>
      <c r="X199" t="s">
        <v>156</v>
      </c>
      <c r="Y199" t="s">
        <v>157</v>
      </c>
      <c r="Z199" t="s">
        <v>158</v>
      </c>
      <c r="AA199" t="s">
        <v>157</v>
      </c>
      <c r="AD199" t="s">
        <v>37</v>
      </c>
      <c r="AE199" t="s">
        <v>37</v>
      </c>
      <c r="AF199" t="s">
        <v>38</v>
      </c>
      <c r="AG199" t="s">
        <v>33</v>
      </c>
      <c r="AH199" t="s">
        <v>350</v>
      </c>
      <c r="AI199" t="s">
        <v>1182</v>
      </c>
      <c r="AK199" t="s">
        <v>1183</v>
      </c>
    </row>
    <row r="200" spans="1:37" x14ac:dyDescent="0.25">
      <c r="A200" t="s">
        <v>165</v>
      </c>
      <c r="C200" t="s">
        <v>33</v>
      </c>
      <c r="D200" t="s">
        <v>1184</v>
      </c>
      <c r="G200" t="s">
        <v>1185</v>
      </c>
      <c r="H200" t="s">
        <v>34</v>
      </c>
      <c r="I200" t="b">
        <v>0</v>
      </c>
      <c r="J200" s="1">
        <v>42501</v>
      </c>
      <c r="K200" s="2">
        <v>42501</v>
      </c>
      <c r="L200" t="s">
        <v>41</v>
      </c>
      <c r="M200" s="3">
        <v>0.42708333333333331</v>
      </c>
      <c r="N200" t="s">
        <v>1186</v>
      </c>
      <c r="O200" t="s">
        <v>1187</v>
      </c>
      <c r="P200" t="s">
        <v>156</v>
      </c>
      <c r="Q200" t="b">
        <v>0</v>
      </c>
      <c r="R200" s="1">
        <v>42501</v>
      </c>
      <c r="S200" s="2">
        <v>42501</v>
      </c>
      <c r="T200" t="s">
        <v>41</v>
      </c>
      <c r="U200" s="3">
        <v>0.42708333333333331</v>
      </c>
      <c r="V200" t="s">
        <v>1186</v>
      </c>
      <c r="W200" t="s">
        <v>1187</v>
      </c>
      <c r="X200" t="s">
        <v>156</v>
      </c>
      <c r="Y200" t="s">
        <v>157</v>
      </c>
      <c r="Z200" t="s">
        <v>158</v>
      </c>
      <c r="AA200" t="s">
        <v>157</v>
      </c>
      <c r="AD200" t="s">
        <v>37</v>
      </c>
      <c r="AE200" t="s">
        <v>37</v>
      </c>
      <c r="AF200" t="s">
        <v>38</v>
      </c>
      <c r="AG200" t="s">
        <v>33</v>
      </c>
      <c r="AH200" t="s">
        <v>187</v>
      </c>
      <c r="AI200" t="s">
        <v>188</v>
      </c>
      <c r="AK200" t="s">
        <v>189</v>
      </c>
    </row>
    <row r="201" spans="1:37" x14ac:dyDescent="0.25">
      <c r="A201" t="s">
        <v>165</v>
      </c>
      <c r="C201" t="s">
        <v>33</v>
      </c>
      <c r="D201" t="s">
        <v>1188</v>
      </c>
      <c r="G201" t="s">
        <v>1189</v>
      </c>
      <c r="H201" t="s">
        <v>34</v>
      </c>
      <c r="I201" t="b">
        <v>0</v>
      </c>
      <c r="J201" s="1">
        <v>42501</v>
      </c>
      <c r="K201" s="2">
        <v>42501</v>
      </c>
      <c r="L201" t="s">
        <v>41</v>
      </c>
      <c r="M201" s="3">
        <v>0.46875</v>
      </c>
      <c r="N201" t="s">
        <v>1190</v>
      </c>
      <c r="O201" t="s">
        <v>1191</v>
      </c>
      <c r="P201" t="s">
        <v>156</v>
      </c>
      <c r="Q201" t="b">
        <v>0</v>
      </c>
      <c r="R201" s="1">
        <v>42501</v>
      </c>
      <c r="S201" s="2">
        <v>42501</v>
      </c>
      <c r="T201" t="s">
        <v>41</v>
      </c>
      <c r="U201" s="3">
        <v>0.46875</v>
      </c>
      <c r="V201" t="s">
        <v>1190</v>
      </c>
      <c r="W201" t="s">
        <v>1191</v>
      </c>
      <c r="X201" t="s">
        <v>156</v>
      </c>
      <c r="Y201" t="s">
        <v>157</v>
      </c>
      <c r="Z201" t="s">
        <v>158</v>
      </c>
      <c r="AA201" t="s">
        <v>157</v>
      </c>
      <c r="AD201" t="s">
        <v>37</v>
      </c>
      <c r="AE201" t="s">
        <v>37</v>
      </c>
      <c r="AF201" t="s">
        <v>38</v>
      </c>
      <c r="AG201" t="s">
        <v>33</v>
      </c>
      <c r="AH201" t="s">
        <v>187</v>
      </c>
      <c r="AI201" t="s">
        <v>188</v>
      </c>
      <c r="AK201" t="s">
        <v>189</v>
      </c>
    </row>
    <row r="202" spans="1:37" x14ac:dyDescent="0.25">
      <c r="A202" t="s">
        <v>1221</v>
      </c>
      <c r="C202" t="s">
        <v>33</v>
      </c>
      <c r="D202" t="s">
        <v>1222</v>
      </c>
      <c r="G202" t="s">
        <v>1223</v>
      </c>
      <c r="H202" t="s">
        <v>34</v>
      </c>
      <c r="I202" t="b">
        <v>0</v>
      </c>
      <c r="J202" s="1">
        <v>42501</v>
      </c>
      <c r="K202" s="2">
        <v>42501</v>
      </c>
      <c r="L202" t="s">
        <v>41</v>
      </c>
      <c r="M202" s="3">
        <v>0.58333333333333337</v>
      </c>
      <c r="N202" t="s">
        <v>1224</v>
      </c>
      <c r="O202" t="s">
        <v>1225</v>
      </c>
      <c r="P202" t="s">
        <v>156</v>
      </c>
      <c r="Q202" t="b">
        <v>0</v>
      </c>
      <c r="R202" s="1">
        <v>42501</v>
      </c>
      <c r="S202" s="2">
        <v>42501</v>
      </c>
      <c r="T202" t="s">
        <v>41</v>
      </c>
      <c r="U202" s="3">
        <v>0.58333333333333337</v>
      </c>
      <c r="V202" t="s">
        <v>1224</v>
      </c>
      <c r="W202" t="s">
        <v>1225</v>
      </c>
      <c r="X202" t="s">
        <v>156</v>
      </c>
      <c r="Y202" t="s">
        <v>157</v>
      </c>
      <c r="Z202" t="s">
        <v>158</v>
      </c>
      <c r="AA202" t="s">
        <v>157</v>
      </c>
      <c r="AD202" t="s">
        <v>37</v>
      </c>
      <c r="AE202" t="s">
        <v>37</v>
      </c>
      <c r="AF202" t="s">
        <v>38</v>
      </c>
      <c r="AG202" t="s">
        <v>33</v>
      </c>
      <c r="AH202" t="s">
        <v>838</v>
      </c>
      <c r="AI202" t="s">
        <v>292</v>
      </c>
      <c r="AK202" t="s">
        <v>839</v>
      </c>
    </row>
    <row r="203" spans="1:37" x14ac:dyDescent="0.25">
      <c r="A203" t="s">
        <v>309</v>
      </c>
      <c r="C203" t="s">
        <v>33</v>
      </c>
      <c r="D203" t="s">
        <v>310</v>
      </c>
      <c r="E203" t="s">
        <v>1226</v>
      </c>
      <c r="G203" t="s">
        <v>1227</v>
      </c>
      <c r="H203" t="s">
        <v>34</v>
      </c>
      <c r="I203" t="b">
        <v>0</v>
      </c>
      <c r="J203" s="1">
        <v>42501</v>
      </c>
      <c r="K203" s="2">
        <v>42501</v>
      </c>
      <c r="L203" t="s">
        <v>41</v>
      </c>
      <c r="M203" s="3">
        <v>0.67708333333333337</v>
      </c>
      <c r="N203" t="s">
        <v>1226</v>
      </c>
      <c r="O203" t="s">
        <v>1228</v>
      </c>
      <c r="P203" t="s">
        <v>156</v>
      </c>
      <c r="Q203" t="b">
        <v>0</v>
      </c>
      <c r="R203" s="1">
        <v>42501</v>
      </c>
      <c r="S203" s="2">
        <v>42501</v>
      </c>
      <c r="T203" t="s">
        <v>41</v>
      </c>
      <c r="U203" s="3">
        <v>0.67708333333333337</v>
      </c>
      <c r="V203" t="s">
        <v>1226</v>
      </c>
      <c r="W203" t="s">
        <v>1228</v>
      </c>
      <c r="X203" t="s">
        <v>156</v>
      </c>
      <c r="Y203" t="s">
        <v>157</v>
      </c>
      <c r="Z203" t="s">
        <v>158</v>
      </c>
      <c r="AA203" t="s">
        <v>157</v>
      </c>
      <c r="AD203" t="s">
        <v>37</v>
      </c>
      <c r="AE203" t="s">
        <v>37</v>
      </c>
      <c r="AF203" t="s">
        <v>38</v>
      </c>
      <c r="AG203" t="s">
        <v>33</v>
      </c>
      <c r="AH203" t="s">
        <v>329</v>
      </c>
      <c r="AI203" t="s">
        <v>315</v>
      </c>
      <c r="AK203" t="s">
        <v>330</v>
      </c>
    </row>
    <row r="204" spans="1:37" x14ac:dyDescent="0.25">
      <c r="A204" t="s">
        <v>201</v>
      </c>
      <c r="C204" t="s">
        <v>33</v>
      </c>
      <c r="D204" t="s">
        <v>1229</v>
      </c>
      <c r="G204" t="s">
        <v>1230</v>
      </c>
      <c r="H204" t="s">
        <v>34</v>
      </c>
      <c r="I204" t="b">
        <v>0</v>
      </c>
      <c r="J204" s="1">
        <v>42501</v>
      </c>
      <c r="K204" s="2">
        <v>42501</v>
      </c>
      <c r="L204" t="s">
        <v>41</v>
      </c>
      <c r="M204" s="3">
        <v>0.6875</v>
      </c>
      <c r="N204" t="s">
        <v>1231</v>
      </c>
      <c r="O204" t="s">
        <v>1232</v>
      </c>
      <c r="P204" t="s">
        <v>156</v>
      </c>
      <c r="Q204" t="b">
        <v>0</v>
      </c>
      <c r="R204" s="1">
        <v>42501</v>
      </c>
      <c r="S204" s="2">
        <v>42501</v>
      </c>
      <c r="T204" t="s">
        <v>41</v>
      </c>
      <c r="U204" s="3">
        <v>0.6875</v>
      </c>
      <c r="V204" t="s">
        <v>1231</v>
      </c>
      <c r="W204" t="s">
        <v>1232</v>
      </c>
      <c r="X204" t="s">
        <v>156</v>
      </c>
      <c r="Y204" t="s">
        <v>157</v>
      </c>
      <c r="Z204" t="s">
        <v>158</v>
      </c>
      <c r="AA204" t="s">
        <v>157</v>
      </c>
      <c r="AD204" t="s">
        <v>37</v>
      </c>
      <c r="AE204" t="s">
        <v>37</v>
      </c>
      <c r="AF204" t="s">
        <v>38</v>
      </c>
      <c r="AG204" t="s">
        <v>33</v>
      </c>
      <c r="AH204" t="s">
        <v>202</v>
      </c>
      <c r="AI204" t="s">
        <v>203</v>
      </c>
      <c r="AK204" t="s">
        <v>204</v>
      </c>
    </row>
    <row r="205" spans="1:37" x14ac:dyDescent="0.25">
      <c r="A205" t="s">
        <v>210</v>
      </c>
      <c r="C205" t="s">
        <v>33</v>
      </c>
      <c r="D205" t="s">
        <v>1233</v>
      </c>
      <c r="G205" t="s">
        <v>1234</v>
      </c>
      <c r="H205" t="s">
        <v>34</v>
      </c>
      <c r="I205" t="b">
        <v>0</v>
      </c>
      <c r="J205" s="1">
        <v>42502</v>
      </c>
      <c r="K205" s="2">
        <v>42502</v>
      </c>
      <c r="L205" t="s">
        <v>42</v>
      </c>
      <c r="M205" s="3">
        <v>0.42708333333333331</v>
      </c>
      <c r="N205" t="s">
        <v>1235</v>
      </c>
      <c r="O205" t="s">
        <v>1236</v>
      </c>
      <c r="P205" t="s">
        <v>156</v>
      </c>
      <c r="Q205" t="b">
        <v>0</v>
      </c>
      <c r="R205" s="1">
        <v>42502</v>
      </c>
      <c r="S205" s="2">
        <v>42502</v>
      </c>
      <c r="T205" t="s">
        <v>42</v>
      </c>
      <c r="U205" s="3">
        <v>0.42708333333333331</v>
      </c>
      <c r="V205" t="s">
        <v>1235</v>
      </c>
      <c r="W205" t="s">
        <v>1236</v>
      </c>
      <c r="X205" t="s">
        <v>156</v>
      </c>
      <c r="Y205" t="s">
        <v>157</v>
      </c>
      <c r="Z205" t="s">
        <v>158</v>
      </c>
      <c r="AA205" t="s">
        <v>157</v>
      </c>
      <c r="AD205" t="s">
        <v>37</v>
      </c>
      <c r="AE205" t="s">
        <v>37</v>
      </c>
      <c r="AF205" t="s">
        <v>38</v>
      </c>
      <c r="AG205" t="s">
        <v>33</v>
      </c>
      <c r="AH205" t="s">
        <v>213</v>
      </c>
      <c r="AI205" t="s">
        <v>214</v>
      </c>
      <c r="AK205" t="s">
        <v>215</v>
      </c>
    </row>
    <row r="206" spans="1:37" x14ac:dyDescent="0.25">
      <c r="A206" t="s">
        <v>216</v>
      </c>
      <c r="C206" t="s">
        <v>33</v>
      </c>
      <c r="D206" t="s">
        <v>1237</v>
      </c>
      <c r="G206" t="s">
        <v>1238</v>
      </c>
      <c r="H206" t="s">
        <v>34</v>
      </c>
      <c r="I206" t="b">
        <v>0</v>
      </c>
      <c r="J206" s="1">
        <v>42502</v>
      </c>
      <c r="K206" s="2">
        <v>42502</v>
      </c>
      <c r="L206" t="s">
        <v>42</v>
      </c>
      <c r="M206" s="3">
        <v>0.5625</v>
      </c>
      <c r="N206" t="s">
        <v>1239</v>
      </c>
      <c r="O206" t="s">
        <v>1240</v>
      </c>
      <c r="P206" t="s">
        <v>156</v>
      </c>
      <c r="Q206" t="b">
        <v>0</v>
      </c>
      <c r="R206" s="1">
        <v>42502</v>
      </c>
      <c r="S206" s="2">
        <v>42502</v>
      </c>
      <c r="T206" t="s">
        <v>42</v>
      </c>
      <c r="U206" s="3">
        <v>0.64583333333333337</v>
      </c>
      <c r="V206" t="s">
        <v>1241</v>
      </c>
      <c r="W206" t="s">
        <v>1242</v>
      </c>
      <c r="X206" t="s">
        <v>156</v>
      </c>
      <c r="Y206" t="s">
        <v>157</v>
      </c>
      <c r="Z206" t="s">
        <v>158</v>
      </c>
      <c r="AA206" t="s">
        <v>157</v>
      </c>
      <c r="AD206" t="s">
        <v>37</v>
      </c>
      <c r="AE206" t="s">
        <v>37</v>
      </c>
      <c r="AF206" t="s">
        <v>38</v>
      </c>
      <c r="AG206" t="s">
        <v>33</v>
      </c>
      <c r="AH206" t="s">
        <v>223</v>
      </c>
      <c r="AI206" t="s">
        <v>224</v>
      </c>
      <c r="AK206" t="s">
        <v>225</v>
      </c>
    </row>
    <row r="207" spans="1:37" x14ac:dyDescent="0.25">
      <c r="A207" t="s">
        <v>309</v>
      </c>
      <c r="C207" t="s">
        <v>33</v>
      </c>
      <c r="D207" t="s">
        <v>310</v>
      </c>
      <c r="E207" t="s">
        <v>1243</v>
      </c>
      <c r="G207" t="s">
        <v>1244</v>
      </c>
      <c r="H207" t="s">
        <v>34</v>
      </c>
      <c r="I207" t="b">
        <v>0</v>
      </c>
      <c r="J207" s="1">
        <v>42502</v>
      </c>
      <c r="K207" s="2">
        <v>42502</v>
      </c>
      <c r="L207" t="s">
        <v>42</v>
      </c>
      <c r="M207" s="3">
        <v>0.67708333333333337</v>
      </c>
      <c r="N207" t="s">
        <v>1243</v>
      </c>
      <c r="O207" t="s">
        <v>1245</v>
      </c>
      <c r="P207" t="s">
        <v>156</v>
      </c>
      <c r="Q207" t="b">
        <v>0</v>
      </c>
      <c r="R207" s="1">
        <v>42502</v>
      </c>
      <c r="S207" s="2">
        <v>42502</v>
      </c>
      <c r="T207" t="s">
        <v>42</v>
      </c>
      <c r="U207" s="3">
        <v>0.67708333333333337</v>
      </c>
      <c r="V207" t="s">
        <v>1243</v>
      </c>
      <c r="W207" t="s">
        <v>1245</v>
      </c>
      <c r="X207" t="s">
        <v>156</v>
      </c>
      <c r="Y207" t="s">
        <v>157</v>
      </c>
      <c r="Z207" t="s">
        <v>158</v>
      </c>
      <c r="AA207" t="s">
        <v>157</v>
      </c>
      <c r="AD207" t="s">
        <v>37</v>
      </c>
      <c r="AE207" t="s">
        <v>37</v>
      </c>
      <c r="AF207" t="s">
        <v>38</v>
      </c>
      <c r="AG207" t="s">
        <v>33</v>
      </c>
      <c r="AH207" t="s">
        <v>329</v>
      </c>
      <c r="AI207" t="s">
        <v>315</v>
      </c>
      <c r="AK207" t="s">
        <v>330</v>
      </c>
    </row>
    <row r="208" spans="1:37" x14ac:dyDescent="0.25">
      <c r="A208" t="s">
        <v>229</v>
      </c>
      <c r="C208" t="s">
        <v>33</v>
      </c>
      <c r="D208" t="s">
        <v>751</v>
      </c>
      <c r="E208" t="s">
        <v>1246</v>
      </c>
      <c r="G208" t="s">
        <v>1247</v>
      </c>
      <c r="H208" t="s">
        <v>34</v>
      </c>
      <c r="I208" t="b">
        <v>0</v>
      </c>
      <c r="J208" s="1">
        <v>42502</v>
      </c>
      <c r="K208" s="2">
        <v>42502</v>
      </c>
      <c r="L208" t="s">
        <v>42</v>
      </c>
      <c r="M208" s="3">
        <v>0.6875</v>
      </c>
      <c r="N208" t="s">
        <v>1246</v>
      </c>
      <c r="O208" t="s">
        <v>1248</v>
      </c>
      <c r="P208" t="s">
        <v>156</v>
      </c>
      <c r="Q208" t="b">
        <v>0</v>
      </c>
      <c r="R208" s="1">
        <v>42502</v>
      </c>
      <c r="S208" s="2">
        <v>42502</v>
      </c>
      <c r="T208" t="s">
        <v>42</v>
      </c>
      <c r="U208" s="3">
        <v>0.75</v>
      </c>
      <c r="V208" t="s">
        <v>1249</v>
      </c>
      <c r="W208" t="s">
        <v>1250</v>
      </c>
      <c r="X208" t="s">
        <v>156</v>
      </c>
      <c r="Y208" t="s">
        <v>157</v>
      </c>
      <c r="Z208" t="s">
        <v>158</v>
      </c>
      <c r="AA208" t="s">
        <v>157</v>
      </c>
      <c r="AD208" t="s">
        <v>37</v>
      </c>
      <c r="AE208" t="s">
        <v>37</v>
      </c>
      <c r="AF208" t="s">
        <v>38</v>
      </c>
      <c r="AG208" t="s">
        <v>33</v>
      </c>
      <c r="AH208" t="s">
        <v>232</v>
      </c>
      <c r="AI208" t="s">
        <v>233</v>
      </c>
      <c r="AK208" t="s">
        <v>757</v>
      </c>
    </row>
    <row r="209" spans="1:37" x14ac:dyDescent="0.25">
      <c r="A209" t="s">
        <v>1251</v>
      </c>
      <c r="C209" t="s">
        <v>33</v>
      </c>
      <c r="D209" t="s">
        <v>1252</v>
      </c>
      <c r="G209" t="s">
        <v>1253</v>
      </c>
      <c r="H209" t="s">
        <v>34</v>
      </c>
      <c r="I209" t="b">
        <v>0</v>
      </c>
      <c r="J209" s="1">
        <v>42502</v>
      </c>
      <c r="K209" s="2">
        <v>42502</v>
      </c>
      <c r="L209" t="s">
        <v>42</v>
      </c>
      <c r="M209" s="3">
        <v>0.75</v>
      </c>
      <c r="N209" t="s">
        <v>1249</v>
      </c>
      <c r="O209" t="s">
        <v>1250</v>
      </c>
      <c r="P209" t="s">
        <v>156</v>
      </c>
      <c r="Q209" t="b">
        <v>0</v>
      </c>
      <c r="R209" s="1">
        <v>42502</v>
      </c>
      <c r="S209" s="2">
        <v>42502</v>
      </c>
      <c r="T209" t="s">
        <v>42</v>
      </c>
      <c r="U209" s="3">
        <v>0.75</v>
      </c>
      <c r="V209" t="s">
        <v>1249</v>
      </c>
      <c r="W209" t="s">
        <v>1250</v>
      </c>
      <c r="X209" t="s">
        <v>156</v>
      </c>
      <c r="Y209" t="s">
        <v>157</v>
      </c>
      <c r="Z209" t="s">
        <v>158</v>
      </c>
      <c r="AA209" t="s">
        <v>157</v>
      </c>
      <c r="AD209" t="s">
        <v>37</v>
      </c>
      <c r="AE209" t="s">
        <v>37</v>
      </c>
      <c r="AF209" t="s">
        <v>38</v>
      </c>
      <c r="AG209" t="s">
        <v>33</v>
      </c>
      <c r="AH209" t="s">
        <v>1254</v>
      </c>
      <c r="AI209" t="s">
        <v>875</v>
      </c>
      <c r="AK209" t="s">
        <v>1255</v>
      </c>
    </row>
    <row r="210" spans="1:37" x14ac:dyDescent="0.25">
      <c r="A210" t="s">
        <v>309</v>
      </c>
      <c r="C210" t="s">
        <v>33</v>
      </c>
      <c r="D210" t="s">
        <v>310</v>
      </c>
      <c r="E210" t="s">
        <v>1256</v>
      </c>
      <c r="G210" t="s">
        <v>1257</v>
      </c>
      <c r="H210" t="s">
        <v>34</v>
      </c>
      <c r="I210" t="b">
        <v>0</v>
      </c>
      <c r="J210" s="1">
        <v>42503</v>
      </c>
      <c r="K210" s="2">
        <v>42503</v>
      </c>
      <c r="L210" t="s">
        <v>43</v>
      </c>
      <c r="M210" s="3">
        <v>0.67708333333333337</v>
      </c>
      <c r="N210" t="s">
        <v>1256</v>
      </c>
      <c r="O210" t="s">
        <v>1258</v>
      </c>
      <c r="P210" t="s">
        <v>156</v>
      </c>
      <c r="Q210" t="b">
        <v>0</v>
      </c>
      <c r="R210" s="1">
        <v>42503</v>
      </c>
      <c r="S210" s="2">
        <v>42503</v>
      </c>
      <c r="T210" t="s">
        <v>43</v>
      </c>
      <c r="U210" s="3">
        <v>0.67708333333333337</v>
      </c>
      <c r="V210" t="s">
        <v>1256</v>
      </c>
      <c r="W210" t="s">
        <v>1258</v>
      </c>
      <c r="X210" t="s">
        <v>156</v>
      </c>
      <c r="Y210" t="s">
        <v>157</v>
      </c>
      <c r="Z210" t="s">
        <v>158</v>
      </c>
      <c r="AA210" t="s">
        <v>157</v>
      </c>
      <c r="AD210" t="s">
        <v>37</v>
      </c>
      <c r="AE210" t="s">
        <v>37</v>
      </c>
      <c r="AF210" t="s">
        <v>38</v>
      </c>
      <c r="AG210" t="s">
        <v>33</v>
      </c>
      <c r="AH210" t="s">
        <v>329</v>
      </c>
      <c r="AI210" t="s">
        <v>315</v>
      </c>
      <c r="AK210" t="s">
        <v>330</v>
      </c>
    </row>
    <row r="211" spans="1:37" x14ac:dyDescent="0.25">
      <c r="A211" t="s">
        <v>237</v>
      </c>
      <c r="C211" t="s">
        <v>33</v>
      </c>
      <c r="D211" t="s">
        <v>1259</v>
      </c>
      <c r="G211" t="s">
        <v>1260</v>
      </c>
      <c r="H211" t="s">
        <v>34</v>
      </c>
      <c r="I211" t="b">
        <v>0</v>
      </c>
      <c r="J211" s="1">
        <v>42504</v>
      </c>
      <c r="K211" s="2">
        <v>42504</v>
      </c>
      <c r="L211" t="s">
        <v>35</v>
      </c>
      <c r="M211" s="3">
        <v>0.42708333333333331</v>
      </c>
      <c r="N211" t="s">
        <v>1261</v>
      </c>
      <c r="O211" t="s">
        <v>1262</v>
      </c>
      <c r="P211" t="s">
        <v>156</v>
      </c>
      <c r="Q211" t="b">
        <v>0</v>
      </c>
      <c r="R211" s="1">
        <v>42504</v>
      </c>
      <c r="S211" s="2">
        <v>42504</v>
      </c>
      <c r="T211" t="s">
        <v>35</v>
      </c>
      <c r="U211" s="3">
        <v>0.42708333333333331</v>
      </c>
      <c r="V211" t="s">
        <v>1261</v>
      </c>
      <c r="W211" t="s">
        <v>1262</v>
      </c>
      <c r="X211" t="s">
        <v>156</v>
      </c>
      <c r="Y211" t="s">
        <v>157</v>
      </c>
      <c r="Z211" t="s">
        <v>158</v>
      </c>
      <c r="AA211" t="s">
        <v>157</v>
      </c>
      <c r="AD211" t="s">
        <v>37</v>
      </c>
      <c r="AE211" t="s">
        <v>37</v>
      </c>
      <c r="AF211" t="s">
        <v>38</v>
      </c>
      <c r="AG211" t="s">
        <v>33</v>
      </c>
      <c r="AH211" t="s">
        <v>187</v>
      </c>
      <c r="AI211" t="s">
        <v>240</v>
      </c>
      <c r="AK211" t="s">
        <v>189</v>
      </c>
    </row>
    <row r="212" spans="1:37" x14ac:dyDescent="0.25">
      <c r="A212" t="s">
        <v>378</v>
      </c>
      <c r="C212" t="s">
        <v>33</v>
      </c>
      <c r="D212" t="s">
        <v>1263</v>
      </c>
      <c r="G212" t="s">
        <v>1264</v>
      </c>
      <c r="H212" t="s">
        <v>34</v>
      </c>
      <c r="I212" t="b">
        <v>0</v>
      </c>
      <c r="J212" s="1">
        <v>42504</v>
      </c>
      <c r="K212" s="2">
        <v>42504</v>
      </c>
      <c r="L212" t="s">
        <v>35</v>
      </c>
      <c r="M212" s="3">
        <v>0.42708333333333331</v>
      </c>
      <c r="N212" t="s">
        <v>1261</v>
      </c>
      <c r="O212" t="s">
        <v>1262</v>
      </c>
      <c r="P212" t="s">
        <v>156</v>
      </c>
      <c r="Q212" t="b">
        <v>0</v>
      </c>
      <c r="R212" s="1">
        <v>42504</v>
      </c>
      <c r="S212" s="2">
        <v>42504</v>
      </c>
      <c r="T212" t="s">
        <v>35</v>
      </c>
      <c r="U212" s="3">
        <v>0.42708333333333331</v>
      </c>
      <c r="V212" t="s">
        <v>1261</v>
      </c>
      <c r="W212" t="s">
        <v>1262</v>
      </c>
      <c r="X212" t="s">
        <v>156</v>
      </c>
      <c r="Y212" t="s">
        <v>157</v>
      </c>
      <c r="Z212" t="s">
        <v>158</v>
      </c>
      <c r="AA212" t="s">
        <v>157</v>
      </c>
      <c r="AD212" t="s">
        <v>37</v>
      </c>
      <c r="AE212" t="s">
        <v>37</v>
      </c>
      <c r="AF212" t="s">
        <v>38</v>
      </c>
      <c r="AG212" t="s">
        <v>33</v>
      </c>
      <c r="AH212" t="s">
        <v>383</v>
      </c>
      <c r="AI212" t="s">
        <v>384</v>
      </c>
      <c r="AK212" t="s">
        <v>1265</v>
      </c>
    </row>
    <row r="213" spans="1:37" x14ac:dyDescent="0.25">
      <c r="A213" t="s">
        <v>1266</v>
      </c>
      <c r="C213" t="s">
        <v>33</v>
      </c>
      <c r="D213" t="s">
        <v>1267</v>
      </c>
      <c r="G213" t="s">
        <v>1268</v>
      </c>
      <c r="H213" t="s">
        <v>34</v>
      </c>
      <c r="I213" t="b">
        <v>0</v>
      </c>
      <c r="J213" s="1">
        <v>42504</v>
      </c>
      <c r="K213" s="2">
        <v>42504</v>
      </c>
      <c r="L213" t="s">
        <v>35</v>
      </c>
      <c r="M213" s="3">
        <v>0.54166666666666663</v>
      </c>
      <c r="N213" t="s">
        <v>1269</v>
      </c>
      <c r="O213" t="s">
        <v>1270</v>
      </c>
      <c r="P213" t="s">
        <v>156</v>
      </c>
      <c r="Q213" t="b">
        <v>0</v>
      </c>
      <c r="R213" s="1">
        <v>42504</v>
      </c>
      <c r="S213" s="2">
        <v>42504</v>
      </c>
      <c r="T213" t="s">
        <v>35</v>
      </c>
      <c r="U213" s="3">
        <v>0.625</v>
      </c>
      <c r="V213" t="s">
        <v>1271</v>
      </c>
      <c r="W213" t="s">
        <v>1272</v>
      </c>
      <c r="X213" t="s">
        <v>156</v>
      </c>
      <c r="Y213" t="s">
        <v>157</v>
      </c>
      <c r="Z213" t="s">
        <v>158</v>
      </c>
      <c r="AA213" t="s">
        <v>157</v>
      </c>
      <c r="AD213" t="s">
        <v>37</v>
      </c>
      <c r="AE213" t="s">
        <v>37</v>
      </c>
      <c r="AF213" t="s">
        <v>38</v>
      </c>
      <c r="AG213" t="s">
        <v>33</v>
      </c>
      <c r="AH213" t="s">
        <v>1273</v>
      </c>
      <c r="AI213" t="s">
        <v>1274</v>
      </c>
      <c r="AK213" t="s">
        <v>1275</v>
      </c>
    </row>
    <row r="214" spans="1:37" x14ac:dyDescent="0.25">
      <c r="A214" t="s">
        <v>1276</v>
      </c>
      <c r="C214" t="s">
        <v>33</v>
      </c>
      <c r="D214" t="s">
        <v>1277</v>
      </c>
      <c r="G214" t="s">
        <v>1278</v>
      </c>
      <c r="H214" t="s">
        <v>34</v>
      </c>
      <c r="I214" t="b">
        <v>0</v>
      </c>
      <c r="J214" s="1">
        <v>42504</v>
      </c>
      <c r="K214" s="2">
        <v>42504</v>
      </c>
      <c r="L214" t="s">
        <v>35</v>
      </c>
      <c r="M214" s="3">
        <v>0.58333333333333337</v>
      </c>
      <c r="N214" t="s">
        <v>1279</v>
      </c>
      <c r="O214" t="s">
        <v>1280</v>
      </c>
      <c r="P214" t="s">
        <v>156</v>
      </c>
      <c r="Q214" t="b">
        <v>0</v>
      </c>
      <c r="R214" s="1">
        <v>42504</v>
      </c>
      <c r="S214" s="2">
        <v>42504</v>
      </c>
      <c r="T214" t="s">
        <v>35</v>
      </c>
      <c r="U214" s="3">
        <v>0.58333333333333337</v>
      </c>
      <c r="V214" t="s">
        <v>1279</v>
      </c>
      <c r="W214" t="s">
        <v>1280</v>
      </c>
      <c r="X214" t="s">
        <v>156</v>
      </c>
      <c r="Y214" t="s">
        <v>157</v>
      </c>
      <c r="Z214" t="s">
        <v>158</v>
      </c>
      <c r="AA214" t="s">
        <v>157</v>
      </c>
      <c r="AD214" t="s">
        <v>37</v>
      </c>
      <c r="AE214" t="s">
        <v>37</v>
      </c>
      <c r="AF214" t="s">
        <v>38</v>
      </c>
      <c r="AG214" t="s">
        <v>33</v>
      </c>
      <c r="AH214" t="s">
        <v>213</v>
      </c>
      <c r="AI214" t="s">
        <v>1281</v>
      </c>
      <c r="AK214" t="s">
        <v>215</v>
      </c>
    </row>
    <row r="215" spans="1:37" x14ac:dyDescent="0.25">
      <c r="A215" t="s">
        <v>241</v>
      </c>
      <c r="C215" t="s">
        <v>33</v>
      </c>
      <c r="D215" t="s">
        <v>1282</v>
      </c>
      <c r="G215" t="s">
        <v>1283</v>
      </c>
      <c r="H215" t="s">
        <v>34</v>
      </c>
      <c r="I215" t="b">
        <v>0</v>
      </c>
      <c r="J215" s="1">
        <v>42505</v>
      </c>
      <c r="K215" s="2">
        <v>42505</v>
      </c>
      <c r="L215" t="s">
        <v>36</v>
      </c>
      <c r="M215" s="3">
        <v>0.625</v>
      </c>
      <c r="N215" t="s">
        <v>1284</v>
      </c>
      <c r="O215" t="s">
        <v>1285</v>
      </c>
      <c r="P215" t="s">
        <v>156</v>
      </c>
      <c r="Q215" t="b">
        <v>0</v>
      </c>
      <c r="R215" s="1">
        <v>42505</v>
      </c>
      <c r="S215" s="2">
        <v>42505</v>
      </c>
      <c r="T215" t="s">
        <v>36</v>
      </c>
      <c r="U215" s="3">
        <v>0.66666666666666663</v>
      </c>
      <c r="V215" t="s">
        <v>1286</v>
      </c>
      <c r="W215" t="s">
        <v>1287</v>
      </c>
      <c r="X215" t="s">
        <v>156</v>
      </c>
      <c r="Y215" t="s">
        <v>157</v>
      </c>
      <c r="Z215" t="s">
        <v>158</v>
      </c>
      <c r="AA215" t="s">
        <v>157</v>
      </c>
      <c r="AD215" t="s">
        <v>37</v>
      </c>
      <c r="AE215" t="s">
        <v>37</v>
      </c>
      <c r="AF215" t="s">
        <v>38</v>
      </c>
      <c r="AG215" t="s">
        <v>33</v>
      </c>
      <c r="AH215" t="s">
        <v>213</v>
      </c>
      <c r="AI215" t="s">
        <v>491</v>
      </c>
      <c r="AK215" t="s">
        <v>462</v>
      </c>
    </row>
    <row r="216" spans="1:37" x14ac:dyDescent="0.25">
      <c r="A216" t="s">
        <v>159</v>
      </c>
      <c r="C216" t="s">
        <v>33</v>
      </c>
      <c r="D216" t="s">
        <v>1288</v>
      </c>
      <c r="G216" t="s">
        <v>1289</v>
      </c>
      <c r="H216" t="s">
        <v>34</v>
      </c>
      <c r="I216" t="b">
        <v>0</v>
      </c>
      <c r="J216" s="1">
        <v>42506</v>
      </c>
      <c r="K216" s="2">
        <v>42506</v>
      </c>
      <c r="L216" t="s">
        <v>39</v>
      </c>
      <c r="M216" s="3">
        <v>0.42708333333333331</v>
      </c>
      <c r="N216" t="s">
        <v>1290</v>
      </c>
      <c r="O216" t="s">
        <v>1291</v>
      </c>
      <c r="P216" t="s">
        <v>156</v>
      </c>
      <c r="Q216" t="b">
        <v>0</v>
      </c>
      <c r="R216" s="1">
        <v>42506</v>
      </c>
      <c r="S216" s="2">
        <v>42506</v>
      </c>
      <c r="T216" t="s">
        <v>39</v>
      </c>
      <c r="U216" s="3">
        <v>0.42708333333333331</v>
      </c>
      <c r="V216" t="s">
        <v>1290</v>
      </c>
      <c r="W216" t="s">
        <v>1291</v>
      </c>
      <c r="X216" t="s">
        <v>156</v>
      </c>
      <c r="Y216" t="s">
        <v>157</v>
      </c>
      <c r="Z216" t="s">
        <v>158</v>
      </c>
      <c r="AA216" t="s">
        <v>157</v>
      </c>
      <c r="AD216" t="s">
        <v>37</v>
      </c>
      <c r="AE216" t="s">
        <v>37</v>
      </c>
      <c r="AF216" t="s">
        <v>38</v>
      </c>
      <c r="AG216" t="s">
        <v>33</v>
      </c>
      <c r="AH216" t="s">
        <v>187</v>
      </c>
      <c r="AI216" t="s">
        <v>258</v>
      </c>
      <c r="AK216" t="s">
        <v>189</v>
      </c>
    </row>
    <row r="217" spans="1:37" x14ac:dyDescent="0.25">
      <c r="A217" t="s">
        <v>309</v>
      </c>
      <c r="C217" t="s">
        <v>33</v>
      </c>
      <c r="D217" t="s">
        <v>310</v>
      </c>
      <c r="E217" t="s">
        <v>1292</v>
      </c>
      <c r="G217" t="s">
        <v>1293</v>
      </c>
      <c r="H217" t="s">
        <v>34</v>
      </c>
      <c r="I217" t="b">
        <v>0</v>
      </c>
      <c r="J217" s="1">
        <v>42506</v>
      </c>
      <c r="K217" s="2">
        <v>42506</v>
      </c>
      <c r="L217" t="s">
        <v>39</v>
      </c>
      <c r="M217" s="3">
        <v>0.67708333333333337</v>
      </c>
      <c r="N217" t="s">
        <v>1292</v>
      </c>
      <c r="O217" t="s">
        <v>1294</v>
      </c>
      <c r="P217" t="s">
        <v>156</v>
      </c>
      <c r="Q217" t="b">
        <v>0</v>
      </c>
      <c r="R217" s="1">
        <v>42506</v>
      </c>
      <c r="S217" s="2">
        <v>42506</v>
      </c>
      <c r="T217" t="s">
        <v>39</v>
      </c>
      <c r="U217" s="3">
        <v>0.67708333333333337</v>
      </c>
      <c r="V217" t="s">
        <v>1292</v>
      </c>
      <c r="W217" t="s">
        <v>1294</v>
      </c>
      <c r="X217" t="s">
        <v>156</v>
      </c>
      <c r="Y217" t="s">
        <v>157</v>
      </c>
      <c r="Z217" t="s">
        <v>158</v>
      </c>
      <c r="AA217" t="s">
        <v>157</v>
      </c>
      <c r="AD217" t="s">
        <v>37</v>
      </c>
      <c r="AE217" t="s">
        <v>37</v>
      </c>
      <c r="AF217" t="s">
        <v>38</v>
      </c>
      <c r="AG217" t="s">
        <v>33</v>
      </c>
      <c r="AH217" t="s">
        <v>329</v>
      </c>
      <c r="AI217" t="s">
        <v>315</v>
      </c>
      <c r="AK217" t="s">
        <v>330</v>
      </c>
    </row>
    <row r="218" spans="1:37" x14ac:dyDescent="0.25">
      <c r="A218" t="s">
        <v>271</v>
      </c>
      <c r="C218" t="s">
        <v>33</v>
      </c>
      <c r="D218" t="s">
        <v>1295</v>
      </c>
      <c r="G218" t="s">
        <v>1296</v>
      </c>
      <c r="H218" t="s">
        <v>34</v>
      </c>
      <c r="I218" t="b">
        <v>0</v>
      </c>
      <c r="J218" s="1">
        <v>42506</v>
      </c>
      <c r="K218" s="2">
        <v>42506</v>
      </c>
      <c r="L218" t="s">
        <v>39</v>
      </c>
      <c r="M218" s="3">
        <v>0.77083333333333337</v>
      </c>
      <c r="N218" t="s">
        <v>1297</v>
      </c>
      <c r="O218" t="s">
        <v>1298</v>
      </c>
      <c r="P218" t="s">
        <v>156</v>
      </c>
      <c r="Q218" t="b">
        <v>0</v>
      </c>
      <c r="R218" s="1">
        <v>42506</v>
      </c>
      <c r="S218" s="2">
        <v>42506</v>
      </c>
      <c r="T218" t="s">
        <v>39</v>
      </c>
      <c r="U218" s="3">
        <v>0.77083333333333337</v>
      </c>
      <c r="V218" t="s">
        <v>1297</v>
      </c>
      <c r="W218" t="s">
        <v>1298</v>
      </c>
      <c r="X218" t="s">
        <v>156</v>
      </c>
      <c r="Y218" t="s">
        <v>157</v>
      </c>
      <c r="Z218" t="s">
        <v>158</v>
      </c>
      <c r="AA218" t="s">
        <v>157</v>
      </c>
      <c r="AD218" t="s">
        <v>37</v>
      </c>
      <c r="AE218" t="s">
        <v>37</v>
      </c>
      <c r="AF218" t="s">
        <v>38</v>
      </c>
      <c r="AG218" t="s">
        <v>33</v>
      </c>
      <c r="AH218" t="s">
        <v>187</v>
      </c>
      <c r="AI218" t="s">
        <v>272</v>
      </c>
      <c r="AK218" t="s">
        <v>189</v>
      </c>
    </row>
    <row r="219" spans="1:37" x14ac:dyDescent="0.25">
      <c r="A219" t="s">
        <v>166</v>
      </c>
      <c r="C219" t="s">
        <v>33</v>
      </c>
      <c r="D219" t="s">
        <v>1299</v>
      </c>
      <c r="G219" t="s">
        <v>1300</v>
      </c>
      <c r="H219" t="s">
        <v>34</v>
      </c>
      <c r="I219" t="b">
        <v>0</v>
      </c>
      <c r="J219" s="1">
        <v>42507</v>
      </c>
      <c r="K219" s="2">
        <v>42507</v>
      </c>
      <c r="L219" t="s">
        <v>40</v>
      </c>
      <c r="M219" s="3">
        <v>0.66666666666666663</v>
      </c>
      <c r="N219" t="s">
        <v>1301</v>
      </c>
      <c r="O219" t="s">
        <v>1302</v>
      </c>
      <c r="P219" t="s">
        <v>156</v>
      </c>
      <c r="Q219" t="b">
        <v>0</v>
      </c>
      <c r="R219" s="1">
        <v>42507</v>
      </c>
      <c r="S219" s="2">
        <v>42507</v>
      </c>
      <c r="T219" t="s">
        <v>40</v>
      </c>
      <c r="U219" s="3">
        <v>0.66666666666666663</v>
      </c>
      <c r="V219" t="s">
        <v>1301</v>
      </c>
      <c r="W219" t="s">
        <v>1302</v>
      </c>
      <c r="X219" t="s">
        <v>156</v>
      </c>
      <c r="Y219" t="s">
        <v>157</v>
      </c>
      <c r="Z219" t="s">
        <v>158</v>
      </c>
      <c r="AA219" t="s">
        <v>157</v>
      </c>
      <c r="AD219" t="s">
        <v>37</v>
      </c>
      <c r="AE219" t="s">
        <v>37</v>
      </c>
      <c r="AF219" t="s">
        <v>38</v>
      </c>
      <c r="AG219" t="s">
        <v>33</v>
      </c>
      <c r="AH219" t="s">
        <v>171</v>
      </c>
      <c r="AI219" t="s">
        <v>172</v>
      </c>
      <c r="AK219" t="s">
        <v>173</v>
      </c>
    </row>
    <row r="220" spans="1:37" x14ac:dyDescent="0.25">
      <c r="A220" t="s">
        <v>309</v>
      </c>
      <c r="C220" t="s">
        <v>33</v>
      </c>
      <c r="D220" t="s">
        <v>310</v>
      </c>
      <c r="E220" t="s">
        <v>1303</v>
      </c>
      <c r="G220" t="s">
        <v>1304</v>
      </c>
      <c r="H220" t="s">
        <v>34</v>
      </c>
      <c r="I220" t="b">
        <v>0</v>
      </c>
      <c r="J220" s="1">
        <v>42507</v>
      </c>
      <c r="K220" s="2">
        <v>42507</v>
      </c>
      <c r="L220" t="s">
        <v>40</v>
      </c>
      <c r="M220" s="3">
        <v>0.67708333333333337</v>
      </c>
      <c r="N220" t="s">
        <v>1303</v>
      </c>
      <c r="O220" t="s">
        <v>1305</v>
      </c>
      <c r="P220" t="s">
        <v>156</v>
      </c>
      <c r="Q220" t="b">
        <v>0</v>
      </c>
      <c r="R220" s="1">
        <v>42507</v>
      </c>
      <c r="S220" s="2">
        <v>42507</v>
      </c>
      <c r="T220" t="s">
        <v>40</v>
      </c>
      <c r="U220" s="3">
        <v>0.67708333333333337</v>
      </c>
      <c r="V220" t="s">
        <v>1303</v>
      </c>
      <c r="W220" t="s">
        <v>1305</v>
      </c>
      <c r="X220" t="s">
        <v>156</v>
      </c>
      <c r="Y220" t="s">
        <v>157</v>
      </c>
      <c r="Z220" t="s">
        <v>158</v>
      </c>
      <c r="AA220" t="s">
        <v>157</v>
      </c>
      <c r="AD220" t="s">
        <v>37</v>
      </c>
      <c r="AE220" t="s">
        <v>37</v>
      </c>
      <c r="AF220" t="s">
        <v>38</v>
      </c>
      <c r="AG220" t="s">
        <v>33</v>
      </c>
      <c r="AH220" t="s">
        <v>329</v>
      </c>
      <c r="AI220" t="s">
        <v>315</v>
      </c>
      <c r="AK220" t="s">
        <v>330</v>
      </c>
    </row>
    <row r="221" spans="1:37" x14ac:dyDescent="0.25">
      <c r="A221" t="s">
        <v>176</v>
      </c>
      <c r="C221" t="s">
        <v>33</v>
      </c>
      <c r="D221" t="s">
        <v>1306</v>
      </c>
      <c r="G221" t="s">
        <v>1307</v>
      </c>
      <c r="H221" t="s">
        <v>34</v>
      </c>
      <c r="I221" t="b">
        <v>0</v>
      </c>
      <c r="J221" s="1">
        <v>42507</v>
      </c>
      <c r="K221" s="2">
        <v>42507</v>
      </c>
      <c r="L221" t="s">
        <v>40</v>
      </c>
      <c r="M221" s="3">
        <v>0.75</v>
      </c>
      <c r="N221" t="s">
        <v>1308</v>
      </c>
      <c r="O221" t="s">
        <v>1309</v>
      </c>
      <c r="P221" t="s">
        <v>156</v>
      </c>
      <c r="Q221" t="b">
        <v>0</v>
      </c>
      <c r="R221" s="1">
        <v>42507</v>
      </c>
      <c r="S221" s="2">
        <v>42507</v>
      </c>
      <c r="T221" t="s">
        <v>40</v>
      </c>
      <c r="U221" s="3">
        <v>0.75</v>
      </c>
      <c r="V221" t="s">
        <v>1308</v>
      </c>
      <c r="W221" t="s">
        <v>1309</v>
      </c>
      <c r="X221" t="s">
        <v>156</v>
      </c>
      <c r="Y221" t="s">
        <v>157</v>
      </c>
      <c r="Z221" t="s">
        <v>158</v>
      </c>
      <c r="AA221" t="s">
        <v>157</v>
      </c>
      <c r="AD221" t="s">
        <v>37</v>
      </c>
      <c r="AE221" t="s">
        <v>37</v>
      </c>
      <c r="AF221" t="s">
        <v>38</v>
      </c>
      <c r="AG221" t="s">
        <v>33</v>
      </c>
      <c r="AH221" t="s">
        <v>179</v>
      </c>
      <c r="AI221" t="s">
        <v>180</v>
      </c>
      <c r="AK221" t="s">
        <v>181</v>
      </c>
    </row>
    <row r="222" spans="1:37" x14ac:dyDescent="0.25">
      <c r="A222" t="s">
        <v>165</v>
      </c>
      <c r="C222" t="s">
        <v>33</v>
      </c>
      <c r="D222" t="s">
        <v>1310</v>
      </c>
      <c r="G222" t="s">
        <v>1311</v>
      </c>
      <c r="H222" t="s">
        <v>34</v>
      </c>
      <c r="I222" t="b">
        <v>0</v>
      </c>
      <c r="J222" s="1">
        <v>42508</v>
      </c>
      <c r="K222" s="2">
        <v>42508</v>
      </c>
      <c r="L222" t="s">
        <v>41</v>
      </c>
      <c r="M222" s="3">
        <v>0.42708333333333331</v>
      </c>
      <c r="N222" t="s">
        <v>1312</v>
      </c>
      <c r="O222" t="s">
        <v>1313</v>
      </c>
      <c r="P222" t="s">
        <v>156</v>
      </c>
      <c r="Q222" t="b">
        <v>0</v>
      </c>
      <c r="R222" s="1">
        <v>42508</v>
      </c>
      <c r="S222" s="2">
        <v>42508</v>
      </c>
      <c r="T222" t="s">
        <v>41</v>
      </c>
      <c r="U222" s="3">
        <v>0.42708333333333331</v>
      </c>
      <c r="V222" t="s">
        <v>1312</v>
      </c>
      <c r="W222" t="s">
        <v>1313</v>
      </c>
      <c r="X222" t="s">
        <v>156</v>
      </c>
      <c r="Y222" t="s">
        <v>157</v>
      </c>
      <c r="Z222" t="s">
        <v>158</v>
      </c>
      <c r="AA222" t="s">
        <v>157</v>
      </c>
      <c r="AD222" t="s">
        <v>37</v>
      </c>
      <c r="AE222" t="s">
        <v>37</v>
      </c>
      <c r="AF222" t="s">
        <v>38</v>
      </c>
      <c r="AG222" t="s">
        <v>33</v>
      </c>
      <c r="AH222" t="s">
        <v>187</v>
      </c>
      <c r="AI222" t="s">
        <v>188</v>
      </c>
      <c r="AK222" t="s">
        <v>189</v>
      </c>
    </row>
    <row r="223" spans="1:37" x14ac:dyDescent="0.25">
      <c r="A223" t="s">
        <v>165</v>
      </c>
      <c r="C223" t="s">
        <v>33</v>
      </c>
      <c r="D223" t="s">
        <v>1314</v>
      </c>
      <c r="G223" t="s">
        <v>1315</v>
      </c>
      <c r="H223" t="s">
        <v>34</v>
      </c>
      <c r="I223" t="b">
        <v>0</v>
      </c>
      <c r="J223" s="1">
        <v>42508</v>
      </c>
      <c r="K223" s="2">
        <v>42508</v>
      </c>
      <c r="L223" t="s">
        <v>41</v>
      </c>
      <c r="M223" s="3">
        <v>0.46875</v>
      </c>
      <c r="N223" t="s">
        <v>1316</v>
      </c>
      <c r="O223" t="s">
        <v>1317</v>
      </c>
      <c r="P223" t="s">
        <v>156</v>
      </c>
      <c r="Q223" t="b">
        <v>0</v>
      </c>
      <c r="R223" s="1">
        <v>42508</v>
      </c>
      <c r="S223" s="2">
        <v>42508</v>
      </c>
      <c r="T223" t="s">
        <v>41</v>
      </c>
      <c r="U223" s="3">
        <v>0.46875</v>
      </c>
      <c r="V223" t="s">
        <v>1316</v>
      </c>
      <c r="W223" t="s">
        <v>1317</v>
      </c>
      <c r="X223" t="s">
        <v>156</v>
      </c>
      <c r="Y223" t="s">
        <v>157</v>
      </c>
      <c r="Z223" t="s">
        <v>158</v>
      </c>
      <c r="AA223" t="s">
        <v>157</v>
      </c>
      <c r="AD223" t="s">
        <v>37</v>
      </c>
      <c r="AE223" t="s">
        <v>37</v>
      </c>
      <c r="AF223" t="s">
        <v>38</v>
      </c>
      <c r="AG223" t="s">
        <v>33</v>
      </c>
      <c r="AH223" t="s">
        <v>187</v>
      </c>
      <c r="AI223" t="s">
        <v>188</v>
      </c>
      <c r="AK223" t="s">
        <v>189</v>
      </c>
    </row>
    <row r="224" spans="1:37" x14ac:dyDescent="0.25">
      <c r="A224" t="s">
        <v>309</v>
      </c>
      <c r="C224" t="s">
        <v>33</v>
      </c>
      <c r="D224" t="s">
        <v>310</v>
      </c>
      <c r="E224" t="s">
        <v>1318</v>
      </c>
      <c r="G224" t="s">
        <v>1319</v>
      </c>
      <c r="H224" t="s">
        <v>34</v>
      </c>
      <c r="I224" t="b">
        <v>0</v>
      </c>
      <c r="J224" s="1">
        <v>42508</v>
      </c>
      <c r="K224" s="2">
        <v>42508</v>
      </c>
      <c r="L224" t="s">
        <v>41</v>
      </c>
      <c r="M224" s="3">
        <v>0.67708333333333337</v>
      </c>
      <c r="N224" t="s">
        <v>1318</v>
      </c>
      <c r="O224" t="s">
        <v>1320</v>
      </c>
      <c r="P224" t="s">
        <v>156</v>
      </c>
      <c r="Q224" t="b">
        <v>0</v>
      </c>
      <c r="R224" s="1">
        <v>42508</v>
      </c>
      <c r="S224" s="2">
        <v>42508</v>
      </c>
      <c r="T224" t="s">
        <v>41</v>
      </c>
      <c r="U224" s="3">
        <v>0.67708333333333337</v>
      </c>
      <c r="V224" t="s">
        <v>1318</v>
      </c>
      <c r="W224" t="s">
        <v>1320</v>
      </c>
      <c r="X224" t="s">
        <v>156</v>
      </c>
      <c r="Y224" t="s">
        <v>157</v>
      </c>
      <c r="Z224" t="s">
        <v>158</v>
      </c>
      <c r="AA224" t="s">
        <v>157</v>
      </c>
      <c r="AD224" t="s">
        <v>37</v>
      </c>
      <c r="AE224" t="s">
        <v>37</v>
      </c>
      <c r="AF224" t="s">
        <v>38</v>
      </c>
      <c r="AG224" t="s">
        <v>33</v>
      </c>
      <c r="AH224" t="s">
        <v>329</v>
      </c>
      <c r="AI224" t="s">
        <v>315</v>
      </c>
      <c r="AK224" t="s">
        <v>330</v>
      </c>
    </row>
    <row r="225" spans="1:37" x14ac:dyDescent="0.25">
      <c r="A225" t="s">
        <v>201</v>
      </c>
      <c r="C225" t="s">
        <v>33</v>
      </c>
      <c r="D225" t="s">
        <v>1321</v>
      </c>
      <c r="G225" t="s">
        <v>1322</v>
      </c>
      <c r="H225" t="s">
        <v>34</v>
      </c>
      <c r="I225" t="b">
        <v>0</v>
      </c>
      <c r="J225" s="1">
        <v>42508</v>
      </c>
      <c r="K225" s="2">
        <v>42508</v>
      </c>
      <c r="L225" t="s">
        <v>41</v>
      </c>
      <c r="M225" s="3">
        <v>0.6875</v>
      </c>
      <c r="N225" t="s">
        <v>1323</v>
      </c>
      <c r="O225" t="s">
        <v>1324</v>
      </c>
      <c r="P225" t="s">
        <v>156</v>
      </c>
      <c r="Q225" t="b">
        <v>0</v>
      </c>
      <c r="R225" s="1">
        <v>42508</v>
      </c>
      <c r="S225" s="2">
        <v>42508</v>
      </c>
      <c r="T225" t="s">
        <v>41</v>
      </c>
      <c r="U225" s="3">
        <v>0.6875</v>
      </c>
      <c r="V225" t="s">
        <v>1323</v>
      </c>
      <c r="W225" t="s">
        <v>1324</v>
      </c>
      <c r="X225" t="s">
        <v>156</v>
      </c>
      <c r="Y225" t="s">
        <v>157</v>
      </c>
      <c r="Z225" t="s">
        <v>158</v>
      </c>
      <c r="AA225" t="s">
        <v>157</v>
      </c>
      <c r="AD225" t="s">
        <v>37</v>
      </c>
      <c r="AE225" t="s">
        <v>37</v>
      </c>
      <c r="AF225" t="s">
        <v>38</v>
      </c>
      <c r="AG225" t="s">
        <v>33</v>
      </c>
      <c r="AH225" t="s">
        <v>202</v>
      </c>
      <c r="AI225" t="s">
        <v>203</v>
      </c>
      <c r="AK225" t="s">
        <v>204</v>
      </c>
    </row>
    <row r="226" spans="1:37" x14ac:dyDescent="0.25">
      <c r="A226" t="s">
        <v>210</v>
      </c>
      <c r="C226" t="s">
        <v>33</v>
      </c>
      <c r="D226" t="s">
        <v>1325</v>
      </c>
      <c r="G226" t="s">
        <v>1326</v>
      </c>
      <c r="H226" t="s">
        <v>34</v>
      </c>
      <c r="I226" t="b">
        <v>0</v>
      </c>
      <c r="J226" s="1">
        <v>42509</v>
      </c>
      <c r="K226" s="2">
        <v>42509</v>
      </c>
      <c r="L226" t="s">
        <v>42</v>
      </c>
      <c r="M226" s="3">
        <v>0.42708333333333331</v>
      </c>
      <c r="N226" t="s">
        <v>1327</v>
      </c>
      <c r="O226" t="s">
        <v>1328</v>
      </c>
      <c r="P226" t="s">
        <v>156</v>
      </c>
      <c r="Q226" t="b">
        <v>0</v>
      </c>
      <c r="R226" s="1">
        <v>42509</v>
      </c>
      <c r="S226" s="2">
        <v>42509</v>
      </c>
      <c r="T226" t="s">
        <v>42</v>
      </c>
      <c r="U226" s="3">
        <v>0.42708333333333331</v>
      </c>
      <c r="V226" t="s">
        <v>1327</v>
      </c>
      <c r="W226" t="s">
        <v>1328</v>
      </c>
      <c r="X226" t="s">
        <v>156</v>
      </c>
      <c r="Y226" t="s">
        <v>157</v>
      </c>
      <c r="Z226" t="s">
        <v>158</v>
      </c>
      <c r="AA226" t="s">
        <v>157</v>
      </c>
      <c r="AD226" t="s">
        <v>37</v>
      </c>
      <c r="AE226" t="s">
        <v>37</v>
      </c>
      <c r="AF226" t="s">
        <v>38</v>
      </c>
      <c r="AG226" t="s">
        <v>33</v>
      </c>
      <c r="AH226" t="s">
        <v>213</v>
      </c>
      <c r="AI226" t="s">
        <v>214</v>
      </c>
      <c r="AK226" t="s">
        <v>462</v>
      </c>
    </row>
    <row r="227" spans="1:37" x14ac:dyDescent="0.25">
      <c r="A227" t="s">
        <v>210</v>
      </c>
      <c r="C227" t="s">
        <v>33</v>
      </c>
      <c r="D227" t="s">
        <v>1329</v>
      </c>
      <c r="G227" t="s">
        <v>1330</v>
      </c>
      <c r="H227" t="s">
        <v>34</v>
      </c>
      <c r="I227" t="b">
        <v>0</v>
      </c>
      <c r="J227" s="1">
        <v>42509</v>
      </c>
      <c r="K227" s="2">
        <v>42509</v>
      </c>
      <c r="L227" t="s">
        <v>42</v>
      </c>
      <c r="M227" s="3">
        <v>0.42708333333333331</v>
      </c>
      <c r="N227" t="s">
        <v>1327</v>
      </c>
      <c r="O227" t="s">
        <v>1328</v>
      </c>
      <c r="P227" t="s">
        <v>156</v>
      </c>
      <c r="Q227" t="b">
        <v>0</v>
      </c>
      <c r="R227" s="1">
        <v>42509</v>
      </c>
      <c r="S227" s="2">
        <v>42509</v>
      </c>
      <c r="T227" t="s">
        <v>42</v>
      </c>
      <c r="U227" s="3">
        <v>0.42708333333333331</v>
      </c>
      <c r="V227" t="s">
        <v>1327</v>
      </c>
      <c r="W227" t="s">
        <v>1328</v>
      </c>
      <c r="X227" t="s">
        <v>156</v>
      </c>
      <c r="Y227" t="s">
        <v>157</v>
      </c>
      <c r="Z227" t="s">
        <v>158</v>
      </c>
      <c r="AA227" t="s">
        <v>157</v>
      </c>
      <c r="AD227" t="s">
        <v>37</v>
      </c>
      <c r="AE227" t="s">
        <v>37</v>
      </c>
      <c r="AF227" t="s">
        <v>38</v>
      </c>
      <c r="AG227" t="s">
        <v>33</v>
      </c>
      <c r="AH227" t="s">
        <v>213</v>
      </c>
      <c r="AI227" t="s">
        <v>214</v>
      </c>
      <c r="AK227" t="s">
        <v>215</v>
      </c>
    </row>
    <row r="228" spans="1:37" x14ac:dyDescent="0.25">
      <c r="A228" t="s">
        <v>216</v>
      </c>
      <c r="C228" t="s">
        <v>33</v>
      </c>
      <c r="D228" t="s">
        <v>1331</v>
      </c>
      <c r="G228" t="s">
        <v>1332</v>
      </c>
      <c r="H228" t="s">
        <v>34</v>
      </c>
      <c r="I228" t="b">
        <v>0</v>
      </c>
      <c r="J228" s="1">
        <v>42509</v>
      </c>
      <c r="K228" s="2">
        <v>42509</v>
      </c>
      <c r="L228" t="s">
        <v>42</v>
      </c>
      <c r="M228" s="3">
        <v>0.5625</v>
      </c>
      <c r="N228" t="s">
        <v>1333</v>
      </c>
      <c r="O228" t="s">
        <v>1334</v>
      </c>
      <c r="P228" t="s">
        <v>156</v>
      </c>
      <c r="Q228" t="b">
        <v>0</v>
      </c>
      <c r="R228" s="1">
        <v>42509</v>
      </c>
      <c r="S228" s="2">
        <v>42509</v>
      </c>
      <c r="T228" t="s">
        <v>42</v>
      </c>
      <c r="U228" s="3">
        <v>0.64583333333333337</v>
      </c>
      <c r="V228" t="s">
        <v>1335</v>
      </c>
      <c r="W228" t="s">
        <v>1336</v>
      </c>
      <c r="X228" t="s">
        <v>156</v>
      </c>
      <c r="Y228" t="s">
        <v>157</v>
      </c>
      <c r="Z228" t="s">
        <v>158</v>
      </c>
      <c r="AA228" t="s">
        <v>157</v>
      </c>
      <c r="AD228" t="s">
        <v>37</v>
      </c>
      <c r="AE228" t="s">
        <v>37</v>
      </c>
      <c r="AF228" t="s">
        <v>38</v>
      </c>
      <c r="AG228" t="s">
        <v>33</v>
      </c>
      <c r="AH228" t="s">
        <v>223</v>
      </c>
      <c r="AI228" t="s">
        <v>224</v>
      </c>
      <c r="AK228" t="s">
        <v>225</v>
      </c>
    </row>
    <row r="229" spans="1:37" x14ac:dyDescent="0.25">
      <c r="A229" t="s">
        <v>309</v>
      </c>
      <c r="C229" t="s">
        <v>33</v>
      </c>
      <c r="D229" t="s">
        <v>310</v>
      </c>
      <c r="E229" t="s">
        <v>1337</v>
      </c>
      <c r="G229" t="s">
        <v>1338</v>
      </c>
      <c r="H229" t="s">
        <v>34</v>
      </c>
      <c r="I229" t="b">
        <v>0</v>
      </c>
      <c r="J229" s="1">
        <v>42509</v>
      </c>
      <c r="K229" s="2">
        <v>42509</v>
      </c>
      <c r="L229" t="s">
        <v>42</v>
      </c>
      <c r="M229" s="3">
        <v>0.67708333333333337</v>
      </c>
      <c r="N229" t="s">
        <v>1337</v>
      </c>
      <c r="O229" t="s">
        <v>1339</v>
      </c>
      <c r="P229" t="s">
        <v>156</v>
      </c>
      <c r="Q229" t="b">
        <v>0</v>
      </c>
      <c r="R229" s="1">
        <v>42509</v>
      </c>
      <c r="S229" s="2">
        <v>42509</v>
      </c>
      <c r="T229" t="s">
        <v>42</v>
      </c>
      <c r="U229" s="3">
        <v>0.67708333333333337</v>
      </c>
      <c r="V229" t="s">
        <v>1337</v>
      </c>
      <c r="W229" t="s">
        <v>1339</v>
      </c>
      <c r="X229" t="s">
        <v>156</v>
      </c>
      <c r="Y229" t="s">
        <v>157</v>
      </c>
      <c r="Z229" t="s">
        <v>158</v>
      </c>
      <c r="AA229" t="s">
        <v>157</v>
      </c>
      <c r="AD229" t="s">
        <v>37</v>
      </c>
      <c r="AE229" t="s">
        <v>37</v>
      </c>
      <c r="AF229" t="s">
        <v>38</v>
      </c>
      <c r="AG229" t="s">
        <v>33</v>
      </c>
      <c r="AH229" t="s">
        <v>329</v>
      </c>
      <c r="AI229" t="s">
        <v>315</v>
      </c>
      <c r="AK229" t="s">
        <v>330</v>
      </c>
    </row>
    <row r="230" spans="1:37" x14ac:dyDescent="0.25">
      <c r="A230" t="s">
        <v>229</v>
      </c>
      <c r="C230" t="s">
        <v>33</v>
      </c>
      <c r="D230" t="s">
        <v>751</v>
      </c>
      <c r="E230" t="s">
        <v>1340</v>
      </c>
      <c r="G230" t="s">
        <v>1341</v>
      </c>
      <c r="H230" t="s">
        <v>34</v>
      </c>
      <c r="I230" t="b">
        <v>0</v>
      </c>
      <c r="J230" s="1">
        <v>42509</v>
      </c>
      <c r="K230" s="2">
        <v>42509</v>
      </c>
      <c r="L230" t="s">
        <v>42</v>
      </c>
      <c r="M230" s="3">
        <v>0.6875</v>
      </c>
      <c r="N230" t="s">
        <v>1340</v>
      </c>
      <c r="O230" t="s">
        <v>1342</v>
      </c>
      <c r="P230" t="s">
        <v>156</v>
      </c>
      <c r="Q230" t="b">
        <v>0</v>
      </c>
      <c r="R230" s="1">
        <v>42509</v>
      </c>
      <c r="S230" s="2">
        <v>42509</v>
      </c>
      <c r="T230" t="s">
        <v>42</v>
      </c>
      <c r="U230" s="3">
        <v>0.75</v>
      </c>
      <c r="V230" t="s">
        <v>1343</v>
      </c>
      <c r="W230" t="s">
        <v>1344</v>
      </c>
      <c r="X230" t="s">
        <v>156</v>
      </c>
      <c r="Y230" t="s">
        <v>157</v>
      </c>
      <c r="Z230" t="s">
        <v>158</v>
      </c>
      <c r="AA230" t="s">
        <v>157</v>
      </c>
      <c r="AD230" t="s">
        <v>37</v>
      </c>
      <c r="AE230" t="s">
        <v>37</v>
      </c>
      <c r="AF230" t="s">
        <v>38</v>
      </c>
      <c r="AG230" t="s">
        <v>33</v>
      </c>
      <c r="AH230" t="s">
        <v>232</v>
      </c>
      <c r="AI230" t="s">
        <v>233</v>
      </c>
      <c r="AK230" t="s">
        <v>757</v>
      </c>
    </row>
    <row r="231" spans="1:37" x14ac:dyDescent="0.25">
      <c r="A231" t="s">
        <v>237</v>
      </c>
      <c r="C231" t="s">
        <v>33</v>
      </c>
      <c r="D231" t="s">
        <v>1345</v>
      </c>
      <c r="G231" t="s">
        <v>1346</v>
      </c>
      <c r="H231" t="s">
        <v>34</v>
      </c>
      <c r="I231" t="b">
        <v>0</v>
      </c>
      <c r="J231" s="1">
        <v>42511</v>
      </c>
      <c r="K231" s="2">
        <v>42511</v>
      </c>
      <c r="L231" t="s">
        <v>35</v>
      </c>
      <c r="M231" s="3">
        <v>0.42708333333333331</v>
      </c>
      <c r="N231" t="s">
        <v>1347</v>
      </c>
      <c r="O231" t="s">
        <v>1348</v>
      </c>
      <c r="P231" t="s">
        <v>156</v>
      </c>
      <c r="Q231" t="b">
        <v>0</v>
      </c>
      <c r="R231" s="1">
        <v>42511</v>
      </c>
      <c r="S231" s="2">
        <v>42511</v>
      </c>
      <c r="T231" t="s">
        <v>35</v>
      </c>
      <c r="U231" s="3">
        <v>0.42708333333333331</v>
      </c>
      <c r="V231" t="s">
        <v>1347</v>
      </c>
      <c r="W231" t="s">
        <v>1348</v>
      </c>
      <c r="X231" t="s">
        <v>156</v>
      </c>
      <c r="Y231" t="s">
        <v>157</v>
      </c>
      <c r="Z231" t="s">
        <v>158</v>
      </c>
      <c r="AA231" t="s">
        <v>157</v>
      </c>
      <c r="AD231" t="s">
        <v>37</v>
      </c>
      <c r="AE231" t="s">
        <v>37</v>
      </c>
      <c r="AF231" t="s">
        <v>38</v>
      </c>
      <c r="AG231" t="s">
        <v>33</v>
      </c>
      <c r="AH231" t="s">
        <v>187</v>
      </c>
      <c r="AI231" t="s">
        <v>240</v>
      </c>
      <c r="AK231" t="s">
        <v>189</v>
      </c>
    </row>
    <row r="232" spans="1:37" x14ac:dyDescent="0.25">
      <c r="A232" t="s">
        <v>159</v>
      </c>
      <c r="C232" t="s">
        <v>33</v>
      </c>
      <c r="D232" t="s">
        <v>1349</v>
      </c>
      <c r="G232" t="s">
        <v>1350</v>
      </c>
      <c r="H232" t="s">
        <v>34</v>
      </c>
      <c r="I232" t="b">
        <v>0</v>
      </c>
      <c r="J232" s="1">
        <v>42513</v>
      </c>
      <c r="K232" s="2">
        <v>42513</v>
      </c>
      <c r="L232" t="s">
        <v>39</v>
      </c>
      <c r="M232" s="3">
        <v>0.42708333333333331</v>
      </c>
      <c r="N232" t="s">
        <v>1351</v>
      </c>
      <c r="O232" t="s">
        <v>1352</v>
      </c>
      <c r="P232" t="s">
        <v>156</v>
      </c>
      <c r="Q232" t="b">
        <v>0</v>
      </c>
      <c r="R232" s="1">
        <v>42513</v>
      </c>
      <c r="S232" s="2">
        <v>42513</v>
      </c>
      <c r="T232" t="s">
        <v>39</v>
      </c>
      <c r="U232" s="3">
        <v>0.42708333333333331</v>
      </c>
      <c r="V232" t="s">
        <v>1351</v>
      </c>
      <c r="W232" t="s">
        <v>1352</v>
      </c>
      <c r="X232" t="s">
        <v>156</v>
      </c>
      <c r="Y232" t="s">
        <v>157</v>
      </c>
      <c r="Z232" t="s">
        <v>158</v>
      </c>
      <c r="AA232" t="s">
        <v>157</v>
      </c>
      <c r="AD232" t="s">
        <v>37</v>
      </c>
      <c r="AE232" t="s">
        <v>37</v>
      </c>
      <c r="AF232" t="s">
        <v>38</v>
      </c>
      <c r="AG232" t="s">
        <v>33</v>
      </c>
      <c r="AH232" t="s">
        <v>187</v>
      </c>
      <c r="AI232" t="s">
        <v>258</v>
      </c>
      <c r="AK232" t="s">
        <v>189</v>
      </c>
    </row>
    <row r="233" spans="1:37" x14ac:dyDescent="0.25">
      <c r="A233" t="s">
        <v>271</v>
      </c>
      <c r="C233" t="s">
        <v>33</v>
      </c>
      <c r="D233" t="s">
        <v>1353</v>
      </c>
      <c r="G233" t="s">
        <v>1354</v>
      </c>
      <c r="H233" t="s">
        <v>34</v>
      </c>
      <c r="I233" t="b">
        <v>0</v>
      </c>
      <c r="J233" s="1">
        <v>42513</v>
      </c>
      <c r="K233" s="2">
        <v>42513</v>
      </c>
      <c r="L233" t="s">
        <v>39</v>
      </c>
      <c r="M233" s="3">
        <v>0.77083333333333337</v>
      </c>
      <c r="N233" t="s">
        <v>1355</v>
      </c>
      <c r="O233" t="s">
        <v>1356</v>
      </c>
      <c r="P233" t="s">
        <v>156</v>
      </c>
      <c r="Q233" t="b">
        <v>0</v>
      </c>
      <c r="R233" s="1">
        <v>42513</v>
      </c>
      <c r="S233" s="2">
        <v>42513</v>
      </c>
      <c r="T233" t="s">
        <v>39</v>
      </c>
      <c r="U233" s="3">
        <v>0.77083333333333337</v>
      </c>
      <c r="V233" t="s">
        <v>1355</v>
      </c>
      <c r="W233" t="s">
        <v>1356</v>
      </c>
      <c r="X233" t="s">
        <v>156</v>
      </c>
      <c r="Y233" t="s">
        <v>157</v>
      </c>
      <c r="Z233" t="s">
        <v>158</v>
      </c>
      <c r="AA233" t="s">
        <v>157</v>
      </c>
      <c r="AD233" t="s">
        <v>37</v>
      </c>
      <c r="AE233" t="s">
        <v>37</v>
      </c>
      <c r="AF233" t="s">
        <v>38</v>
      </c>
      <c r="AG233" t="s">
        <v>33</v>
      </c>
      <c r="AH233" t="s">
        <v>187</v>
      </c>
      <c r="AI233" t="s">
        <v>272</v>
      </c>
      <c r="AK233" t="s">
        <v>189</v>
      </c>
    </row>
    <row r="234" spans="1:37" x14ac:dyDescent="0.25">
      <c r="A234" t="s">
        <v>271</v>
      </c>
      <c r="C234" t="s">
        <v>33</v>
      </c>
      <c r="D234" t="s">
        <v>1357</v>
      </c>
      <c r="G234" t="s">
        <v>1358</v>
      </c>
      <c r="H234" t="s">
        <v>34</v>
      </c>
      <c r="I234" t="b">
        <v>0</v>
      </c>
      <c r="J234" s="1">
        <v>42513</v>
      </c>
      <c r="K234" s="2">
        <v>42513</v>
      </c>
      <c r="L234" t="s">
        <v>39</v>
      </c>
      <c r="M234" s="3">
        <v>0.77083333333333337</v>
      </c>
      <c r="N234" t="s">
        <v>1355</v>
      </c>
      <c r="O234" t="s">
        <v>1356</v>
      </c>
      <c r="P234" t="s">
        <v>156</v>
      </c>
      <c r="Q234" t="b">
        <v>0</v>
      </c>
      <c r="R234" s="1">
        <v>42513</v>
      </c>
      <c r="S234" s="2">
        <v>42513</v>
      </c>
      <c r="T234" t="s">
        <v>39</v>
      </c>
      <c r="U234" s="3">
        <v>0.77083333333333337</v>
      </c>
      <c r="V234" t="s">
        <v>1355</v>
      </c>
      <c r="W234" t="s">
        <v>1356</v>
      </c>
      <c r="X234" t="s">
        <v>156</v>
      </c>
      <c r="Y234" t="s">
        <v>157</v>
      </c>
      <c r="Z234" t="s">
        <v>158</v>
      </c>
      <c r="AA234" t="s">
        <v>157</v>
      </c>
      <c r="AD234" t="s">
        <v>37</v>
      </c>
      <c r="AE234" t="s">
        <v>37</v>
      </c>
      <c r="AF234" t="s">
        <v>38</v>
      </c>
      <c r="AG234" t="s">
        <v>33</v>
      </c>
      <c r="AH234" t="s">
        <v>187</v>
      </c>
      <c r="AI234" t="s">
        <v>272</v>
      </c>
      <c r="AK234" t="s">
        <v>189</v>
      </c>
    </row>
    <row r="235" spans="1:37" x14ac:dyDescent="0.25">
      <c r="A235" t="s">
        <v>166</v>
      </c>
      <c r="C235" t="s">
        <v>33</v>
      </c>
      <c r="D235" t="s">
        <v>1359</v>
      </c>
      <c r="G235" t="s">
        <v>1360</v>
      </c>
      <c r="H235" t="s">
        <v>34</v>
      </c>
      <c r="I235" t="b">
        <v>0</v>
      </c>
      <c r="J235" s="1">
        <v>42514</v>
      </c>
      <c r="K235" s="2">
        <v>42514</v>
      </c>
      <c r="L235" t="s">
        <v>40</v>
      </c>
      <c r="M235" s="3">
        <v>0.66666666666666663</v>
      </c>
      <c r="N235" t="s">
        <v>1361</v>
      </c>
      <c r="O235" t="s">
        <v>1362</v>
      </c>
      <c r="P235" t="s">
        <v>156</v>
      </c>
      <c r="Q235" t="b">
        <v>0</v>
      </c>
      <c r="R235" s="1">
        <v>42514</v>
      </c>
      <c r="S235" s="2">
        <v>42514</v>
      </c>
      <c r="T235" t="s">
        <v>40</v>
      </c>
      <c r="U235" s="3">
        <v>0.66666666666666663</v>
      </c>
      <c r="V235" t="s">
        <v>1361</v>
      </c>
      <c r="W235" t="s">
        <v>1362</v>
      </c>
      <c r="X235" t="s">
        <v>156</v>
      </c>
      <c r="Y235" t="s">
        <v>157</v>
      </c>
      <c r="Z235" t="s">
        <v>158</v>
      </c>
      <c r="AA235" t="s">
        <v>157</v>
      </c>
      <c r="AD235" t="s">
        <v>37</v>
      </c>
      <c r="AE235" t="s">
        <v>37</v>
      </c>
      <c r="AF235" t="s">
        <v>38</v>
      </c>
      <c r="AG235" t="s">
        <v>33</v>
      </c>
      <c r="AH235" t="s">
        <v>171</v>
      </c>
      <c r="AI235" t="s">
        <v>172</v>
      </c>
      <c r="AK235" t="s">
        <v>173</v>
      </c>
    </row>
    <row r="236" spans="1:37" x14ac:dyDescent="0.25">
      <c r="A236" t="s">
        <v>165</v>
      </c>
      <c r="C236" t="s">
        <v>33</v>
      </c>
      <c r="D236" t="s">
        <v>1363</v>
      </c>
      <c r="G236" t="s">
        <v>1364</v>
      </c>
      <c r="H236" t="s">
        <v>34</v>
      </c>
      <c r="I236" t="b">
        <v>0</v>
      </c>
      <c r="J236" s="1">
        <v>42515</v>
      </c>
      <c r="K236" s="2">
        <v>42515</v>
      </c>
      <c r="L236" t="s">
        <v>41</v>
      </c>
      <c r="M236" s="3">
        <v>0.42708333333333331</v>
      </c>
      <c r="N236" t="s">
        <v>1365</v>
      </c>
      <c r="O236" t="s">
        <v>1366</v>
      </c>
      <c r="P236" t="s">
        <v>156</v>
      </c>
      <c r="Q236" t="b">
        <v>0</v>
      </c>
      <c r="R236" s="1">
        <v>42515</v>
      </c>
      <c r="S236" s="2">
        <v>42515</v>
      </c>
      <c r="T236" t="s">
        <v>41</v>
      </c>
      <c r="U236" s="3">
        <v>0.42708333333333331</v>
      </c>
      <c r="V236" t="s">
        <v>1365</v>
      </c>
      <c r="W236" t="s">
        <v>1366</v>
      </c>
      <c r="X236" t="s">
        <v>156</v>
      </c>
      <c r="Y236" t="s">
        <v>157</v>
      </c>
      <c r="Z236" t="s">
        <v>158</v>
      </c>
      <c r="AA236" t="s">
        <v>157</v>
      </c>
      <c r="AD236" t="s">
        <v>37</v>
      </c>
      <c r="AE236" t="s">
        <v>37</v>
      </c>
      <c r="AF236" t="s">
        <v>38</v>
      </c>
      <c r="AG236" t="s">
        <v>33</v>
      </c>
      <c r="AH236" t="s">
        <v>187</v>
      </c>
      <c r="AI236" t="s">
        <v>188</v>
      </c>
      <c r="AK236" t="s">
        <v>189</v>
      </c>
    </row>
    <row r="237" spans="1:37" x14ac:dyDescent="0.25">
      <c r="A237" t="s">
        <v>165</v>
      </c>
      <c r="C237" t="s">
        <v>33</v>
      </c>
      <c r="D237" t="s">
        <v>1367</v>
      </c>
      <c r="G237" t="s">
        <v>1368</v>
      </c>
      <c r="H237" t="s">
        <v>34</v>
      </c>
      <c r="I237" t="b">
        <v>0</v>
      </c>
      <c r="J237" s="1">
        <v>42515</v>
      </c>
      <c r="K237" s="2">
        <v>42515</v>
      </c>
      <c r="L237" t="s">
        <v>41</v>
      </c>
      <c r="M237" s="3">
        <v>0.46875</v>
      </c>
      <c r="N237" t="s">
        <v>1369</v>
      </c>
      <c r="O237" t="s">
        <v>1370</v>
      </c>
      <c r="P237" t="s">
        <v>156</v>
      </c>
      <c r="Q237" t="b">
        <v>0</v>
      </c>
      <c r="R237" s="1">
        <v>42515</v>
      </c>
      <c r="S237" s="2">
        <v>42515</v>
      </c>
      <c r="T237" t="s">
        <v>41</v>
      </c>
      <c r="U237" s="3">
        <v>0.46875</v>
      </c>
      <c r="V237" t="s">
        <v>1369</v>
      </c>
      <c r="W237" t="s">
        <v>1370</v>
      </c>
      <c r="X237" t="s">
        <v>156</v>
      </c>
      <c r="Y237" t="s">
        <v>157</v>
      </c>
      <c r="Z237" t="s">
        <v>158</v>
      </c>
      <c r="AA237" t="s">
        <v>157</v>
      </c>
      <c r="AD237" t="s">
        <v>37</v>
      </c>
      <c r="AE237" t="s">
        <v>37</v>
      </c>
      <c r="AF237" t="s">
        <v>38</v>
      </c>
      <c r="AG237" t="s">
        <v>33</v>
      </c>
      <c r="AH237" t="s">
        <v>187</v>
      </c>
      <c r="AI237" t="s">
        <v>188</v>
      </c>
      <c r="AK237" t="s">
        <v>189</v>
      </c>
    </row>
    <row r="238" spans="1:37" x14ac:dyDescent="0.25">
      <c r="A238" t="s">
        <v>1371</v>
      </c>
      <c r="C238" t="s">
        <v>33</v>
      </c>
      <c r="D238" t="s">
        <v>1372</v>
      </c>
      <c r="G238" t="s">
        <v>1373</v>
      </c>
      <c r="H238" t="s">
        <v>34</v>
      </c>
      <c r="I238" t="b">
        <v>0</v>
      </c>
      <c r="J238" s="1">
        <v>42515</v>
      </c>
      <c r="K238" s="2">
        <v>42515</v>
      </c>
      <c r="L238" t="s">
        <v>41</v>
      </c>
      <c r="M238" s="3">
        <v>0.58333333333333337</v>
      </c>
      <c r="N238" t="s">
        <v>1374</v>
      </c>
      <c r="O238" t="s">
        <v>1375</v>
      </c>
      <c r="P238" t="s">
        <v>156</v>
      </c>
      <c r="Q238" t="b">
        <v>0</v>
      </c>
      <c r="R238" s="1">
        <v>42515</v>
      </c>
      <c r="S238" s="2">
        <v>42515</v>
      </c>
      <c r="T238" t="s">
        <v>41</v>
      </c>
      <c r="U238" s="3">
        <v>0.58333333333333337</v>
      </c>
      <c r="V238" t="s">
        <v>1374</v>
      </c>
      <c r="W238" t="s">
        <v>1375</v>
      </c>
      <c r="X238" t="s">
        <v>156</v>
      </c>
      <c r="Y238" t="s">
        <v>157</v>
      </c>
      <c r="Z238" t="s">
        <v>158</v>
      </c>
      <c r="AA238" t="s">
        <v>157</v>
      </c>
      <c r="AD238" t="s">
        <v>37</v>
      </c>
      <c r="AE238" t="s">
        <v>37</v>
      </c>
      <c r="AF238" t="s">
        <v>38</v>
      </c>
      <c r="AG238" t="s">
        <v>33</v>
      </c>
      <c r="AH238" t="s">
        <v>213</v>
      </c>
      <c r="AI238" t="s">
        <v>292</v>
      </c>
      <c r="AK238" t="s">
        <v>215</v>
      </c>
    </row>
    <row r="239" spans="1:37" x14ac:dyDescent="0.25">
      <c r="A239" t="s">
        <v>201</v>
      </c>
      <c r="C239" t="s">
        <v>33</v>
      </c>
      <c r="D239" t="s">
        <v>1376</v>
      </c>
      <c r="G239" t="s">
        <v>1377</v>
      </c>
      <c r="H239" t="s">
        <v>34</v>
      </c>
      <c r="I239" t="b">
        <v>0</v>
      </c>
      <c r="J239" s="1">
        <v>42515</v>
      </c>
      <c r="K239" s="2">
        <v>42515</v>
      </c>
      <c r="L239" t="s">
        <v>41</v>
      </c>
      <c r="M239" s="3">
        <v>0.6875</v>
      </c>
      <c r="N239" t="s">
        <v>1378</v>
      </c>
      <c r="O239" t="s">
        <v>1379</v>
      </c>
      <c r="P239" t="s">
        <v>156</v>
      </c>
      <c r="Q239" t="b">
        <v>0</v>
      </c>
      <c r="R239" s="1">
        <v>42515</v>
      </c>
      <c r="S239" s="2">
        <v>42515</v>
      </c>
      <c r="T239" t="s">
        <v>41</v>
      </c>
      <c r="U239" s="3">
        <v>0.6875</v>
      </c>
      <c r="V239" t="s">
        <v>1378</v>
      </c>
      <c r="W239" t="s">
        <v>1379</v>
      </c>
      <c r="X239" t="s">
        <v>156</v>
      </c>
      <c r="Y239" t="s">
        <v>157</v>
      </c>
      <c r="Z239" t="s">
        <v>158</v>
      </c>
      <c r="AA239" t="s">
        <v>157</v>
      </c>
      <c r="AD239" t="s">
        <v>37</v>
      </c>
      <c r="AE239" t="s">
        <v>37</v>
      </c>
      <c r="AF239" t="s">
        <v>38</v>
      </c>
      <c r="AG239" t="s">
        <v>33</v>
      </c>
      <c r="AH239" t="s">
        <v>202</v>
      </c>
      <c r="AI239" t="s">
        <v>203</v>
      </c>
      <c r="AK239" t="s">
        <v>204</v>
      </c>
    </row>
    <row r="240" spans="1:37" x14ac:dyDescent="0.25">
      <c r="A240" t="s">
        <v>210</v>
      </c>
      <c r="C240" t="s">
        <v>33</v>
      </c>
      <c r="D240" t="s">
        <v>1380</v>
      </c>
      <c r="G240" t="s">
        <v>1381</v>
      </c>
      <c r="H240" t="s">
        <v>34</v>
      </c>
      <c r="I240" t="b">
        <v>0</v>
      </c>
      <c r="J240" s="1">
        <v>42516</v>
      </c>
      <c r="K240" s="2">
        <v>42516</v>
      </c>
      <c r="L240" t="s">
        <v>42</v>
      </c>
      <c r="M240" s="3">
        <v>0.42708333333333331</v>
      </c>
      <c r="N240" t="s">
        <v>1382</v>
      </c>
      <c r="O240" t="s">
        <v>1383</v>
      </c>
      <c r="P240" t="s">
        <v>156</v>
      </c>
      <c r="Q240" t="b">
        <v>0</v>
      </c>
      <c r="R240" s="1">
        <v>42516</v>
      </c>
      <c r="S240" s="2">
        <v>42516</v>
      </c>
      <c r="T240" t="s">
        <v>42</v>
      </c>
      <c r="U240" s="3">
        <v>0.42708333333333331</v>
      </c>
      <c r="V240" t="s">
        <v>1382</v>
      </c>
      <c r="W240" t="s">
        <v>1383</v>
      </c>
      <c r="X240" t="s">
        <v>156</v>
      </c>
      <c r="Y240" t="s">
        <v>157</v>
      </c>
      <c r="Z240" t="s">
        <v>158</v>
      </c>
      <c r="AA240" t="s">
        <v>157</v>
      </c>
      <c r="AD240" t="s">
        <v>37</v>
      </c>
      <c r="AE240" t="s">
        <v>37</v>
      </c>
      <c r="AF240" t="s">
        <v>38</v>
      </c>
      <c r="AG240" t="s">
        <v>33</v>
      </c>
      <c r="AH240" t="s">
        <v>213</v>
      </c>
      <c r="AI240" t="s">
        <v>214</v>
      </c>
      <c r="AK240" t="s">
        <v>215</v>
      </c>
    </row>
    <row r="241" spans="1:37" x14ac:dyDescent="0.25">
      <c r="A241" t="s">
        <v>216</v>
      </c>
      <c r="C241" t="s">
        <v>33</v>
      </c>
      <c r="D241" t="s">
        <v>1384</v>
      </c>
      <c r="G241" t="s">
        <v>1385</v>
      </c>
      <c r="H241" t="s">
        <v>34</v>
      </c>
      <c r="I241" t="b">
        <v>0</v>
      </c>
      <c r="J241" s="1">
        <v>42516</v>
      </c>
      <c r="K241" s="2">
        <v>42516</v>
      </c>
      <c r="L241" t="s">
        <v>42</v>
      </c>
      <c r="M241" s="3">
        <v>0.5625</v>
      </c>
      <c r="N241" t="s">
        <v>1386</v>
      </c>
      <c r="O241" t="s">
        <v>1387</v>
      </c>
      <c r="P241" t="s">
        <v>156</v>
      </c>
      <c r="Q241" t="b">
        <v>0</v>
      </c>
      <c r="R241" s="1">
        <v>42516</v>
      </c>
      <c r="S241" s="2">
        <v>42516</v>
      </c>
      <c r="T241" t="s">
        <v>42</v>
      </c>
      <c r="U241" s="3">
        <v>0.64583333333333337</v>
      </c>
      <c r="V241" t="s">
        <v>1388</v>
      </c>
      <c r="W241" t="s">
        <v>1389</v>
      </c>
      <c r="X241" t="s">
        <v>156</v>
      </c>
      <c r="Y241" t="s">
        <v>157</v>
      </c>
      <c r="Z241" t="s">
        <v>158</v>
      </c>
      <c r="AA241" t="s">
        <v>157</v>
      </c>
      <c r="AD241" t="s">
        <v>37</v>
      </c>
      <c r="AE241" t="s">
        <v>37</v>
      </c>
      <c r="AF241" t="s">
        <v>38</v>
      </c>
      <c r="AG241" t="s">
        <v>33</v>
      </c>
      <c r="AH241" t="s">
        <v>223</v>
      </c>
      <c r="AI241" t="s">
        <v>224</v>
      </c>
      <c r="AK241" t="s">
        <v>225</v>
      </c>
    </row>
    <row r="242" spans="1:37" x14ac:dyDescent="0.25">
      <c r="A242" t="s">
        <v>237</v>
      </c>
      <c r="C242" t="s">
        <v>33</v>
      </c>
      <c r="D242" t="s">
        <v>1390</v>
      </c>
      <c r="G242" t="s">
        <v>1391</v>
      </c>
      <c r="H242" t="s">
        <v>34</v>
      </c>
      <c r="I242" t="b">
        <v>0</v>
      </c>
      <c r="J242" s="1">
        <v>42518</v>
      </c>
      <c r="K242" s="2">
        <v>42518</v>
      </c>
      <c r="L242" t="s">
        <v>35</v>
      </c>
      <c r="M242" s="3">
        <v>0.42708333333333331</v>
      </c>
      <c r="N242" t="s">
        <v>1392</v>
      </c>
      <c r="O242" t="s">
        <v>1393</v>
      </c>
      <c r="P242" t="s">
        <v>156</v>
      </c>
      <c r="Q242" t="b">
        <v>0</v>
      </c>
      <c r="R242" s="1">
        <v>42518</v>
      </c>
      <c r="S242" s="2">
        <v>42518</v>
      </c>
      <c r="T242" t="s">
        <v>35</v>
      </c>
      <c r="U242" s="3">
        <v>0.42708333333333331</v>
      </c>
      <c r="V242" t="s">
        <v>1392</v>
      </c>
      <c r="W242" t="s">
        <v>1393</v>
      </c>
      <c r="X242" t="s">
        <v>156</v>
      </c>
      <c r="Y242" t="s">
        <v>157</v>
      </c>
      <c r="Z242" t="s">
        <v>158</v>
      </c>
      <c r="AA242" t="s">
        <v>157</v>
      </c>
      <c r="AD242" t="s">
        <v>37</v>
      </c>
      <c r="AE242" t="s">
        <v>37</v>
      </c>
      <c r="AF242" t="s">
        <v>38</v>
      </c>
      <c r="AG242" t="s">
        <v>33</v>
      </c>
      <c r="AH242" t="s">
        <v>187</v>
      </c>
      <c r="AI242" t="s">
        <v>240</v>
      </c>
      <c r="AK242" t="s">
        <v>189</v>
      </c>
    </row>
    <row r="243" spans="1:37" x14ac:dyDescent="0.25">
      <c r="A243" t="s">
        <v>1394</v>
      </c>
      <c r="C243" t="s">
        <v>33</v>
      </c>
      <c r="D243" t="s">
        <v>1395</v>
      </c>
      <c r="G243" t="s">
        <v>1396</v>
      </c>
      <c r="H243" t="s">
        <v>34</v>
      </c>
      <c r="I243" t="b">
        <v>0</v>
      </c>
      <c r="J243" s="1">
        <v>42518</v>
      </c>
      <c r="K243" s="2">
        <v>42518</v>
      </c>
      <c r="L243" t="s">
        <v>35</v>
      </c>
      <c r="M243" s="3">
        <v>0.58333333333333337</v>
      </c>
      <c r="N243" t="s">
        <v>1397</v>
      </c>
      <c r="O243" t="s">
        <v>1398</v>
      </c>
      <c r="P243" t="s">
        <v>156</v>
      </c>
      <c r="Q243" t="b">
        <v>0</v>
      </c>
      <c r="R243" s="1">
        <v>42518</v>
      </c>
      <c r="S243" s="2">
        <v>42518</v>
      </c>
      <c r="T243" t="s">
        <v>35</v>
      </c>
      <c r="U243" s="3">
        <v>0.58333333333333337</v>
      </c>
      <c r="V243" t="s">
        <v>1397</v>
      </c>
      <c r="W243" t="s">
        <v>1398</v>
      </c>
      <c r="X243" t="s">
        <v>156</v>
      </c>
      <c r="Y243" t="s">
        <v>157</v>
      </c>
      <c r="Z243" t="s">
        <v>158</v>
      </c>
      <c r="AA243" t="s">
        <v>157</v>
      </c>
      <c r="AD243" t="s">
        <v>37</v>
      </c>
      <c r="AE243" t="s">
        <v>37</v>
      </c>
      <c r="AF243" t="s">
        <v>38</v>
      </c>
      <c r="AG243" t="s">
        <v>33</v>
      </c>
      <c r="AH243" t="s">
        <v>1399</v>
      </c>
      <c r="AI243" t="s">
        <v>1400</v>
      </c>
      <c r="AK243" t="s">
        <v>1401</v>
      </c>
    </row>
    <row r="244" spans="1:37" x14ac:dyDescent="0.25">
      <c r="A244" t="s">
        <v>1402</v>
      </c>
      <c r="C244" t="s">
        <v>33</v>
      </c>
      <c r="D244" t="s">
        <v>1403</v>
      </c>
      <c r="E244" t="s">
        <v>1404</v>
      </c>
      <c r="G244" t="s">
        <v>1405</v>
      </c>
      <c r="H244" t="s">
        <v>34</v>
      </c>
      <c r="I244" t="b">
        <v>1</v>
      </c>
      <c r="J244" s="1">
        <v>42520</v>
      </c>
      <c r="K244" s="2">
        <v>42520</v>
      </c>
      <c r="L244" t="s">
        <v>39</v>
      </c>
      <c r="M244" s="3">
        <v>0</v>
      </c>
      <c r="N244" t="s">
        <v>1406</v>
      </c>
      <c r="O244">
        <v>20160530</v>
      </c>
      <c r="Q244" t="b">
        <v>1</v>
      </c>
      <c r="R244" s="1">
        <v>42520</v>
      </c>
      <c r="S244" s="2">
        <v>42520</v>
      </c>
      <c r="T244" t="s">
        <v>39</v>
      </c>
      <c r="U244" s="3">
        <v>0</v>
      </c>
      <c r="V244" t="s">
        <v>1406</v>
      </c>
      <c r="W244">
        <v>20160530</v>
      </c>
      <c r="Y244" t="s">
        <v>305</v>
      </c>
      <c r="AA244" t="s">
        <v>164</v>
      </c>
      <c r="AD244" t="s">
        <v>37</v>
      </c>
      <c r="AE244" t="s">
        <v>37</v>
      </c>
      <c r="AF244" t="s">
        <v>38</v>
      </c>
      <c r="AG244" t="s">
        <v>33</v>
      </c>
      <c r="AH244" t="s">
        <v>1407</v>
      </c>
      <c r="AI244" t="s">
        <v>1408</v>
      </c>
      <c r="AK244" t="s">
        <v>1409</v>
      </c>
    </row>
    <row r="245" spans="1:37" x14ac:dyDescent="0.25">
      <c r="A245" t="s">
        <v>166</v>
      </c>
      <c r="C245" t="s">
        <v>33</v>
      </c>
      <c r="D245" t="s">
        <v>1410</v>
      </c>
      <c r="G245" t="s">
        <v>1411</v>
      </c>
      <c r="H245" t="s">
        <v>34</v>
      </c>
      <c r="I245" t="b">
        <v>0</v>
      </c>
      <c r="J245" s="1">
        <v>42521</v>
      </c>
      <c r="K245" s="2">
        <v>42521</v>
      </c>
      <c r="L245" t="s">
        <v>40</v>
      </c>
      <c r="M245" s="3">
        <v>0.66666666666666663</v>
      </c>
      <c r="N245" t="s">
        <v>1412</v>
      </c>
      <c r="O245" t="s">
        <v>1413</v>
      </c>
      <c r="P245" t="s">
        <v>156</v>
      </c>
      <c r="Q245" t="b">
        <v>0</v>
      </c>
      <c r="R245" s="1">
        <v>42521</v>
      </c>
      <c r="S245" s="2">
        <v>42521</v>
      </c>
      <c r="T245" t="s">
        <v>40</v>
      </c>
      <c r="U245" s="3">
        <v>0.66666666666666663</v>
      </c>
      <c r="V245" t="s">
        <v>1412</v>
      </c>
      <c r="W245" t="s">
        <v>1413</v>
      </c>
      <c r="X245" t="s">
        <v>156</v>
      </c>
      <c r="Y245" t="s">
        <v>157</v>
      </c>
      <c r="Z245" t="s">
        <v>158</v>
      </c>
      <c r="AA245" t="s">
        <v>157</v>
      </c>
      <c r="AD245" t="s">
        <v>37</v>
      </c>
      <c r="AE245" t="s">
        <v>37</v>
      </c>
      <c r="AF245" t="s">
        <v>38</v>
      </c>
      <c r="AG245" t="s">
        <v>33</v>
      </c>
      <c r="AH245" t="s">
        <v>171</v>
      </c>
      <c r="AI245" t="s">
        <v>172</v>
      </c>
      <c r="AK245" t="s">
        <v>173</v>
      </c>
    </row>
    <row r="247" spans="1:37" x14ac:dyDescent="0.25">
      <c r="A247" t="s">
        <v>1414</v>
      </c>
      <c r="C247" t="s">
        <v>33</v>
      </c>
      <c r="D247" t="s">
        <v>1415</v>
      </c>
      <c r="G247" t="s">
        <v>1416</v>
      </c>
      <c r="H247" t="s">
        <v>34</v>
      </c>
      <c r="I247" t="b">
        <v>0</v>
      </c>
      <c r="J247" s="1">
        <v>42430</v>
      </c>
      <c r="K247" s="2">
        <v>42430</v>
      </c>
      <c r="L247" t="s">
        <v>40</v>
      </c>
      <c r="M247" s="3">
        <v>0.4375</v>
      </c>
      <c r="N247" t="s">
        <v>1417</v>
      </c>
      <c r="O247" t="s">
        <v>1418</v>
      </c>
      <c r="P247" t="s">
        <v>156</v>
      </c>
      <c r="Q247" t="b">
        <v>0</v>
      </c>
      <c r="R247" s="1">
        <v>42430</v>
      </c>
      <c r="S247" s="2">
        <v>42430</v>
      </c>
      <c r="T247" t="s">
        <v>40</v>
      </c>
      <c r="U247" s="3">
        <v>0.45833333333333331</v>
      </c>
      <c r="V247" t="s">
        <v>1419</v>
      </c>
      <c r="W247" t="s">
        <v>1420</v>
      </c>
      <c r="X247" t="s">
        <v>156</v>
      </c>
      <c r="Y247" t="s">
        <v>1421</v>
      </c>
      <c r="Z247" t="s">
        <v>1422</v>
      </c>
      <c r="AA247" t="s">
        <v>1421</v>
      </c>
      <c r="AD247" t="s">
        <v>37</v>
      </c>
      <c r="AE247" t="s">
        <v>37</v>
      </c>
      <c r="AF247" t="s">
        <v>38</v>
      </c>
      <c r="AG247" t="s">
        <v>33</v>
      </c>
      <c r="AH247" t="s">
        <v>1423</v>
      </c>
      <c r="AI247" t="s">
        <v>1424</v>
      </c>
      <c r="AK247" t="s">
        <v>1425</v>
      </c>
    </row>
    <row r="248" spans="1:37" x14ac:dyDescent="0.25">
      <c r="A248" t="s">
        <v>1426</v>
      </c>
      <c r="C248" t="s">
        <v>33</v>
      </c>
      <c r="D248" t="s">
        <v>1427</v>
      </c>
      <c r="G248" t="s">
        <v>1428</v>
      </c>
      <c r="H248" t="s">
        <v>34</v>
      </c>
      <c r="I248" t="b">
        <v>0</v>
      </c>
      <c r="J248" s="1">
        <v>42430</v>
      </c>
      <c r="K248" s="2">
        <v>42430</v>
      </c>
      <c r="L248" t="s">
        <v>40</v>
      </c>
      <c r="M248" s="3">
        <v>0.625</v>
      </c>
      <c r="N248" t="s">
        <v>1429</v>
      </c>
      <c r="O248" t="s">
        <v>1430</v>
      </c>
      <c r="P248" t="s">
        <v>156</v>
      </c>
      <c r="Q248" t="b">
        <v>0</v>
      </c>
      <c r="R248" s="1">
        <v>42430</v>
      </c>
      <c r="S248" s="2">
        <v>42430</v>
      </c>
      <c r="T248" t="s">
        <v>40</v>
      </c>
      <c r="U248" s="3">
        <v>0.625</v>
      </c>
      <c r="V248" t="s">
        <v>1429</v>
      </c>
      <c r="W248" t="s">
        <v>1430</v>
      </c>
      <c r="X248" t="s">
        <v>156</v>
      </c>
      <c r="Y248" t="s">
        <v>1431</v>
      </c>
      <c r="AA248" t="s">
        <v>1431</v>
      </c>
      <c r="AD248" t="s">
        <v>37</v>
      </c>
      <c r="AE248" t="s">
        <v>37</v>
      </c>
      <c r="AF248" t="s">
        <v>38</v>
      </c>
      <c r="AG248" t="s">
        <v>33</v>
      </c>
      <c r="AH248" t="s">
        <v>1432</v>
      </c>
      <c r="AI248" t="s">
        <v>1433</v>
      </c>
      <c r="AK248" t="s">
        <v>1434</v>
      </c>
    </row>
    <row r="249" spans="1:37" x14ac:dyDescent="0.25">
      <c r="A249" t="s">
        <v>1435</v>
      </c>
      <c r="C249" t="s">
        <v>33</v>
      </c>
      <c r="D249" t="s">
        <v>1436</v>
      </c>
      <c r="G249" t="s">
        <v>1437</v>
      </c>
      <c r="H249" t="s">
        <v>34</v>
      </c>
      <c r="I249" t="b">
        <v>0</v>
      </c>
      <c r="J249" s="1">
        <v>42430</v>
      </c>
      <c r="K249" s="2">
        <v>42430</v>
      </c>
      <c r="L249" t="s">
        <v>40</v>
      </c>
      <c r="M249" s="3">
        <v>0.66666666666666663</v>
      </c>
      <c r="N249" t="s">
        <v>169</v>
      </c>
      <c r="O249" t="s">
        <v>170</v>
      </c>
      <c r="P249" t="s">
        <v>156</v>
      </c>
      <c r="Q249" t="b">
        <v>0</v>
      </c>
      <c r="R249" s="1">
        <v>42430</v>
      </c>
      <c r="S249" s="2">
        <v>42430</v>
      </c>
      <c r="T249" t="s">
        <v>40</v>
      </c>
      <c r="U249" s="3">
        <v>0.72916666666666663</v>
      </c>
      <c r="V249" t="s">
        <v>1438</v>
      </c>
      <c r="W249" t="s">
        <v>1439</v>
      </c>
      <c r="X249" t="s">
        <v>156</v>
      </c>
      <c r="Y249" t="s">
        <v>1421</v>
      </c>
      <c r="Z249" t="s">
        <v>1422</v>
      </c>
      <c r="AA249" t="s">
        <v>1421</v>
      </c>
      <c r="AD249" t="s">
        <v>37</v>
      </c>
      <c r="AE249" t="s">
        <v>37</v>
      </c>
      <c r="AF249" t="s">
        <v>38</v>
      </c>
      <c r="AG249" t="s">
        <v>33</v>
      </c>
      <c r="AH249" t="s">
        <v>1440</v>
      </c>
      <c r="AI249" t="s">
        <v>1441</v>
      </c>
      <c r="AK249" t="s">
        <v>1442</v>
      </c>
    </row>
    <row r="250" spans="1:37" x14ac:dyDescent="0.25">
      <c r="A250" t="s">
        <v>1443</v>
      </c>
      <c r="C250" t="s">
        <v>33</v>
      </c>
      <c r="D250" t="s">
        <v>1444</v>
      </c>
      <c r="G250" t="s">
        <v>1445</v>
      </c>
      <c r="H250" t="s">
        <v>34</v>
      </c>
      <c r="I250" t="b">
        <v>0</v>
      </c>
      <c r="J250" s="1">
        <v>42430</v>
      </c>
      <c r="K250" s="2">
        <v>42430</v>
      </c>
      <c r="L250" t="s">
        <v>40</v>
      </c>
      <c r="M250" s="3">
        <v>0.75</v>
      </c>
      <c r="N250" t="s">
        <v>174</v>
      </c>
      <c r="O250" t="s">
        <v>175</v>
      </c>
      <c r="P250" t="s">
        <v>156</v>
      </c>
      <c r="Q250" t="b">
        <v>0</v>
      </c>
      <c r="R250" s="1">
        <v>42430</v>
      </c>
      <c r="S250" s="2">
        <v>42430</v>
      </c>
      <c r="T250" t="s">
        <v>40</v>
      </c>
      <c r="U250" s="3">
        <v>0.77083333333333337</v>
      </c>
      <c r="V250" t="s">
        <v>1446</v>
      </c>
      <c r="W250" t="s">
        <v>1447</v>
      </c>
      <c r="X250" t="s">
        <v>156</v>
      </c>
      <c r="Y250" t="s">
        <v>1421</v>
      </c>
      <c r="Z250" t="s">
        <v>1422</v>
      </c>
      <c r="AA250" t="s">
        <v>1421</v>
      </c>
      <c r="AD250" t="s">
        <v>37</v>
      </c>
      <c r="AE250" t="s">
        <v>37</v>
      </c>
      <c r="AF250" t="s">
        <v>38</v>
      </c>
      <c r="AG250" t="s">
        <v>33</v>
      </c>
      <c r="AH250" t="s">
        <v>1423</v>
      </c>
      <c r="AI250" t="s">
        <v>1448</v>
      </c>
      <c r="AK250" t="s">
        <v>1425</v>
      </c>
    </row>
    <row r="251" spans="1:37" x14ac:dyDescent="0.25">
      <c r="A251" t="s">
        <v>1449</v>
      </c>
      <c r="C251" t="s">
        <v>33</v>
      </c>
      <c r="D251" t="s">
        <v>1450</v>
      </c>
      <c r="G251" t="s">
        <v>1451</v>
      </c>
      <c r="H251" t="s">
        <v>34</v>
      </c>
      <c r="I251" t="b">
        <v>0</v>
      </c>
      <c r="J251" s="1">
        <v>42431</v>
      </c>
      <c r="K251" s="2">
        <v>42431</v>
      </c>
      <c r="L251" t="s">
        <v>41</v>
      </c>
      <c r="M251" s="3">
        <v>0.4375</v>
      </c>
      <c r="N251" t="s">
        <v>1452</v>
      </c>
      <c r="O251" t="s">
        <v>1453</v>
      </c>
      <c r="P251" t="s">
        <v>156</v>
      </c>
      <c r="Q251" t="b">
        <v>0</v>
      </c>
      <c r="R251" s="1">
        <v>42431</v>
      </c>
      <c r="S251" s="2">
        <v>42431</v>
      </c>
      <c r="T251" t="s">
        <v>41</v>
      </c>
      <c r="U251" s="3">
        <v>0.4375</v>
      </c>
      <c r="V251" t="s">
        <v>1452</v>
      </c>
      <c r="W251" t="s">
        <v>1453</v>
      </c>
      <c r="X251" t="s">
        <v>156</v>
      </c>
      <c r="Y251" t="s">
        <v>1454</v>
      </c>
      <c r="Z251" t="s">
        <v>1455</v>
      </c>
      <c r="AA251" t="s">
        <v>1454</v>
      </c>
      <c r="AD251" t="s">
        <v>37</v>
      </c>
      <c r="AE251" t="s">
        <v>37</v>
      </c>
      <c r="AF251" t="s">
        <v>38</v>
      </c>
      <c r="AG251" t="s">
        <v>33</v>
      </c>
      <c r="AH251" t="s">
        <v>1456</v>
      </c>
      <c r="AI251" t="s">
        <v>1457</v>
      </c>
      <c r="AK251" t="s">
        <v>1458</v>
      </c>
    </row>
    <row r="252" spans="1:37" x14ac:dyDescent="0.25">
      <c r="A252" t="s">
        <v>1459</v>
      </c>
      <c r="C252" t="s">
        <v>33</v>
      </c>
      <c r="D252" t="s">
        <v>1460</v>
      </c>
      <c r="G252" t="s">
        <v>1461</v>
      </c>
      <c r="H252" t="s">
        <v>34</v>
      </c>
      <c r="I252" t="b">
        <v>0</v>
      </c>
      <c r="J252" s="1">
        <v>42431</v>
      </c>
      <c r="K252" s="2">
        <v>42431</v>
      </c>
      <c r="L252" t="s">
        <v>41</v>
      </c>
      <c r="M252" s="3">
        <v>0.64583333333333337</v>
      </c>
      <c r="N252" t="s">
        <v>1462</v>
      </c>
      <c r="O252" t="s">
        <v>1463</v>
      </c>
      <c r="P252" t="s">
        <v>156</v>
      </c>
      <c r="Q252" t="b">
        <v>0</v>
      </c>
      <c r="R252" s="1">
        <v>42431</v>
      </c>
      <c r="S252" s="2">
        <v>42431</v>
      </c>
      <c r="T252" t="s">
        <v>41</v>
      </c>
      <c r="U252" s="3">
        <v>0.70833333333333337</v>
      </c>
      <c r="V252" t="s">
        <v>1464</v>
      </c>
      <c r="W252" t="s">
        <v>1465</v>
      </c>
      <c r="X252" t="s">
        <v>156</v>
      </c>
      <c r="Y252" t="s">
        <v>1431</v>
      </c>
      <c r="AA252" t="s">
        <v>1431</v>
      </c>
      <c r="AD252" t="s">
        <v>37</v>
      </c>
      <c r="AE252" t="s">
        <v>37</v>
      </c>
      <c r="AF252" t="s">
        <v>38</v>
      </c>
      <c r="AG252" t="s">
        <v>33</v>
      </c>
      <c r="AH252" t="s">
        <v>1466</v>
      </c>
      <c r="AI252" t="s">
        <v>1467</v>
      </c>
      <c r="AK252" t="s">
        <v>1468</v>
      </c>
    </row>
    <row r="253" spans="1:37" x14ac:dyDescent="0.25">
      <c r="A253" t="s">
        <v>1469</v>
      </c>
      <c r="C253" t="s">
        <v>33</v>
      </c>
      <c r="D253" t="s">
        <v>1470</v>
      </c>
      <c r="G253" t="s">
        <v>1471</v>
      </c>
      <c r="H253" t="s">
        <v>34</v>
      </c>
      <c r="I253" t="b">
        <v>0</v>
      </c>
      <c r="J253" s="1">
        <v>42431</v>
      </c>
      <c r="K253" s="2">
        <v>42431</v>
      </c>
      <c r="L253" t="s">
        <v>41</v>
      </c>
      <c r="M253" s="3">
        <v>0.66666666666666663</v>
      </c>
      <c r="N253" t="s">
        <v>1472</v>
      </c>
      <c r="O253" t="s">
        <v>1473</v>
      </c>
      <c r="P253" t="s">
        <v>156</v>
      </c>
      <c r="Q253" t="b">
        <v>0</v>
      </c>
      <c r="R253" s="1">
        <v>42431</v>
      </c>
      <c r="S253" s="2">
        <v>42431</v>
      </c>
      <c r="T253" t="s">
        <v>41</v>
      </c>
      <c r="U253" s="3">
        <v>0.72916666666666663</v>
      </c>
      <c r="V253" t="s">
        <v>1474</v>
      </c>
      <c r="W253" t="s">
        <v>1475</v>
      </c>
      <c r="X253" t="s">
        <v>156</v>
      </c>
      <c r="Y253" t="s">
        <v>1421</v>
      </c>
      <c r="Z253" t="s">
        <v>1422</v>
      </c>
      <c r="AA253" t="s">
        <v>1421</v>
      </c>
      <c r="AD253" t="s">
        <v>37</v>
      </c>
      <c r="AE253" t="s">
        <v>37</v>
      </c>
      <c r="AF253" t="s">
        <v>38</v>
      </c>
      <c r="AG253" t="s">
        <v>33</v>
      </c>
      <c r="AH253" t="s">
        <v>1440</v>
      </c>
      <c r="AI253" t="s">
        <v>1476</v>
      </c>
      <c r="AK253" t="s">
        <v>1442</v>
      </c>
    </row>
    <row r="254" spans="1:37" x14ac:dyDescent="0.25">
      <c r="A254" t="s">
        <v>1477</v>
      </c>
      <c r="C254" t="s">
        <v>33</v>
      </c>
      <c r="D254" t="s">
        <v>1478</v>
      </c>
      <c r="E254" t="s">
        <v>1479</v>
      </c>
      <c r="G254" t="s">
        <v>1480</v>
      </c>
      <c r="H254" t="s">
        <v>34</v>
      </c>
      <c r="I254" t="b">
        <v>0</v>
      </c>
      <c r="J254" s="1">
        <v>42432</v>
      </c>
      <c r="K254" s="2">
        <v>42432</v>
      </c>
      <c r="L254" t="s">
        <v>42</v>
      </c>
      <c r="M254" s="3">
        <v>0.41666666666666669</v>
      </c>
      <c r="N254" t="s">
        <v>1479</v>
      </c>
      <c r="O254" t="s">
        <v>1481</v>
      </c>
      <c r="P254" t="s">
        <v>156</v>
      </c>
      <c r="Q254" t="b">
        <v>0</v>
      </c>
      <c r="R254" s="1">
        <v>42432</v>
      </c>
      <c r="S254" s="2">
        <v>42432</v>
      </c>
      <c r="T254" t="s">
        <v>42</v>
      </c>
      <c r="U254" s="3">
        <v>0.625</v>
      </c>
      <c r="V254" t="s">
        <v>1482</v>
      </c>
      <c r="W254" t="s">
        <v>1483</v>
      </c>
      <c r="X254" t="s">
        <v>156</v>
      </c>
      <c r="Y254" t="s">
        <v>1421</v>
      </c>
      <c r="Z254" t="s">
        <v>1422</v>
      </c>
      <c r="AA254" t="s">
        <v>1421</v>
      </c>
      <c r="AD254" t="s">
        <v>37</v>
      </c>
      <c r="AE254" t="s">
        <v>37</v>
      </c>
      <c r="AF254" t="s">
        <v>38</v>
      </c>
      <c r="AG254" t="s">
        <v>33</v>
      </c>
      <c r="AH254" t="s">
        <v>1484</v>
      </c>
      <c r="AI254" t="s">
        <v>1485</v>
      </c>
      <c r="AK254" t="s">
        <v>1486</v>
      </c>
    </row>
    <row r="255" spans="1:37" x14ac:dyDescent="0.25">
      <c r="A255" t="s">
        <v>1487</v>
      </c>
      <c r="C255" t="s">
        <v>33</v>
      </c>
      <c r="D255" t="s">
        <v>1488</v>
      </c>
      <c r="G255" t="s">
        <v>1489</v>
      </c>
      <c r="H255" t="s">
        <v>34</v>
      </c>
      <c r="I255" t="b">
        <v>0</v>
      </c>
      <c r="J255" s="1">
        <v>42432</v>
      </c>
      <c r="K255" s="2">
        <v>42432</v>
      </c>
      <c r="L255" t="s">
        <v>42</v>
      </c>
      <c r="M255" s="3">
        <v>0.625</v>
      </c>
      <c r="N255" t="s">
        <v>1482</v>
      </c>
      <c r="O255" t="s">
        <v>1483</v>
      </c>
      <c r="P255" t="s">
        <v>156</v>
      </c>
      <c r="Q255" t="b">
        <v>0</v>
      </c>
      <c r="R255" s="1">
        <v>42432</v>
      </c>
      <c r="S255" s="2">
        <v>42432</v>
      </c>
      <c r="T255" t="s">
        <v>42</v>
      </c>
      <c r="U255" s="3">
        <v>0.625</v>
      </c>
      <c r="V255" t="s">
        <v>1482</v>
      </c>
      <c r="W255" t="s">
        <v>1483</v>
      </c>
      <c r="X255" t="s">
        <v>156</v>
      </c>
      <c r="Y255" t="s">
        <v>1431</v>
      </c>
      <c r="AA255" t="s">
        <v>1431</v>
      </c>
      <c r="AD255" t="s">
        <v>37</v>
      </c>
      <c r="AE255" t="s">
        <v>37</v>
      </c>
      <c r="AF255" t="s">
        <v>38</v>
      </c>
      <c r="AG255" t="s">
        <v>33</v>
      </c>
      <c r="AH255" t="s">
        <v>1490</v>
      </c>
      <c r="AI255" t="s">
        <v>1491</v>
      </c>
      <c r="AK255" t="s">
        <v>1492</v>
      </c>
    </row>
    <row r="256" spans="1:37" x14ac:dyDescent="0.25">
      <c r="A256" t="s">
        <v>1493</v>
      </c>
      <c r="C256" t="s">
        <v>33</v>
      </c>
      <c r="D256" t="s">
        <v>1494</v>
      </c>
      <c r="G256" t="s">
        <v>1495</v>
      </c>
      <c r="H256" t="s">
        <v>34</v>
      </c>
      <c r="I256" t="b">
        <v>0</v>
      </c>
      <c r="J256" s="1">
        <v>42432</v>
      </c>
      <c r="K256" s="2">
        <v>42432</v>
      </c>
      <c r="L256" t="s">
        <v>42</v>
      </c>
      <c r="M256" s="3">
        <v>0.625</v>
      </c>
      <c r="N256" t="s">
        <v>1482</v>
      </c>
      <c r="O256" t="s">
        <v>1483</v>
      </c>
      <c r="P256" t="s">
        <v>156</v>
      </c>
      <c r="Q256" t="b">
        <v>0</v>
      </c>
      <c r="R256" s="1">
        <v>42432</v>
      </c>
      <c r="S256" s="2">
        <v>42432</v>
      </c>
      <c r="T256" t="s">
        <v>42</v>
      </c>
      <c r="U256" s="3">
        <v>0.70833333333333337</v>
      </c>
      <c r="V256" t="s">
        <v>1496</v>
      </c>
      <c r="W256" t="s">
        <v>1497</v>
      </c>
      <c r="X256" t="s">
        <v>156</v>
      </c>
      <c r="Y256" t="s">
        <v>1431</v>
      </c>
      <c r="AA256" t="s">
        <v>1431</v>
      </c>
      <c r="AD256" t="s">
        <v>37</v>
      </c>
      <c r="AE256" t="s">
        <v>37</v>
      </c>
      <c r="AF256" t="s">
        <v>38</v>
      </c>
      <c r="AG256" t="s">
        <v>33</v>
      </c>
      <c r="AH256" t="s">
        <v>1498</v>
      </c>
      <c r="AI256" t="s">
        <v>1499</v>
      </c>
      <c r="AK256" t="s">
        <v>1500</v>
      </c>
    </row>
    <row r="257" spans="1:37" x14ac:dyDescent="0.25">
      <c r="A257" t="s">
        <v>1501</v>
      </c>
      <c r="C257" t="s">
        <v>33</v>
      </c>
      <c r="D257" t="s">
        <v>1502</v>
      </c>
      <c r="G257" t="s">
        <v>1503</v>
      </c>
      <c r="H257" t="s">
        <v>34</v>
      </c>
      <c r="I257" t="b">
        <v>0</v>
      </c>
      <c r="J257" s="1">
        <v>42432</v>
      </c>
      <c r="K257" s="2">
        <v>42432</v>
      </c>
      <c r="L257" t="s">
        <v>42</v>
      </c>
      <c r="M257" s="3">
        <v>0.66666666666666663</v>
      </c>
      <c r="N257" t="s">
        <v>1504</v>
      </c>
      <c r="O257" t="s">
        <v>1505</v>
      </c>
      <c r="P257" t="s">
        <v>156</v>
      </c>
      <c r="Q257" t="b">
        <v>0</v>
      </c>
      <c r="R257" s="1">
        <v>42432</v>
      </c>
      <c r="S257" s="2">
        <v>42432</v>
      </c>
      <c r="T257" t="s">
        <v>42</v>
      </c>
      <c r="U257" s="3">
        <v>0.72916666666666663</v>
      </c>
      <c r="V257" t="s">
        <v>1506</v>
      </c>
      <c r="W257" t="s">
        <v>1507</v>
      </c>
      <c r="X257" t="s">
        <v>156</v>
      </c>
      <c r="Y257" t="s">
        <v>1421</v>
      </c>
      <c r="Z257" t="s">
        <v>1422</v>
      </c>
      <c r="AA257" t="s">
        <v>1421</v>
      </c>
      <c r="AD257" t="s">
        <v>37</v>
      </c>
      <c r="AE257" t="s">
        <v>37</v>
      </c>
      <c r="AF257" t="s">
        <v>38</v>
      </c>
      <c r="AG257" t="s">
        <v>33</v>
      </c>
      <c r="AH257" t="s">
        <v>1440</v>
      </c>
      <c r="AI257" t="s">
        <v>1508</v>
      </c>
      <c r="AK257" t="s">
        <v>1442</v>
      </c>
    </row>
    <row r="258" spans="1:37" x14ac:dyDescent="0.25">
      <c r="A258" t="s">
        <v>1509</v>
      </c>
      <c r="C258" t="s">
        <v>33</v>
      </c>
      <c r="D258" t="s">
        <v>1510</v>
      </c>
      <c r="G258" t="s">
        <v>1511</v>
      </c>
      <c r="H258" t="s">
        <v>34</v>
      </c>
      <c r="I258" t="b">
        <v>0</v>
      </c>
      <c r="J258" s="1">
        <v>42432</v>
      </c>
      <c r="K258" s="2">
        <v>42432</v>
      </c>
      <c r="L258" t="s">
        <v>42</v>
      </c>
      <c r="M258" s="3">
        <v>0.66666666666666663</v>
      </c>
      <c r="N258" t="s">
        <v>1504</v>
      </c>
      <c r="O258" t="s">
        <v>1505</v>
      </c>
      <c r="P258" t="s">
        <v>156</v>
      </c>
      <c r="Q258" t="b">
        <v>0</v>
      </c>
      <c r="R258" s="1">
        <v>42432</v>
      </c>
      <c r="S258" s="2">
        <v>42432</v>
      </c>
      <c r="T258" t="s">
        <v>42</v>
      </c>
      <c r="U258" s="3">
        <v>0.75</v>
      </c>
      <c r="V258" t="s">
        <v>226</v>
      </c>
      <c r="W258" t="s">
        <v>227</v>
      </c>
      <c r="X258" t="s">
        <v>156</v>
      </c>
      <c r="Y258" t="s">
        <v>1421</v>
      </c>
      <c r="Z258" t="s">
        <v>1422</v>
      </c>
      <c r="AA258" t="s">
        <v>1421</v>
      </c>
      <c r="AD258" t="s">
        <v>37</v>
      </c>
      <c r="AE258" t="s">
        <v>37</v>
      </c>
      <c r="AF258" t="s">
        <v>38</v>
      </c>
      <c r="AG258" t="s">
        <v>33</v>
      </c>
      <c r="AH258" t="s">
        <v>1512</v>
      </c>
      <c r="AI258" t="s">
        <v>1513</v>
      </c>
      <c r="AK258" t="s">
        <v>1514</v>
      </c>
    </row>
    <row r="259" spans="1:37" x14ac:dyDescent="0.25">
      <c r="A259" t="s">
        <v>1515</v>
      </c>
      <c r="C259" t="s">
        <v>33</v>
      </c>
      <c r="D259" t="s">
        <v>1516</v>
      </c>
      <c r="G259" t="s">
        <v>1517</v>
      </c>
      <c r="H259" t="s">
        <v>34</v>
      </c>
      <c r="I259" t="b">
        <v>0</v>
      </c>
      <c r="J259" s="1">
        <v>42432</v>
      </c>
      <c r="K259" s="2">
        <v>42432</v>
      </c>
      <c r="L259" t="s">
        <v>42</v>
      </c>
      <c r="M259" s="3">
        <v>0.70833333333333337</v>
      </c>
      <c r="N259" t="s">
        <v>1496</v>
      </c>
      <c r="O259" t="s">
        <v>1497</v>
      </c>
      <c r="P259" t="s">
        <v>156</v>
      </c>
      <c r="Q259" t="b">
        <v>0</v>
      </c>
      <c r="R259" s="1">
        <v>42432</v>
      </c>
      <c r="S259" s="2">
        <v>42432</v>
      </c>
      <c r="T259" t="s">
        <v>42</v>
      </c>
      <c r="U259" s="3">
        <v>0.77083333333333337</v>
      </c>
      <c r="V259" t="s">
        <v>1518</v>
      </c>
      <c r="W259" t="s">
        <v>1519</v>
      </c>
      <c r="X259" t="s">
        <v>156</v>
      </c>
      <c r="Y259" t="s">
        <v>1421</v>
      </c>
      <c r="Z259" t="s">
        <v>1422</v>
      </c>
      <c r="AA259" t="s">
        <v>1421</v>
      </c>
      <c r="AD259" t="s">
        <v>37</v>
      </c>
      <c r="AE259" t="s">
        <v>37</v>
      </c>
      <c r="AF259" t="s">
        <v>38</v>
      </c>
      <c r="AG259" t="s">
        <v>33</v>
      </c>
      <c r="AH259" t="s">
        <v>1520</v>
      </c>
      <c r="AI259" t="s">
        <v>1521</v>
      </c>
      <c r="AK259" t="s">
        <v>1522</v>
      </c>
    </row>
    <row r="260" spans="1:37" x14ac:dyDescent="0.25">
      <c r="A260" t="s">
        <v>1523</v>
      </c>
      <c r="C260" t="s">
        <v>33</v>
      </c>
      <c r="D260" t="s">
        <v>1524</v>
      </c>
      <c r="E260" t="s">
        <v>1518</v>
      </c>
      <c r="G260" t="s">
        <v>1525</v>
      </c>
      <c r="H260" t="s">
        <v>34</v>
      </c>
      <c r="I260" t="b">
        <v>0</v>
      </c>
      <c r="J260" s="1">
        <v>42432</v>
      </c>
      <c r="K260" s="2">
        <v>42432</v>
      </c>
      <c r="L260" t="s">
        <v>42</v>
      </c>
      <c r="M260" s="3">
        <v>0.77083333333333337</v>
      </c>
      <c r="N260" t="s">
        <v>1518</v>
      </c>
      <c r="O260" t="s">
        <v>1519</v>
      </c>
      <c r="P260" t="s">
        <v>156</v>
      </c>
      <c r="Q260" t="b">
        <v>0</v>
      </c>
      <c r="R260" s="1">
        <v>42432</v>
      </c>
      <c r="S260" s="2">
        <v>42432</v>
      </c>
      <c r="T260" t="s">
        <v>42</v>
      </c>
      <c r="U260" s="3">
        <v>0.82291666666666663</v>
      </c>
      <c r="V260" t="s">
        <v>1526</v>
      </c>
      <c r="W260" t="s">
        <v>1527</v>
      </c>
      <c r="X260" t="s">
        <v>156</v>
      </c>
      <c r="Y260" t="s">
        <v>1431</v>
      </c>
      <c r="AA260" t="s">
        <v>1431</v>
      </c>
      <c r="AD260" t="s">
        <v>37</v>
      </c>
      <c r="AE260" t="s">
        <v>37</v>
      </c>
      <c r="AF260" t="s">
        <v>38</v>
      </c>
      <c r="AG260" t="s">
        <v>33</v>
      </c>
      <c r="AH260" t="s">
        <v>1528</v>
      </c>
      <c r="AI260" t="s">
        <v>1529</v>
      </c>
      <c r="AK260" t="s">
        <v>1530</v>
      </c>
    </row>
    <row r="261" spans="1:37" x14ac:dyDescent="0.25">
      <c r="A261" t="s">
        <v>1414</v>
      </c>
      <c r="C261" t="s">
        <v>33</v>
      </c>
      <c r="D261" t="s">
        <v>1531</v>
      </c>
      <c r="E261" t="s">
        <v>1532</v>
      </c>
      <c r="G261" t="s">
        <v>1533</v>
      </c>
      <c r="H261" t="s">
        <v>34</v>
      </c>
      <c r="I261" t="b">
        <v>0</v>
      </c>
      <c r="J261" s="1">
        <v>42436</v>
      </c>
      <c r="K261" s="2">
        <v>42436</v>
      </c>
      <c r="L261" t="s">
        <v>39</v>
      </c>
      <c r="M261" s="3">
        <v>0.41666666666666669</v>
      </c>
      <c r="N261" t="s">
        <v>1532</v>
      </c>
      <c r="O261" t="s">
        <v>1534</v>
      </c>
      <c r="P261" t="s">
        <v>156</v>
      </c>
      <c r="Q261" t="b">
        <v>0</v>
      </c>
      <c r="R261" s="1">
        <v>42436</v>
      </c>
      <c r="S261" s="2">
        <v>42436</v>
      </c>
      <c r="T261" t="s">
        <v>39</v>
      </c>
      <c r="U261" s="3">
        <v>0.41666666666666669</v>
      </c>
      <c r="V261" t="s">
        <v>1532</v>
      </c>
      <c r="W261" t="s">
        <v>1534</v>
      </c>
      <c r="X261" t="s">
        <v>156</v>
      </c>
      <c r="Y261" t="s">
        <v>1431</v>
      </c>
      <c r="AA261" t="s">
        <v>1431</v>
      </c>
      <c r="AD261" t="s">
        <v>37</v>
      </c>
      <c r="AE261" t="s">
        <v>37</v>
      </c>
      <c r="AF261" t="s">
        <v>38</v>
      </c>
      <c r="AG261" t="s">
        <v>33</v>
      </c>
      <c r="AH261" t="s">
        <v>1535</v>
      </c>
      <c r="AI261" t="s">
        <v>1536</v>
      </c>
      <c r="AK261" t="s">
        <v>1537</v>
      </c>
    </row>
    <row r="262" spans="1:37" x14ac:dyDescent="0.25">
      <c r="A262" t="s">
        <v>1538</v>
      </c>
      <c r="C262" t="s">
        <v>33</v>
      </c>
      <c r="D262" t="s">
        <v>1539</v>
      </c>
      <c r="G262" t="s">
        <v>1540</v>
      </c>
      <c r="H262" t="s">
        <v>34</v>
      </c>
      <c r="I262" t="b">
        <v>0</v>
      </c>
      <c r="J262" s="1">
        <v>42436</v>
      </c>
      <c r="K262" s="2">
        <v>42436</v>
      </c>
      <c r="L262" t="s">
        <v>39</v>
      </c>
      <c r="M262" s="3">
        <v>0.625</v>
      </c>
      <c r="N262" t="s">
        <v>1541</v>
      </c>
      <c r="O262" t="s">
        <v>1542</v>
      </c>
      <c r="P262" t="s">
        <v>156</v>
      </c>
      <c r="Q262" t="b">
        <v>0</v>
      </c>
      <c r="R262" s="1">
        <v>42436</v>
      </c>
      <c r="S262" s="2">
        <v>42436</v>
      </c>
      <c r="T262" t="s">
        <v>39</v>
      </c>
      <c r="U262" s="3">
        <v>0.625</v>
      </c>
      <c r="V262" t="s">
        <v>1541</v>
      </c>
      <c r="W262" t="s">
        <v>1542</v>
      </c>
      <c r="X262" t="s">
        <v>156</v>
      </c>
      <c r="Y262" t="s">
        <v>1431</v>
      </c>
      <c r="AA262" t="s">
        <v>1431</v>
      </c>
      <c r="AD262" t="s">
        <v>37</v>
      </c>
      <c r="AE262" t="s">
        <v>37</v>
      </c>
      <c r="AF262" t="s">
        <v>38</v>
      </c>
      <c r="AG262" t="s">
        <v>33</v>
      </c>
      <c r="AH262" t="s">
        <v>1543</v>
      </c>
      <c r="AI262" t="s">
        <v>1544</v>
      </c>
      <c r="AK262" t="s">
        <v>1545</v>
      </c>
    </row>
    <row r="263" spans="1:37" x14ac:dyDescent="0.25">
      <c r="A263" t="s">
        <v>1546</v>
      </c>
      <c r="C263" t="s">
        <v>33</v>
      </c>
      <c r="D263" t="s">
        <v>1547</v>
      </c>
      <c r="G263" t="s">
        <v>1548</v>
      </c>
      <c r="H263" t="s">
        <v>34</v>
      </c>
      <c r="I263" t="b">
        <v>0</v>
      </c>
      <c r="J263" s="1">
        <v>42436</v>
      </c>
      <c r="K263" s="2">
        <v>42436</v>
      </c>
      <c r="L263" t="s">
        <v>39</v>
      </c>
      <c r="M263" s="3">
        <v>0.66666666666666663</v>
      </c>
      <c r="N263" t="s">
        <v>1549</v>
      </c>
      <c r="O263" t="s">
        <v>1550</v>
      </c>
      <c r="P263" t="s">
        <v>156</v>
      </c>
      <c r="Q263" t="b">
        <v>0</v>
      </c>
      <c r="R263" s="1">
        <v>42436</v>
      </c>
      <c r="S263" s="2">
        <v>42436</v>
      </c>
      <c r="T263" t="s">
        <v>39</v>
      </c>
      <c r="U263" s="3">
        <v>0.70833333333333337</v>
      </c>
      <c r="V263" t="s">
        <v>1551</v>
      </c>
      <c r="W263" t="s">
        <v>1552</v>
      </c>
      <c r="X263" t="s">
        <v>156</v>
      </c>
      <c r="Y263" t="s">
        <v>1421</v>
      </c>
      <c r="Z263" t="s">
        <v>1422</v>
      </c>
      <c r="AA263" t="s">
        <v>1421</v>
      </c>
      <c r="AD263" t="s">
        <v>37</v>
      </c>
      <c r="AE263" t="s">
        <v>37</v>
      </c>
      <c r="AF263" t="s">
        <v>38</v>
      </c>
      <c r="AG263" t="s">
        <v>33</v>
      </c>
      <c r="AH263" t="s">
        <v>1553</v>
      </c>
      <c r="AI263" t="s">
        <v>1554</v>
      </c>
      <c r="AK263" t="s">
        <v>1555</v>
      </c>
    </row>
    <row r="264" spans="1:37" x14ac:dyDescent="0.25">
      <c r="A264" t="s">
        <v>1414</v>
      </c>
      <c r="C264" t="s">
        <v>33</v>
      </c>
      <c r="D264" t="s">
        <v>1556</v>
      </c>
      <c r="G264" t="s">
        <v>1557</v>
      </c>
      <c r="H264" t="s">
        <v>34</v>
      </c>
      <c r="I264" t="b">
        <v>0</v>
      </c>
      <c r="J264" s="1">
        <v>42437</v>
      </c>
      <c r="K264" s="2">
        <v>42437</v>
      </c>
      <c r="L264" t="s">
        <v>40</v>
      </c>
      <c r="M264" s="3">
        <v>0.4375</v>
      </c>
      <c r="N264" t="s">
        <v>1558</v>
      </c>
      <c r="O264" t="s">
        <v>1559</v>
      </c>
      <c r="P264" t="s">
        <v>156</v>
      </c>
      <c r="Q264" t="b">
        <v>0</v>
      </c>
      <c r="R264" s="1">
        <v>42437</v>
      </c>
      <c r="S264" s="2">
        <v>42437</v>
      </c>
      <c r="T264" t="s">
        <v>40</v>
      </c>
      <c r="U264" s="3">
        <v>0.45833333333333331</v>
      </c>
      <c r="V264" t="s">
        <v>1560</v>
      </c>
      <c r="W264" t="s">
        <v>1561</v>
      </c>
      <c r="X264" t="s">
        <v>156</v>
      </c>
      <c r="Y264" t="s">
        <v>1421</v>
      </c>
      <c r="Z264" t="s">
        <v>1422</v>
      </c>
      <c r="AA264" t="s">
        <v>1421</v>
      </c>
      <c r="AD264" t="s">
        <v>37</v>
      </c>
      <c r="AE264" t="s">
        <v>37</v>
      </c>
      <c r="AF264" t="s">
        <v>38</v>
      </c>
      <c r="AG264" t="s">
        <v>33</v>
      </c>
      <c r="AH264" t="s">
        <v>1423</v>
      </c>
      <c r="AI264" t="s">
        <v>1424</v>
      </c>
      <c r="AK264" t="s">
        <v>1425</v>
      </c>
    </row>
    <row r="265" spans="1:37" x14ac:dyDescent="0.25">
      <c r="A265" t="s">
        <v>1562</v>
      </c>
      <c r="C265" t="s">
        <v>33</v>
      </c>
      <c r="D265" t="s">
        <v>1563</v>
      </c>
      <c r="G265" t="s">
        <v>1564</v>
      </c>
      <c r="H265" t="s">
        <v>34</v>
      </c>
      <c r="I265" t="b">
        <v>0</v>
      </c>
      <c r="J265" s="1">
        <v>42437</v>
      </c>
      <c r="K265" s="2">
        <v>42437</v>
      </c>
      <c r="L265" t="s">
        <v>40</v>
      </c>
      <c r="M265" s="3">
        <v>0.625</v>
      </c>
      <c r="N265" t="s">
        <v>1565</v>
      </c>
      <c r="O265" t="s">
        <v>1566</v>
      </c>
      <c r="P265" t="s">
        <v>156</v>
      </c>
      <c r="Q265" t="b">
        <v>0</v>
      </c>
      <c r="R265" s="1">
        <v>42437</v>
      </c>
      <c r="S265" s="2">
        <v>42437</v>
      </c>
      <c r="T265" t="s">
        <v>40</v>
      </c>
      <c r="U265" s="3">
        <v>0.625</v>
      </c>
      <c r="V265" t="s">
        <v>1565</v>
      </c>
      <c r="W265" t="s">
        <v>1566</v>
      </c>
      <c r="X265" t="s">
        <v>156</v>
      </c>
      <c r="Y265" t="s">
        <v>1431</v>
      </c>
      <c r="AA265" t="s">
        <v>1431</v>
      </c>
      <c r="AD265" t="s">
        <v>37</v>
      </c>
      <c r="AE265" t="s">
        <v>37</v>
      </c>
      <c r="AF265" t="s">
        <v>38</v>
      </c>
      <c r="AG265" t="s">
        <v>33</v>
      </c>
      <c r="AH265" t="s">
        <v>1432</v>
      </c>
      <c r="AI265" t="s">
        <v>1567</v>
      </c>
      <c r="AK265" t="s">
        <v>1434</v>
      </c>
    </row>
    <row r="266" spans="1:37" x14ac:dyDescent="0.25">
      <c r="A266" t="s">
        <v>1435</v>
      </c>
      <c r="C266" t="s">
        <v>33</v>
      </c>
      <c r="D266" t="s">
        <v>1568</v>
      </c>
      <c r="G266" t="s">
        <v>1569</v>
      </c>
      <c r="H266" t="s">
        <v>34</v>
      </c>
      <c r="I266" t="b">
        <v>0</v>
      </c>
      <c r="J266" s="1">
        <v>42437</v>
      </c>
      <c r="K266" s="2">
        <v>42437</v>
      </c>
      <c r="L266" t="s">
        <v>40</v>
      </c>
      <c r="M266" s="3">
        <v>0.66666666666666663</v>
      </c>
      <c r="N266" t="s">
        <v>277</v>
      </c>
      <c r="O266" t="s">
        <v>278</v>
      </c>
      <c r="P266" t="s">
        <v>156</v>
      </c>
      <c r="Q266" t="b">
        <v>0</v>
      </c>
      <c r="R266" s="1">
        <v>42437</v>
      </c>
      <c r="S266" s="2">
        <v>42437</v>
      </c>
      <c r="T266" t="s">
        <v>40</v>
      </c>
      <c r="U266" s="3">
        <v>0.72916666666666663</v>
      </c>
      <c r="V266" t="s">
        <v>1570</v>
      </c>
      <c r="W266" t="s">
        <v>1571</v>
      </c>
      <c r="X266" t="s">
        <v>156</v>
      </c>
      <c r="Y266" t="s">
        <v>1421</v>
      </c>
      <c r="Z266" t="s">
        <v>1422</v>
      </c>
      <c r="AA266" t="s">
        <v>1421</v>
      </c>
      <c r="AD266" t="s">
        <v>37</v>
      </c>
      <c r="AE266" t="s">
        <v>37</v>
      </c>
      <c r="AF266" t="s">
        <v>38</v>
      </c>
      <c r="AG266" t="s">
        <v>33</v>
      </c>
      <c r="AH266" t="s">
        <v>1440</v>
      </c>
      <c r="AI266" t="s">
        <v>1441</v>
      </c>
      <c r="AK266" t="s">
        <v>1442</v>
      </c>
    </row>
    <row r="267" spans="1:37" x14ac:dyDescent="0.25">
      <c r="A267" t="s">
        <v>1443</v>
      </c>
      <c r="C267" t="s">
        <v>33</v>
      </c>
      <c r="D267" t="s">
        <v>1572</v>
      </c>
      <c r="G267" t="s">
        <v>1573</v>
      </c>
      <c r="H267" t="s">
        <v>34</v>
      </c>
      <c r="I267" t="b">
        <v>0</v>
      </c>
      <c r="J267" s="1">
        <v>42437</v>
      </c>
      <c r="K267" s="2">
        <v>42437</v>
      </c>
      <c r="L267" t="s">
        <v>40</v>
      </c>
      <c r="M267" s="3">
        <v>0.75</v>
      </c>
      <c r="N267" t="s">
        <v>279</v>
      </c>
      <c r="O267" t="s">
        <v>280</v>
      </c>
      <c r="P267" t="s">
        <v>156</v>
      </c>
      <c r="Q267" t="b">
        <v>0</v>
      </c>
      <c r="R267" s="1">
        <v>42437</v>
      </c>
      <c r="S267" s="2">
        <v>42437</v>
      </c>
      <c r="T267" t="s">
        <v>40</v>
      </c>
      <c r="U267" s="3">
        <v>0.77083333333333337</v>
      </c>
      <c r="V267" t="s">
        <v>1574</v>
      </c>
      <c r="W267" t="s">
        <v>1575</v>
      </c>
      <c r="X267" t="s">
        <v>156</v>
      </c>
      <c r="Y267" t="s">
        <v>1421</v>
      </c>
      <c r="Z267" t="s">
        <v>1422</v>
      </c>
      <c r="AA267" t="s">
        <v>1421</v>
      </c>
      <c r="AD267" t="s">
        <v>37</v>
      </c>
      <c r="AE267" t="s">
        <v>37</v>
      </c>
      <c r="AF267" t="s">
        <v>38</v>
      </c>
      <c r="AG267" t="s">
        <v>33</v>
      </c>
      <c r="AH267" t="s">
        <v>1423</v>
      </c>
      <c r="AI267" t="s">
        <v>1448</v>
      </c>
      <c r="AK267" t="s">
        <v>1425</v>
      </c>
    </row>
    <row r="268" spans="1:37" x14ac:dyDescent="0.25">
      <c r="A268" t="s">
        <v>252</v>
      </c>
      <c r="C268" t="s">
        <v>33</v>
      </c>
      <c r="D268" t="s">
        <v>1576</v>
      </c>
      <c r="G268" t="s">
        <v>1577</v>
      </c>
      <c r="H268" t="s">
        <v>34</v>
      </c>
      <c r="I268" t="b">
        <v>0</v>
      </c>
      <c r="J268" s="1">
        <v>42438</v>
      </c>
      <c r="K268" s="2">
        <v>42438</v>
      </c>
      <c r="L268" t="s">
        <v>41</v>
      </c>
      <c r="M268" s="3">
        <v>0.41666666666666669</v>
      </c>
      <c r="N268" t="s">
        <v>1578</v>
      </c>
      <c r="O268" t="s">
        <v>1579</v>
      </c>
      <c r="P268" t="s">
        <v>156</v>
      </c>
      <c r="Q268" t="b">
        <v>0</v>
      </c>
      <c r="R268" s="1">
        <v>42438</v>
      </c>
      <c r="S268" s="2">
        <v>42438</v>
      </c>
      <c r="T268" t="s">
        <v>41</v>
      </c>
      <c r="U268" s="3">
        <v>0.5</v>
      </c>
      <c r="V268" t="s">
        <v>1580</v>
      </c>
      <c r="W268" t="s">
        <v>1581</v>
      </c>
      <c r="X268" t="s">
        <v>156</v>
      </c>
      <c r="Y268" t="s">
        <v>1421</v>
      </c>
      <c r="Z268" t="s">
        <v>1422</v>
      </c>
      <c r="AA268" t="s">
        <v>1421</v>
      </c>
      <c r="AD268" t="s">
        <v>37</v>
      </c>
      <c r="AE268" t="s">
        <v>37</v>
      </c>
      <c r="AF268" t="s">
        <v>38</v>
      </c>
      <c r="AG268" t="s">
        <v>33</v>
      </c>
      <c r="AH268" t="s">
        <v>1582</v>
      </c>
      <c r="AI268" t="s">
        <v>253</v>
      </c>
      <c r="AK268" t="s">
        <v>1583</v>
      </c>
    </row>
    <row r="269" spans="1:37" x14ac:dyDescent="0.25">
      <c r="A269" t="s">
        <v>259</v>
      </c>
      <c r="C269" t="s">
        <v>33</v>
      </c>
      <c r="D269" t="s">
        <v>1584</v>
      </c>
      <c r="G269" t="s">
        <v>1585</v>
      </c>
      <c r="H269" t="s">
        <v>34</v>
      </c>
      <c r="I269" t="b">
        <v>0</v>
      </c>
      <c r="J269" s="1">
        <v>42438</v>
      </c>
      <c r="K269" s="2">
        <v>42438</v>
      </c>
      <c r="L269" t="s">
        <v>41</v>
      </c>
      <c r="M269" s="3">
        <v>0.58333333333333337</v>
      </c>
      <c r="N269" t="s">
        <v>281</v>
      </c>
      <c r="O269" t="s">
        <v>282</v>
      </c>
      <c r="P269" t="s">
        <v>156</v>
      </c>
      <c r="Q269" t="b">
        <v>0</v>
      </c>
      <c r="R269" s="1">
        <v>42438</v>
      </c>
      <c r="S269" s="2">
        <v>42438</v>
      </c>
      <c r="T269" t="s">
        <v>41</v>
      </c>
      <c r="U269" s="3">
        <v>0.66666666666666663</v>
      </c>
      <c r="V269" t="s">
        <v>1586</v>
      </c>
      <c r="W269" t="s">
        <v>1587</v>
      </c>
      <c r="X269" t="s">
        <v>156</v>
      </c>
      <c r="Y269" t="s">
        <v>1421</v>
      </c>
      <c r="Z269" t="s">
        <v>1422</v>
      </c>
      <c r="AA269" t="s">
        <v>1421</v>
      </c>
      <c r="AD269" t="s">
        <v>37</v>
      </c>
      <c r="AE269" t="s">
        <v>37</v>
      </c>
      <c r="AF269" t="s">
        <v>38</v>
      </c>
      <c r="AG269" t="s">
        <v>33</v>
      </c>
      <c r="AH269" t="s">
        <v>1582</v>
      </c>
      <c r="AI269" t="s">
        <v>260</v>
      </c>
      <c r="AK269" t="s">
        <v>1583</v>
      </c>
    </row>
    <row r="270" spans="1:37" x14ac:dyDescent="0.25">
      <c r="A270" t="s">
        <v>1459</v>
      </c>
      <c r="C270" t="s">
        <v>33</v>
      </c>
      <c r="D270" t="s">
        <v>1588</v>
      </c>
      <c r="G270" t="s">
        <v>1589</v>
      </c>
      <c r="H270" t="s">
        <v>34</v>
      </c>
      <c r="I270" t="b">
        <v>0</v>
      </c>
      <c r="J270" s="1">
        <v>42438</v>
      </c>
      <c r="K270" s="2">
        <v>42438</v>
      </c>
      <c r="L270" t="s">
        <v>41</v>
      </c>
      <c r="M270" s="3">
        <v>0.64583333333333337</v>
      </c>
      <c r="N270" t="s">
        <v>1590</v>
      </c>
      <c r="O270" t="s">
        <v>1591</v>
      </c>
      <c r="P270" t="s">
        <v>156</v>
      </c>
      <c r="Q270" t="b">
        <v>0</v>
      </c>
      <c r="R270" s="1">
        <v>42438</v>
      </c>
      <c r="S270" s="2">
        <v>42438</v>
      </c>
      <c r="T270" t="s">
        <v>41</v>
      </c>
      <c r="U270" s="3">
        <v>0.70833333333333337</v>
      </c>
      <c r="V270" t="s">
        <v>1592</v>
      </c>
      <c r="W270" t="s">
        <v>1593</v>
      </c>
      <c r="X270" t="s">
        <v>156</v>
      </c>
      <c r="Y270" t="s">
        <v>1431</v>
      </c>
      <c r="AA270" t="s">
        <v>1431</v>
      </c>
      <c r="AD270" t="s">
        <v>37</v>
      </c>
      <c r="AE270" t="s">
        <v>37</v>
      </c>
      <c r="AF270" t="s">
        <v>38</v>
      </c>
      <c r="AG270" t="s">
        <v>33</v>
      </c>
      <c r="AH270" t="s">
        <v>1466</v>
      </c>
      <c r="AI270" t="s">
        <v>1467</v>
      </c>
      <c r="AK270" t="s">
        <v>1468</v>
      </c>
    </row>
    <row r="271" spans="1:37" x14ac:dyDescent="0.25">
      <c r="A271" t="s">
        <v>1469</v>
      </c>
      <c r="C271" t="s">
        <v>33</v>
      </c>
      <c r="D271" t="s">
        <v>1594</v>
      </c>
      <c r="G271" t="s">
        <v>1595</v>
      </c>
      <c r="H271" t="s">
        <v>34</v>
      </c>
      <c r="I271" t="b">
        <v>0</v>
      </c>
      <c r="J271" s="1">
        <v>42438</v>
      </c>
      <c r="K271" s="2">
        <v>42438</v>
      </c>
      <c r="L271" t="s">
        <v>41</v>
      </c>
      <c r="M271" s="3">
        <v>0.66666666666666663</v>
      </c>
      <c r="N271" t="s">
        <v>1586</v>
      </c>
      <c r="O271" t="s">
        <v>1587</v>
      </c>
      <c r="P271" t="s">
        <v>156</v>
      </c>
      <c r="Q271" t="b">
        <v>0</v>
      </c>
      <c r="R271" s="1">
        <v>42438</v>
      </c>
      <c r="S271" s="2">
        <v>42438</v>
      </c>
      <c r="T271" t="s">
        <v>41</v>
      </c>
      <c r="U271" s="3">
        <v>0.72916666666666663</v>
      </c>
      <c r="V271" t="s">
        <v>1596</v>
      </c>
      <c r="W271" t="s">
        <v>1597</v>
      </c>
      <c r="X271" t="s">
        <v>156</v>
      </c>
      <c r="Y271" t="s">
        <v>1421</v>
      </c>
      <c r="Z271" t="s">
        <v>1422</v>
      </c>
      <c r="AA271" t="s">
        <v>1421</v>
      </c>
      <c r="AD271" t="s">
        <v>37</v>
      </c>
      <c r="AE271" t="s">
        <v>37</v>
      </c>
      <c r="AF271" t="s">
        <v>38</v>
      </c>
      <c r="AG271" t="s">
        <v>33</v>
      </c>
      <c r="AH271" t="s">
        <v>1440</v>
      </c>
      <c r="AI271" t="s">
        <v>1476</v>
      </c>
      <c r="AK271" t="s">
        <v>1442</v>
      </c>
    </row>
    <row r="272" spans="1:37" x14ac:dyDescent="0.25">
      <c r="A272" t="s">
        <v>301</v>
      </c>
      <c r="C272" t="s">
        <v>33</v>
      </c>
      <c r="D272" t="s">
        <v>302</v>
      </c>
      <c r="G272" t="s">
        <v>303</v>
      </c>
      <c r="H272" t="s">
        <v>34</v>
      </c>
      <c r="I272" t="b">
        <v>1</v>
      </c>
      <c r="J272" s="1">
        <v>42439</v>
      </c>
      <c r="K272" s="2">
        <v>42439</v>
      </c>
      <c r="L272" t="s">
        <v>42</v>
      </c>
      <c r="M272" s="3">
        <v>0</v>
      </c>
      <c r="N272" t="s">
        <v>304</v>
      </c>
      <c r="O272">
        <v>20160310</v>
      </c>
      <c r="Q272" t="b">
        <v>1</v>
      </c>
      <c r="R272" s="1">
        <v>42439</v>
      </c>
      <c r="S272" s="2">
        <v>42439</v>
      </c>
      <c r="T272" t="s">
        <v>42</v>
      </c>
      <c r="U272" s="3">
        <v>0</v>
      </c>
      <c r="V272" t="s">
        <v>304</v>
      </c>
      <c r="W272">
        <v>20160310</v>
      </c>
      <c r="Y272" t="s">
        <v>305</v>
      </c>
      <c r="AA272" t="s">
        <v>164</v>
      </c>
      <c r="AD272" t="s">
        <v>37</v>
      </c>
      <c r="AE272" t="s">
        <v>37</v>
      </c>
      <c r="AF272" t="s">
        <v>38</v>
      </c>
      <c r="AG272" t="s">
        <v>33</v>
      </c>
      <c r="AH272" t="s">
        <v>306</v>
      </c>
      <c r="AI272" t="s">
        <v>307</v>
      </c>
      <c r="AK272" t="s">
        <v>308</v>
      </c>
    </row>
    <row r="273" spans="1:37" x14ac:dyDescent="0.25">
      <c r="A273" t="s">
        <v>1414</v>
      </c>
      <c r="C273" t="s">
        <v>33</v>
      </c>
      <c r="D273" t="s">
        <v>1531</v>
      </c>
      <c r="E273" t="s">
        <v>1598</v>
      </c>
      <c r="G273" t="s">
        <v>1599</v>
      </c>
      <c r="H273" t="s">
        <v>34</v>
      </c>
      <c r="I273" t="b">
        <v>0</v>
      </c>
      <c r="J273" s="1">
        <v>42443</v>
      </c>
      <c r="K273" s="2">
        <v>42443</v>
      </c>
      <c r="L273" t="s">
        <v>39</v>
      </c>
      <c r="M273" s="3">
        <v>0.41666666666666669</v>
      </c>
      <c r="N273" t="s">
        <v>1598</v>
      </c>
      <c r="O273" t="s">
        <v>1600</v>
      </c>
      <c r="P273" t="s">
        <v>156</v>
      </c>
      <c r="Q273" t="b">
        <v>0</v>
      </c>
      <c r="R273" s="1">
        <v>42443</v>
      </c>
      <c r="S273" s="2">
        <v>42443</v>
      </c>
      <c r="T273" t="s">
        <v>39</v>
      </c>
      <c r="U273" s="3">
        <v>0.41666666666666669</v>
      </c>
      <c r="V273" t="s">
        <v>1598</v>
      </c>
      <c r="W273" t="s">
        <v>1600</v>
      </c>
      <c r="X273" t="s">
        <v>156</v>
      </c>
      <c r="Y273" t="s">
        <v>1431</v>
      </c>
      <c r="AA273" t="s">
        <v>1431</v>
      </c>
      <c r="AD273" t="s">
        <v>37</v>
      </c>
      <c r="AE273" t="s">
        <v>37</v>
      </c>
      <c r="AF273" t="s">
        <v>38</v>
      </c>
      <c r="AG273" t="s">
        <v>33</v>
      </c>
      <c r="AH273" t="s">
        <v>1535</v>
      </c>
      <c r="AI273" t="s">
        <v>1536</v>
      </c>
      <c r="AK273" t="s">
        <v>1537</v>
      </c>
    </row>
    <row r="274" spans="1:37" x14ac:dyDescent="0.25">
      <c r="A274" t="s">
        <v>1538</v>
      </c>
      <c r="C274" t="s">
        <v>33</v>
      </c>
      <c r="D274" t="s">
        <v>1601</v>
      </c>
      <c r="G274" t="s">
        <v>1602</v>
      </c>
      <c r="H274" t="s">
        <v>34</v>
      </c>
      <c r="I274" t="b">
        <v>0</v>
      </c>
      <c r="J274" s="1">
        <v>42443</v>
      </c>
      <c r="K274" s="2">
        <v>42443</v>
      </c>
      <c r="L274" t="s">
        <v>39</v>
      </c>
      <c r="M274" s="3">
        <v>0.625</v>
      </c>
      <c r="N274" t="s">
        <v>1603</v>
      </c>
      <c r="O274" t="s">
        <v>1604</v>
      </c>
      <c r="P274" t="s">
        <v>156</v>
      </c>
      <c r="Q274" t="b">
        <v>0</v>
      </c>
      <c r="R274" s="1">
        <v>42443</v>
      </c>
      <c r="S274" s="2">
        <v>42443</v>
      </c>
      <c r="T274" t="s">
        <v>39</v>
      </c>
      <c r="U274" s="3">
        <v>0.625</v>
      </c>
      <c r="V274" t="s">
        <v>1603</v>
      </c>
      <c r="W274" t="s">
        <v>1604</v>
      </c>
      <c r="X274" t="s">
        <v>156</v>
      </c>
      <c r="Y274" t="s">
        <v>1431</v>
      </c>
      <c r="AA274" t="s">
        <v>1431</v>
      </c>
      <c r="AD274" t="s">
        <v>37</v>
      </c>
      <c r="AE274" t="s">
        <v>37</v>
      </c>
      <c r="AF274" t="s">
        <v>38</v>
      </c>
      <c r="AG274" t="s">
        <v>33</v>
      </c>
      <c r="AH274" t="s">
        <v>1543</v>
      </c>
      <c r="AI274" t="s">
        <v>1544</v>
      </c>
      <c r="AK274" t="s">
        <v>1545</v>
      </c>
    </row>
    <row r="275" spans="1:37" x14ac:dyDescent="0.25">
      <c r="A275" t="s">
        <v>1605</v>
      </c>
      <c r="C275" t="s">
        <v>33</v>
      </c>
      <c r="D275" t="s">
        <v>1606</v>
      </c>
      <c r="G275" t="s">
        <v>1607</v>
      </c>
      <c r="H275" t="s">
        <v>34</v>
      </c>
      <c r="I275" t="b">
        <v>0</v>
      </c>
      <c r="J275" s="1">
        <v>42443</v>
      </c>
      <c r="K275" s="2">
        <v>42443</v>
      </c>
      <c r="L275" t="s">
        <v>39</v>
      </c>
      <c r="M275" s="3">
        <v>0.66666666666666663</v>
      </c>
      <c r="N275" t="s">
        <v>1608</v>
      </c>
      <c r="O275" t="s">
        <v>1609</v>
      </c>
      <c r="P275" t="s">
        <v>156</v>
      </c>
      <c r="Q275" t="b">
        <v>0</v>
      </c>
      <c r="R275" s="1">
        <v>42443</v>
      </c>
      <c r="S275" s="2">
        <v>42443</v>
      </c>
      <c r="T275" t="s">
        <v>39</v>
      </c>
      <c r="U275" s="3">
        <v>0.70833333333333337</v>
      </c>
      <c r="V275" t="s">
        <v>1610</v>
      </c>
      <c r="W275" t="s">
        <v>1611</v>
      </c>
      <c r="X275" t="s">
        <v>156</v>
      </c>
      <c r="Y275" t="s">
        <v>1421</v>
      </c>
      <c r="Z275" t="s">
        <v>1422</v>
      </c>
      <c r="AA275" t="s">
        <v>1421</v>
      </c>
      <c r="AD275" t="s">
        <v>37</v>
      </c>
      <c r="AE275" t="s">
        <v>37</v>
      </c>
      <c r="AF275" t="s">
        <v>38</v>
      </c>
      <c r="AG275" t="s">
        <v>33</v>
      </c>
      <c r="AH275" t="s">
        <v>1612</v>
      </c>
      <c r="AI275" t="s">
        <v>1613</v>
      </c>
      <c r="AK275" t="s">
        <v>1555</v>
      </c>
    </row>
    <row r="276" spans="1:37" x14ac:dyDescent="0.25">
      <c r="A276" t="s">
        <v>1414</v>
      </c>
      <c r="C276" t="s">
        <v>33</v>
      </c>
      <c r="D276" t="s">
        <v>1614</v>
      </c>
      <c r="G276" t="s">
        <v>1615</v>
      </c>
      <c r="H276" t="s">
        <v>34</v>
      </c>
      <c r="I276" t="b">
        <v>0</v>
      </c>
      <c r="J276" s="1">
        <v>42444</v>
      </c>
      <c r="K276" s="2">
        <v>42444</v>
      </c>
      <c r="L276" t="s">
        <v>40</v>
      </c>
      <c r="M276" s="3">
        <v>0.4375</v>
      </c>
      <c r="N276" t="s">
        <v>1616</v>
      </c>
      <c r="O276" t="s">
        <v>1617</v>
      </c>
      <c r="P276" t="s">
        <v>156</v>
      </c>
      <c r="Q276" t="b">
        <v>0</v>
      </c>
      <c r="R276" s="1">
        <v>42444</v>
      </c>
      <c r="S276" s="2">
        <v>42444</v>
      </c>
      <c r="T276" t="s">
        <v>40</v>
      </c>
      <c r="U276" s="3">
        <v>0.45833333333333331</v>
      </c>
      <c r="V276" t="s">
        <v>1618</v>
      </c>
      <c r="W276" t="s">
        <v>1619</v>
      </c>
      <c r="X276" t="s">
        <v>156</v>
      </c>
      <c r="Y276" t="s">
        <v>1421</v>
      </c>
      <c r="Z276" t="s">
        <v>1422</v>
      </c>
      <c r="AA276" t="s">
        <v>1421</v>
      </c>
      <c r="AD276" t="s">
        <v>37</v>
      </c>
      <c r="AE276" t="s">
        <v>37</v>
      </c>
      <c r="AF276" t="s">
        <v>38</v>
      </c>
      <c r="AG276" t="s">
        <v>33</v>
      </c>
      <c r="AH276" t="s">
        <v>1423</v>
      </c>
      <c r="AI276" t="s">
        <v>1424</v>
      </c>
      <c r="AK276" t="s">
        <v>1425</v>
      </c>
    </row>
    <row r="277" spans="1:37" x14ac:dyDescent="0.25">
      <c r="A277" t="s">
        <v>1605</v>
      </c>
      <c r="C277" t="s">
        <v>33</v>
      </c>
      <c r="D277" t="s">
        <v>1620</v>
      </c>
      <c r="G277" t="s">
        <v>1621</v>
      </c>
      <c r="H277" t="s">
        <v>34</v>
      </c>
      <c r="I277" t="b">
        <v>0</v>
      </c>
      <c r="J277" s="1">
        <v>42444</v>
      </c>
      <c r="K277" s="2">
        <v>42444</v>
      </c>
      <c r="L277" t="s">
        <v>40</v>
      </c>
      <c r="M277" s="3">
        <v>0.625</v>
      </c>
      <c r="N277" t="s">
        <v>1622</v>
      </c>
      <c r="O277" t="s">
        <v>1623</v>
      </c>
      <c r="P277" t="s">
        <v>156</v>
      </c>
      <c r="Q277" t="b">
        <v>0</v>
      </c>
      <c r="R277" s="1">
        <v>42444</v>
      </c>
      <c r="S277" s="2">
        <v>42444</v>
      </c>
      <c r="T277" t="s">
        <v>40</v>
      </c>
      <c r="U277" s="3">
        <v>0.625</v>
      </c>
      <c r="V277" t="s">
        <v>1622</v>
      </c>
      <c r="W277" t="s">
        <v>1623</v>
      </c>
      <c r="X277" t="s">
        <v>156</v>
      </c>
      <c r="Y277" t="s">
        <v>1431</v>
      </c>
      <c r="AA277" t="s">
        <v>1431</v>
      </c>
      <c r="AD277" t="s">
        <v>37</v>
      </c>
      <c r="AE277" t="s">
        <v>37</v>
      </c>
      <c r="AF277" t="s">
        <v>38</v>
      </c>
      <c r="AG277" t="s">
        <v>33</v>
      </c>
      <c r="AH277" t="s">
        <v>1432</v>
      </c>
      <c r="AI277" t="s">
        <v>1624</v>
      </c>
      <c r="AK277" t="s">
        <v>1434</v>
      </c>
    </row>
    <row r="278" spans="1:37" x14ac:dyDescent="0.25">
      <c r="A278" t="s">
        <v>1435</v>
      </c>
      <c r="C278" t="s">
        <v>33</v>
      </c>
      <c r="D278" t="s">
        <v>1625</v>
      </c>
      <c r="G278" t="s">
        <v>1626</v>
      </c>
      <c r="H278" t="s">
        <v>34</v>
      </c>
      <c r="I278" t="b">
        <v>0</v>
      </c>
      <c r="J278" s="1">
        <v>42444</v>
      </c>
      <c r="K278" s="2">
        <v>42444</v>
      </c>
      <c r="L278" t="s">
        <v>40</v>
      </c>
      <c r="M278" s="3">
        <v>0.66666666666666663</v>
      </c>
      <c r="N278" t="s">
        <v>431</v>
      </c>
      <c r="O278" t="s">
        <v>432</v>
      </c>
      <c r="P278" t="s">
        <v>156</v>
      </c>
      <c r="Q278" t="b">
        <v>0</v>
      </c>
      <c r="R278" s="1">
        <v>42444</v>
      </c>
      <c r="S278" s="2">
        <v>42444</v>
      </c>
      <c r="T278" t="s">
        <v>40</v>
      </c>
      <c r="U278" s="3">
        <v>0.72916666666666663</v>
      </c>
      <c r="V278" t="s">
        <v>1627</v>
      </c>
      <c r="W278" t="s">
        <v>1628</v>
      </c>
      <c r="X278" t="s">
        <v>156</v>
      </c>
      <c r="Y278" t="s">
        <v>1421</v>
      </c>
      <c r="Z278" t="s">
        <v>1422</v>
      </c>
      <c r="AA278" t="s">
        <v>1421</v>
      </c>
      <c r="AD278" t="s">
        <v>37</v>
      </c>
      <c r="AE278" t="s">
        <v>37</v>
      </c>
      <c r="AF278" t="s">
        <v>38</v>
      </c>
      <c r="AG278" t="s">
        <v>33</v>
      </c>
      <c r="AH278" t="s">
        <v>1440</v>
      </c>
      <c r="AI278" t="s">
        <v>1441</v>
      </c>
      <c r="AK278" t="s">
        <v>1442</v>
      </c>
    </row>
    <row r="279" spans="1:37" x14ac:dyDescent="0.25">
      <c r="A279" t="s">
        <v>1443</v>
      </c>
      <c r="C279" t="s">
        <v>33</v>
      </c>
      <c r="D279" t="s">
        <v>1629</v>
      </c>
      <c r="G279" t="s">
        <v>1630</v>
      </c>
      <c r="H279" t="s">
        <v>34</v>
      </c>
      <c r="I279" t="b">
        <v>0</v>
      </c>
      <c r="J279" s="1">
        <v>42444</v>
      </c>
      <c r="K279" s="2">
        <v>42444</v>
      </c>
      <c r="L279" t="s">
        <v>40</v>
      </c>
      <c r="M279" s="3">
        <v>0.75</v>
      </c>
      <c r="N279" t="s">
        <v>438</v>
      </c>
      <c r="O279" t="s">
        <v>439</v>
      </c>
      <c r="P279" t="s">
        <v>156</v>
      </c>
      <c r="Q279" t="b">
        <v>0</v>
      </c>
      <c r="R279" s="1">
        <v>42444</v>
      </c>
      <c r="S279" s="2">
        <v>42444</v>
      </c>
      <c r="T279" t="s">
        <v>40</v>
      </c>
      <c r="U279" s="3">
        <v>0.77083333333333337</v>
      </c>
      <c r="V279" t="s">
        <v>443</v>
      </c>
      <c r="W279" t="s">
        <v>444</v>
      </c>
      <c r="X279" t="s">
        <v>156</v>
      </c>
      <c r="Y279" t="s">
        <v>1421</v>
      </c>
      <c r="Z279" t="s">
        <v>1422</v>
      </c>
      <c r="AA279" t="s">
        <v>1421</v>
      </c>
      <c r="AD279" t="s">
        <v>37</v>
      </c>
      <c r="AE279" t="s">
        <v>37</v>
      </c>
      <c r="AF279" t="s">
        <v>38</v>
      </c>
      <c r="AG279" t="s">
        <v>33</v>
      </c>
      <c r="AH279" t="s">
        <v>1423</v>
      </c>
      <c r="AI279" t="s">
        <v>1448</v>
      </c>
      <c r="AK279" t="s">
        <v>1425</v>
      </c>
    </row>
    <row r="280" spans="1:37" x14ac:dyDescent="0.25">
      <c r="A280" t="s">
        <v>1631</v>
      </c>
      <c r="C280" t="s">
        <v>33</v>
      </c>
      <c r="D280" t="s">
        <v>1632</v>
      </c>
      <c r="G280" t="s">
        <v>1633</v>
      </c>
      <c r="H280" t="s">
        <v>34</v>
      </c>
      <c r="I280" t="b">
        <v>0</v>
      </c>
      <c r="J280" s="1">
        <v>42445</v>
      </c>
      <c r="K280" s="2">
        <v>42445</v>
      </c>
      <c r="L280" t="s">
        <v>41</v>
      </c>
      <c r="M280" s="3">
        <v>0.41666666666666669</v>
      </c>
      <c r="N280" t="s">
        <v>1634</v>
      </c>
      <c r="O280" t="s">
        <v>1635</v>
      </c>
      <c r="P280" t="s">
        <v>156</v>
      </c>
      <c r="Q280" t="b">
        <v>0</v>
      </c>
      <c r="R280" s="1">
        <v>42445</v>
      </c>
      <c r="S280" s="2">
        <v>42445</v>
      </c>
      <c r="T280" t="s">
        <v>41</v>
      </c>
      <c r="U280" s="3">
        <v>0.5</v>
      </c>
      <c r="V280" t="s">
        <v>1636</v>
      </c>
      <c r="W280" t="s">
        <v>1637</v>
      </c>
      <c r="X280" t="s">
        <v>156</v>
      </c>
      <c r="Y280" t="s">
        <v>1421</v>
      </c>
      <c r="Z280" t="s">
        <v>1422</v>
      </c>
      <c r="AA280" t="s">
        <v>1421</v>
      </c>
      <c r="AD280" t="s">
        <v>37</v>
      </c>
      <c r="AE280" t="s">
        <v>37</v>
      </c>
      <c r="AF280" t="s">
        <v>38</v>
      </c>
      <c r="AG280" t="s">
        <v>33</v>
      </c>
      <c r="AH280" t="s">
        <v>1582</v>
      </c>
      <c r="AI280" t="s">
        <v>1638</v>
      </c>
      <c r="AK280" t="s">
        <v>1583</v>
      </c>
    </row>
    <row r="281" spans="1:37" x14ac:dyDescent="0.25">
      <c r="A281" t="s">
        <v>840</v>
      </c>
      <c r="C281" t="s">
        <v>33</v>
      </c>
      <c r="D281" t="s">
        <v>1639</v>
      </c>
      <c r="G281" t="s">
        <v>1640</v>
      </c>
      <c r="H281" t="s">
        <v>34</v>
      </c>
      <c r="I281" t="b">
        <v>0</v>
      </c>
      <c r="J281" s="1">
        <v>42445</v>
      </c>
      <c r="K281" s="2">
        <v>42445</v>
      </c>
      <c r="L281" t="s">
        <v>41</v>
      </c>
      <c r="M281" s="3">
        <v>0.58333333333333337</v>
      </c>
      <c r="N281" t="s">
        <v>1641</v>
      </c>
      <c r="O281" t="s">
        <v>1642</v>
      </c>
      <c r="P281" t="s">
        <v>156</v>
      </c>
      <c r="Q281" t="b">
        <v>0</v>
      </c>
      <c r="R281" s="1">
        <v>42445</v>
      </c>
      <c r="S281" s="2">
        <v>42445</v>
      </c>
      <c r="T281" t="s">
        <v>41</v>
      </c>
      <c r="U281" s="3">
        <v>0.66666666666666663</v>
      </c>
      <c r="V281" t="s">
        <v>1643</v>
      </c>
      <c r="W281" t="s">
        <v>1644</v>
      </c>
      <c r="X281" t="s">
        <v>156</v>
      </c>
      <c r="Y281" t="s">
        <v>1421</v>
      </c>
      <c r="Z281" t="s">
        <v>1422</v>
      </c>
      <c r="AA281" t="s">
        <v>1421</v>
      </c>
      <c r="AD281" t="s">
        <v>37</v>
      </c>
      <c r="AE281" t="s">
        <v>37</v>
      </c>
      <c r="AF281" t="s">
        <v>38</v>
      </c>
      <c r="AG281" t="s">
        <v>33</v>
      </c>
      <c r="AH281" t="s">
        <v>1582</v>
      </c>
      <c r="AI281" t="s">
        <v>845</v>
      </c>
      <c r="AK281" t="s">
        <v>1583</v>
      </c>
    </row>
    <row r="282" spans="1:37" x14ac:dyDescent="0.25">
      <c r="A282" t="s">
        <v>1459</v>
      </c>
      <c r="C282" t="s">
        <v>33</v>
      </c>
      <c r="D282" t="s">
        <v>1645</v>
      </c>
      <c r="G282" t="s">
        <v>1646</v>
      </c>
      <c r="H282" t="s">
        <v>34</v>
      </c>
      <c r="I282" t="b">
        <v>0</v>
      </c>
      <c r="J282" s="1">
        <v>42445</v>
      </c>
      <c r="K282" s="2">
        <v>42445</v>
      </c>
      <c r="L282" t="s">
        <v>41</v>
      </c>
      <c r="M282" s="3">
        <v>0.64583333333333337</v>
      </c>
      <c r="N282" t="s">
        <v>1647</v>
      </c>
      <c r="O282" t="s">
        <v>1648</v>
      </c>
      <c r="P282" t="s">
        <v>156</v>
      </c>
      <c r="Q282" t="b">
        <v>0</v>
      </c>
      <c r="R282" s="1">
        <v>42445</v>
      </c>
      <c r="S282" s="2">
        <v>42445</v>
      </c>
      <c r="T282" t="s">
        <v>41</v>
      </c>
      <c r="U282" s="3">
        <v>0.70833333333333337</v>
      </c>
      <c r="V282" t="s">
        <v>1649</v>
      </c>
      <c r="W282" t="s">
        <v>1650</v>
      </c>
      <c r="X282" t="s">
        <v>156</v>
      </c>
      <c r="Y282" t="s">
        <v>1431</v>
      </c>
      <c r="AA282" t="s">
        <v>1431</v>
      </c>
      <c r="AD282" t="s">
        <v>37</v>
      </c>
      <c r="AE282" t="s">
        <v>37</v>
      </c>
      <c r="AF282" t="s">
        <v>38</v>
      </c>
      <c r="AG282" t="s">
        <v>33</v>
      </c>
      <c r="AH282" t="s">
        <v>1466</v>
      </c>
      <c r="AI282" t="s">
        <v>1467</v>
      </c>
      <c r="AK282" t="s">
        <v>1468</v>
      </c>
    </row>
    <row r="283" spans="1:37" x14ac:dyDescent="0.25">
      <c r="A283" t="s">
        <v>1469</v>
      </c>
      <c r="C283" t="s">
        <v>33</v>
      </c>
      <c r="D283" t="s">
        <v>1651</v>
      </c>
      <c r="G283" t="s">
        <v>1652</v>
      </c>
      <c r="H283" t="s">
        <v>34</v>
      </c>
      <c r="I283" t="b">
        <v>0</v>
      </c>
      <c r="J283" s="1">
        <v>42445</v>
      </c>
      <c r="K283" s="2">
        <v>42445</v>
      </c>
      <c r="L283" t="s">
        <v>41</v>
      </c>
      <c r="M283" s="3">
        <v>0.66666666666666663</v>
      </c>
      <c r="N283" t="s">
        <v>1643</v>
      </c>
      <c r="O283" t="s">
        <v>1644</v>
      </c>
      <c r="P283" t="s">
        <v>156</v>
      </c>
      <c r="Q283" t="b">
        <v>0</v>
      </c>
      <c r="R283" s="1">
        <v>42445</v>
      </c>
      <c r="S283" s="2">
        <v>42445</v>
      </c>
      <c r="T283" t="s">
        <v>41</v>
      </c>
      <c r="U283" s="3">
        <v>0.72916666666666663</v>
      </c>
      <c r="V283" t="s">
        <v>1653</v>
      </c>
      <c r="W283" t="s">
        <v>1654</v>
      </c>
      <c r="X283" t="s">
        <v>156</v>
      </c>
      <c r="Y283" t="s">
        <v>1421</v>
      </c>
      <c r="Z283" t="s">
        <v>1422</v>
      </c>
      <c r="AA283" t="s">
        <v>1421</v>
      </c>
      <c r="AD283" t="s">
        <v>37</v>
      </c>
      <c r="AE283" t="s">
        <v>37</v>
      </c>
      <c r="AF283" t="s">
        <v>38</v>
      </c>
      <c r="AG283" t="s">
        <v>33</v>
      </c>
      <c r="AH283" t="s">
        <v>1440</v>
      </c>
      <c r="AI283" t="s">
        <v>1476</v>
      </c>
      <c r="AK283" t="s">
        <v>1442</v>
      </c>
    </row>
    <row r="284" spans="1:37" x14ac:dyDescent="0.25">
      <c r="A284" t="s">
        <v>1477</v>
      </c>
      <c r="C284" t="s">
        <v>33</v>
      </c>
      <c r="D284" t="s">
        <v>1478</v>
      </c>
      <c r="E284" t="s">
        <v>1655</v>
      </c>
      <c r="G284" t="s">
        <v>1656</v>
      </c>
      <c r="H284" t="s">
        <v>34</v>
      </c>
      <c r="I284" t="b">
        <v>0</v>
      </c>
      <c r="J284" s="1">
        <v>42446</v>
      </c>
      <c r="K284" s="2">
        <v>42446</v>
      </c>
      <c r="L284" t="s">
        <v>42</v>
      </c>
      <c r="M284" s="3">
        <v>0.41666666666666669</v>
      </c>
      <c r="N284" t="s">
        <v>1655</v>
      </c>
      <c r="O284" t="s">
        <v>1657</v>
      </c>
      <c r="P284" t="s">
        <v>156</v>
      </c>
      <c r="Q284" t="b">
        <v>0</v>
      </c>
      <c r="R284" s="1">
        <v>42446</v>
      </c>
      <c r="S284" s="2">
        <v>42446</v>
      </c>
      <c r="T284" t="s">
        <v>42</v>
      </c>
      <c r="U284" s="3">
        <v>0.625</v>
      </c>
      <c r="V284" t="s">
        <v>1658</v>
      </c>
      <c r="W284" t="s">
        <v>1659</v>
      </c>
      <c r="X284" t="s">
        <v>156</v>
      </c>
      <c r="Y284" t="s">
        <v>1421</v>
      </c>
      <c r="Z284" t="s">
        <v>1422</v>
      </c>
      <c r="AA284" t="s">
        <v>1421</v>
      </c>
      <c r="AD284" t="s">
        <v>37</v>
      </c>
      <c r="AE284" t="s">
        <v>37</v>
      </c>
      <c r="AF284" t="s">
        <v>38</v>
      </c>
      <c r="AG284" t="s">
        <v>33</v>
      </c>
      <c r="AH284" t="s">
        <v>1484</v>
      </c>
      <c r="AI284" t="s">
        <v>1485</v>
      </c>
      <c r="AK284" t="s">
        <v>1486</v>
      </c>
    </row>
    <row r="285" spans="1:37" x14ac:dyDescent="0.25">
      <c r="A285" t="s">
        <v>1660</v>
      </c>
      <c r="C285" t="s">
        <v>33</v>
      </c>
      <c r="D285" t="s">
        <v>1661</v>
      </c>
      <c r="G285" t="s">
        <v>1662</v>
      </c>
      <c r="H285" t="s">
        <v>34</v>
      </c>
      <c r="I285" t="b">
        <v>0</v>
      </c>
      <c r="J285" s="1">
        <v>42446</v>
      </c>
      <c r="K285" s="2">
        <v>42446</v>
      </c>
      <c r="L285" t="s">
        <v>42</v>
      </c>
      <c r="M285" s="3">
        <v>0.58333333333333337</v>
      </c>
      <c r="N285" t="s">
        <v>1663</v>
      </c>
      <c r="O285" t="s">
        <v>1664</v>
      </c>
      <c r="P285" t="s">
        <v>156</v>
      </c>
      <c r="Q285" t="b">
        <v>0</v>
      </c>
      <c r="R285" s="1">
        <v>42446</v>
      </c>
      <c r="S285" s="2">
        <v>42446</v>
      </c>
      <c r="T285" t="s">
        <v>42</v>
      </c>
      <c r="U285" s="3">
        <v>0.58333333333333337</v>
      </c>
      <c r="V285" t="s">
        <v>1663</v>
      </c>
      <c r="W285" t="s">
        <v>1664</v>
      </c>
      <c r="X285" t="s">
        <v>156</v>
      </c>
      <c r="Y285" t="s">
        <v>1454</v>
      </c>
      <c r="Z285" t="s">
        <v>1455</v>
      </c>
      <c r="AA285" t="s">
        <v>1454</v>
      </c>
      <c r="AD285" t="s">
        <v>37</v>
      </c>
      <c r="AE285" t="s">
        <v>37</v>
      </c>
      <c r="AF285" t="s">
        <v>38</v>
      </c>
      <c r="AG285" t="s">
        <v>33</v>
      </c>
      <c r="AH285" t="s">
        <v>1665</v>
      </c>
      <c r="AI285" t="s">
        <v>1666</v>
      </c>
      <c r="AK285" t="s">
        <v>1667</v>
      </c>
    </row>
    <row r="286" spans="1:37" x14ac:dyDescent="0.25">
      <c r="A286" t="s">
        <v>1493</v>
      </c>
      <c r="C286" t="s">
        <v>33</v>
      </c>
      <c r="D286" t="s">
        <v>1668</v>
      </c>
      <c r="G286" t="s">
        <v>1669</v>
      </c>
      <c r="H286" t="s">
        <v>34</v>
      </c>
      <c r="I286" t="b">
        <v>0</v>
      </c>
      <c r="J286" s="1">
        <v>42446</v>
      </c>
      <c r="K286" s="2">
        <v>42446</v>
      </c>
      <c r="L286" t="s">
        <v>42</v>
      </c>
      <c r="M286" s="3">
        <v>0.625</v>
      </c>
      <c r="N286" t="s">
        <v>1658</v>
      </c>
      <c r="O286" t="s">
        <v>1659</v>
      </c>
      <c r="P286" t="s">
        <v>156</v>
      </c>
      <c r="Q286" t="b">
        <v>0</v>
      </c>
      <c r="R286" s="1">
        <v>42446</v>
      </c>
      <c r="S286" s="2">
        <v>42446</v>
      </c>
      <c r="T286" t="s">
        <v>42</v>
      </c>
      <c r="U286" s="3">
        <v>0.70833333333333337</v>
      </c>
      <c r="V286" t="s">
        <v>1670</v>
      </c>
      <c r="W286" t="s">
        <v>1671</v>
      </c>
      <c r="X286" t="s">
        <v>156</v>
      </c>
      <c r="Y286" t="s">
        <v>1431</v>
      </c>
      <c r="AA286" t="s">
        <v>1431</v>
      </c>
      <c r="AD286" t="s">
        <v>37</v>
      </c>
      <c r="AE286" t="s">
        <v>37</v>
      </c>
      <c r="AF286" t="s">
        <v>38</v>
      </c>
      <c r="AG286" t="s">
        <v>33</v>
      </c>
      <c r="AH286" t="s">
        <v>1498</v>
      </c>
      <c r="AI286" t="s">
        <v>1499</v>
      </c>
      <c r="AK286" t="s">
        <v>1500</v>
      </c>
    </row>
    <row r="287" spans="1:37" x14ac:dyDescent="0.25">
      <c r="A287" t="s">
        <v>1509</v>
      </c>
      <c r="C287" t="s">
        <v>33</v>
      </c>
      <c r="D287" t="s">
        <v>1672</v>
      </c>
      <c r="G287" t="s">
        <v>1673</v>
      </c>
      <c r="H287" t="s">
        <v>34</v>
      </c>
      <c r="I287" t="b">
        <v>0</v>
      </c>
      <c r="J287" s="1">
        <v>42446</v>
      </c>
      <c r="K287" s="2">
        <v>42446</v>
      </c>
      <c r="L287" t="s">
        <v>42</v>
      </c>
      <c r="M287" s="3">
        <v>0.66666666666666663</v>
      </c>
      <c r="N287" t="s">
        <v>1674</v>
      </c>
      <c r="O287" t="s">
        <v>1675</v>
      </c>
      <c r="P287" t="s">
        <v>156</v>
      </c>
      <c r="Q287" t="b">
        <v>0</v>
      </c>
      <c r="R287" s="1">
        <v>42446</v>
      </c>
      <c r="S287" s="2">
        <v>42446</v>
      </c>
      <c r="T287" t="s">
        <v>42</v>
      </c>
      <c r="U287" s="3">
        <v>0.75</v>
      </c>
      <c r="V287" t="s">
        <v>476</v>
      </c>
      <c r="W287" t="s">
        <v>477</v>
      </c>
      <c r="X287" t="s">
        <v>156</v>
      </c>
      <c r="Y287" t="s">
        <v>1421</v>
      </c>
      <c r="Z287" t="s">
        <v>1422</v>
      </c>
      <c r="AA287" t="s">
        <v>1421</v>
      </c>
      <c r="AD287" t="s">
        <v>37</v>
      </c>
      <c r="AE287" t="s">
        <v>37</v>
      </c>
      <c r="AF287" t="s">
        <v>38</v>
      </c>
      <c r="AG287" t="s">
        <v>33</v>
      </c>
      <c r="AH287" t="s">
        <v>1512</v>
      </c>
      <c r="AI287" t="s">
        <v>1513</v>
      </c>
      <c r="AK287" t="s">
        <v>1514</v>
      </c>
    </row>
    <row r="288" spans="1:37" x14ac:dyDescent="0.25">
      <c r="A288" t="s">
        <v>1515</v>
      </c>
      <c r="C288" t="s">
        <v>33</v>
      </c>
      <c r="D288" t="s">
        <v>1676</v>
      </c>
      <c r="G288" t="s">
        <v>1677</v>
      </c>
      <c r="H288" t="s">
        <v>34</v>
      </c>
      <c r="I288" t="b">
        <v>0</v>
      </c>
      <c r="J288" s="1">
        <v>42446</v>
      </c>
      <c r="K288" s="2">
        <v>42446</v>
      </c>
      <c r="L288" t="s">
        <v>42</v>
      </c>
      <c r="M288" s="3">
        <v>0.70833333333333337</v>
      </c>
      <c r="N288" t="s">
        <v>1670</v>
      </c>
      <c r="O288" t="s">
        <v>1671</v>
      </c>
      <c r="P288" t="s">
        <v>156</v>
      </c>
      <c r="Q288" t="b">
        <v>0</v>
      </c>
      <c r="R288" s="1">
        <v>42446</v>
      </c>
      <c r="S288" s="2">
        <v>42446</v>
      </c>
      <c r="T288" t="s">
        <v>42</v>
      </c>
      <c r="U288" s="3">
        <v>0.77083333333333337</v>
      </c>
      <c r="V288" t="s">
        <v>1678</v>
      </c>
      <c r="W288" t="s">
        <v>1679</v>
      </c>
      <c r="X288" t="s">
        <v>156</v>
      </c>
      <c r="Y288" t="s">
        <v>1421</v>
      </c>
      <c r="Z288" t="s">
        <v>1422</v>
      </c>
      <c r="AA288" t="s">
        <v>1421</v>
      </c>
      <c r="AD288" t="s">
        <v>37</v>
      </c>
      <c r="AE288" t="s">
        <v>37</v>
      </c>
      <c r="AF288" t="s">
        <v>38</v>
      </c>
      <c r="AG288" t="s">
        <v>33</v>
      </c>
      <c r="AH288" t="s">
        <v>1520</v>
      </c>
      <c r="AI288" t="s">
        <v>1521</v>
      </c>
      <c r="AK288" t="s">
        <v>1522</v>
      </c>
    </row>
    <row r="289" spans="1:37" x14ac:dyDescent="0.25">
      <c r="A289" t="s">
        <v>1523</v>
      </c>
      <c r="C289" t="s">
        <v>33</v>
      </c>
      <c r="D289" t="s">
        <v>1524</v>
      </c>
      <c r="E289" t="s">
        <v>1678</v>
      </c>
      <c r="G289" t="s">
        <v>1680</v>
      </c>
      <c r="H289" t="s">
        <v>34</v>
      </c>
      <c r="I289" t="b">
        <v>0</v>
      </c>
      <c r="J289" s="1">
        <v>42446</v>
      </c>
      <c r="K289" s="2">
        <v>42446</v>
      </c>
      <c r="L289" t="s">
        <v>42</v>
      </c>
      <c r="M289" s="3">
        <v>0.77083333333333337</v>
      </c>
      <c r="N289" t="s">
        <v>1678</v>
      </c>
      <c r="O289" t="s">
        <v>1679</v>
      </c>
      <c r="P289" t="s">
        <v>156</v>
      </c>
      <c r="Q289" t="b">
        <v>0</v>
      </c>
      <c r="R289" s="1">
        <v>42446</v>
      </c>
      <c r="S289" s="2">
        <v>42446</v>
      </c>
      <c r="T289" t="s">
        <v>42</v>
      </c>
      <c r="U289" s="3">
        <v>0.82291666666666663</v>
      </c>
      <c r="V289" t="s">
        <v>1681</v>
      </c>
      <c r="W289" t="s">
        <v>1682</v>
      </c>
      <c r="X289" t="s">
        <v>156</v>
      </c>
      <c r="Y289" t="s">
        <v>1431</v>
      </c>
      <c r="AA289" t="s">
        <v>1431</v>
      </c>
      <c r="AD289" t="s">
        <v>37</v>
      </c>
      <c r="AE289" t="s">
        <v>37</v>
      </c>
      <c r="AF289" t="s">
        <v>38</v>
      </c>
      <c r="AG289" t="s">
        <v>33</v>
      </c>
      <c r="AH289" t="s">
        <v>1528</v>
      </c>
      <c r="AI289" t="s">
        <v>1529</v>
      </c>
      <c r="AK289" t="s">
        <v>1530</v>
      </c>
    </row>
    <row r="290" spans="1:37" x14ac:dyDescent="0.25">
      <c r="A290" t="s">
        <v>1683</v>
      </c>
      <c r="C290" t="s">
        <v>33</v>
      </c>
      <c r="D290" t="s">
        <v>1684</v>
      </c>
      <c r="F290" t="s">
        <v>1685</v>
      </c>
      <c r="G290" t="s">
        <v>1686</v>
      </c>
      <c r="H290" t="s">
        <v>34</v>
      </c>
      <c r="I290" t="b">
        <v>0</v>
      </c>
      <c r="J290" s="1">
        <v>42448</v>
      </c>
      <c r="K290" s="2">
        <v>42448</v>
      </c>
      <c r="L290" t="s">
        <v>35</v>
      </c>
      <c r="M290" s="3">
        <v>0.54166666666666663</v>
      </c>
      <c r="N290" t="s">
        <v>1687</v>
      </c>
      <c r="O290" t="s">
        <v>1688</v>
      </c>
      <c r="P290" t="s">
        <v>156</v>
      </c>
      <c r="Q290" t="b">
        <v>0</v>
      </c>
      <c r="R290" s="1">
        <v>42448</v>
      </c>
      <c r="S290" s="2">
        <v>42448</v>
      </c>
      <c r="T290" t="s">
        <v>35</v>
      </c>
      <c r="U290" s="3">
        <v>0.625</v>
      </c>
      <c r="V290" t="s">
        <v>1689</v>
      </c>
      <c r="W290" t="s">
        <v>1690</v>
      </c>
      <c r="X290" t="s">
        <v>156</v>
      </c>
      <c r="Y290" t="s">
        <v>1431</v>
      </c>
      <c r="AA290" t="s">
        <v>1431</v>
      </c>
      <c r="AD290" t="s">
        <v>37</v>
      </c>
      <c r="AE290" t="s">
        <v>37</v>
      </c>
      <c r="AF290" t="s">
        <v>38</v>
      </c>
      <c r="AG290" t="s">
        <v>33</v>
      </c>
      <c r="AH290" t="s">
        <v>1691</v>
      </c>
      <c r="AI290" t="s">
        <v>1692</v>
      </c>
      <c r="AK290" t="s">
        <v>1693</v>
      </c>
    </row>
    <row r="291" spans="1:37" x14ac:dyDescent="0.25">
      <c r="A291" t="s">
        <v>1694</v>
      </c>
      <c r="C291" t="s">
        <v>33</v>
      </c>
      <c r="D291" t="s">
        <v>1695</v>
      </c>
      <c r="G291" t="s">
        <v>1696</v>
      </c>
      <c r="H291" t="s">
        <v>34</v>
      </c>
      <c r="I291" t="b">
        <v>0</v>
      </c>
      <c r="J291" s="1">
        <v>42448</v>
      </c>
      <c r="K291" s="2">
        <v>42448</v>
      </c>
      <c r="L291" t="s">
        <v>35</v>
      </c>
      <c r="M291" s="3">
        <v>0.60416666666666663</v>
      </c>
      <c r="N291" t="s">
        <v>1697</v>
      </c>
      <c r="O291" t="s">
        <v>1698</v>
      </c>
      <c r="P291" t="s">
        <v>156</v>
      </c>
      <c r="Q291" t="b">
        <v>0</v>
      </c>
      <c r="R291" s="1">
        <v>42448</v>
      </c>
      <c r="S291" s="2">
        <v>42448</v>
      </c>
      <c r="T291" t="s">
        <v>35</v>
      </c>
      <c r="U291" s="3">
        <v>0.64583333333333337</v>
      </c>
      <c r="V291" t="s">
        <v>1699</v>
      </c>
      <c r="W291" t="s">
        <v>1700</v>
      </c>
      <c r="X291" t="s">
        <v>156</v>
      </c>
      <c r="Y291" t="s">
        <v>1421</v>
      </c>
      <c r="Z291" t="s">
        <v>1422</v>
      </c>
      <c r="AA291" t="s">
        <v>1421</v>
      </c>
      <c r="AD291" t="s">
        <v>37</v>
      </c>
      <c r="AE291" t="s">
        <v>37</v>
      </c>
      <c r="AF291" t="s">
        <v>38</v>
      </c>
      <c r="AG291" t="s">
        <v>33</v>
      </c>
      <c r="AH291" t="s">
        <v>1701</v>
      </c>
      <c r="AI291" t="s">
        <v>1702</v>
      </c>
      <c r="AK291" t="s">
        <v>1703</v>
      </c>
    </row>
    <row r="292" spans="1:37" x14ac:dyDescent="0.25">
      <c r="A292" t="s">
        <v>1414</v>
      </c>
      <c r="C292" t="s">
        <v>33</v>
      </c>
      <c r="D292" t="s">
        <v>1531</v>
      </c>
      <c r="E292" t="s">
        <v>1704</v>
      </c>
      <c r="G292" t="s">
        <v>1705</v>
      </c>
      <c r="H292" t="s">
        <v>34</v>
      </c>
      <c r="I292" t="b">
        <v>0</v>
      </c>
      <c r="J292" s="1">
        <v>42450</v>
      </c>
      <c r="K292" s="2">
        <v>42450</v>
      </c>
      <c r="L292" t="s">
        <v>39</v>
      </c>
      <c r="M292" s="3">
        <v>0.41666666666666669</v>
      </c>
      <c r="N292" t="s">
        <v>1704</v>
      </c>
      <c r="O292" t="s">
        <v>1706</v>
      </c>
      <c r="P292" t="s">
        <v>156</v>
      </c>
      <c r="Q292" t="b">
        <v>0</v>
      </c>
      <c r="R292" s="1">
        <v>42450</v>
      </c>
      <c r="S292" s="2">
        <v>42450</v>
      </c>
      <c r="T292" t="s">
        <v>39</v>
      </c>
      <c r="U292" s="3">
        <v>0.41666666666666669</v>
      </c>
      <c r="V292" t="s">
        <v>1704</v>
      </c>
      <c r="W292" t="s">
        <v>1706</v>
      </c>
      <c r="X292" t="s">
        <v>156</v>
      </c>
      <c r="Y292" t="s">
        <v>1431</v>
      </c>
      <c r="AA292" t="s">
        <v>1431</v>
      </c>
      <c r="AD292" t="s">
        <v>37</v>
      </c>
      <c r="AE292" t="s">
        <v>37</v>
      </c>
      <c r="AF292" t="s">
        <v>38</v>
      </c>
      <c r="AG292" t="s">
        <v>33</v>
      </c>
      <c r="AH292" t="s">
        <v>1535</v>
      </c>
      <c r="AI292" t="s">
        <v>1536</v>
      </c>
      <c r="AK292" t="s">
        <v>1537</v>
      </c>
    </row>
    <row r="293" spans="1:37" x14ac:dyDescent="0.25">
      <c r="A293" t="s">
        <v>1538</v>
      </c>
      <c r="C293" t="s">
        <v>33</v>
      </c>
      <c r="D293" t="s">
        <v>1707</v>
      </c>
      <c r="G293" t="s">
        <v>1708</v>
      </c>
      <c r="H293" t="s">
        <v>34</v>
      </c>
      <c r="I293" t="b">
        <v>0</v>
      </c>
      <c r="J293" s="1">
        <v>42450</v>
      </c>
      <c r="K293" s="2">
        <v>42450</v>
      </c>
      <c r="L293" t="s">
        <v>39</v>
      </c>
      <c r="M293" s="3">
        <v>0.625</v>
      </c>
      <c r="N293" t="s">
        <v>1709</v>
      </c>
      <c r="O293" t="s">
        <v>1710</v>
      </c>
      <c r="P293" t="s">
        <v>156</v>
      </c>
      <c r="Q293" t="b">
        <v>0</v>
      </c>
      <c r="R293" s="1">
        <v>42450</v>
      </c>
      <c r="S293" s="2">
        <v>42450</v>
      </c>
      <c r="T293" t="s">
        <v>39</v>
      </c>
      <c r="U293" s="3">
        <v>0.625</v>
      </c>
      <c r="V293" t="s">
        <v>1709</v>
      </c>
      <c r="W293" t="s">
        <v>1710</v>
      </c>
      <c r="X293" t="s">
        <v>156</v>
      </c>
      <c r="Y293" t="s">
        <v>1431</v>
      </c>
      <c r="AA293" t="s">
        <v>1431</v>
      </c>
      <c r="AD293" t="s">
        <v>37</v>
      </c>
      <c r="AE293" t="s">
        <v>37</v>
      </c>
      <c r="AF293" t="s">
        <v>38</v>
      </c>
      <c r="AG293" t="s">
        <v>33</v>
      </c>
      <c r="AH293" t="s">
        <v>1543</v>
      </c>
      <c r="AI293" t="s">
        <v>1544</v>
      </c>
      <c r="AK293" t="s">
        <v>1545</v>
      </c>
    </row>
    <row r="294" spans="1:37" x14ac:dyDescent="0.25">
      <c r="A294" t="s">
        <v>1711</v>
      </c>
      <c r="C294" t="s">
        <v>33</v>
      </c>
      <c r="D294" t="s">
        <v>1712</v>
      </c>
      <c r="G294" t="s">
        <v>1713</v>
      </c>
      <c r="H294" t="s">
        <v>34</v>
      </c>
      <c r="I294" t="b">
        <v>0</v>
      </c>
      <c r="J294" s="1">
        <v>42450</v>
      </c>
      <c r="K294" s="2">
        <v>42450</v>
      </c>
      <c r="L294" t="s">
        <v>39</v>
      </c>
      <c r="M294" s="3">
        <v>0.66666666666666663</v>
      </c>
      <c r="N294" t="s">
        <v>1714</v>
      </c>
      <c r="O294" t="s">
        <v>1715</v>
      </c>
      <c r="P294" t="s">
        <v>156</v>
      </c>
      <c r="Q294" t="b">
        <v>0</v>
      </c>
      <c r="R294" s="1">
        <v>42450</v>
      </c>
      <c r="S294" s="2">
        <v>42450</v>
      </c>
      <c r="T294" t="s">
        <v>39</v>
      </c>
      <c r="U294" s="3">
        <v>0.70833333333333337</v>
      </c>
      <c r="V294" t="s">
        <v>1716</v>
      </c>
      <c r="W294" t="s">
        <v>1717</v>
      </c>
      <c r="X294" t="s">
        <v>156</v>
      </c>
      <c r="Y294" t="s">
        <v>1421</v>
      </c>
      <c r="Z294" t="s">
        <v>1422</v>
      </c>
      <c r="AA294" t="s">
        <v>1421</v>
      </c>
      <c r="AD294" t="s">
        <v>37</v>
      </c>
      <c r="AE294" t="s">
        <v>37</v>
      </c>
      <c r="AF294" t="s">
        <v>38</v>
      </c>
      <c r="AG294" t="s">
        <v>33</v>
      </c>
      <c r="AH294" t="s">
        <v>1612</v>
      </c>
      <c r="AI294" t="s">
        <v>1718</v>
      </c>
      <c r="AK294" t="s">
        <v>1555</v>
      </c>
    </row>
    <row r="295" spans="1:37" x14ac:dyDescent="0.25">
      <c r="A295" t="s">
        <v>1414</v>
      </c>
      <c r="C295" t="s">
        <v>33</v>
      </c>
      <c r="D295" t="s">
        <v>1719</v>
      </c>
      <c r="G295" t="s">
        <v>1720</v>
      </c>
      <c r="H295" t="s">
        <v>34</v>
      </c>
      <c r="I295" t="b">
        <v>0</v>
      </c>
      <c r="J295" s="1">
        <v>42451</v>
      </c>
      <c r="K295" s="2">
        <v>42451</v>
      </c>
      <c r="L295" t="s">
        <v>40</v>
      </c>
      <c r="M295" s="3">
        <v>0.4375</v>
      </c>
      <c r="N295" t="s">
        <v>1721</v>
      </c>
      <c r="O295" t="s">
        <v>1722</v>
      </c>
      <c r="P295" t="s">
        <v>156</v>
      </c>
      <c r="Q295" t="b">
        <v>0</v>
      </c>
      <c r="R295" s="1">
        <v>42451</v>
      </c>
      <c r="S295" s="2">
        <v>42451</v>
      </c>
      <c r="T295" t="s">
        <v>40</v>
      </c>
      <c r="U295" s="3">
        <v>0.45833333333333331</v>
      </c>
      <c r="V295" t="s">
        <v>1723</v>
      </c>
      <c r="W295" t="s">
        <v>1724</v>
      </c>
      <c r="X295" t="s">
        <v>156</v>
      </c>
      <c r="Y295" t="s">
        <v>1421</v>
      </c>
      <c r="Z295" t="s">
        <v>1422</v>
      </c>
      <c r="AA295" t="s">
        <v>1421</v>
      </c>
      <c r="AD295" t="s">
        <v>37</v>
      </c>
      <c r="AE295" t="s">
        <v>37</v>
      </c>
      <c r="AF295" t="s">
        <v>38</v>
      </c>
      <c r="AG295" t="s">
        <v>33</v>
      </c>
      <c r="AH295" t="s">
        <v>1423</v>
      </c>
      <c r="AI295" t="s">
        <v>1424</v>
      </c>
      <c r="AK295" t="s">
        <v>1425</v>
      </c>
    </row>
    <row r="296" spans="1:37" x14ac:dyDescent="0.25">
      <c r="A296" t="s">
        <v>1435</v>
      </c>
      <c r="C296" t="s">
        <v>33</v>
      </c>
      <c r="D296" t="s">
        <v>1725</v>
      </c>
      <c r="G296" t="s">
        <v>1726</v>
      </c>
      <c r="H296" t="s">
        <v>34</v>
      </c>
      <c r="I296" t="b">
        <v>0</v>
      </c>
      <c r="J296" s="1">
        <v>42451</v>
      </c>
      <c r="K296" s="2">
        <v>42451</v>
      </c>
      <c r="L296" t="s">
        <v>40</v>
      </c>
      <c r="M296" s="3">
        <v>0.66666666666666663</v>
      </c>
      <c r="N296" t="s">
        <v>513</v>
      </c>
      <c r="O296" t="s">
        <v>514</v>
      </c>
      <c r="P296" t="s">
        <v>156</v>
      </c>
      <c r="Q296" t="b">
        <v>0</v>
      </c>
      <c r="R296" s="1">
        <v>42451</v>
      </c>
      <c r="S296" s="2">
        <v>42451</v>
      </c>
      <c r="T296" t="s">
        <v>40</v>
      </c>
      <c r="U296" s="3">
        <v>0.72916666666666663</v>
      </c>
      <c r="V296" t="s">
        <v>1727</v>
      </c>
      <c r="W296" t="s">
        <v>1728</v>
      </c>
      <c r="X296" t="s">
        <v>156</v>
      </c>
      <c r="Y296" t="s">
        <v>1421</v>
      </c>
      <c r="Z296" t="s">
        <v>1422</v>
      </c>
      <c r="AA296" t="s">
        <v>1421</v>
      </c>
      <c r="AD296" t="s">
        <v>37</v>
      </c>
      <c r="AE296" t="s">
        <v>37</v>
      </c>
      <c r="AF296" t="s">
        <v>38</v>
      </c>
      <c r="AG296" t="s">
        <v>33</v>
      </c>
      <c r="AH296" t="s">
        <v>1440</v>
      </c>
      <c r="AI296" t="s">
        <v>1441</v>
      </c>
      <c r="AK296" t="s">
        <v>1442</v>
      </c>
    </row>
    <row r="297" spans="1:37" x14ac:dyDescent="0.25">
      <c r="A297" t="s">
        <v>1443</v>
      </c>
      <c r="C297" t="s">
        <v>33</v>
      </c>
      <c r="D297" t="s">
        <v>1729</v>
      </c>
      <c r="G297" t="s">
        <v>1730</v>
      </c>
      <c r="H297" t="s">
        <v>34</v>
      </c>
      <c r="I297" t="b">
        <v>0</v>
      </c>
      <c r="J297" s="1">
        <v>42451</v>
      </c>
      <c r="K297" s="2">
        <v>42451</v>
      </c>
      <c r="L297" t="s">
        <v>40</v>
      </c>
      <c r="M297" s="3">
        <v>0.75</v>
      </c>
      <c r="N297" t="s">
        <v>1731</v>
      </c>
      <c r="O297" t="s">
        <v>1732</v>
      </c>
      <c r="P297" t="s">
        <v>156</v>
      </c>
      <c r="Q297" t="b">
        <v>0</v>
      </c>
      <c r="R297" s="1">
        <v>42451</v>
      </c>
      <c r="S297" s="2">
        <v>42451</v>
      </c>
      <c r="T297" t="s">
        <v>40</v>
      </c>
      <c r="U297" s="3">
        <v>0.77083333333333337</v>
      </c>
      <c r="V297" t="s">
        <v>1733</v>
      </c>
      <c r="W297" t="s">
        <v>1734</v>
      </c>
      <c r="X297" t="s">
        <v>156</v>
      </c>
      <c r="Y297" t="s">
        <v>1421</v>
      </c>
      <c r="Z297" t="s">
        <v>1422</v>
      </c>
      <c r="AA297" t="s">
        <v>1421</v>
      </c>
      <c r="AD297" t="s">
        <v>37</v>
      </c>
      <c r="AE297" t="s">
        <v>37</v>
      </c>
      <c r="AF297" t="s">
        <v>38</v>
      </c>
      <c r="AG297" t="s">
        <v>33</v>
      </c>
      <c r="AH297" t="s">
        <v>1423</v>
      </c>
      <c r="AI297" t="s">
        <v>1448</v>
      </c>
      <c r="AK297" t="s">
        <v>1425</v>
      </c>
    </row>
    <row r="298" spans="1:37" x14ac:dyDescent="0.25">
      <c r="A298" t="s">
        <v>1735</v>
      </c>
      <c r="C298" t="s">
        <v>33</v>
      </c>
      <c r="D298" t="s">
        <v>1736</v>
      </c>
      <c r="G298" t="s">
        <v>1737</v>
      </c>
      <c r="H298" t="s">
        <v>34</v>
      </c>
      <c r="I298" t="b">
        <v>0</v>
      </c>
      <c r="J298" s="1">
        <v>42451</v>
      </c>
      <c r="K298" s="2">
        <v>42451</v>
      </c>
      <c r="L298" t="s">
        <v>40</v>
      </c>
      <c r="M298" s="3">
        <v>0.77083333333333337</v>
      </c>
      <c r="N298" t="s">
        <v>1733</v>
      </c>
      <c r="O298" t="s">
        <v>1734</v>
      </c>
      <c r="P298" t="s">
        <v>156</v>
      </c>
      <c r="Q298" t="b">
        <v>0</v>
      </c>
      <c r="R298" s="1">
        <v>42451</v>
      </c>
      <c r="S298" s="2">
        <v>42451</v>
      </c>
      <c r="T298" t="s">
        <v>40</v>
      </c>
      <c r="U298" s="3">
        <v>0.77083333333333337</v>
      </c>
      <c r="V298" t="s">
        <v>1733</v>
      </c>
      <c r="W298" t="s">
        <v>1734</v>
      </c>
      <c r="X298" t="s">
        <v>156</v>
      </c>
      <c r="Y298" t="s">
        <v>1431</v>
      </c>
      <c r="AA298" t="s">
        <v>1431</v>
      </c>
      <c r="AD298" t="s">
        <v>37</v>
      </c>
      <c r="AE298" t="s">
        <v>37</v>
      </c>
      <c r="AF298" t="s">
        <v>38</v>
      </c>
      <c r="AG298" t="s">
        <v>33</v>
      </c>
      <c r="AH298" t="s">
        <v>1738</v>
      </c>
      <c r="AI298" t="s">
        <v>1739</v>
      </c>
      <c r="AK298" t="s">
        <v>1740</v>
      </c>
    </row>
    <row r="299" spans="1:37" x14ac:dyDescent="0.25">
      <c r="A299" t="s">
        <v>1741</v>
      </c>
      <c r="C299" t="s">
        <v>33</v>
      </c>
      <c r="D299" t="s">
        <v>1742</v>
      </c>
      <c r="G299" t="s">
        <v>1743</v>
      </c>
      <c r="H299" t="s">
        <v>34</v>
      </c>
      <c r="I299" t="b">
        <v>0</v>
      </c>
      <c r="J299" s="1">
        <v>42452</v>
      </c>
      <c r="K299" s="2">
        <v>42452</v>
      </c>
      <c r="L299" t="s">
        <v>41</v>
      </c>
      <c r="M299" s="3">
        <v>0.41666666666666669</v>
      </c>
      <c r="N299" t="s">
        <v>1744</v>
      </c>
      <c r="O299" t="s">
        <v>1745</v>
      </c>
      <c r="P299" t="s">
        <v>156</v>
      </c>
      <c r="Q299" t="b">
        <v>0</v>
      </c>
      <c r="R299" s="1">
        <v>42452</v>
      </c>
      <c r="S299" s="2">
        <v>42452</v>
      </c>
      <c r="T299" t="s">
        <v>41</v>
      </c>
      <c r="U299" s="3">
        <v>0.5</v>
      </c>
      <c r="V299" t="s">
        <v>1746</v>
      </c>
      <c r="W299" t="s">
        <v>1747</v>
      </c>
      <c r="X299" t="s">
        <v>156</v>
      </c>
      <c r="Y299" t="s">
        <v>1421</v>
      </c>
      <c r="Z299" t="s">
        <v>1422</v>
      </c>
      <c r="AA299" t="s">
        <v>1421</v>
      </c>
      <c r="AD299" t="s">
        <v>37</v>
      </c>
      <c r="AE299" t="s">
        <v>37</v>
      </c>
      <c r="AF299" t="s">
        <v>38</v>
      </c>
      <c r="AG299" t="s">
        <v>33</v>
      </c>
      <c r="AH299" t="s">
        <v>1582</v>
      </c>
      <c r="AI299" t="s">
        <v>1748</v>
      </c>
      <c r="AK299" t="s">
        <v>1583</v>
      </c>
    </row>
    <row r="300" spans="1:37" x14ac:dyDescent="0.25">
      <c r="A300" t="s">
        <v>939</v>
      </c>
      <c r="C300" t="s">
        <v>33</v>
      </c>
      <c r="D300" t="s">
        <v>1749</v>
      </c>
      <c r="G300" t="s">
        <v>1750</v>
      </c>
      <c r="H300" t="s">
        <v>34</v>
      </c>
      <c r="I300" t="b">
        <v>0</v>
      </c>
      <c r="J300" s="1">
        <v>42452</v>
      </c>
      <c r="K300" s="2">
        <v>42452</v>
      </c>
      <c r="L300" t="s">
        <v>41</v>
      </c>
      <c r="M300" s="3">
        <v>0.58333333333333337</v>
      </c>
      <c r="N300" t="s">
        <v>526</v>
      </c>
      <c r="O300" t="s">
        <v>527</v>
      </c>
      <c r="P300" t="s">
        <v>156</v>
      </c>
      <c r="Q300" t="b">
        <v>0</v>
      </c>
      <c r="R300" s="1">
        <v>42452</v>
      </c>
      <c r="S300" s="2">
        <v>42452</v>
      </c>
      <c r="T300" t="s">
        <v>41</v>
      </c>
      <c r="U300" s="3">
        <v>0.66666666666666663</v>
      </c>
      <c r="V300" t="s">
        <v>1751</v>
      </c>
      <c r="W300" t="s">
        <v>1752</v>
      </c>
      <c r="X300" t="s">
        <v>156</v>
      </c>
      <c r="Y300" t="s">
        <v>1421</v>
      </c>
      <c r="Z300" t="s">
        <v>1422</v>
      </c>
      <c r="AA300" t="s">
        <v>1421</v>
      </c>
      <c r="AD300" t="s">
        <v>37</v>
      </c>
      <c r="AE300" t="s">
        <v>37</v>
      </c>
      <c r="AF300" t="s">
        <v>38</v>
      </c>
      <c r="AG300" t="s">
        <v>33</v>
      </c>
      <c r="AH300" t="s">
        <v>1582</v>
      </c>
      <c r="AI300" t="s">
        <v>946</v>
      </c>
      <c r="AK300" t="s">
        <v>1583</v>
      </c>
    </row>
    <row r="301" spans="1:37" x14ac:dyDescent="0.25">
      <c r="A301" t="s">
        <v>1469</v>
      </c>
      <c r="C301" t="s">
        <v>33</v>
      </c>
      <c r="D301" t="s">
        <v>1753</v>
      </c>
      <c r="G301" t="s">
        <v>1754</v>
      </c>
      <c r="H301" t="s">
        <v>34</v>
      </c>
      <c r="I301" t="b">
        <v>0</v>
      </c>
      <c r="J301" s="1">
        <v>42452</v>
      </c>
      <c r="K301" s="2">
        <v>42452</v>
      </c>
      <c r="L301" t="s">
        <v>41</v>
      </c>
      <c r="M301" s="3">
        <v>0.66666666666666663</v>
      </c>
      <c r="N301" t="s">
        <v>1751</v>
      </c>
      <c r="O301" t="s">
        <v>1752</v>
      </c>
      <c r="P301" t="s">
        <v>156</v>
      </c>
      <c r="Q301" t="b">
        <v>0</v>
      </c>
      <c r="R301" s="1">
        <v>42452</v>
      </c>
      <c r="S301" s="2">
        <v>42452</v>
      </c>
      <c r="T301" t="s">
        <v>41</v>
      </c>
      <c r="U301" s="3">
        <v>0.72916666666666663</v>
      </c>
      <c r="V301" t="s">
        <v>1755</v>
      </c>
      <c r="W301" t="s">
        <v>1756</v>
      </c>
      <c r="X301" t="s">
        <v>156</v>
      </c>
      <c r="Y301" t="s">
        <v>1421</v>
      </c>
      <c r="Z301" t="s">
        <v>1422</v>
      </c>
      <c r="AA301" t="s">
        <v>1421</v>
      </c>
      <c r="AD301" t="s">
        <v>37</v>
      </c>
      <c r="AE301" t="s">
        <v>37</v>
      </c>
      <c r="AF301" t="s">
        <v>38</v>
      </c>
      <c r="AG301" t="s">
        <v>33</v>
      </c>
      <c r="AH301" t="s">
        <v>1440</v>
      </c>
      <c r="AI301" t="s">
        <v>1476</v>
      </c>
      <c r="AK301" t="s">
        <v>1442</v>
      </c>
    </row>
    <row r="302" spans="1:37" x14ac:dyDescent="0.25">
      <c r="A302" t="s">
        <v>1477</v>
      </c>
      <c r="C302" t="s">
        <v>33</v>
      </c>
      <c r="D302" t="s">
        <v>1478</v>
      </c>
      <c r="E302" t="s">
        <v>1757</v>
      </c>
      <c r="G302" t="s">
        <v>1758</v>
      </c>
      <c r="H302" t="s">
        <v>34</v>
      </c>
      <c r="I302" t="b">
        <v>0</v>
      </c>
      <c r="J302" s="1">
        <v>42453</v>
      </c>
      <c r="K302" s="2">
        <v>42453</v>
      </c>
      <c r="L302" t="s">
        <v>42</v>
      </c>
      <c r="M302" s="3">
        <v>0.41666666666666669</v>
      </c>
      <c r="N302" t="s">
        <v>1757</v>
      </c>
      <c r="O302" t="s">
        <v>1759</v>
      </c>
      <c r="P302" t="s">
        <v>156</v>
      </c>
      <c r="Q302" t="b">
        <v>0</v>
      </c>
      <c r="R302" s="1">
        <v>42453</v>
      </c>
      <c r="S302" s="2">
        <v>42453</v>
      </c>
      <c r="T302" t="s">
        <v>42</v>
      </c>
      <c r="U302" s="3">
        <v>0.625</v>
      </c>
      <c r="V302" t="s">
        <v>1760</v>
      </c>
      <c r="W302" t="s">
        <v>1761</v>
      </c>
      <c r="X302" t="s">
        <v>156</v>
      </c>
      <c r="Y302" t="s">
        <v>1421</v>
      </c>
      <c r="Z302" t="s">
        <v>1422</v>
      </c>
      <c r="AA302" t="s">
        <v>1421</v>
      </c>
      <c r="AD302" t="s">
        <v>37</v>
      </c>
      <c r="AE302" t="s">
        <v>37</v>
      </c>
      <c r="AF302" t="s">
        <v>38</v>
      </c>
      <c r="AG302" t="s">
        <v>33</v>
      </c>
      <c r="AH302" t="s">
        <v>1484</v>
      </c>
      <c r="AI302" t="s">
        <v>1485</v>
      </c>
      <c r="AK302" t="s">
        <v>1486</v>
      </c>
    </row>
    <row r="303" spans="1:37" x14ac:dyDescent="0.25">
      <c r="A303" t="s">
        <v>1493</v>
      </c>
      <c r="C303" t="s">
        <v>33</v>
      </c>
      <c r="D303" t="s">
        <v>1762</v>
      </c>
      <c r="G303" t="s">
        <v>1763</v>
      </c>
      <c r="H303" t="s">
        <v>34</v>
      </c>
      <c r="I303" t="b">
        <v>0</v>
      </c>
      <c r="J303" s="1">
        <v>42453</v>
      </c>
      <c r="K303" s="2">
        <v>42453</v>
      </c>
      <c r="L303" t="s">
        <v>42</v>
      </c>
      <c r="M303" s="3">
        <v>0.625</v>
      </c>
      <c r="N303" t="s">
        <v>1760</v>
      </c>
      <c r="O303" t="s">
        <v>1761</v>
      </c>
      <c r="P303" t="s">
        <v>156</v>
      </c>
      <c r="Q303" t="b">
        <v>0</v>
      </c>
      <c r="R303" s="1">
        <v>42453</v>
      </c>
      <c r="S303" s="2">
        <v>42453</v>
      </c>
      <c r="T303" t="s">
        <v>42</v>
      </c>
      <c r="U303" s="3">
        <v>0.70833333333333337</v>
      </c>
      <c r="V303" t="s">
        <v>1764</v>
      </c>
      <c r="W303" t="s">
        <v>1765</v>
      </c>
      <c r="X303" t="s">
        <v>156</v>
      </c>
      <c r="Y303" t="s">
        <v>1431</v>
      </c>
      <c r="AA303" t="s">
        <v>1431</v>
      </c>
      <c r="AD303" t="s">
        <v>37</v>
      </c>
      <c r="AE303" t="s">
        <v>37</v>
      </c>
      <c r="AF303" t="s">
        <v>38</v>
      </c>
      <c r="AG303" t="s">
        <v>33</v>
      </c>
      <c r="AH303" t="s">
        <v>1498</v>
      </c>
      <c r="AI303" t="s">
        <v>1499</v>
      </c>
      <c r="AK303" t="s">
        <v>1500</v>
      </c>
    </row>
    <row r="304" spans="1:37" x14ac:dyDescent="0.25">
      <c r="A304" t="s">
        <v>1766</v>
      </c>
      <c r="C304" t="s">
        <v>33</v>
      </c>
      <c r="D304" t="s">
        <v>1767</v>
      </c>
      <c r="G304" t="s">
        <v>1768</v>
      </c>
      <c r="H304" t="s">
        <v>34</v>
      </c>
      <c r="I304" t="b">
        <v>0</v>
      </c>
      <c r="J304" s="1">
        <v>42453</v>
      </c>
      <c r="K304" s="2">
        <v>42453</v>
      </c>
      <c r="L304" t="s">
        <v>42</v>
      </c>
      <c r="M304" s="3">
        <v>0.66666666666666663</v>
      </c>
      <c r="N304" t="s">
        <v>1769</v>
      </c>
      <c r="O304" t="s">
        <v>1770</v>
      </c>
      <c r="P304" t="s">
        <v>156</v>
      </c>
      <c r="Q304" t="b">
        <v>0</v>
      </c>
      <c r="R304" s="1">
        <v>42453</v>
      </c>
      <c r="S304" s="2">
        <v>42453</v>
      </c>
      <c r="T304" t="s">
        <v>42</v>
      </c>
      <c r="U304" s="3">
        <v>0.75</v>
      </c>
      <c r="V304" t="s">
        <v>553</v>
      </c>
      <c r="W304" t="s">
        <v>554</v>
      </c>
      <c r="X304" t="s">
        <v>156</v>
      </c>
      <c r="Y304" t="s">
        <v>1421</v>
      </c>
      <c r="Z304" t="s">
        <v>1422</v>
      </c>
      <c r="AA304" t="s">
        <v>1421</v>
      </c>
      <c r="AD304" t="s">
        <v>37</v>
      </c>
      <c r="AE304" t="s">
        <v>37</v>
      </c>
      <c r="AF304" t="s">
        <v>38</v>
      </c>
      <c r="AG304" t="s">
        <v>33</v>
      </c>
      <c r="AH304" t="s">
        <v>1512</v>
      </c>
      <c r="AI304" t="s">
        <v>1771</v>
      </c>
      <c r="AK304" t="s">
        <v>1514</v>
      </c>
    </row>
    <row r="305" spans="1:37" x14ac:dyDescent="0.25">
      <c r="A305" t="s">
        <v>1509</v>
      </c>
      <c r="C305" t="s">
        <v>33</v>
      </c>
      <c r="D305" t="s">
        <v>1772</v>
      </c>
      <c r="G305" t="s">
        <v>1773</v>
      </c>
      <c r="H305" t="s">
        <v>34</v>
      </c>
      <c r="I305" t="b">
        <v>0</v>
      </c>
      <c r="J305" s="1">
        <v>42453</v>
      </c>
      <c r="K305" s="2">
        <v>42453</v>
      </c>
      <c r="L305" t="s">
        <v>42</v>
      </c>
      <c r="M305" s="3">
        <v>0.66666666666666663</v>
      </c>
      <c r="N305" t="s">
        <v>1769</v>
      </c>
      <c r="O305" t="s">
        <v>1770</v>
      </c>
      <c r="P305" t="s">
        <v>156</v>
      </c>
      <c r="Q305" t="b">
        <v>0</v>
      </c>
      <c r="R305" s="1">
        <v>42453</v>
      </c>
      <c r="S305" s="2">
        <v>42453</v>
      </c>
      <c r="T305" t="s">
        <v>42</v>
      </c>
      <c r="U305" s="3">
        <v>0.75</v>
      </c>
      <c r="V305" t="s">
        <v>553</v>
      </c>
      <c r="W305" t="s">
        <v>554</v>
      </c>
      <c r="X305" t="s">
        <v>156</v>
      </c>
      <c r="Y305" t="s">
        <v>1421</v>
      </c>
      <c r="Z305" t="s">
        <v>1422</v>
      </c>
      <c r="AA305" t="s">
        <v>1421</v>
      </c>
      <c r="AD305" t="s">
        <v>37</v>
      </c>
      <c r="AE305" t="s">
        <v>37</v>
      </c>
      <c r="AF305" t="s">
        <v>38</v>
      </c>
      <c r="AG305" t="s">
        <v>33</v>
      </c>
      <c r="AH305" t="s">
        <v>1512</v>
      </c>
      <c r="AI305" t="s">
        <v>1513</v>
      </c>
      <c r="AK305" t="s">
        <v>1514</v>
      </c>
    </row>
    <row r="306" spans="1:37" x14ac:dyDescent="0.25">
      <c r="A306" t="s">
        <v>1523</v>
      </c>
      <c r="C306" t="s">
        <v>33</v>
      </c>
      <c r="D306" t="s">
        <v>1524</v>
      </c>
      <c r="E306" t="s">
        <v>1774</v>
      </c>
      <c r="G306" t="s">
        <v>1775</v>
      </c>
      <c r="H306" t="s">
        <v>34</v>
      </c>
      <c r="I306" t="b">
        <v>0</v>
      </c>
      <c r="J306" s="1">
        <v>42453</v>
      </c>
      <c r="K306" s="2">
        <v>42453</v>
      </c>
      <c r="L306" t="s">
        <v>42</v>
      </c>
      <c r="M306" s="3">
        <v>0.77083333333333337</v>
      </c>
      <c r="N306" t="s">
        <v>1774</v>
      </c>
      <c r="O306" t="s">
        <v>1776</v>
      </c>
      <c r="P306" t="s">
        <v>156</v>
      </c>
      <c r="Q306" t="b">
        <v>0</v>
      </c>
      <c r="R306" s="1">
        <v>42453</v>
      </c>
      <c r="S306" s="2">
        <v>42453</v>
      </c>
      <c r="T306" t="s">
        <v>42</v>
      </c>
      <c r="U306" s="3">
        <v>0.82291666666666663</v>
      </c>
      <c r="V306" t="s">
        <v>1777</v>
      </c>
      <c r="W306" t="s">
        <v>1778</v>
      </c>
      <c r="X306" t="s">
        <v>156</v>
      </c>
      <c r="Y306" t="s">
        <v>1431</v>
      </c>
      <c r="AA306" t="s">
        <v>1431</v>
      </c>
      <c r="AD306" t="s">
        <v>37</v>
      </c>
      <c r="AE306" t="s">
        <v>37</v>
      </c>
      <c r="AF306" t="s">
        <v>38</v>
      </c>
      <c r="AG306" t="s">
        <v>33</v>
      </c>
      <c r="AH306" t="s">
        <v>1528</v>
      </c>
      <c r="AI306" t="s">
        <v>1529</v>
      </c>
      <c r="AK306" t="s">
        <v>1530</v>
      </c>
    </row>
    <row r="307" spans="1:37" x14ac:dyDescent="0.25">
      <c r="A307" t="s">
        <v>574</v>
      </c>
      <c r="C307" t="s">
        <v>33</v>
      </c>
      <c r="D307" t="s">
        <v>575</v>
      </c>
      <c r="G307" t="s">
        <v>576</v>
      </c>
      <c r="H307" t="s">
        <v>34</v>
      </c>
      <c r="I307" t="b">
        <v>0</v>
      </c>
      <c r="J307" s="1">
        <v>42456</v>
      </c>
      <c r="K307" s="2">
        <v>42456</v>
      </c>
      <c r="L307" t="s">
        <v>36</v>
      </c>
      <c r="M307" s="3">
        <v>0</v>
      </c>
      <c r="N307" t="s">
        <v>577</v>
      </c>
      <c r="O307" t="s">
        <v>578</v>
      </c>
      <c r="P307" t="s">
        <v>156</v>
      </c>
      <c r="Q307" t="b">
        <v>0</v>
      </c>
      <c r="R307" s="1">
        <v>42456</v>
      </c>
      <c r="S307" s="2">
        <v>42456</v>
      </c>
      <c r="T307" t="s">
        <v>36</v>
      </c>
      <c r="U307" s="3">
        <v>0</v>
      </c>
      <c r="V307" t="s">
        <v>577</v>
      </c>
      <c r="W307" t="s">
        <v>578</v>
      </c>
      <c r="X307" t="s">
        <v>156</v>
      </c>
      <c r="Y307" t="s">
        <v>305</v>
      </c>
      <c r="AA307" t="s">
        <v>164</v>
      </c>
      <c r="AD307" t="s">
        <v>37</v>
      </c>
      <c r="AE307" t="s">
        <v>37</v>
      </c>
      <c r="AF307" t="s">
        <v>38</v>
      </c>
      <c r="AG307" t="s">
        <v>33</v>
      </c>
      <c r="AH307" t="s">
        <v>306</v>
      </c>
      <c r="AI307" t="s">
        <v>579</v>
      </c>
      <c r="AK307" t="s">
        <v>580</v>
      </c>
    </row>
    <row r="308" spans="1:37" x14ac:dyDescent="0.25">
      <c r="A308" t="s">
        <v>1414</v>
      </c>
      <c r="C308" t="s">
        <v>33</v>
      </c>
      <c r="D308" t="s">
        <v>1531</v>
      </c>
      <c r="E308" t="s">
        <v>1779</v>
      </c>
      <c r="G308" t="s">
        <v>1780</v>
      </c>
      <c r="H308" t="s">
        <v>34</v>
      </c>
      <c r="I308" t="b">
        <v>0</v>
      </c>
      <c r="J308" s="1">
        <v>42457</v>
      </c>
      <c r="K308" s="2">
        <v>42457</v>
      </c>
      <c r="L308" t="s">
        <v>39</v>
      </c>
      <c r="M308" s="3">
        <v>0.41666666666666669</v>
      </c>
      <c r="N308" t="s">
        <v>1779</v>
      </c>
      <c r="O308" t="s">
        <v>1781</v>
      </c>
      <c r="P308" t="s">
        <v>156</v>
      </c>
      <c r="Q308" t="b">
        <v>0</v>
      </c>
      <c r="R308" s="1">
        <v>42457</v>
      </c>
      <c r="S308" s="2">
        <v>42457</v>
      </c>
      <c r="T308" t="s">
        <v>39</v>
      </c>
      <c r="U308" s="3">
        <v>0.41666666666666669</v>
      </c>
      <c r="V308" t="s">
        <v>1779</v>
      </c>
      <c r="W308" t="s">
        <v>1781</v>
      </c>
      <c r="X308" t="s">
        <v>156</v>
      </c>
      <c r="Y308" t="s">
        <v>1431</v>
      </c>
      <c r="AA308" t="s">
        <v>1431</v>
      </c>
      <c r="AD308" t="s">
        <v>37</v>
      </c>
      <c r="AE308" t="s">
        <v>37</v>
      </c>
      <c r="AF308" t="s">
        <v>38</v>
      </c>
      <c r="AG308" t="s">
        <v>33</v>
      </c>
      <c r="AH308" t="s">
        <v>1535</v>
      </c>
      <c r="AI308" t="s">
        <v>1536</v>
      </c>
      <c r="AK308" t="s">
        <v>1537</v>
      </c>
    </row>
    <row r="309" spans="1:37" x14ac:dyDescent="0.25">
      <c r="A309" t="s">
        <v>1414</v>
      </c>
      <c r="C309" t="s">
        <v>33</v>
      </c>
      <c r="D309" t="s">
        <v>1782</v>
      </c>
      <c r="G309" t="s">
        <v>1783</v>
      </c>
      <c r="H309" t="s">
        <v>34</v>
      </c>
      <c r="I309" t="b">
        <v>0</v>
      </c>
      <c r="J309" s="1">
        <v>42457</v>
      </c>
      <c r="K309" s="2">
        <v>42457</v>
      </c>
      <c r="L309" t="s">
        <v>39</v>
      </c>
      <c r="M309" s="3">
        <v>0.4375</v>
      </c>
      <c r="N309" t="s">
        <v>1784</v>
      </c>
      <c r="O309" t="s">
        <v>1785</v>
      </c>
      <c r="P309" t="s">
        <v>156</v>
      </c>
      <c r="Q309" t="b">
        <v>0</v>
      </c>
      <c r="R309" s="1">
        <v>42457</v>
      </c>
      <c r="S309" s="2">
        <v>42457</v>
      </c>
      <c r="T309" t="s">
        <v>39</v>
      </c>
      <c r="U309" s="3">
        <v>0.4375</v>
      </c>
      <c r="V309" t="s">
        <v>1784</v>
      </c>
      <c r="W309" t="s">
        <v>1785</v>
      </c>
      <c r="X309" t="s">
        <v>156</v>
      </c>
      <c r="Y309" t="s">
        <v>1454</v>
      </c>
      <c r="Z309" t="s">
        <v>1455</v>
      </c>
      <c r="AA309" t="s">
        <v>1454</v>
      </c>
      <c r="AD309" t="s">
        <v>37</v>
      </c>
      <c r="AE309" t="s">
        <v>37</v>
      </c>
      <c r="AF309" t="s">
        <v>38</v>
      </c>
      <c r="AG309" t="s">
        <v>33</v>
      </c>
      <c r="AH309" t="s">
        <v>1456</v>
      </c>
      <c r="AI309" t="s">
        <v>1786</v>
      </c>
      <c r="AK309" t="s">
        <v>1458</v>
      </c>
    </row>
    <row r="310" spans="1:37" x14ac:dyDescent="0.25">
      <c r="A310" t="s">
        <v>1538</v>
      </c>
      <c r="C310" t="s">
        <v>33</v>
      </c>
      <c r="D310" t="s">
        <v>1787</v>
      </c>
      <c r="G310" t="s">
        <v>1788</v>
      </c>
      <c r="H310" t="s">
        <v>34</v>
      </c>
      <c r="I310" t="b">
        <v>0</v>
      </c>
      <c r="J310" s="1">
        <v>42457</v>
      </c>
      <c r="K310" s="2">
        <v>42457</v>
      </c>
      <c r="L310" t="s">
        <v>39</v>
      </c>
      <c r="M310" s="3">
        <v>0.625</v>
      </c>
      <c r="N310" t="s">
        <v>1789</v>
      </c>
      <c r="O310" t="s">
        <v>1790</v>
      </c>
      <c r="P310" t="s">
        <v>156</v>
      </c>
      <c r="Q310" t="b">
        <v>0</v>
      </c>
      <c r="R310" s="1">
        <v>42457</v>
      </c>
      <c r="S310" s="2">
        <v>42457</v>
      </c>
      <c r="T310" t="s">
        <v>39</v>
      </c>
      <c r="U310" s="3">
        <v>0.625</v>
      </c>
      <c r="V310" t="s">
        <v>1789</v>
      </c>
      <c r="W310" t="s">
        <v>1790</v>
      </c>
      <c r="X310" t="s">
        <v>156</v>
      </c>
      <c r="Y310" t="s">
        <v>1431</v>
      </c>
      <c r="AA310" t="s">
        <v>1431</v>
      </c>
      <c r="AD310" t="s">
        <v>37</v>
      </c>
      <c r="AE310" t="s">
        <v>37</v>
      </c>
      <c r="AF310" t="s">
        <v>38</v>
      </c>
      <c r="AG310" t="s">
        <v>33</v>
      </c>
      <c r="AH310" t="s">
        <v>1543</v>
      </c>
      <c r="AI310" t="s">
        <v>1544</v>
      </c>
      <c r="AK310" t="s">
        <v>1545</v>
      </c>
    </row>
    <row r="311" spans="1:37" x14ac:dyDescent="0.25">
      <c r="A311" t="s">
        <v>1791</v>
      </c>
      <c r="C311" t="s">
        <v>33</v>
      </c>
      <c r="D311" t="s">
        <v>1792</v>
      </c>
      <c r="G311" t="s">
        <v>1793</v>
      </c>
      <c r="H311" t="s">
        <v>34</v>
      </c>
      <c r="I311" t="b">
        <v>0</v>
      </c>
      <c r="J311" s="1">
        <v>42457</v>
      </c>
      <c r="K311" s="2">
        <v>42457</v>
      </c>
      <c r="L311" t="s">
        <v>39</v>
      </c>
      <c r="M311" s="3">
        <v>0.66666666666666663</v>
      </c>
      <c r="N311" t="s">
        <v>1794</v>
      </c>
      <c r="O311" t="s">
        <v>1795</v>
      </c>
      <c r="P311" t="s">
        <v>156</v>
      </c>
      <c r="Q311" t="b">
        <v>0</v>
      </c>
      <c r="R311" s="1">
        <v>42457</v>
      </c>
      <c r="S311" s="2">
        <v>42457</v>
      </c>
      <c r="T311" t="s">
        <v>39</v>
      </c>
      <c r="U311" s="3">
        <v>0.72916666666666663</v>
      </c>
      <c r="V311" t="s">
        <v>1796</v>
      </c>
      <c r="W311" t="s">
        <v>1797</v>
      </c>
      <c r="X311" t="s">
        <v>156</v>
      </c>
      <c r="Y311" t="s">
        <v>1421</v>
      </c>
      <c r="Z311" t="s">
        <v>1422</v>
      </c>
      <c r="AA311" t="s">
        <v>1421</v>
      </c>
      <c r="AD311" t="s">
        <v>37</v>
      </c>
      <c r="AE311" t="s">
        <v>37</v>
      </c>
      <c r="AF311" t="s">
        <v>38</v>
      </c>
      <c r="AG311" t="s">
        <v>33</v>
      </c>
      <c r="AH311" t="s">
        <v>1612</v>
      </c>
      <c r="AI311" t="s">
        <v>1798</v>
      </c>
      <c r="AK311" t="s">
        <v>1555</v>
      </c>
    </row>
    <row r="312" spans="1:37" x14ac:dyDescent="0.25">
      <c r="A312" t="s">
        <v>1414</v>
      </c>
      <c r="C312" t="s">
        <v>33</v>
      </c>
      <c r="D312" t="s">
        <v>1799</v>
      </c>
      <c r="G312" t="s">
        <v>1800</v>
      </c>
      <c r="H312" t="s">
        <v>34</v>
      </c>
      <c r="I312" t="b">
        <v>0</v>
      </c>
      <c r="J312" s="1">
        <v>42458</v>
      </c>
      <c r="K312" s="2">
        <v>42458</v>
      </c>
      <c r="L312" t="s">
        <v>40</v>
      </c>
      <c r="M312" s="3">
        <v>0.4375</v>
      </c>
      <c r="N312" t="s">
        <v>1801</v>
      </c>
      <c r="O312" t="s">
        <v>1802</v>
      </c>
      <c r="P312" t="s">
        <v>156</v>
      </c>
      <c r="Q312" t="b">
        <v>0</v>
      </c>
      <c r="R312" s="1">
        <v>42458</v>
      </c>
      <c r="S312" s="2">
        <v>42458</v>
      </c>
      <c r="T312" t="s">
        <v>40</v>
      </c>
      <c r="U312" s="3">
        <v>0.45833333333333331</v>
      </c>
      <c r="V312" t="s">
        <v>1803</v>
      </c>
      <c r="W312" t="s">
        <v>1804</v>
      </c>
      <c r="X312" t="s">
        <v>156</v>
      </c>
      <c r="Y312" t="s">
        <v>1421</v>
      </c>
      <c r="Z312" t="s">
        <v>1422</v>
      </c>
      <c r="AA312" t="s">
        <v>1421</v>
      </c>
      <c r="AD312" t="s">
        <v>37</v>
      </c>
      <c r="AE312" t="s">
        <v>37</v>
      </c>
      <c r="AF312" t="s">
        <v>38</v>
      </c>
      <c r="AG312" t="s">
        <v>33</v>
      </c>
      <c r="AH312" t="s">
        <v>1423</v>
      </c>
      <c r="AI312" t="s">
        <v>1424</v>
      </c>
      <c r="AK312" t="s">
        <v>1425</v>
      </c>
    </row>
    <row r="313" spans="1:37" x14ac:dyDescent="0.25">
      <c r="A313" t="s">
        <v>1426</v>
      </c>
      <c r="C313" t="s">
        <v>33</v>
      </c>
      <c r="D313" t="s">
        <v>1805</v>
      </c>
      <c r="G313" t="s">
        <v>1806</v>
      </c>
      <c r="H313" t="s">
        <v>34</v>
      </c>
      <c r="I313" t="b">
        <v>0</v>
      </c>
      <c r="J313" s="1">
        <v>42458</v>
      </c>
      <c r="K313" s="2">
        <v>42458</v>
      </c>
      <c r="L313" t="s">
        <v>40</v>
      </c>
      <c r="M313" s="3">
        <v>0.625</v>
      </c>
      <c r="N313" t="s">
        <v>1807</v>
      </c>
      <c r="O313" t="s">
        <v>1808</v>
      </c>
      <c r="P313" t="s">
        <v>156</v>
      </c>
      <c r="Q313" t="b">
        <v>0</v>
      </c>
      <c r="R313" s="1">
        <v>42458</v>
      </c>
      <c r="S313" s="2">
        <v>42458</v>
      </c>
      <c r="T313" t="s">
        <v>40</v>
      </c>
      <c r="U313" s="3">
        <v>0.625</v>
      </c>
      <c r="V313" t="s">
        <v>1807</v>
      </c>
      <c r="W313" t="s">
        <v>1808</v>
      </c>
      <c r="X313" t="s">
        <v>156</v>
      </c>
      <c r="Y313" t="s">
        <v>1431</v>
      </c>
      <c r="AA313" t="s">
        <v>1431</v>
      </c>
      <c r="AD313" t="s">
        <v>37</v>
      </c>
      <c r="AE313" t="s">
        <v>37</v>
      </c>
      <c r="AF313" t="s">
        <v>38</v>
      </c>
      <c r="AG313" t="s">
        <v>33</v>
      </c>
      <c r="AH313" t="s">
        <v>1432</v>
      </c>
      <c r="AI313" t="s">
        <v>1433</v>
      </c>
      <c r="AK313" t="s">
        <v>1434</v>
      </c>
    </row>
    <row r="314" spans="1:37" x14ac:dyDescent="0.25">
      <c r="A314" t="s">
        <v>1435</v>
      </c>
      <c r="C314" t="s">
        <v>33</v>
      </c>
      <c r="D314" t="s">
        <v>1809</v>
      </c>
      <c r="G314" t="s">
        <v>1810</v>
      </c>
      <c r="H314" t="s">
        <v>34</v>
      </c>
      <c r="I314" t="b">
        <v>0</v>
      </c>
      <c r="J314" s="1">
        <v>42458</v>
      </c>
      <c r="K314" s="2">
        <v>42458</v>
      </c>
      <c r="L314" t="s">
        <v>40</v>
      </c>
      <c r="M314" s="3">
        <v>0.66666666666666663</v>
      </c>
      <c r="N314" t="s">
        <v>591</v>
      </c>
      <c r="O314" t="s">
        <v>592</v>
      </c>
      <c r="P314" t="s">
        <v>156</v>
      </c>
      <c r="Q314" t="b">
        <v>0</v>
      </c>
      <c r="R314" s="1">
        <v>42458</v>
      </c>
      <c r="S314" s="2">
        <v>42458</v>
      </c>
      <c r="T314" t="s">
        <v>40</v>
      </c>
      <c r="U314" s="3">
        <v>0.72916666666666663</v>
      </c>
      <c r="V314" t="s">
        <v>1811</v>
      </c>
      <c r="W314" t="s">
        <v>1812</v>
      </c>
      <c r="X314" t="s">
        <v>156</v>
      </c>
      <c r="Y314" t="s">
        <v>1421</v>
      </c>
      <c r="Z314" t="s">
        <v>1422</v>
      </c>
      <c r="AA314" t="s">
        <v>1421</v>
      </c>
      <c r="AD314" t="s">
        <v>37</v>
      </c>
      <c r="AE314" t="s">
        <v>37</v>
      </c>
      <c r="AF314" t="s">
        <v>38</v>
      </c>
      <c r="AG314" t="s">
        <v>33</v>
      </c>
      <c r="AH314" t="s">
        <v>1440</v>
      </c>
      <c r="AI314" t="s">
        <v>1441</v>
      </c>
      <c r="AK314" t="s">
        <v>1442</v>
      </c>
    </row>
    <row r="315" spans="1:37" x14ac:dyDescent="0.25">
      <c r="A315" t="s">
        <v>1443</v>
      </c>
      <c r="C315" t="s">
        <v>33</v>
      </c>
      <c r="D315" t="s">
        <v>1813</v>
      </c>
      <c r="G315" t="s">
        <v>1814</v>
      </c>
      <c r="H315" t="s">
        <v>34</v>
      </c>
      <c r="I315" t="b">
        <v>0</v>
      </c>
      <c r="J315" s="1">
        <v>42458</v>
      </c>
      <c r="K315" s="2">
        <v>42458</v>
      </c>
      <c r="L315" t="s">
        <v>40</v>
      </c>
      <c r="M315" s="3">
        <v>0.75</v>
      </c>
      <c r="N315" t="s">
        <v>1815</v>
      </c>
      <c r="O315" t="s">
        <v>1816</v>
      </c>
      <c r="P315" t="s">
        <v>156</v>
      </c>
      <c r="Q315" t="b">
        <v>0</v>
      </c>
      <c r="R315" s="1">
        <v>42458</v>
      </c>
      <c r="S315" s="2">
        <v>42458</v>
      </c>
      <c r="T315" t="s">
        <v>40</v>
      </c>
      <c r="U315" s="3">
        <v>0.77083333333333337</v>
      </c>
      <c r="V315" t="s">
        <v>1817</v>
      </c>
      <c r="W315" t="s">
        <v>1818</v>
      </c>
      <c r="X315" t="s">
        <v>156</v>
      </c>
      <c r="Y315" t="s">
        <v>1421</v>
      </c>
      <c r="Z315" t="s">
        <v>1422</v>
      </c>
      <c r="AA315" t="s">
        <v>1421</v>
      </c>
      <c r="AD315" t="s">
        <v>37</v>
      </c>
      <c r="AE315" t="s">
        <v>37</v>
      </c>
      <c r="AF315" t="s">
        <v>38</v>
      </c>
      <c r="AG315" t="s">
        <v>33</v>
      </c>
      <c r="AH315" t="s">
        <v>1423</v>
      </c>
      <c r="AI315" t="s">
        <v>1448</v>
      </c>
      <c r="AK315" t="s">
        <v>1425</v>
      </c>
    </row>
    <row r="316" spans="1:37" x14ac:dyDescent="0.25">
      <c r="A316" t="s">
        <v>1004</v>
      </c>
      <c r="C316" t="s">
        <v>33</v>
      </c>
      <c r="D316" t="s">
        <v>1819</v>
      </c>
      <c r="G316" t="s">
        <v>1820</v>
      </c>
      <c r="H316" t="s">
        <v>34</v>
      </c>
      <c r="I316" t="b">
        <v>0</v>
      </c>
      <c r="J316" s="1">
        <v>42459</v>
      </c>
      <c r="K316" s="2">
        <v>42459</v>
      </c>
      <c r="L316" t="s">
        <v>41</v>
      </c>
      <c r="M316" s="3">
        <v>0.41666666666666669</v>
      </c>
      <c r="N316" t="s">
        <v>1821</v>
      </c>
      <c r="O316" t="s">
        <v>1822</v>
      </c>
      <c r="P316" t="s">
        <v>156</v>
      </c>
      <c r="Q316" t="b">
        <v>0</v>
      </c>
      <c r="R316" s="1">
        <v>42459</v>
      </c>
      <c r="S316" s="2">
        <v>42459</v>
      </c>
      <c r="T316" t="s">
        <v>41</v>
      </c>
      <c r="U316" s="3">
        <v>0.5</v>
      </c>
      <c r="V316" t="s">
        <v>1823</v>
      </c>
      <c r="W316" t="s">
        <v>1824</v>
      </c>
      <c r="X316" t="s">
        <v>156</v>
      </c>
      <c r="Y316" t="s">
        <v>1421</v>
      </c>
      <c r="Z316" t="s">
        <v>1422</v>
      </c>
      <c r="AA316" t="s">
        <v>1421</v>
      </c>
      <c r="AD316" t="s">
        <v>37</v>
      </c>
      <c r="AE316" t="s">
        <v>37</v>
      </c>
      <c r="AF316" t="s">
        <v>38</v>
      </c>
      <c r="AG316" t="s">
        <v>33</v>
      </c>
      <c r="AH316" t="s">
        <v>1582</v>
      </c>
      <c r="AI316" t="s">
        <v>1011</v>
      </c>
      <c r="AK316" t="s">
        <v>1583</v>
      </c>
    </row>
    <row r="317" spans="1:37" x14ac:dyDescent="0.25">
      <c r="A317" t="s">
        <v>1825</v>
      </c>
      <c r="C317" t="s">
        <v>33</v>
      </c>
      <c r="D317" t="s">
        <v>1826</v>
      </c>
      <c r="G317" t="s">
        <v>1827</v>
      </c>
      <c r="H317" t="s">
        <v>34</v>
      </c>
      <c r="I317" t="b">
        <v>0</v>
      </c>
      <c r="J317" s="1">
        <v>42459</v>
      </c>
      <c r="K317" s="2">
        <v>42459</v>
      </c>
      <c r="L317" t="s">
        <v>41</v>
      </c>
      <c r="M317" s="3">
        <v>0.58333333333333337</v>
      </c>
      <c r="N317" t="s">
        <v>1828</v>
      </c>
      <c r="O317" t="s">
        <v>1829</v>
      </c>
      <c r="P317" t="s">
        <v>156</v>
      </c>
      <c r="Q317" t="b">
        <v>0</v>
      </c>
      <c r="R317" s="1">
        <v>42459</v>
      </c>
      <c r="S317" s="2">
        <v>42459</v>
      </c>
      <c r="T317" t="s">
        <v>41</v>
      </c>
      <c r="U317" s="3">
        <v>0.66666666666666663</v>
      </c>
      <c r="V317" t="s">
        <v>1830</v>
      </c>
      <c r="W317" t="s">
        <v>1831</v>
      </c>
      <c r="X317" t="s">
        <v>156</v>
      </c>
      <c r="Y317" t="s">
        <v>1421</v>
      </c>
      <c r="Z317" t="s">
        <v>1422</v>
      </c>
      <c r="AA317" t="s">
        <v>1421</v>
      </c>
      <c r="AD317" t="s">
        <v>37</v>
      </c>
      <c r="AE317" t="s">
        <v>37</v>
      </c>
      <c r="AF317" t="s">
        <v>38</v>
      </c>
      <c r="AG317" t="s">
        <v>33</v>
      </c>
      <c r="AH317" t="s">
        <v>1582</v>
      </c>
      <c r="AI317" t="s">
        <v>1832</v>
      </c>
      <c r="AK317" t="s">
        <v>1583</v>
      </c>
    </row>
    <row r="318" spans="1:37" x14ac:dyDescent="0.25">
      <c r="A318" t="s">
        <v>1459</v>
      </c>
      <c r="C318" t="s">
        <v>33</v>
      </c>
      <c r="D318" t="s">
        <v>1833</v>
      </c>
      <c r="G318" t="s">
        <v>1834</v>
      </c>
      <c r="H318" t="s">
        <v>34</v>
      </c>
      <c r="I318" t="b">
        <v>0</v>
      </c>
      <c r="J318" s="1">
        <v>42459</v>
      </c>
      <c r="K318" s="2">
        <v>42459</v>
      </c>
      <c r="L318" t="s">
        <v>41</v>
      </c>
      <c r="M318" s="3">
        <v>0.64583333333333337</v>
      </c>
      <c r="N318" t="s">
        <v>1835</v>
      </c>
      <c r="O318" t="s">
        <v>1836</v>
      </c>
      <c r="P318" t="s">
        <v>156</v>
      </c>
      <c r="Q318" t="b">
        <v>0</v>
      </c>
      <c r="R318" s="1">
        <v>42459</v>
      </c>
      <c r="S318" s="2">
        <v>42459</v>
      </c>
      <c r="T318" t="s">
        <v>41</v>
      </c>
      <c r="U318" s="3">
        <v>0.70833333333333337</v>
      </c>
      <c r="V318" t="s">
        <v>1837</v>
      </c>
      <c r="W318" t="s">
        <v>1838</v>
      </c>
      <c r="X318" t="s">
        <v>156</v>
      </c>
      <c r="Y318" t="s">
        <v>1431</v>
      </c>
      <c r="AA318" t="s">
        <v>1431</v>
      </c>
      <c r="AD318" t="s">
        <v>37</v>
      </c>
      <c r="AE318" t="s">
        <v>37</v>
      </c>
      <c r="AF318" t="s">
        <v>38</v>
      </c>
      <c r="AG318" t="s">
        <v>33</v>
      </c>
      <c r="AH318" t="s">
        <v>1466</v>
      </c>
      <c r="AI318" t="s">
        <v>1467</v>
      </c>
      <c r="AK318" t="s">
        <v>1468</v>
      </c>
    </row>
    <row r="319" spans="1:37" x14ac:dyDescent="0.25">
      <c r="A319" t="s">
        <v>1469</v>
      </c>
      <c r="C319" t="s">
        <v>33</v>
      </c>
      <c r="D319" t="s">
        <v>1839</v>
      </c>
      <c r="G319" t="s">
        <v>1840</v>
      </c>
      <c r="H319" t="s">
        <v>34</v>
      </c>
      <c r="I319" t="b">
        <v>0</v>
      </c>
      <c r="J319" s="1">
        <v>42459</v>
      </c>
      <c r="K319" s="2">
        <v>42459</v>
      </c>
      <c r="L319" t="s">
        <v>41</v>
      </c>
      <c r="M319" s="3">
        <v>0.66666666666666663</v>
      </c>
      <c r="N319" t="s">
        <v>1830</v>
      </c>
      <c r="O319" t="s">
        <v>1831</v>
      </c>
      <c r="P319" t="s">
        <v>156</v>
      </c>
      <c r="Q319" t="b">
        <v>0</v>
      </c>
      <c r="R319" s="1">
        <v>42459</v>
      </c>
      <c r="S319" s="2">
        <v>42459</v>
      </c>
      <c r="T319" t="s">
        <v>41</v>
      </c>
      <c r="U319" s="3">
        <v>0.72916666666666663</v>
      </c>
      <c r="V319" t="s">
        <v>1841</v>
      </c>
      <c r="W319" t="s">
        <v>1842</v>
      </c>
      <c r="X319" t="s">
        <v>156</v>
      </c>
      <c r="Y319" t="s">
        <v>1421</v>
      </c>
      <c r="Z319" t="s">
        <v>1422</v>
      </c>
      <c r="AA319" t="s">
        <v>1421</v>
      </c>
      <c r="AD319" t="s">
        <v>37</v>
      </c>
      <c r="AE319" t="s">
        <v>37</v>
      </c>
      <c r="AF319" t="s">
        <v>38</v>
      </c>
      <c r="AG319" t="s">
        <v>33</v>
      </c>
      <c r="AH319" t="s">
        <v>1440</v>
      </c>
      <c r="AI319" t="s">
        <v>1476</v>
      </c>
      <c r="AK319" t="s">
        <v>1442</v>
      </c>
    </row>
    <row r="320" spans="1:37" x14ac:dyDescent="0.25">
      <c r="A320" t="s">
        <v>1477</v>
      </c>
      <c r="C320" t="s">
        <v>33</v>
      </c>
      <c r="D320" t="s">
        <v>1478</v>
      </c>
      <c r="E320" t="s">
        <v>1843</v>
      </c>
      <c r="G320" t="s">
        <v>1844</v>
      </c>
      <c r="H320" t="s">
        <v>34</v>
      </c>
      <c r="I320" t="b">
        <v>0</v>
      </c>
      <c r="J320" s="1">
        <v>42460</v>
      </c>
      <c r="K320" s="2">
        <v>42460</v>
      </c>
      <c r="L320" t="s">
        <v>42</v>
      </c>
      <c r="M320" s="3">
        <v>0.41666666666666669</v>
      </c>
      <c r="N320" t="s">
        <v>1843</v>
      </c>
      <c r="O320" t="s">
        <v>1845</v>
      </c>
      <c r="P320" t="s">
        <v>156</v>
      </c>
      <c r="Q320" t="b">
        <v>0</v>
      </c>
      <c r="R320" s="1">
        <v>42460</v>
      </c>
      <c r="S320" s="2">
        <v>42460</v>
      </c>
      <c r="T320" t="s">
        <v>42</v>
      </c>
      <c r="U320" s="3">
        <v>0.625</v>
      </c>
      <c r="V320" t="s">
        <v>1846</v>
      </c>
      <c r="W320" t="s">
        <v>1847</v>
      </c>
      <c r="X320" t="s">
        <v>156</v>
      </c>
      <c r="Y320" t="s">
        <v>1421</v>
      </c>
      <c r="Z320" t="s">
        <v>1422</v>
      </c>
      <c r="AA320" t="s">
        <v>1421</v>
      </c>
      <c r="AD320" t="s">
        <v>37</v>
      </c>
      <c r="AE320" t="s">
        <v>37</v>
      </c>
      <c r="AF320" t="s">
        <v>38</v>
      </c>
      <c r="AG320" t="s">
        <v>33</v>
      </c>
      <c r="AH320" t="s">
        <v>1484</v>
      </c>
      <c r="AI320" t="s">
        <v>1485</v>
      </c>
      <c r="AK320" t="s">
        <v>1486</v>
      </c>
    </row>
    <row r="321" spans="1:37" x14ac:dyDescent="0.25">
      <c r="A321" t="s">
        <v>1848</v>
      </c>
      <c r="C321" t="s">
        <v>33</v>
      </c>
      <c r="D321" t="s">
        <v>1849</v>
      </c>
      <c r="G321" t="s">
        <v>1850</v>
      </c>
      <c r="H321" t="s">
        <v>34</v>
      </c>
      <c r="I321" t="b">
        <v>0</v>
      </c>
      <c r="J321" s="1">
        <v>42460</v>
      </c>
      <c r="K321" s="2">
        <v>42460</v>
      </c>
      <c r="L321" t="s">
        <v>42</v>
      </c>
      <c r="M321" s="3">
        <v>0.625</v>
      </c>
      <c r="N321" t="s">
        <v>1846</v>
      </c>
      <c r="O321" t="s">
        <v>1847</v>
      </c>
      <c r="P321" t="s">
        <v>156</v>
      </c>
      <c r="Q321" t="b">
        <v>0</v>
      </c>
      <c r="R321" s="1">
        <v>42460</v>
      </c>
      <c r="S321" s="2">
        <v>42460</v>
      </c>
      <c r="T321" t="s">
        <v>42</v>
      </c>
      <c r="U321" s="3">
        <v>0.625</v>
      </c>
      <c r="V321" t="s">
        <v>1846</v>
      </c>
      <c r="W321" t="s">
        <v>1847</v>
      </c>
      <c r="X321" t="s">
        <v>156</v>
      </c>
      <c r="Y321" t="s">
        <v>1431</v>
      </c>
      <c r="AA321" t="s">
        <v>1431</v>
      </c>
      <c r="AD321" t="s">
        <v>37</v>
      </c>
      <c r="AE321" t="s">
        <v>37</v>
      </c>
      <c r="AF321" t="s">
        <v>38</v>
      </c>
      <c r="AG321" t="s">
        <v>33</v>
      </c>
      <c r="AH321" t="s">
        <v>1490</v>
      </c>
      <c r="AI321" t="s">
        <v>1851</v>
      </c>
      <c r="AK321" t="s">
        <v>1492</v>
      </c>
    </row>
    <row r="322" spans="1:37" x14ac:dyDescent="0.25">
      <c r="A322" t="s">
        <v>1493</v>
      </c>
      <c r="C322" t="s">
        <v>33</v>
      </c>
      <c r="D322" t="s">
        <v>1852</v>
      </c>
      <c r="G322" t="s">
        <v>1853</v>
      </c>
      <c r="H322" t="s">
        <v>34</v>
      </c>
      <c r="I322" t="b">
        <v>0</v>
      </c>
      <c r="J322" s="1">
        <v>42460</v>
      </c>
      <c r="K322" s="2">
        <v>42460</v>
      </c>
      <c r="L322" t="s">
        <v>42</v>
      </c>
      <c r="M322" s="3">
        <v>0.625</v>
      </c>
      <c r="N322" t="s">
        <v>1846</v>
      </c>
      <c r="O322" t="s">
        <v>1847</v>
      </c>
      <c r="P322" t="s">
        <v>156</v>
      </c>
      <c r="Q322" t="b">
        <v>0</v>
      </c>
      <c r="R322" s="1">
        <v>42460</v>
      </c>
      <c r="S322" s="2">
        <v>42460</v>
      </c>
      <c r="T322" t="s">
        <v>42</v>
      </c>
      <c r="U322" s="3">
        <v>0.70833333333333337</v>
      </c>
      <c r="V322" t="s">
        <v>1854</v>
      </c>
      <c r="W322" t="s">
        <v>1855</v>
      </c>
      <c r="X322" t="s">
        <v>156</v>
      </c>
      <c r="Y322" t="s">
        <v>1431</v>
      </c>
      <c r="AA322" t="s">
        <v>1431</v>
      </c>
      <c r="AD322" t="s">
        <v>37</v>
      </c>
      <c r="AE322" t="s">
        <v>37</v>
      </c>
      <c r="AF322" t="s">
        <v>38</v>
      </c>
      <c r="AG322" t="s">
        <v>33</v>
      </c>
      <c r="AH322" t="s">
        <v>1498</v>
      </c>
      <c r="AI322" t="s">
        <v>1499</v>
      </c>
      <c r="AK322" t="s">
        <v>1500</v>
      </c>
    </row>
    <row r="323" spans="1:37" x14ac:dyDescent="0.25">
      <c r="A323" t="s">
        <v>1509</v>
      </c>
      <c r="C323" t="s">
        <v>33</v>
      </c>
      <c r="D323" t="s">
        <v>1856</v>
      </c>
      <c r="G323" t="s">
        <v>1857</v>
      </c>
      <c r="H323" t="s">
        <v>34</v>
      </c>
      <c r="I323" t="b">
        <v>0</v>
      </c>
      <c r="J323" s="1">
        <v>42460</v>
      </c>
      <c r="K323" s="2">
        <v>42460</v>
      </c>
      <c r="L323" t="s">
        <v>42</v>
      </c>
      <c r="M323" s="3">
        <v>0.66666666666666663</v>
      </c>
      <c r="N323" t="s">
        <v>1858</v>
      </c>
      <c r="O323" t="s">
        <v>1859</v>
      </c>
      <c r="P323" t="s">
        <v>156</v>
      </c>
      <c r="Q323" t="b">
        <v>0</v>
      </c>
      <c r="R323" s="1">
        <v>42460</v>
      </c>
      <c r="S323" s="2">
        <v>42460</v>
      </c>
      <c r="T323" t="s">
        <v>42</v>
      </c>
      <c r="U323" s="3">
        <v>0.75</v>
      </c>
      <c r="V323" t="s">
        <v>628</v>
      </c>
      <c r="W323" t="s">
        <v>629</v>
      </c>
      <c r="X323" t="s">
        <v>156</v>
      </c>
      <c r="Y323" t="s">
        <v>1421</v>
      </c>
      <c r="Z323" t="s">
        <v>1422</v>
      </c>
      <c r="AA323" t="s">
        <v>1421</v>
      </c>
      <c r="AD323" t="s">
        <v>37</v>
      </c>
      <c r="AE323" t="s">
        <v>37</v>
      </c>
      <c r="AF323" t="s">
        <v>38</v>
      </c>
      <c r="AG323" t="s">
        <v>33</v>
      </c>
      <c r="AH323" t="s">
        <v>1512</v>
      </c>
      <c r="AI323" t="s">
        <v>1513</v>
      </c>
      <c r="AK323" t="s">
        <v>1514</v>
      </c>
    </row>
    <row r="324" spans="1:37" x14ac:dyDescent="0.25">
      <c r="A324" t="s">
        <v>1523</v>
      </c>
      <c r="C324" t="s">
        <v>33</v>
      </c>
      <c r="D324" t="s">
        <v>1524</v>
      </c>
      <c r="E324" t="s">
        <v>1860</v>
      </c>
      <c r="G324" t="s">
        <v>1861</v>
      </c>
      <c r="H324" t="s">
        <v>34</v>
      </c>
      <c r="I324" t="b">
        <v>0</v>
      </c>
      <c r="J324" s="1">
        <v>42460</v>
      </c>
      <c r="K324" s="2">
        <v>42460</v>
      </c>
      <c r="L324" t="s">
        <v>42</v>
      </c>
      <c r="M324" s="3">
        <v>0.77083333333333337</v>
      </c>
      <c r="N324" t="s">
        <v>1860</v>
      </c>
      <c r="O324" t="s">
        <v>1862</v>
      </c>
      <c r="P324" t="s">
        <v>156</v>
      </c>
      <c r="Q324" t="b">
        <v>0</v>
      </c>
      <c r="R324" s="1">
        <v>42460</v>
      </c>
      <c r="S324" s="2">
        <v>42460</v>
      </c>
      <c r="T324" t="s">
        <v>42</v>
      </c>
      <c r="U324" s="3">
        <v>0.82291666666666663</v>
      </c>
      <c r="V324" t="s">
        <v>1863</v>
      </c>
      <c r="W324" t="s">
        <v>1864</v>
      </c>
      <c r="X324" t="s">
        <v>156</v>
      </c>
      <c r="Y324" t="s">
        <v>1431</v>
      </c>
      <c r="AA324" t="s">
        <v>1431</v>
      </c>
      <c r="AD324" t="s">
        <v>37</v>
      </c>
      <c r="AE324" t="s">
        <v>37</v>
      </c>
      <c r="AF324" t="s">
        <v>38</v>
      </c>
      <c r="AG324" t="s">
        <v>33</v>
      </c>
      <c r="AH324" t="s">
        <v>1528</v>
      </c>
      <c r="AI324" t="s">
        <v>1529</v>
      </c>
      <c r="AK324" t="s">
        <v>1530</v>
      </c>
    </row>
    <row r="325" spans="1:37" x14ac:dyDescent="0.25">
      <c r="A325" t="s">
        <v>1414</v>
      </c>
      <c r="C325" t="s">
        <v>33</v>
      </c>
      <c r="D325" t="s">
        <v>1531</v>
      </c>
      <c r="E325" t="s">
        <v>1865</v>
      </c>
      <c r="G325" t="s">
        <v>1866</v>
      </c>
      <c r="H325" t="s">
        <v>34</v>
      </c>
      <c r="I325" t="b">
        <v>0</v>
      </c>
      <c r="J325" s="1">
        <v>42464</v>
      </c>
      <c r="K325" s="2">
        <v>42464</v>
      </c>
      <c r="L325" t="s">
        <v>39</v>
      </c>
      <c r="M325" s="3">
        <v>0.41666666666666669</v>
      </c>
      <c r="N325" t="s">
        <v>1865</v>
      </c>
      <c r="O325" t="s">
        <v>1867</v>
      </c>
      <c r="P325" t="s">
        <v>156</v>
      </c>
      <c r="Q325" t="b">
        <v>0</v>
      </c>
      <c r="R325" s="1">
        <v>42464</v>
      </c>
      <c r="S325" s="2">
        <v>42464</v>
      </c>
      <c r="T325" t="s">
        <v>39</v>
      </c>
      <c r="U325" s="3">
        <v>0.41666666666666669</v>
      </c>
      <c r="V325" t="s">
        <v>1865</v>
      </c>
      <c r="W325" t="s">
        <v>1867</v>
      </c>
      <c r="X325" t="s">
        <v>156</v>
      </c>
      <c r="Y325" t="s">
        <v>1431</v>
      </c>
      <c r="AA325" t="s">
        <v>1431</v>
      </c>
      <c r="AD325" t="s">
        <v>37</v>
      </c>
      <c r="AE325" t="s">
        <v>37</v>
      </c>
      <c r="AF325" t="s">
        <v>38</v>
      </c>
      <c r="AG325" t="s">
        <v>33</v>
      </c>
      <c r="AH325" t="s">
        <v>1535</v>
      </c>
      <c r="AI325" t="s">
        <v>1536</v>
      </c>
      <c r="AK325" t="s">
        <v>1537</v>
      </c>
    </row>
    <row r="326" spans="1:37" x14ac:dyDescent="0.25">
      <c r="A326" t="s">
        <v>1414</v>
      </c>
      <c r="C326" t="s">
        <v>33</v>
      </c>
      <c r="D326" t="s">
        <v>1868</v>
      </c>
      <c r="G326" t="s">
        <v>1869</v>
      </c>
      <c r="H326" t="s">
        <v>34</v>
      </c>
      <c r="I326" t="b">
        <v>0</v>
      </c>
      <c r="J326" s="1">
        <v>42464</v>
      </c>
      <c r="K326" s="2">
        <v>42464</v>
      </c>
      <c r="L326" t="s">
        <v>39</v>
      </c>
      <c r="M326" s="3">
        <v>0.4375</v>
      </c>
      <c r="N326" t="s">
        <v>1870</v>
      </c>
      <c r="O326" t="s">
        <v>1871</v>
      </c>
      <c r="P326" t="s">
        <v>156</v>
      </c>
      <c r="Q326" t="b">
        <v>0</v>
      </c>
      <c r="R326" s="1">
        <v>42464</v>
      </c>
      <c r="S326" s="2">
        <v>42464</v>
      </c>
      <c r="T326" t="s">
        <v>39</v>
      </c>
      <c r="U326" s="3">
        <v>0.4375</v>
      </c>
      <c r="V326" t="s">
        <v>1870</v>
      </c>
      <c r="W326" t="s">
        <v>1871</v>
      </c>
      <c r="X326" t="s">
        <v>156</v>
      </c>
      <c r="Y326" t="s">
        <v>1454</v>
      </c>
      <c r="Z326" t="s">
        <v>1455</v>
      </c>
      <c r="AA326" t="s">
        <v>1454</v>
      </c>
      <c r="AD326" t="s">
        <v>37</v>
      </c>
      <c r="AE326" t="s">
        <v>37</v>
      </c>
      <c r="AF326" t="s">
        <v>38</v>
      </c>
      <c r="AG326" t="s">
        <v>33</v>
      </c>
      <c r="AH326" t="s">
        <v>1872</v>
      </c>
      <c r="AI326" t="s">
        <v>1873</v>
      </c>
      <c r="AK326" t="s">
        <v>1874</v>
      </c>
    </row>
    <row r="327" spans="1:37" x14ac:dyDescent="0.25">
      <c r="A327" t="s">
        <v>1875</v>
      </c>
      <c r="C327" t="s">
        <v>33</v>
      </c>
      <c r="D327" t="s">
        <v>1876</v>
      </c>
      <c r="G327" t="s">
        <v>1877</v>
      </c>
      <c r="H327" t="s">
        <v>34</v>
      </c>
      <c r="I327" t="b">
        <v>0</v>
      </c>
      <c r="J327" s="1">
        <v>42464</v>
      </c>
      <c r="K327" s="2">
        <v>42464</v>
      </c>
      <c r="L327" t="s">
        <v>39</v>
      </c>
      <c r="M327" s="3">
        <v>0.625</v>
      </c>
      <c r="N327" t="s">
        <v>1878</v>
      </c>
      <c r="O327" t="s">
        <v>1879</v>
      </c>
      <c r="P327" t="s">
        <v>156</v>
      </c>
      <c r="Q327" t="b">
        <v>0</v>
      </c>
      <c r="R327" s="1">
        <v>42464</v>
      </c>
      <c r="S327" s="2">
        <v>42464</v>
      </c>
      <c r="T327" t="s">
        <v>39</v>
      </c>
      <c r="U327" s="3">
        <v>0.625</v>
      </c>
      <c r="V327" t="s">
        <v>1878</v>
      </c>
      <c r="W327" t="s">
        <v>1879</v>
      </c>
      <c r="X327" t="s">
        <v>156</v>
      </c>
      <c r="Y327" t="s">
        <v>1431</v>
      </c>
      <c r="AA327" t="s">
        <v>1431</v>
      </c>
      <c r="AD327" t="s">
        <v>37</v>
      </c>
      <c r="AE327" t="s">
        <v>37</v>
      </c>
      <c r="AF327" t="s">
        <v>38</v>
      </c>
      <c r="AG327" t="s">
        <v>33</v>
      </c>
      <c r="AH327" t="s">
        <v>1543</v>
      </c>
      <c r="AI327" t="s">
        <v>1880</v>
      </c>
      <c r="AK327" t="s">
        <v>1545</v>
      </c>
    </row>
    <row r="328" spans="1:37" x14ac:dyDescent="0.25">
      <c r="A328" t="s">
        <v>1414</v>
      </c>
      <c r="C328" t="s">
        <v>33</v>
      </c>
      <c r="D328" t="s">
        <v>1881</v>
      </c>
      <c r="G328" t="s">
        <v>1882</v>
      </c>
      <c r="H328" t="s">
        <v>34</v>
      </c>
      <c r="I328" t="b">
        <v>0</v>
      </c>
      <c r="J328" s="1">
        <v>42465</v>
      </c>
      <c r="K328" s="2">
        <v>42465</v>
      </c>
      <c r="L328" t="s">
        <v>40</v>
      </c>
      <c r="M328" s="3">
        <v>0.4375</v>
      </c>
      <c r="N328" t="s">
        <v>1883</v>
      </c>
      <c r="O328" t="s">
        <v>1884</v>
      </c>
      <c r="P328" t="s">
        <v>156</v>
      </c>
      <c r="Q328" t="b">
        <v>0</v>
      </c>
      <c r="R328" s="1">
        <v>42465</v>
      </c>
      <c r="S328" s="2">
        <v>42465</v>
      </c>
      <c r="T328" t="s">
        <v>40</v>
      </c>
      <c r="U328" s="3">
        <v>0.45833333333333331</v>
      </c>
      <c r="V328" t="s">
        <v>1885</v>
      </c>
      <c r="W328" t="s">
        <v>1886</v>
      </c>
      <c r="X328" t="s">
        <v>156</v>
      </c>
      <c r="Y328" t="s">
        <v>1421</v>
      </c>
      <c r="Z328" t="s">
        <v>1422</v>
      </c>
      <c r="AA328" t="s">
        <v>1421</v>
      </c>
      <c r="AD328" t="s">
        <v>37</v>
      </c>
      <c r="AE328" t="s">
        <v>37</v>
      </c>
      <c r="AF328" t="s">
        <v>38</v>
      </c>
      <c r="AG328" t="s">
        <v>33</v>
      </c>
      <c r="AH328" t="s">
        <v>1423</v>
      </c>
      <c r="AI328" t="s">
        <v>1424</v>
      </c>
      <c r="AK328" t="s">
        <v>1425</v>
      </c>
    </row>
    <row r="329" spans="1:37" x14ac:dyDescent="0.25">
      <c r="A329" t="s">
        <v>1887</v>
      </c>
      <c r="C329" t="s">
        <v>33</v>
      </c>
      <c r="D329" t="s">
        <v>1888</v>
      </c>
      <c r="G329" t="s">
        <v>1889</v>
      </c>
      <c r="H329" t="s">
        <v>34</v>
      </c>
      <c r="I329" t="b">
        <v>0</v>
      </c>
      <c r="J329" s="1">
        <v>42465</v>
      </c>
      <c r="K329" s="2">
        <v>42465</v>
      </c>
      <c r="L329" t="s">
        <v>40</v>
      </c>
      <c r="M329" s="3">
        <v>0.4375</v>
      </c>
      <c r="N329" t="s">
        <v>1883</v>
      </c>
      <c r="O329" t="s">
        <v>1884</v>
      </c>
      <c r="P329" t="s">
        <v>156</v>
      </c>
      <c r="Q329" t="b">
        <v>0</v>
      </c>
      <c r="R329" s="1">
        <v>42465</v>
      </c>
      <c r="S329" s="2">
        <v>42465</v>
      </c>
      <c r="T329" t="s">
        <v>40</v>
      </c>
      <c r="U329" s="3">
        <v>0.47916666666666669</v>
      </c>
      <c r="V329" t="s">
        <v>1890</v>
      </c>
      <c r="W329" t="s">
        <v>1891</v>
      </c>
      <c r="X329" t="s">
        <v>156</v>
      </c>
      <c r="Y329" t="s">
        <v>1421</v>
      </c>
      <c r="Z329" t="s">
        <v>1422</v>
      </c>
      <c r="AA329" t="s">
        <v>1421</v>
      </c>
      <c r="AD329" t="s">
        <v>37</v>
      </c>
      <c r="AE329" t="s">
        <v>37</v>
      </c>
      <c r="AF329" t="s">
        <v>38</v>
      </c>
      <c r="AG329" t="s">
        <v>33</v>
      </c>
      <c r="AH329" t="s">
        <v>1892</v>
      </c>
      <c r="AI329" t="s">
        <v>1893</v>
      </c>
      <c r="AK329" t="s">
        <v>1894</v>
      </c>
    </row>
    <row r="330" spans="1:37" x14ac:dyDescent="0.25">
      <c r="A330" t="s">
        <v>1895</v>
      </c>
      <c r="C330" t="s">
        <v>33</v>
      </c>
      <c r="D330" t="s">
        <v>1896</v>
      </c>
      <c r="G330" t="s">
        <v>1897</v>
      </c>
      <c r="H330" t="s">
        <v>34</v>
      </c>
      <c r="I330" t="b">
        <v>0</v>
      </c>
      <c r="J330" s="1">
        <v>42465</v>
      </c>
      <c r="K330" s="2">
        <v>42465</v>
      </c>
      <c r="L330" t="s">
        <v>40</v>
      </c>
      <c r="M330" s="3">
        <v>0.625</v>
      </c>
      <c r="N330" t="s">
        <v>1898</v>
      </c>
      <c r="O330" t="s">
        <v>1899</v>
      </c>
      <c r="P330" t="s">
        <v>156</v>
      </c>
      <c r="Q330" t="b">
        <v>0</v>
      </c>
      <c r="R330" s="1">
        <v>42465</v>
      </c>
      <c r="S330" s="2">
        <v>42465</v>
      </c>
      <c r="T330" t="s">
        <v>40</v>
      </c>
      <c r="U330" s="3">
        <v>0.625</v>
      </c>
      <c r="V330" t="s">
        <v>1898</v>
      </c>
      <c r="W330" t="s">
        <v>1899</v>
      </c>
      <c r="X330" t="s">
        <v>156</v>
      </c>
      <c r="Y330" t="s">
        <v>1431</v>
      </c>
      <c r="AA330" t="s">
        <v>1431</v>
      </c>
      <c r="AD330" t="s">
        <v>37</v>
      </c>
      <c r="AE330" t="s">
        <v>37</v>
      </c>
      <c r="AF330" t="s">
        <v>38</v>
      </c>
      <c r="AG330" t="s">
        <v>33</v>
      </c>
      <c r="AH330" t="s">
        <v>1900</v>
      </c>
      <c r="AI330" t="s">
        <v>1901</v>
      </c>
      <c r="AK330" t="s">
        <v>1902</v>
      </c>
    </row>
    <row r="331" spans="1:37" x14ac:dyDescent="0.25">
      <c r="A331" t="s">
        <v>1435</v>
      </c>
      <c r="C331" t="s">
        <v>33</v>
      </c>
      <c r="D331" t="s">
        <v>1903</v>
      </c>
      <c r="G331" t="s">
        <v>1904</v>
      </c>
      <c r="H331" t="s">
        <v>34</v>
      </c>
      <c r="I331" t="b">
        <v>0</v>
      </c>
      <c r="J331" s="1">
        <v>42465</v>
      </c>
      <c r="K331" s="2">
        <v>42465</v>
      </c>
      <c r="L331" t="s">
        <v>40</v>
      </c>
      <c r="M331" s="3">
        <v>0.66666666666666663</v>
      </c>
      <c r="N331" t="s">
        <v>683</v>
      </c>
      <c r="O331" t="s">
        <v>684</v>
      </c>
      <c r="P331" t="s">
        <v>156</v>
      </c>
      <c r="Q331" t="b">
        <v>0</v>
      </c>
      <c r="R331" s="1">
        <v>42465</v>
      </c>
      <c r="S331" s="2">
        <v>42465</v>
      </c>
      <c r="T331" t="s">
        <v>40</v>
      </c>
      <c r="U331" s="3">
        <v>0.72916666666666663</v>
      </c>
      <c r="V331" t="s">
        <v>1905</v>
      </c>
      <c r="W331" t="s">
        <v>1906</v>
      </c>
      <c r="X331" t="s">
        <v>156</v>
      </c>
      <c r="Y331" t="s">
        <v>1421</v>
      </c>
      <c r="Z331" t="s">
        <v>1422</v>
      </c>
      <c r="AA331" t="s">
        <v>1421</v>
      </c>
      <c r="AD331" t="s">
        <v>37</v>
      </c>
      <c r="AE331" t="s">
        <v>37</v>
      </c>
      <c r="AF331" t="s">
        <v>38</v>
      </c>
      <c r="AG331" t="s">
        <v>33</v>
      </c>
      <c r="AH331" t="s">
        <v>1440</v>
      </c>
      <c r="AI331" t="s">
        <v>1441</v>
      </c>
      <c r="AK331" t="s">
        <v>1442</v>
      </c>
    </row>
    <row r="332" spans="1:37" x14ac:dyDescent="0.25">
      <c r="A332" t="s">
        <v>1443</v>
      </c>
      <c r="C332" t="s">
        <v>33</v>
      </c>
      <c r="D332" t="s">
        <v>1907</v>
      </c>
      <c r="G332" t="s">
        <v>1908</v>
      </c>
      <c r="H332" t="s">
        <v>34</v>
      </c>
      <c r="I332" t="b">
        <v>0</v>
      </c>
      <c r="J332" s="1">
        <v>42465</v>
      </c>
      <c r="K332" s="2">
        <v>42465</v>
      </c>
      <c r="L332" t="s">
        <v>40</v>
      </c>
      <c r="M332" s="3">
        <v>0.75</v>
      </c>
      <c r="N332" t="s">
        <v>693</v>
      </c>
      <c r="O332" t="s">
        <v>694</v>
      </c>
      <c r="P332" t="s">
        <v>156</v>
      </c>
      <c r="Q332" t="b">
        <v>0</v>
      </c>
      <c r="R332" s="1">
        <v>42465</v>
      </c>
      <c r="S332" s="2">
        <v>42465</v>
      </c>
      <c r="T332" t="s">
        <v>40</v>
      </c>
      <c r="U332" s="3">
        <v>0.77083333333333337</v>
      </c>
      <c r="V332" t="s">
        <v>1909</v>
      </c>
      <c r="W332" t="s">
        <v>1910</v>
      </c>
      <c r="X332" t="s">
        <v>156</v>
      </c>
      <c r="Y332" t="s">
        <v>1421</v>
      </c>
      <c r="Z332" t="s">
        <v>1422</v>
      </c>
      <c r="AA332" t="s">
        <v>1421</v>
      </c>
      <c r="AD332" t="s">
        <v>37</v>
      </c>
      <c r="AE332" t="s">
        <v>37</v>
      </c>
      <c r="AF332" t="s">
        <v>38</v>
      </c>
      <c r="AG332" t="s">
        <v>33</v>
      </c>
      <c r="AH332" t="s">
        <v>1423</v>
      </c>
      <c r="AI332" t="s">
        <v>1448</v>
      </c>
      <c r="AK332" t="s">
        <v>1425</v>
      </c>
    </row>
    <row r="333" spans="1:37" x14ac:dyDescent="0.25">
      <c r="A333" t="s">
        <v>1911</v>
      </c>
      <c r="C333" t="s">
        <v>33</v>
      </c>
      <c r="D333" t="s">
        <v>1912</v>
      </c>
      <c r="G333" t="s">
        <v>1913</v>
      </c>
      <c r="H333" t="s">
        <v>34</v>
      </c>
      <c r="I333" t="b">
        <v>0</v>
      </c>
      <c r="J333" s="1">
        <v>42466</v>
      </c>
      <c r="K333" s="2">
        <v>42466</v>
      </c>
      <c r="L333" t="s">
        <v>41</v>
      </c>
      <c r="M333" s="3">
        <v>0.4375</v>
      </c>
      <c r="N333" t="s">
        <v>1914</v>
      </c>
      <c r="O333" t="s">
        <v>1915</v>
      </c>
      <c r="P333" t="s">
        <v>156</v>
      </c>
      <c r="Q333" t="b">
        <v>0</v>
      </c>
      <c r="R333" s="1">
        <v>42466</v>
      </c>
      <c r="S333" s="2">
        <v>42466</v>
      </c>
      <c r="T333" t="s">
        <v>41</v>
      </c>
      <c r="U333" s="3">
        <v>0.4375</v>
      </c>
      <c r="V333" t="s">
        <v>1914</v>
      </c>
      <c r="W333" t="s">
        <v>1915</v>
      </c>
      <c r="X333" t="s">
        <v>156</v>
      </c>
      <c r="Y333" t="s">
        <v>1454</v>
      </c>
      <c r="Z333" t="s">
        <v>1455</v>
      </c>
      <c r="AA333" t="s">
        <v>1454</v>
      </c>
      <c r="AD333" t="s">
        <v>37</v>
      </c>
      <c r="AE333" t="s">
        <v>37</v>
      </c>
      <c r="AF333" t="s">
        <v>38</v>
      </c>
      <c r="AG333" t="s">
        <v>33</v>
      </c>
      <c r="AH333" t="s">
        <v>1916</v>
      </c>
      <c r="AI333" t="s">
        <v>1917</v>
      </c>
      <c r="AK333" t="s">
        <v>1918</v>
      </c>
    </row>
    <row r="334" spans="1:37" x14ac:dyDescent="0.25">
      <c r="A334" t="s">
        <v>1459</v>
      </c>
      <c r="C334" t="s">
        <v>33</v>
      </c>
      <c r="D334" t="s">
        <v>1919</v>
      </c>
      <c r="G334" t="s">
        <v>1920</v>
      </c>
      <c r="H334" t="s">
        <v>34</v>
      </c>
      <c r="I334" t="b">
        <v>0</v>
      </c>
      <c r="J334" s="1">
        <v>42466</v>
      </c>
      <c r="K334" s="2">
        <v>42466</v>
      </c>
      <c r="L334" t="s">
        <v>41</v>
      </c>
      <c r="M334" s="3">
        <v>0.64583333333333337</v>
      </c>
      <c r="N334" t="s">
        <v>1921</v>
      </c>
      <c r="O334" t="s">
        <v>1922</v>
      </c>
      <c r="P334" t="s">
        <v>156</v>
      </c>
      <c r="Q334" t="b">
        <v>0</v>
      </c>
      <c r="R334" s="1">
        <v>42466</v>
      </c>
      <c r="S334" s="2">
        <v>42466</v>
      </c>
      <c r="T334" t="s">
        <v>41</v>
      </c>
      <c r="U334" s="3">
        <v>0.70833333333333337</v>
      </c>
      <c r="V334" t="s">
        <v>1923</v>
      </c>
      <c r="W334" t="s">
        <v>1924</v>
      </c>
      <c r="X334" t="s">
        <v>156</v>
      </c>
      <c r="Y334" t="s">
        <v>1431</v>
      </c>
      <c r="AA334" t="s">
        <v>1431</v>
      </c>
      <c r="AD334" t="s">
        <v>37</v>
      </c>
      <c r="AE334" t="s">
        <v>37</v>
      </c>
      <c r="AF334" t="s">
        <v>38</v>
      </c>
      <c r="AG334" t="s">
        <v>33</v>
      </c>
      <c r="AH334" t="s">
        <v>1466</v>
      </c>
      <c r="AI334" t="s">
        <v>1467</v>
      </c>
      <c r="AK334" t="s">
        <v>1468</v>
      </c>
    </row>
    <row r="335" spans="1:37" x14ac:dyDescent="0.25">
      <c r="A335" t="s">
        <v>1469</v>
      </c>
      <c r="C335" t="s">
        <v>33</v>
      </c>
      <c r="D335" t="s">
        <v>1925</v>
      </c>
      <c r="G335" t="s">
        <v>1926</v>
      </c>
      <c r="H335" t="s">
        <v>34</v>
      </c>
      <c r="I335" t="b">
        <v>0</v>
      </c>
      <c r="J335" s="1">
        <v>42466</v>
      </c>
      <c r="K335" s="2">
        <v>42466</v>
      </c>
      <c r="L335" t="s">
        <v>41</v>
      </c>
      <c r="M335" s="3">
        <v>0.66666666666666663</v>
      </c>
      <c r="N335" t="s">
        <v>715</v>
      </c>
      <c r="O335" t="s">
        <v>716</v>
      </c>
      <c r="P335" t="s">
        <v>156</v>
      </c>
      <c r="Q335" t="b">
        <v>0</v>
      </c>
      <c r="R335" s="1">
        <v>42466</v>
      </c>
      <c r="S335" s="2">
        <v>42466</v>
      </c>
      <c r="T335" t="s">
        <v>41</v>
      </c>
      <c r="U335" s="3">
        <v>0.72916666666666663</v>
      </c>
      <c r="V335" t="s">
        <v>1927</v>
      </c>
      <c r="W335" t="s">
        <v>1928</v>
      </c>
      <c r="X335" t="s">
        <v>156</v>
      </c>
      <c r="Y335" t="s">
        <v>1421</v>
      </c>
      <c r="Z335" t="s">
        <v>1422</v>
      </c>
      <c r="AA335" t="s">
        <v>1421</v>
      </c>
      <c r="AD335" t="s">
        <v>37</v>
      </c>
      <c r="AE335" t="s">
        <v>37</v>
      </c>
      <c r="AF335" t="s">
        <v>38</v>
      </c>
      <c r="AG335" t="s">
        <v>33</v>
      </c>
      <c r="AH335" t="s">
        <v>1440</v>
      </c>
      <c r="AI335" t="s">
        <v>1476</v>
      </c>
      <c r="AK335" t="s">
        <v>1442</v>
      </c>
    </row>
    <row r="336" spans="1:37" x14ac:dyDescent="0.25">
      <c r="A336" t="s">
        <v>1477</v>
      </c>
      <c r="C336" t="s">
        <v>33</v>
      </c>
      <c r="D336" t="s">
        <v>1478</v>
      </c>
      <c r="E336" t="s">
        <v>1929</v>
      </c>
      <c r="G336" t="s">
        <v>1930</v>
      </c>
      <c r="H336" t="s">
        <v>34</v>
      </c>
      <c r="I336" t="b">
        <v>0</v>
      </c>
      <c r="J336" s="1">
        <v>42467</v>
      </c>
      <c r="K336" s="2">
        <v>42467</v>
      </c>
      <c r="L336" t="s">
        <v>42</v>
      </c>
      <c r="M336" s="3">
        <v>0.41666666666666669</v>
      </c>
      <c r="N336" t="s">
        <v>1929</v>
      </c>
      <c r="O336" t="s">
        <v>1931</v>
      </c>
      <c r="P336" t="s">
        <v>156</v>
      </c>
      <c r="Q336" t="b">
        <v>0</v>
      </c>
      <c r="R336" s="1">
        <v>42467</v>
      </c>
      <c r="S336" s="2">
        <v>42467</v>
      </c>
      <c r="T336" t="s">
        <v>42</v>
      </c>
      <c r="U336" s="3">
        <v>0.625</v>
      </c>
      <c r="V336" t="s">
        <v>1932</v>
      </c>
      <c r="W336" t="s">
        <v>1933</v>
      </c>
      <c r="X336" t="s">
        <v>156</v>
      </c>
      <c r="Y336" t="s">
        <v>1421</v>
      </c>
      <c r="Z336" t="s">
        <v>1422</v>
      </c>
      <c r="AA336" t="s">
        <v>1421</v>
      </c>
      <c r="AD336" t="s">
        <v>37</v>
      </c>
      <c r="AE336" t="s">
        <v>37</v>
      </c>
      <c r="AF336" t="s">
        <v>38</v>
      </c>
      <c r="AG336" t="s">
        <v>33</v>
      </c>
      <c r="AH336" t="s">
        <v>1484</v>
      </c>
      <c r="AI336" t="s">
        <v>1485</v>
      </c>
      <c r="AK336" t="s">
        <v>1486</v>
      </c>
    </row>
    <row r="337" spans="1:37" x14ac:dyDescent="0.25">
      <c r="A337" t="s">
        <v>1934</v>
      </c>
      <c r="C337" t="s">
        <v>33</v>
      </c>
      <c r="D337" t="s">
        <v>1935</v>
      </c>
      <c r="G337" t="s">
        <v>1936</v>
      </c>
      <c r="H337" t="s">
        <v>34</v>
      </c>
      <c r="I337" t="b">
        <v>0</v>
      </c>
      <c r="J337" s="1">
        <v>42467</v>
      </c>
      <c r="K337" s="2">
        <v>42467</v>
      </c>
      <c r="L337" t="s">
        <v>42</v>
      </c>
      <c r="M337" s="3">
        <v>0.625</v>
      </c>
      <c r="N337" t="s">
        <v>1932</v>
      </c>
      <c r="O337" t="s">
        <v>1933</v>
      </c>
      <c r="P337" t="s">
        <v>156</v>
      </c>
      <c r="Q337" t="b">
        <v>0</v>
      </c>
      <c r="R337" s="1">
        <v>42467</v>
      </c>
      <c r="S337" s="2">
        <v>42467</v>
      </c>
      <c r="T337" t="s">
        <v>42</v>
      </c>
      <c r="U337" s="3">
        <v>0.625</v>
      </c>
      <c r="V337" t="s">
        <v>1932</v>
      </c>
      <c r="W337" t="s">
        <v>1933</v>
      </c>
      <c r="X337" t="s">
        <v>156</v>
      </c>
      <c r="Y337" t="s">
        <v>1431</v>
      </c>
      <c r="AA337" t="s">
        <v>1431</v>
      </c>
      <c r="AD337" t="s">
        <v>37</v>
      </c>
      <c r="AE337" t="s">
        <v>37</v>
      </c>
      <c r="AF337" t="s">
        <v>38</v>
      </c>
      <c r="AG337" t="s">
        <v>33</v>
      </c>
      <c r="AH337" t="s">
        <v>1937</v>
      </c>
      <c r="AI337" t="s">
        <v>1938</v>
      </c>
      <c r="AK337" t="s">
        <v>1939</v>
      </c>
    </row>
    <row r="338" spans="1:37" x14ac:dyDescent="0.25">
      <c r="A338" t="s">
        <v>1493</v>
      </c>
      <c r="C338" t="s">
        <v>33</v>
      </c>
      <c r="D338" t="s">
        <v>1940</v>
      </c>
      <c r="G338" t="s">
        <v>1941</v>
      </c>
      <c r="H338" t="s">
        <v>34</v>
      </c>
      <c r="I338" t="b">
        <v>0</v>
      </c>
      <c r="J338" s="1">
        <v>42467</v>
      </c>
      <c r="K338" s="2">
        <v>42467</v>
      </c>
      <c r="L338" t="s">
        <v>42</v>
      </c>
      <c r="M338" s="3">
        <v>0.625</v>
      </c>
      <c r="N338" t="s">
        <v>1932</v>
      </c>
      <c r="O338" t="s">
        <v>1933</v>
      </c>
      <c r="P338" t="s">
        <v>156</v>
      </c>
      <c r="Q338" t="b">
        <v>0</v>
      </c>
      <c r="R338" s="1">
        <v>42467</v>
      </c>
      <c r="S338" s="2">
        <v>42467</v>
      </c>
      <c r="T338" t="s">
        <v>42</v>
      </c>
      <c r="U338" s="3">
        <v>0.70833333333333337</v>
      </c>
      <c r="V338" t="s">
        <v>1942</v>
      </c>
      <c r="W338" t="s">
        <v>1943</v>
      </c>
      <c r="X338" t="s">
        <v>156</v>
      </c>
      <c r="Y338" t="s">
        <v>1431</v>
      </c>
      <c r="AA338" t="s">
        <v>1431</v>
      </c>
      <c r="AD338" t="s">
        <v>37</v>
      </c>
      <c r="AE338" t="s">
        <v>37</v>
      </c>
      <c r="AF338" t="s">
        <v>38</v>
      </c>
      <c r="AG338" t="s">
        <v>33</v>
      </c>
      <c r="AH338" t="s">
        <v>1498</v>
      </c>
      <c r="AI338" t="s">
        <v>1499</v>
      </c>
      <c r="AK338" t="s">
        <v>1500</v>
      </c>
    </row>
    <row r="339" spans="1:37" x14ac:dyDescent="0.25">
      <c r="A339" t="s">
        <v>1944</v>
      </c>
      <c r="C339" t="s">
        <v>33</v>
      </c>
      <c r="D339" t="s">
        <v>1945</v>
      </c>
      <c r="G339" t="s">
        <v>1946</v>
      </c>
      <c r="H339" t="s">
        <v>34</v>
      </c>
      <c r="I339" t="b">
        <v>0</v>
      </c>
      <c r="J339" s="1">
        <v>42467</v>
      </c>
      <c r="K339" s="2">
        <v>42467</v>
      </c>
      <c r="L339" t="s">
        <v>42</v>
      </c>
      <c r="M339" s="3">
        <v>0.66666666666666663</v>
      </c>
      <c r="N339" t="s">
        <v>740</v>
      </c>
      <c r="O339" t="s">
        <v>742</v>
      </c>
      <c r="P339" t="s">
        <v>156</v>
      </c>
      <c r="Q339" t="b">
        <v>0</v>
      </c>
      <c r="R339" s="1">
        <v>42467</v>
      </c>
      <c r="S339" s="2">
        <v>42467</v>
      </c>
      <c r="T339" t="s">
        <v>42</v>
      </c>
      <c r="U339" s="3">
        <v>0.70833333333333337</v>
      </c>
      <c r="V339" t="s">
        <v>1942</v>
      </c>
      <c r="W339" t="s">
        <v>1943</v>
      </c>
      <c r="X339" t="s">
        <v>156</v>
      </c>
      <c r="Y339" t="s">
        <v>1421</v>
      </c>
      <c r="Z339" t="s">
        <v>1422</v>
      </c>
      <c r="AA339" t="s">
        <v>1421</v>
      </c>
      <c r="AD339" t="s">
        <v>37</v>
      </c>
      <c r="AE339" t="s">
        <v>37</v>
      </c>
      <c r="AF339" t="s">
        <v>38</v>
      </c>
      <c r="AG339" t="s">
        <v>33</v>
      </c>
      <c r="AH339" t="s">
        <v>1947</v>
      </c>
      <c r="AI339" t="s">
        <v>686</v>
      </c>
      <c r="AK339" t="s">
        <v>1948</v>
      </c>
    </row>
    <row r="340" spans="1:37" x14ac:dyDescent="0.25">
      <c r="A340" t="s">
        <v>1501</v>
      </c>
      <c r="C340" t="s">
        <v>33</v>
      </c>
      <c r="D340" t="s">
        <v>1949</v>
      </c>
      <c r="G340" t="s">
        <v>1950</v>
      </c>
      <c r="H340" t="s">
        <v>34</v>
      </c>
      <c r="I340" t="b">
        <v>0</v>
      </c>
      <c r="J340" s="1">
        <v>42467</v>
      </c>
      <c r="K340" s="2">
        <v>42467</v>
      </c>
      <c r="L340" t="s">
        <v>42</v>
      </c>
      <c r="M340" s="3">
        <v>0.66666666666666663</v>
      </c>
      <c r="N340" t="s">
        <v>740</v>
      </c>
      <c r="O340" t="s">
        <v>742</v>
      </c>
      <c r="P340" t="s">
        <v>156</v>
      </c>
      <c r="Q340" t="b">
        <v>0</v>
      </c>
      <c r="R340" s="1">
        <v>42467</v>
      </c>
      <c r="S340" s="2">
        <v>42467</v>
      </c>
      <c r="T340" t="s">
        <v>42</v>
      </c>
      <c r="U340" s="3">
        <v>0.72916666666666663</v>
      </c>
      <c r="V340" t="s">
        <v>1951</v>
      </c>
      <c r="W340" t="s">
        <v>1952</v>
      </c>
      <c r="X340" t="s">
        <v>156</v>
      </c>
      <c r="Y340" t="s">
        <v>1421</v>
      </c>
      <c r="Z340" t="s">
        <v>1422</v>
      </c>
      <c r="AA340" t="s">
        <v>1421</v>
      </c>
      <c r="AD340" t="s">
        <v>37</v>
      </c>
      <c r="AE340" t="s">
        <v>37</v>
      </c>
      <c r="AF340" t="s">
        <v>38</v>
      </c>
      <c r="AG340" t="s">
        <v>33</v>
      </c>
      <c r="AH340" t="s">
        <v>1440</v>
      </c>
      <c r="AI340" t="s">
        <v>1508</v>
      </c>
      <c r="AK340" t="s">
        <v>1442</v>
      </c>
    </row>
    <row r="341" spans="1:37" x14ac:dyDescent="0.25">
      <c r="A341" t="s">
        <v>1515</v>
      </c>
      <c r="C341" t="s">
        <v>33</v>
      </c>
      <c r="D341" t="s">
        <v>1953</v>
      </c>
      <c r="G341" t="s">
        <v>1954</v>
      </c>
      <c r="H341" t="s">
        <v>34</v>
      </c>
      <c r="I341" t="b">
        <v>0</v>
      </c>
      <c r="J341" s="1">
        <v>42467</v>
      </c>
      <c r="K341" s="2">
        <v>42467</v>
      </c>
      <c r="L341" t="s">
        <v>42</v>
      </c>
      <c r="M341" s="3">
        <v>0.70833333333333337</v>
      </c>
      <c r="N341" t="s">
        <v>1942</v>
      </c>
      <c r="O341" t="s">
        <v>1943</v>
      </c>
      <c r="P341" t="s">
        <v>156</v>
      </c>
      <c r="Q341" t="b">
        <v>0</v>
      </c>
      <c r="R341" s="1">
        <v>42467</v>
      </c>
      <c r="S341" s="2">
        <v>42467</v>
      </c>
      <c r="T341" t="s">
        <v>42</v>
      </c>
      <c r="U341" s="3">
        <v>0.77083333333333337</v>
      </c>
      <c r="V341" t="s">
        <v>1955</v>
      </c>
      <c r="W341" t="s">
        <v>1956</v>
      </c>
      <c r="X341" t="s">
        <v>156</v>
      </c>
      <c r="Y341" t="s">
        <v>1421</v>
      </c>
      <c r="Z341" t="s">
        <v>1422</v>
      </c>
      <c r="AA341" t="s">
        <v>1421</v>
      </c>
      <c r="AD341" t="s">
        <v>37</v>
      </c>
      <c r="AE341" t="s">
        <v>37</v>
      </c>
      <c r="AF341" t="s">
        <v>38</v>
      </c>
      <c r="AG341" t="s">
        <v>33</v>
      </c>
      <c r="AH341" t="s">
        <v>1520</v>
      </c>
      <c r="AI341" t="s">
        <v>1521</v>
      </c>
      <c r="AK341" t="s">
        <v>1522</v>
      </c>
    </row>
    <row r="342" spans="1:37" x14ac:dyDescent="0.25">
      <c r="A342" t="s">
        <v>1523</v>
      </c>
      <c r="C342" t="s">
        <v>33</v>
      </c>
      <c r="D342" t="s">
        <v>1524</v>
      </c>
      <c r="E342" t="s">
        <v>1955</v>
      </c>
      <c r="G342" t="s">
        <v>1957</v>
      </c>
      <c r="H342" t="s">
        <v>34</v>
      </c>
      <c r="I342" t="b">
        <v>0</v>
      </c>
      <c r="J342" s="1">
        <v>42467</v>
      </c>
      <c r="K342" s="2">
        <v>42467</v>
      </c>
      <c r="L342" t="s">
        <v>42</v>
      </c>
      <c r="M342" s="3">
        <v>0.77083333333333337</v>
      </c>
      <c r="N342" t="s">
        <v>1955</v>
      </c>
      <c r="O342" t="s">
        <v>1956</v>
      </c>
      <c r="P342" t="s">
        <v>156</v>
      </c>
      <c r="Q342" t="b">
        <v>0</v>
      </c>
      <c r="R342" s="1">
        <v>42467</v>
      </c>
      <c r="S342" s="2">
        <v>42467</v>
      </c>
      <c r="T342" t="s">
        <v>42</v>
      </c>
      <c r="U342" s="3">
        <v>0.82291666666666663</v>
      </c>
      <c r="V342" t="s">
        <v>1958</v>
      </c>
      <c r="W342" t="s">
        <v>1959</v>
      </c>
      <c r="X342" t="s">
        <v>156</v>
      </c>
      <c r="Y342" t="s">
        <v>1431</v>
      </c>
      <c r="AA342" t="s">
        <v>1431</v>
      </c>
      <c r="AD342" t="s">
        <v>37</v>
      </c>
      <c r="AE342" t="s">
        <v>37</v>
      </c>
      <c r="AF342" t="s">
        <v>38</v>
      </c>
      <c r="AG342" t="s">
        <v>33</v>
      </c>
      <c r="AH342" t="s">
        <v>1528</v>
      </c>
      <c r="AI342" t="s">
        <v>1529</v>
      </c>
      <c r="AK342" t="s">
        <v>1530</v>
      </c>
    </row>
    <row r="343" spans="1:37" x14ac:dyDescent="0.25">
      <c r="A343" t="s">
        <v>1960</v>
      </c>
      <c r="C343" t="s">
        <v>33</v>
      </c>
      <c r="D343" t="s">
        <v>1961</v>
      </c>
      <c r="G343" t="s">
        <v>1962</v>
      </c>
      <c r="H343" t="s">
        <v>34</v>
      </c>
      <c r="I343" t="b">
        <v>0</v>
      </c>
      <c r="J343" s="1">
        <v>42469</v>
      </c>
      <c r="K343" s="2">
        <v>42469</v>
      </c>
      <c r="L343" t="s">
        <v>35</v>
      </c>
      <c r="M343" s="3">
        <v>0.4375</v>
      </c>
      <c r="N343" t="s">
        <v>1963</v>
      </c>
      <c r="O343" t="s">
        <v>1964</v>
      </c>
      <c r="P343" t="s">
        <v>156</v>
      </c>
      <c r="Q343" t="b">
        <v>0</v>
      </c>
      <c r="R343" s="1">
        <v>42469</v>
      </c>
      <c r="S343" s="2">
        <v>42469</v>
      </c>
      <c r="T343" t="s">
        <v>35</v>
      </c>
      <c r="U343" s="3">
        <v>0.4375</v>
      </c>
      <c r="V343" t="s">
        <v>1963</v>
      </c>
      <c r="W343" t="s">
        <v>1964</v>
      </c>
      <c r="X343" t="s">
        <v>156</v>
      </c>
      <c r="Y343" t="s">
        <v>1454</v>
      </c>
      <c r="Z343" t="s">
        <v>1455</v>
      </c>
      <c r="AA343" t="s">
        <v>1454</v>
      </c>
      <c r="AD343" t="s">
        <v>37</v>
      </c>
      <c r="AE343" t="s">
        <v>37</v>
      </c>
      <c r="AF343" t="s">
        <v>38</v>
      </c>
      <c r="AG343" t="s">
        <v>33</v>
      </c>
      <c r="AH343" t="s">
        <v>1965</v>
      </c>
      <c r="AI343" t="s">
        <v>1966</v>
      </c>
      <c r="AK343" t="s">
        <v>1967</v>
      </c>
    </row>
    <row r="344" spans="1:37" x14ac:dyDescent="0.25">
      <c r="A344" t="s">
        <v>1414</v>
      </c>
      <c r="C344" t="s">
        <v>33</v>
      </c>
      <c r="D344" t="s">
        <v>1531</v>
      </c>
      <c r="E344" t="s">
        <v>1968</v>
      </c>
      <c r="G344" t="s">
        <v>1969</v>
      </c>
      <c r="H344" t="s">
        <v>34</v>
      </c>
      <c r="I344" t="b">
        <v>0</v>
      </c>
      <c r="J344" s="1">
        <v>42471</v>
      </c>
      <c r="K344" s="2">
        <v>42471</v>
      </c>
      <c r="L344" t="s">
        <v>39</v>
      </c>
      <c r="M344" s="3">
        <v>0.41666666666666669</v>
      </c>
      <c r="N344" t="s">
        <v>1968</v>
      </c>
      <c r="O344" t="s">
        <v>1970</v>
      </c>
      <c r="P344" t="s">
        <v>156</v>
      </c>
      <c r="Q344" t="b">
        <v>0</v>
      </c>
      <c r="R344" s="1">
        <v>42471</v>
      </c>
      <c r="S344" s="2">
        <v>42471</v>
      </c>
      <c r="T344" t="s">
        <v>39</v>
      </c>
      <c r="U344" s="3">
        <v>0.41666666666666669</v>
      </c>
      <c r="V344" t="s">
        <v>1968</v>
      </c>
      <c r="W344" t="s">
        <v>1970</v>
      </c>
      <c r="X344" t="s">
        <v>156</v>
      </c>
      <c r="Y344" t="s">
        <v>1431</v>
      </c>
      <c r="AA344" t="s">
        <v>1431</v>
      </c>
      <c r="AD344" t="s">
        <v>37</v>
      </c>
      <c r="AE344" t="s">
        <v>37</v>
      </c>
      <c r="AF344" t="s">
        <v>38</v>
      </c>
      <c r="AG344" t="s">
        <v>33</v>
      </c>
      <c r="AH344" t="s">
        <v>1535</v>
      </c>
      <c r="AI344" t="s">
        <v>1536</v>
      </c>
      <c r="AK344" t="s">
        <v>1537</v>
      </c>
    </row>
    <row r="345" spans="1:37" x14ac:dyDescent="0.25">
      <c r="A345" t="s">
        <v>1414</v>
      </c>
      <c r="C345" t="s">
        <v>33</v>
      </c>
      <c r="D345" t="s">
        <v>1971</v>
      </c>
      <c r="G345" t="s">
        <v>1972</v>
      </c>
      <c r="H345" t="s">
        <v>34</v>
      </c>
      <c r="I345" t="b">
        <v>0</v>
      </c>
      <c r="J345" s="1">
        <v>42471</v>
      </c>
      <c r="K345" s="2">
        <v>42471</v>
      </c>
      <c r="L345" t="s">
        <v>39</v>
      </c>
      <c r="M345" s="3">
        <v>0.4375</v>
      </c>
      <c r="N345" t="s">
        <v>1973</v>
      </c>
      <c r="O345" t="s">
        <v>1974</v>
      </c>
      <c r="P345" t="s">
        <v>156</v>
      </c>
      <c r="Q345" t="b">
        <v>0</v>
      </c>
      <c r="R345" s="1">
        <v>42471</v>
      </c>
      <c r="S345" s="2">
        <v>42471</v>
      </c>
      <c r="T345" t="s">
        <v>39</v>
      </c>
      <c r="U345" s="3">
        <v>0.4375</v>
      </c>
      <c r="V345" t="s">
        <v>1973</v>
      </c>
      <c r="W345" t="s">
        <v>1974</v>
      </c>
      <c r="X345" t="s">
        <v>156</v>
      </c>
      <c r="Y345" t="s">
        <v>1454</v>
      </c>
      <c r="Z345" t="s">
        <v>1455</v>
      </c>
      <c r="AA345" t="s">
        <v>1454</v>
      </c>
      <c r="AD345" t="s">
        <v>37</v>
      </c>
      <c r="AE345" t="s">
        <v>37</v>
      </c>
      <c r="AF345" t="s">
        <v>38</v>
      </c>
      <c r="AG345" t="s">
        <v>33</v>
      </c>
      <c r="AH345" t="s">
        <v>1872</v>
      </c>
      <c r="AI345" t="s">
        <v>1975</v>
      </c>
      <c r="AK345" t="s">
        <v>1874</v>
      </c>
    </row>
    <row r="346" spans="1:37" x14ac:dyDescent="0.25">
      <c r="A346" t="s">
        <v>1875</v>
      </c>
      <c r="C346" t="s">
        <v>33</v>
      </c>
      <c r="D346" t="s">
        <v>1976</v>
      </c>
      <c r="G346" t="s">
        <v>1977</v>
      </c>
      <c r="H346" t="s">
        <v>34</v>
      </c>
      <c r="I346" t="b">
        <v>0</v>
      </c>
      <c r="J346" s="1">
        <v>42471</v>
      </c>
      <c r="K346" s="2">
        <v>42471</v>
      </c>
      <c r="L346" t="s">
        <v>39</v>
      </c>
      <c r="M346" s="3">
        <v>0.625</v>
      </c>
      <c r="N346" t="s">
        <v>1978</v>
      </c>
      <c r="O346" t="s">
        <v>1979</v>
      </c>
      <c r="P346" t="s">
        <v>156</v>
      </c>
      <c r="Q346" t="b">
        <v>0</v>
      </c>
      <c r="R346" s="1">
        <v>42471</v>
      </c>
      <c r="S346" s="2">
        <v>42471</v>
      </c>
      <c r="T346" t="s">
        <v>39</v>
      </c>
      <c r="U346" s="3">
        <v>0.625</v>
      </c>
      <c r="V346" t="s">
        <v>1978</v>
      </c>
      <c r="W346" t="s">
        <v>1979</v>
      </c>
      <c r="X346" t="s">
        <v>156</v>
      </c>
      <c r="Y346" t="s">
        <v>1431</v>
      </c>
      <c r="AA346" t="s">
        <v>1431</v>
      </c>
      <c r="AD346" t="s">
        <v>37</v>
      </c>
      <c r="AE346" t="s">
        <v>37</v>
      </c>
      <c r="AF346" t="s">
        <v>38</v>
      </c>
      <c r="AG346" t="s">
        <v>33</v>
      </c>
      <c r="AH346" t="s">
        <v>1543</v>
      </c>
      <c r="AI346" t="s">
        <v>1880</v>
      </c>
      <c r="AK346" t="s">
        <v>1545</v>
      </c>
    </row>
    <row r="347" spans="1:37" x14ac:dyDescent="0.25">
      <c r="A347" t="s">
        <v>1414</v>
      </c>
      <c r="C347" t="s">
        <v>33</v>
      </c>
      <c r="D347" t="s">
        <v>1980</v>
      </c>
      <c r="G347" t="s">
        <v>1981</v>
      </c>
      <c r="H347" t="s">
        <v>34</v>
      </c>
      <c r="I347" t="b">
        <v>0</v>
      </c>
      <c r="J347" s="1">
        <v>42472</v>
      </c>
      <c r="K347" s="2">
        <v>42472</v>
      </c>
      <c r="L347" t="s">
        <v>40</v>
      </c>
      <c r="M347" s="3">
        <v>0.4375</v>
      </c>
      <c r="N347" t="s">
        <v>1982</v>
      </c>
      <c r="O347" t="s">
        <v>1983</v>
      </c>
      <c r="P347" t="s">
        <v>156</v>
      </c>
      <c r="Q347" t="b">
        <v>0</v>
      </c>
      <c r="R347" s="1">
        <v>42472</v>
      </c>
      <c r="S347" s="2">
        <v>42472</v>
      </c>
      <c r="T347" t="s">
        <v>40</v>
      </c>
      <c r="U347" s="3">
        <v>0.45833333333333331</v>
      </c>
      <c r="V347" t="s">
        <v>1984</v>
      </c>
      <c r="W347" t="s">
        <v>1985</v>
      </c>
      <c r="X347" t="s">
        <v>156</v>
      </c>
      <c r="Y347" t="s">
        <v>1421</v>
      </c>
      <c r="Z347" t="s">
        <v>1422</v>
      </c>
      <c r="AA347" t="s">
        <v>1421</v>
      </c>
      <c r="AD347" t="s">
        <v>37</v>
      </c>
      <c r="AE347" t="s">
        <v>37</v>
      </c>
      <c r="AF347" t="s">
        <v>38</v>
      </c>
      <c r="AG347" t="s">
        <v>33</v>
      </c>
      <c r="AH347" t="s">
        <v>1423</v>
      </c>
      <c r="AI347" t="s">
        <v>1424</v>
      </c>
      <c r="AK347" t="s">
        <v>1425</v>
      </c>
    </row>
    <row r="348" spans="1:37" x14ac:dyDescent="0.25">
      <c r="A348" t="s">
        <v>1944</v>
      </c>
      <c r="C348" t="s">
        <v>33</v>
      </c>
      <c r="D348" t="s">
        <v>1986</v>
      </c>
      <c r="G348" t="s">
        <v>1987</v>
      </c>
      <c r="H348" t="s">
        <v>34</v>
      </c>
      <c r="I348" t="b">
        <v>0</v>
      </c>
      <c r="J348" s="1">
        <v>42472</v>
      </c>
      <c r="K348" s="2">
        <v>42472</v>
      </c>
      <c r="L348" t="s">
        <v>40</v>
      </c>
      <c r="M348" s="3">
        <v>0.625</v>
      </c>
      <c r="N348" t="s">
        <v>1988</v>
      </c>
      <c r="O348" t="s">
        <v>1989</v>
      </c>
      <c r="P348" t="s">
        <v>156</v>
      </c>
      <c r="Q348" t="b">
        <v>0</v>
      </c>
      <c r="R348" s="1">
        <v>42472</v>
      </c>
      <c r="S348" s="2">
        <v>42472</v>
      </c>
      <c r="T348" t="s">
        <v>40</v>
      </c>
      <c r="U348" s="3">
        <v>0.625</v>
      </c>
      <c r="V348" t="s">
        <v>1988</v>
      </c>
      <c r="W348" t="s">
        <v>1989</v>
      </c>
      <c r="X348" t="s">
        <v>156</v>
      </c>
      <c r="Y348" t="s">
        <v>1431</v>
      </c>
      <c r="AA348" t="s">
        <v>1431</v>
      </c>
      <c r="AD348" t="s">
        <v>37</v>
      </c>
      <c r="AE348" t="s">
        <v>37</v>
      </c>
      <c r="AF348" t="s">
        <v>38</v>
      </c>
      <c r="AG348" t="s">
        <v>33</v>
      </c>
      <c r="AH348" t="s">
        <v>1900</v>
      </c>
      <c r="AI348" t="s">
        <v>686</v>
      </c>
      <c r="AK348" t="s">
        <v>1902</v>
      </c>
    </row>
    <row r="349" spans="1:37" x14ac:dyDescent="0.25">
      <c r="A349" t="s">
        <v>1435</v>
      </c>
      <c r="C349" t="s">
        <v>33</v>
      </c>
      <c r="D349" t="s">
        <v>1990</v>
      </c>
      <c r="G349" t="s">
        <v>1991</v>
      </c>
      <c r="H349" t="s">
        <v>34</v>
      </c>
      <c r="I349" t="b">
        <v>0</v>
      </c>
      <c r="J349" s="1">
        <v>42472</v>
      </c>
      <c r="K349" s="2">
        <v>42472</v>
      </c>
      <c r="L349" t="s">
        <v>40</v>
      </c>
      <c r="M349" s="3">
        <v>0.66666666666666663</v>
      </c>
      <c r="N349" t="s">
        <v>810</v>
      </c>
      <c r="O349" t="s">
        <v>811</v>
      </c>
      <c r="P349" t="s">
        <v>156</v>
      </c>
      <c r="Q349" t="b">
        <v>0</v>
      </c>
      <c r="R349" s="1">
        <v>42472</v>
      </c>
      <c r="S349" s="2">
        <v>42472</v>
      </c>
      <c r="T349" t="s">
        <v>40</v>
      </c>
      <c r="U349" s="3">
        <v>0.72916666666666663</v>
      </c>
      <c r="V349" t="s">
        <v>1992</v>
      </c>
      <c r="W349" t="s">
        <v>1993</v>
      </c>
      <c r="X349" t="s">
        <v>156</v>
      </c>
      <c r="Y349" t="s">
        <v>1421</v>
      </c>
      <c r="Z349" t="s">
        <v>1422</v>
      </c>
      <c r="AA349" t="s">
        <v>1421</v>
      </c>
      <c r="AD349" t="s">
        <v>37</v>
      </c>
      <c r="AE349" t="s">
        <v>37</v>
      </c>
      <c r="AF349" t="s">
        <v>38</v>
      </c>
      <c r="AG349" t="s">
        <v>33</v>
      </c>
      <c r="AH349" t="s">
        <v>1440</v>
      </c>
      <c r="AI349" t="s">
        <v>1441</v>
      </c>
      <c r="AK349" t="s">
        <v>1442</v>
      </c>
    </row>
    <row r="350" spans="1:37" x14ac:dyDescent="0.25">
      <c r="A350" t="s">
        <v>1443</v>
      </c>
      <c r="C350" t="s">
        <v>33</v>
      </c>
      <c r="D350" t="s">
        <v>1994</v>
      </c>
      <c r="G350" t="s">
        <v>1995</v>
      </c>
      <c r="H350" t="s">
        <v>34</v>
      </c>
      <c r="I350" t="b">
        <v>0</v>
      </c>
      <c r="J350" s="1">
        <v>42472</v>
      </c>
      <c r="K350" s="2">
        <v>42472</v>
      </c>
      <c r="L350" t="s">
        <v>40</v>
      </c>
      <c r="M350" s="3">
        <v>0.75</v>
      </c>
      <c r="N350" t="s">
        <v>1996</v>
      </c>
      <c r="O350" t="s">
        <v>1997</v>
      </c>
      <c r="P350" t="s">
        <v>156</v>
      </c>
      <c r="Q350" t="b">
        <v>0</v>
      </c>
      <c r="R350" s="1">
        <v>42472</v>
      </c>
      <c r="S350" s="2">
        <v>42472</v>
      </c>
      <c r="T350" t="s">
        <v>40</v>
      </c>
      <c r="U350" s="3">
        <v>0.77083333333333337</v>
      </c>
      <c r="V350" t="s">
        <v>1998</v>
      </c>
      <c r="W350" t="s">
        <v>1999</v>
      </c>
      <c r="X350" t="s">
        <v>156</v>
      </c>
      <c r="Y350" t="s">
        <v>1421</v>
      </c>
      <c r="Z350" t="s">
        <v>1422</v>
      </c>
      <c r="AA350" t="s">
        <v>1421</v>
      </c>
      <c r="AD350" t="s">
        <v>37</v>
      </c>
      <c r="AE350" t="s">
        <v>37</v>
      </c>
      <c r="AF350" t="s">
        <v>38</v>
      </c>
      <c r="AG350" t="s">
        <v>33</v>
      </c>
      <c r="AH350" t="s">
        <v>1423</v>
      </c>
      <c r="AI350" t="s">
        <v>1448</v>
      </c>
      <c r="AK350" t="s">
        <v>1425</v>
      </c>
    </row>
    <row r="351" spans="1:37" x14ac:dyDescent="0.25">
      <c r="A351" t="s">
        <v>1944</v>
      </c>
      <c r="C351" t="s">
        <v>33</v>
      </c>
      <c r="D351" t="s">
        <v>2000</v>
      </c>
      <c r="G351" t="s">
        <v>2001</v>
      </c>
      <c r="H351" t="s">
        <v>34</v>
      </c>
      <c r="I351" t="b">
        <v>0</v>
      </c>
      <c r="J351" s="1">
        <v>42472</v>
      </c>
      <c r="K351" s="2">
        <v>42472</v>
      </c>
      <c r="L351" t="s">
        <v>40</v>
      </c>
      <c r="M351" s="3">
        <v>0.75</v>
      </c>
      <c r="N351" t="s">
        <v>1996</v>
      </c>
      <c r="O351" t="s">
        <v>1997</v>
      </c>
      <c r="P351" t="s">
        <v>156</v>
      </c>
      <c r="Q351" t="b">
        <v>0</v>
      </c>
      <c r="R351" s="1">
        <v>42472</v>
      </c>
      <c r="S351" s="2">
        <v>42472</v>
      </c>
      <c r="T351" t="s">
        <v>40</v>
      </c>
      <c r="U351" s="3">
        <v>0.75</v>
      </c>
      <c r="V351" t="s">
        <v>1996</v>
      </c>
      <c r="W351" t="s">
        <v>1997</v>
      </c>
      <c r="X351" t="s">
        <v>156</v>
      </c>
      <c r="Y351" t="s">
        <v>1454</v>
      </c>
      <c r="Z351" t="s">
        <v>1455</v>
      </c>
      <c r="AA351" t="s">
        <v>1454</v>
      </c>
      <c r="AD351" t="s">
        <v>37</v>
      </c>
      <c r="AE351" t="s">
        <v>37</v>
      </c>
      <c r="AF351" t="s">
        <v>38</v>
      </c>
      <c r="AG351" t="s">
        <v>33</v>
      </c>
      <c r="AH351" t="s">
        <v>2002</v>
      </c>
      <c r="AI351" t="s">
        <v>686</v>
      </c>
      <c r="AK351" t="s">
        <v>2003</v>
      </c>
    </row>
    <row r="352" spans="1:37" x14ac:dyDescent="0.25">
      <c r="A352" t="s">
        <v>1459</v>
      </c>
      <c r="C352" t="s">
        <v>33</v>
      </c>
      <c r="D352" t="s">
        <v>2004</v>
      </c>
      <c r="G352" t="s">
        <v>2005</v>
      </c>
      <c r="H352" t="s">
        <v>34</v>
      </c>
      <c r="I352" t="b">
        <v>0</v>
      </c>
      <c r="J352" s="1">
        <v>42473</v>
      </c>
      <c r="K352" s="2">
        <v>42473</v>
      </c>
      <c r="L352" t="s">
        <v>41</v>
      </c>
      <c r="M352" s="3">
        <v>0.64583333333333337</v>
      </c>
      <c r="N352" t="s">
        <v>2006</v>
      </c>
      <c r="O352" t="s">
        <v>2007</v>
      </c>
      <c r="P352" t="s">
        <v>156</v>
      </c>
      <c r="Q352" t="b">
        <v>0</v>
      </c>
      <c r="R352" s="1">
        <v>42473</v>
      </c>
      <c r="S352" s="2">
        <v>42473</v>
      </c>
      <c r="T352" t="s">
        <v>41</v>
      </c>
      <c r="U352" s="3">
        <v>0.70833333333333337</v>
      </c>
      <c r="V352" t="s">
        <v>2008</v>
      </c>
      <c r="W352" t="s">
        <v>2009</v>
      </c>
      <c r="X352" t="s">
        <v>156</v>
      </c>
      <c r="Y352" t="s">
        <v>1431</v>
      </c>
      <c r="AA352" t="s">
        <v>1431</v>
      </c>
      <c r="AD352" t="s">
        <v>37</v>
      </c>
      <c r="AE352" t="s">
        <v>37</v>
      </c>
      <c r="AF352" t="s">
        <v>38</v>
      </c>
      <c r="AG352" t="s">
        <v>33</v>
      </c>
      <c r="AH352" t="s">
        <v>1466</v>
      </c>
      <c r="AI352" t="s">
        <v>1467</v>
      </c>
      <c r="AK352" t="s">
        <v>1468</v>
      </c>
    </row>
    <row r="353" spans="1:37" x14ac:dyDescent="0.25">
      <c r="A353" t="s">
        <v>1469</v>
      </c>
      <c r="C353" t="s">
        <v>33</v>
      </c>
      <c r="D353" t="s">
        <v>2010</v>
      </c>
      <c r="G353" t="s">
        <v>2011</v>
      </c>
      <c r="H353" t="s">
        <v>34</v>
      </c>
      <c r="I353" t="b">
        <v>0</v>
      </c>
      <c r="J353" s="1">
        <v>42473</v>
      </c>
      <c r="K353" s="2">
        <v>42473</v>
      </c>
      <c r="L353" t="s">
        <v>41</v>
      </c>
      <c r="M353" s="3">
        <v>0.66666666666666663</v>
      </c>
      <c r="N353" t="s">
        <v>843</v>
      </c>
      <c r="O353" t="s">
        <v>844</v>
      </c>
      <c r="P353" t="s">
        <v>156</v>
      </c>
      <c r="Q353" t="b">
        <v>0</v>
      </c>
      <c r="R353" s="1">
        <v>42473</v>
      </c>
      <c r="S353" s="2">
        <v>42473</v>
      </c>
      <c r="T353" t="s">
        <v>41</v>
      </c>
      <c r="U353" s="3">
        <v>0.72916666666666663</v>
      </c>
      <c r="V353" t="s">
        <v>2012</v>
      </c>
      <c r="W353" t="s">
        <v>2013</v>
      </c>
      <c r="X353" t="s">
        <v>156</v>
      </c>
      <c r="Y353" t="s">
        <v>1421</v>
      </c>
      <c r="Z353" t="s">
        <v>1422</v>
      </c>
      <c r="AA353" t="s">
        <v>1421</v>
      </c>
      <c r="AD353" t="s">
        <v>37</v>
      </c>
      <c r="AE353" t="s">
        <v>37</v>
      </c>
      <c r="AF353" t="s">
        <v>38</v>
      </c>
      <c r="AG353" t="s">
        <v>33</v>
      </c>
      <c r="AH353" t="s">
        <v>1440</v>
      </c>
      <c r="AI353" t="s">
        <v>1476</v>
      </c>
      <c r="AK353" t="s">
        <v>1442</v>
      </c>
    </row>
    <row r="354" spans="1:37" x14ac:dyDescent="0.25">
      <c r="A354" t="s">
        <v>1477</v>
      </c>
      <c r="C354" t="s">
        <v>33</v>
      </c>
      <c r="D354" t="s">
        <v>1478</v>
      </c>
      <c r="E354" t="s">
        <v>2014</v>
      </c>
      <c r="G354" t="s">
        <v>2015</v>
      </c>
      <c r="H354" t="s">
        <v>34</v>
      </c>
      <c r="I354" t="b">
        <v>0</v>
      </c>
      <c r="J354" s="1">
        <v>42474</v>
      </c>
      <c r="K354" s="2">
        <v>42474</v>
      </c>
      <c r="L354" t="s">
        <v>42</v>
      </c>
      <c r="M354" s="3">
        <v>0.41666666666666669</v>
      </c>
      <c r="N354" t="s">
        <v>2014</v>
      </c>
      <c r="O354" t="s">
        <v>2016</v>
      </c>
      <c r="P354" t="s">
        <v>156</v>
      </c>
      <c r="Q354" t="b">
        <v>0</v>
      </c>
      <c r="R354" s="1">
        <v>42474</v>
      </c>
      <c r="S354" s="2">
        <v>42474</v>
      </c>
      <c r="T354" t="s">
        <v>42</v>
      </c>
      <c r="U354" s="3">
        <v>0.625</v>
      </c>
      <c r="V354" t="s">
        <v>2017</v>
      </c>
      <c r="W354" t="s">
        <v>2018</v>
      </c>
      <c r="X354" t="s">
        <v>156</v>
      </c>
      <c r="Y354" t="s">
        <v>1421</v>
      </c>
      <c r="Z354" t="s">
        <v>1422</v>
      </c>
      <c r="AA354" t="s">
        <v>1421</v>
      </c>
      <c r="AD354" t="s">
        <v>37</v>
      </c>
      <c r="AE354" t="s">
        <v>37</v>
      </c>
      <c r="AF354" t="s">
        <v>38</v>
      </c>
      <c r="AG354" t="s">
        <v>33</v>
      </c>
      <c r="AH354" t="s">
        <v>1484</v>
      </c>
      <c r="AI354" t="s">
        <v>1485</v>
      </c>
      <c r="AK354" t="s">
        <v>1486</v>
      </c>
    </row>
    <row r="355" spans="1:37" x14ac:dyDescent="0.25">
      <c r="A355" t="s">
        <v>912</v>
      </c>
      <c r="C355" t="s">
        <v>33</v>
      </c>
      <c r="D355" t="s">
        <v>2019</v>
      </c>
      <c r="G355" t="s">
        <v>2020</v>
      </c>
      <c r="H355" t="s">
        <v>34</v>
      </c>
      <c r="I355" t="b">
        <v>0</v>
      </c>
      <c r="J355" s="1">
        <v>42474</v>
      </c>
      <c r="K355" s="2">
        <v>42474</v>
      </c>
      <c r="L355" t="s">
        <v>42</v>
      </c>
      <c r="M355" s="3">
        <v>0.4375</v>
      </c>
      <c r="N355" t="s">
        <v>2021</v>
      </c>
      <c r="O355" t="s">
        <v>2022</v>
      </c>
      <c r="P355" t="s">
        <v>156</v>
      </c>
      <c r="Q355" t="b">
        <v>0</v>
      </c>
      <c r="R355" s="1">
        <v>42474</v>
      </c>
      <c r="S355" s="2">
        <v>42474</v>
      </c>
      <c r="T355" t="s">
        <v>42</v>
      </c>
      <c r="U355" s="3">
        <v>0.47916666666666669</v>
      </c>
      <c r="V355" t="s">
        <v>2023</v>
      </c>
      <c r="W355" t="s">
        <v>2024</v>
      </c>
      <c r="X355" t="s">
        <v>156</v>
      </c>
      <c r="Y355" t="s">
        <v>1421</v>
      </c>
      <c r="Z355" t="s">
        <v>1422</v>
      </c>
      <c r="AA355" t="s">
        <v>1421</v>
      </c>
      <c r="AD355" t="s">
        <v>37</v>
      </c>
      <c r="AE355" t="s">
        <v>37</v>
      </c>
      <c r="AF355" t="s">
        <v>38</v>
      </c>
      <c r="AG355" t="s">
        <v>33</v>
      </c>
      <c r="AH355" t="s">
        <v>1892</v>
      </c>
      <c r="AI355" t="s">
        <v>2025</v>
      </c>
      <c r="AK355" t="s">
        <v>1894</v>
      </c>
    </row>
    <row r="356" spans="1:37" x14ac:dyDescent="0.25">
      <c r="A356" t="s">
        <v>2026</v>
      </c>
      <c r="C356" t="s">
        <v>33</v>
      </c>
      <c r="D356" t="s">
        <v>2027</v>
      </c>
      <c r="G356" t="s">
        <v>2028</v>
      </c>
      <c r="H356" t="s">
        <v>34</v>
      </c>
      <c r="I356" t="b">
        <v>0</v>
      </c>
      <c r="J356" s="1">
        <v>42474</v>
      </c>
      <c r="K356" s="2">
        <v>42474</v>
      </c>
      <c r="L356" t="s">
        <v>42</v>
      </c>
      <c r="M356" s="3">
        <v>0.4375</v>
      </c>
      <c r="N356" t="s">
        <v>2021</v>
      </c>
      <c r="O356" t="s">
        <v>2022</v>
      </c>
      <c r="P356" t="s">
        <v>156</v>
      </c>
      <c r="Q356" t="b">
        <v>0</v>
      </c>
      <c r="R356" s="1">
        <v>42474</v>
      </c>
      <c r="S356" s="2">
        <v>42474</v>
      </c>
      <c r="T356" t="s">
        <v>42</v>
      </c>
      <c r="U356" s="3">
        <v>0.45833333333333331</v>
      </c>
      <c r="V356" t="s">
        <v>2029</v>
      </c>
      <c r="W356" t="s">
        <v>2030</v>
      </c>
      <c r="X356" t="s">
        <v>156</v>
      </c>
      <c r="Y356" t="s">
        <v>1421</v>
      </c>
      <c r="Z356" t="s">
        <v>1422</v>
      </c>
      <c r="AA356" t="s">
        <v>1421</v>
      </c>
      <c r="AD356" t="s">
        <v>37</v>
      </c>
      <c r="AE356" t="s">
        <v>37</v>
      </c>
      <c r="AF356" t="s">
        <v>38</v>
      </c>
      <c r="AG356" t="s">
        <v>33</v>
      </c>
      <c r="AH356" t="s">
        <v>1423</v>
      </c>
      <c r="AI356" t="s">
        <v>2031</v>
      </c>
      <c r="AK356" t="s">
        <v>1425</v>
      </c>
    </row>
    <row r="357" spans="1:37" x14ac:dyDescent="0.25">
      <c r="A357" t="s">
        <v>2032</v>
      </c>
      <c r="C357" t="s">
        <v>33</v>
      </c>
      <c r="D357" t="s">
        <v>2033</v>
      </c>
      <c r="G357" t="s">
        <v>2034</v>
      </c>
      <c r="H357" t="s">
        <v>34</v>
      </c>
      <c r="I357" t="b">
        <v>0</v>
      </c>
      <c r="J357" s="1">
        <v>42474</v>
      </c>
      <c r="K357" s="2">
        <v>42474</v>
      </c>
      <c r="L357" t="s">
        <v>42</v>
      </c>
      <c r="M357" s="3">
        <v>0.625</v>
      </c>
      <c r="N357" t="s">
        <v>2017</v>
      </c>
      <c r="O357" t="s">
        <v>2018</v>
      </c>
      <c r="P357" t="s">
        <v>156</v>
      </c>
      <c r="Q357" t="b">
        <v>0</v>
      </c>
      <c r="R357" s="1">
        <v>42474</v>
      </c>
      <c r="S357" s="2">
        <v>42474</v>
      </c>
      <c r="T357" t="s">
        <v>42</v>
      </c>
      <c r="U357" s="3">
        <v>0.625</v>
      </c>
      <c r="V357" t="s">
        <v>2017</v>
      </c>
      <c r="W357" t="s">
        <v>2018</v>
      </c>
      <c r="X357" t="s">
        <v>156</v>
      </c>
      <c r="Y357" t="s">
        <v>1431</v>
      </c>
      <c r="AA357" t="s">
        <v>1431</v>
      </c>
      <c r="AD357" t="s">
        <v>37</v>
      </c>
      <c r="AE357" t="s">
        <v>37</v>
      </c>
      <c r="AF357" t="s">
        <v>38</v>
      </c>
      <c r="AG357" t="s">
        <v>33</v>
      </c>
      <c r="AH357" t="s">
        <v>1937</v>
      </c>
      <c r="AI357" t="s">
        <v>2035</v>
      </c>
      <c r="AK357" t="s">
        <v>1939</v>
      </c>
    </row>
    <row r="358" spans="1:37" x14ac:dyDescent="0.25">
      <c r="A358" t="s">
        <v>1493</v>
      </c>
      <c r="C358" t="s">
        <v>33</v>
      </c>
      <c r="D358" t="s">
        <v>2036</v>
      </c>
      <c r="G358" t="s">
        <v>2037</v>
      </c>
      <c r="H358" t="s">
        <v>34</v>
      </c>
      <c r="I358" t="b">
        <v>0</v>
      </c>
      <c r="J358" s="1">
        <v>42474</v>
      </c>
      <c r="K358" s="2">
        <v>42474</v>
      </c>
      <c r="L358" t="s">
        <v>42</v>
      </c>
      <c r="M358" s="3">
        <v>0.625</v>
      </c>
      <c r="N358" t="s">
        <v>2017</v>
      </c>
      <c r="O358" t="s">
        <v>2018</v>
      </c>
      <c r="P358" t="s">
        <v>156</v>
      </c>
      <c r="Q358" t="b">
        <v>0</v>
      </c>
      <c r="R358" s="1">
        <v>42474</v>
      </c>
      <c r="S358" s="2">
        <v>42474</v>
      </c>
      <c r="T358" t="s">
        <v>42</v>
      </c>
      <c r="U358" s="3">
        <v>0.70833333333333337</v>
      </c>
      <c r="V358" t="s">
        <v>2038</v>
      </c>
      <c r="W358" t="s">
        <v>2039</v>
      </c>
      <c r="X358" t="s">
        <v>156</v>
      </c>
      <c r="Y358" t="s">
        <v>1431</v>
      </c>
      <c r="AA358" t="s">
        <v>1431</v>
      </c>
      <c r="AD358" t="s">
        <v>37</v>
      </c>
      <c r="AE358" t="s">
        <v>37</v>
      </c>
      <c r="AF358" t="s">
        <v>38</v>
      </c>
      <c r="AG358" t="s">
        <v>33</v>
      </c>
      <c r="AH358" t="s">
        <v>1498</v>
      </c>
      <c r="AI358" t="s">
        <v>1499</v>
      </c>
      <c r="AK358" t="s">
        <v>1500</v>
      </c>
    </row>
    <row r="359" spans="1:37" x14ac:dyDescent="0.25">
      <c r="A359" t="s">
        <v>2040</v>
      </c>
      <c r="C359" t="s">
        <v>33</v>
      </c>
      <c r="D359" t="s">
        <v>2041</v>
      </c>
      <c r="G359" t="s">
        <v>2042</v>
      </c>
      <c r="H359" t="s">
        <v>34</v>
      </c>
      <c r="I359" t="b">
        <v>0</v>
      </c>
      <c r="J359" s="1">
        <v>42474</v>
      </c>
      <c r="K359" s="2">
        <v>42474</v>
      </c>
      <c r="L359" t="s">
        <v>42</v>
      </c>
      <c r="M359" s="3">
        <v>0.66666666666666663</v>
      </c>
      <c r="N359" t="s">
        <v>2043</v>
      </c>
      <c r="O359" t="s">
        <v>2044</v>
      </c>
      <c r="P359" t="s">
        <v>156</v>
      </c>
      <c r="Q359" t="b">
        <v>0</v>
      </c>
      <c r="R359" s="1">
        <v>42474</v>
      </c>
      <c r="S359" s="2">
        <v>42474</v>
      </c>
      <c r="T359" t="s">
        <v>42</v>
      </c>
      <c r="U359" s="3">
        <v>0.72916666666666663</v>
      </c>
      <c r="V359" t="s">
        <v>2045</v>
      </c>
      <c r="W359" t="s">
        <v>2046</v>
      </c>
      <c r="X359" t="s">
        <v>156</v>
      </c>
      <c r="Y359" t="s">
        <v>1421</v>
      </c>
      <c r="Z359" t="s">
        <v>1422</v>
      </c>
      <c r="AA359" t="s">
        <v>1421</v>
      </c>
      <c r="AD359" t="s">
        <v>37</v>
      </c>
      <c r="AE359" t="s">
        <v>37</v>
      </c>
      <c r="AF359" t="s">
        <v>38</v>
      </c>
      <c r="AG359" t="s">
        <v>33</v>
      </c>
      <c r="AH359" t="s">
        <v>1553</v>
      </c>
      <c r="AI359" t="s">
        <v>2047</v>
      </c>
      <c r="AK359" t="s">
        <v>1555</v>
      </c>
    </row>
    <row r="360" spans="1:37" x14ac:dyDescent="0.25">
      <c r="A360" t="s">
        <v>1911</v>
      </c>
      <c r="C360" t="s">
        <v>33</v>
      </c>
      <c r="D360" t="s">
        <v>2048</v>
      </c>
      <c r="G360" t="s">
        <v>2049</v>
      </c>
      <c r="H360" t="s">
        <v>34</v>
      </c>
      <c r="I360" t="b">
        <v>0</v>
      </c>
      <c r="J360" s="1">
        <v>42474</v>
      </c>
      <c r="K360" s="2">
        <v>42474</v>
      </c>
      <c r="L360" t="s">
        <v>42</v>
      </c>
      <c r="M360" s="3">
        <v>0.75</v>
      </c>
      <c r="N360" t="s">
        <v>869</v>
      </c>
      <c r="O360" t="s">
        <v>870</v>
      </c>
      <c r="P360" t="s">
        <v>156</v>
      </c>
      <c r="Q360" t="b">
        <v>0</v>
      </c>
      <c r="R360" s="1">
        <v>42474</v>
      </c>
      <c r="S360" s="2">
        <v>42474</v>
      </c>
      <c r="T360" t="s">
        <v>42</v>
      </c>
      <c r="U360" s="3">
        <v>0.82291666666666663</v>
      </c>
      <c r="V360" t="s">
        <v>2050</v>
      </c>
      <c r="W360" t="s">
        <v>2051</v>
      </c>
      <c r="X360" t="s">
        <v>156</v>
      </c>
      <c r="Y360" t="s">
        <v>1431</v>
      </c>
      <c r="AA360" t="s">
        <v>1431</v>
      </c>
      <c r="AD360" t="s">
        <v>37</v>
      </c>
      <c r="AE360" t="s">
        <v>37</v>
      </c>
      <c r="AF360" t="s">
        <v>38</v>
      </c>
      <c r="AG360" t="s">
        <v>33</v>
      </c>
      <c r="AH360" t="s">
        <v>2052</v>
      </c>
      <c r="AI360" t="s">
        <v>1917</v>
      </c>
      <c r="AK360" t="s">
        <v>2053</v>
      </c>
    </row>
    <row r="361" spans="1:37" x14ac:dyDescent="0.25">
      <c r="A361" t="s">
        <v>1523</v>
      </c>
      <c r="C361" t="s">
        <v>33</v>
      </c>
      <c r="D361" t="s">
        <v>1524</v>
      </c>
      <c r="E361" t="s">
        <v>2054</v>
      </c>
      <c r="G361" t="s">
        <v>2055</v>
      </c>
      <c r="H361" t="s">
        <v>349</v>
      </c>
      <c r="I361" t="b">
        <v>0</v>
      </c>
      <c r="J361" s="1">
        <v>42474</v>
      </c>
      <c r="K361" s="2">
        <v>42474</v>
      </c>
      <c r="L361" t="s">
        <v>42</v>
      </c>
      <c r="M361" s="3">
        <v>0.95833333333333337</v>
      </c>
      <c r="N361" t="s">
        <v>2056</v>
      </c>
      <c r="O361" t="s">
        <v>2057</v>
      </c>
      <c r="P361" t="s">
        <v>156</v>
      </c>
      <c r="Q361" t="b">
        <v>0</v>
      </c>
      <c r="R361" s="1">
        <v>42474</v>
      </c>
      <c r="S361" s="2">
        <v>42474</v>
      </c>
      <c r="T361" t="s">
        <v>42</v>
      </c>
      <c r="U361" s="3">
        <v>0.95833333333333337</v>
      </c>
      <c r="V361" t="s">
        <v>2056</v>
      </c>
      <c r="W361" t="s">
        <v>2057</v>
      </c>
      <c r="X361" t="s">
        <v>156</v>
      </c>
      <c r="Y361" t="s">
        <v>1431</v>
      </c>
      <c r="AA361" t="s">
        <v>1431</v>
      </c>
      <c r="AD361" t="s">
        <v>37</v>
      </c>
      <c r="AE361" t="s">
        <v>37</v>
      </c>
      <c r="AF361" t="s">
        <v>38</v>
      </c>
      <c r="AG361" t="s">
        <v>33</v>
      </c>
      <c r="AH361" t="s">
        <v>1528</v>
      </c>
      <c r="AI361" t="s">
        <v>2058</v>
      </c>
      <c r="AK361" t="s">
        <v>1530</v>
      </c>
    </row>
    <row r="362" spans="1:37" x14ac:dyDescent="0.25">
      <c r="A362" t="s">
        <v>912</v>
      </c>
      <c r="C362" t="s">
        <v>33</v>
      </c>
      <c r="D362" t="s">
        <v>2059</v>
      </c>
      <c r="G362" t="s">
        <v>2060</v>
      </c>
      <c r="H362" t="s">
        <v>34</v>
      </c>
      <c r="I362" t="b">
        <v>0</v>
      </c>
      <c r="J362" s="1">
        <v>42476</v>
      </c>
      <c r="K362" s="2">
        <v>42476</v>
      </c>
      <c r="L362" t="s">
        <v>35</v>
      </c>
      <c r="M362" s="3">
        <v>0.4375</v>
      </c>
      <c r="N362" t="s">
        <v>2061</v>
      </c>
      <c r="O362" t="s">
        <v>2062</v>
      </c>
      <c r="P362" t="s">
        <v>156</v>
      </c>
      <c r="Q362" t="b">
        <v>0</v>
      </c>
      <c r="R362" s="1">
        <v>42476</v>
      </c>
      <c r="S362" s="2">
        <v>42476</v>
      </c>
      <c r="T362" t="s">
        <v>35</v>
      </c>
      <c r="U362" s="3">
        <v>0.4375</v>
      </c>
      <c r="V362" t="s">
        <v>2061</v>
      </c>
      <c r="W362" t="s">
        <v>2062</v>
      </c>
      <c r="X362" t="s">
        <v>156</v>
      </c>
      <c r="Y362" t="s">
        <v>1431</v>
      </c>
      <c r="AA362" t="s">
        <v>1431</v>
      </c>
      <c r="AD362" t="s">
        <v>37</v>
      </c>
      <c r="AE362" t="s">
        <v>37</v>
      </c>
      <c r="AF362" t="s">
        <v>38</v>
      </c>
      <c r="AG362" t="s">
        <v>33</v>
      </c>
      <c r="AH362" t="s">
        <v>2063</v>
      </c>
      <c r="AI362" t="s">
        <v>2064</v>
      </c>
      <c r="AK362" t="s">
        <v>2065</v>
      </c>
    </row>
    <row r="363" spans="1:37" x14ac:dyDescent="0.25">
      <c r="A363" t="s">
        <v>2066</v>
      </c>
      <c r="C363" t="s">
        <v>33</v>
      </c>
      <c r="D363" t="s">
        <v>2067</v>
      </c>
      <c r="G363" t="s">
        <v>2068</v>
      </c>
      <c r="H363" t="s">
        <v>34</v>
      </c>
      <c r="I363" t="b">
        <v>0</v>
      </c>
      <c r="J363" s="1">
        <v>42476</v>
      </c>
      <c r="K363" s="2">
        <v>42476</v>
      </c>
      <c r="L363" t="s">
        <v>35</v>
      </c>
      <c r="M363" s="3">
        <v>0.625</v>
      </c>
      <c r="N363" t="s">
        <v>2069</v>
      </c>
      <c r="O363" t="s">
        <v>2070</v>
      </c>
      <c r="P363" t="s">
        <v>156</v>
      </c>
      <c r="Q363" t="b">
        <v>0</v>
      </c>
      <c r="R363" s="1">
        <v>42476</v>
      </c>
      <c r="S363" s="2">
        <v>42476</v>
      </c>
      <c r="T363" t="s">
        <v>35</v>
      </c>
      <c r="U363" s="3">
        <v>0.66666666666666663</v>
      </c>
      <c r="V363" t="s">
        <v>2071</v>
      </c>
      <c r="W363" t="s">
        <v>2072</v>
      </c>
      <c r="X363" t="s">
        <v>156</v>
      </c>
      <c r="Y363" t="s">
        <v>1421</v>
      </c>
      <c r="Z363" t="s">
        <v>1422</v>
      </c>
      <c r="AA363" t="s">
        <v>1421</v>
      </c>
      <c r="AD363" t="s">
        <v>37</v>
      </c>
      <c r="AE363" t="s">
        <v>37</v>
      </c>
      <c r="AF363" t="s">
        <v>38</v>
      </c>
      <c r="AG363" t="s">
        <v>33</v>
      </c>
      <c r="AH363" t="s">
        <v>2073</v>
      </c>
      <c r="AI363" t="s">
        <v>2074</v>
      </c>
      <c r="AK363" t="s">
        <v>2075</v>
      </c>
    </row>
    <row r="364" spans="1:37" x14ac:dyDescent="0.25">
      <c r="A364" t="s">
        <v>1414</v>
      </c>
      <c r="C364" t="s">
        <v>33</v>
      </c>
      <c r="D364" t="s">
        <v>1531</v>
      </c>
      <c r="E364" t="s">
        <v>2076</v>
      </c>
      <c r="G364" t="s">
        <v>2077</v>
      </c>
      <c r="H364" t="s">
        <v>34</v>
      </c>
      <c r="I364" t="b">
        <v>0</v>
      </c>
      <c r="J364" s="1">
        <v>42478</v>
      </c>
      <c r="K364" s="2">
        <v>42478</v>
      </c>
      <c r="L364" t="s">
        <v>39</v>
      </c>
      <c r="M364" s="3">
        <v>0.41666666666666669</v>
      </c>
      <c r="N364" t="s">
        <v>2076</v>
      </c>
      <c r="O364" t="s">
        <v>2078</v>
      </c>
      <c r="P364" t="s">
        <v>156</v>
      </c>
      <c r="Q364" t="b">
        <v>0</v>
      </c>
      <c r="R364" s="1">
        <v>42478</v>
      </c>
      <c r="S364" s="2">
        <v>42478</v>
      </c>
      <c r="T364" t="s">
        <v>39</v>
      </c>
      <c r="U364" s="3">
        <v>0.41666666666666669</v>
      </c>
      <c r="V364" t="s">
        <v>2076</v>
      </c>
      <c r="W364" t="s">
        <v>2078</v>
      </c>
      <c r="X364" t="s">
        <v>156</v>
      </c>
      <c r="Y364" t="s">
        <v>1431</v>
      </c>
      <c r="AA364" t="s">
        <v>1431</v>
      </c>
      <c r="AD364" t="s">
        <v>37</v>
      </c>
      <c r="AE364" t="s">
        <v>37</v>
      </c>
      <c r="AF364" t="s">
        <v>38</v>
      </c>
      <c r="AG364" t="s">
        <v>33</v>
      </c>
      <c r="AH364" t="s">
        <v>1535</v>
      </c>
      <c r="AI364" t="s">
        <v>1536</v>
      </c>
      <c r="AK364" t="s">
        <v>1537</v>
      </c>
    </row>
    <row r="365" spans="1:37" x14ac:dyDescent="0.25">
      <c r="A365" t="s">
        <v>912</v>
      </c>
      <c r="C365" t="s">
        <v>33</v>
      </c>
      <c r="D365" t="s">
        <v>2079</v>
      </c>
      <c r="G365" t="s">
        <v>2080</v>
      </c>
      <c r="H365" t="s">
        <v>34</v>
      </c>
      <c r="I365" t="b">
        <v>0</v>
      </c>
      <c r="J365" s="1">
        <v>42478</v>
      </c>
      <c r="K365" s="2">
        <v>42478</v>
      </c>
      <c r="L365" t="s">
        <v>39</v>
      </c>
      <c r="M365" s="3">
        <v>0.4375</v>
      </c>
      <c r="N365" t="s">
        <v>2081</v>
      </c>
      <c r="O365" t="s">
        <v>2082</v>
      </c>
      <c r="P365" t="s">
        <v>156</v>
      </c>
      <c r="Q365" t="b">
        <v>0</v>
      </c>
      <c r="R365" s="1">
        <v>42478</v>
      </c>
      <c r="S365" s="2">
        <v>42478</v>
      </c>
      <c r="T365" t="s">
        <v>39</v>
      </c>
      <c r="U365" s="3">
        <v>0.4375</v>
      </c>
      <c r="V365" t="s">
        <v>2081</v>
      </c>
      <c r="W365" t="s">
        <v>2082</v>
      </c>
      <c r="X365" t="s">
        <v>156</v>
      </c>
      <c r="Y365" t="s">
        <v>1454</v>
      </c>
      <c r="Z365" t="s">
        <v>1455</v>
      </c>
      <c r="AA365" t="s">
        <v>1454</v>
      </c>
      <c r="AD365" t="s">
        <v>37</v>
      </c>
      <c r="AE365" t="s">
        <v>37</v>
      </c>
      <c r="AF365" t="s">
        <v>38</v>
      </c>
      <c r="AG365" t="s">
        <v>33</v>
      </c>
      <c r="AH365" t="s">
        <v>1872</v>
      </c>
      <c r="AI365" t="s">
        <v>2083</v>
      </c>
      <c r="AK365" t="s">
        <v>2084</v>
      </c>
    </row>
    <row r="366" spans="1:37" x14ac:dyDescent="0.25">
      <c r="A366" t="s">
        <v>1875</v>
      </c>
      <c r="C366" t="s">
        <v>33</v>
      </c>
      <c r="D366" t="s">
        <v>2085</v>
      </c>
      <c r="G366" t="s">
        <v>2086</v>
      </c>
      <c r="H366" t="s">
        <v>34</v>
      </c>
      <c r="I366" t="b">
        <v>0</v>
      </c>
      <c r="J366" s="1">
        <v>42478</v>
      </c>
      <c r="K366" s="2">
        <v>42478</v>
      </c>
      <c r="L366" t="s">
        <v>39</v>
      </c>
      <c r="M366" s="3">
        <v>0.625</v>
      </c>
      <c r="N366" t="s">
        <v>2087</v>
      </c>
      <c r="O366" t="s">
        <v>2088</v>
      </c>
      <c r="P366" t="s">
        <v>156</v>
      </c>
      <c r="Q366" t="b">
        <v>0</v>
      </c>
      <c r="R366" s="1">
        <v>42478</v>
      </c>
      <c r="S366" s="2">
        <v>42478</v>
      </c>
      <c r="T366" t="s">
        <v>39</v>
      </c>
      <c r="U366" s="3">
        <v>0.70833333333333337</v>
      </c>
      <c r="V366" t="s">
        <v>2089</v>
      </c>
      <c r="W366" t="s">
        <v>2090</v>
      </c>
      <c r="X366" t="s">
        <v>156</v>
      </c>
      <c r="Y366" t="s">
        <v>1431</v>
      </c>
      <c r="AA366" t="s">
        <v>1431</v>
      </c>
      <c r="AD366" t="s">
        <v>37</v>
      </c>
      <c r="AE366" t="s">
        <v>37</v>
      </c>
      <c r="AF366" t="s">
        <v>38</v>
      </c>
      <c r="AG366" t="s">
        <v>33</v>
      </c>
      <c r="AH366" t="s">
        <v>1543</v>
      </c>
      <c r="AI366" t="s">
        <v>1880</v>
      </c>
      <c r="AK366" t="s">
        <v>1545</v>
      </c>
    </row>
    <row r="367" spans="1:37" x14ac:dyDescent="0.25">
      <c r="A367" t="s">
        <v>1414</v>
      </c>
      <c r="C367" t="s">
        <v>33</v>
      </c>
      <c r="D367" t="s">
        <v>2091</v>
      </c>
      <c r="G367" t="s">
        <v>2092</v>
      </c>
      <c r="H367" t="s">
        <v>34</v>
      </c>
      <c r="I367" t="b">
        <v>0</v>
      </c>
      <c r="J367" s="1">
        <v>42479</v>
      </c>
      <c r="K367" s="2">
        <v>42479</v>
      </c>
      <c r="L367" t="s">
        <v>40</v>
      </c>
      <c r="M367" s="3">
        <v>0.4375</v>
      </c>
      <c r="N367" t="s">
        <v>915</v>
      </c>
      <c r="O367" t="s">
        <v>916</v>
      </c>
      <c r="P367" t="s">
        <v>156</v>
      </c>
      <c r="Q367" t="b">
        <v>0</v>
      </c>
      <c r="R367" s="1">
        <v>42479</v>
      </c>
      <c r="S367" s="2">
        <v>42479</v>
      </c>
      <c r="T367" t="s">
        <v>40</v>
      </c>
      <c r="U367" s="3">
        <v>0.45833333333333331</v>
      </c>
      <c r="V367" t="s">
        <v>2093</v>
      </c>
      <c r="W367" t="s">
        <v>2094</v>
      </c>
      <c r="X367" t="s">
        <v>156</v>
      </c>
      <c r="Y367" t="s">
        <v>1421</v>
      </c>
      <c r="Z367" t="s">
        <v>1422</v>
      </c>
      <c r="AA367" t="s">
        <v>1421</v>
      </c>
      <c r="AD367" t="s">
        <v>37</v>
      </c>
      <c r="AE367" t="s">
        <v>37</v>
      </c>
      <c r="AF367" t="s">
        <v>38</v>
      </c>
      <c r="AG367" t="s">
        <v>33</v>
      </c>
      <c r="AH367" t="s">
        <v>1423</v>
      </c>
      <c r="AI367" t="s">
        <v>1424</v>
      </c>
      <c r="AK367" t="s">
        <v>1425</v>
      </c>
    </row>
    <row r="368" spans="1:37" x14ac:dyDescent="0.25">
      <c r="A368" t="s">
        <v>2095</v>
      </c>
      <c r="C368" t="s">
        <v>33</v>
      </c>
      <c r="D368" t="s">
        <v>2096</v>
      </c>
      <c r="G368" t="s">
        <v>2097</v>
      </c>
      <c r="H368" t="s">
        <v>34</v>
      </c>
      <c r="I368" t="b">
        <v>0</v>
      </c>
      <c r="J368" s="1">
        <v>42479</v>
      </c>
      <c r="K368" s="2">
        <v>42479</v>
      </c>
      <c r="L368" t="s">
        <v>40</v>
      </c>
      <c r="M368" s="3">
        <v>0.625</v>
      </c>
      <c r="N368" t="s">
        <v>2098</v>
      </c>
      <c r="O368" t="s">
        <v>2099</v>
      </c>
      <c r="P368" t="s">
        <v>156</v>
      </c>
      <c r="Q368" t="b">
        <v>0</v>
      </c>
      <c r="R368" s="1">
        <v>42479</v>
      </c>
      <c r="S368" s="2">
        <v>42479</v>
      </c>
      <c r="T368" t="s">
        <v>40</v>
      </c>
      <c r="U368" s="3">
        <v>0.625</v>
      </c>
      <c r="V368" t="s">
        <v>2098</v>
      </c>
      <c r="W368" t="s">
        <v>2099</v>
      </c>
      <c r="X368" t="s">
        <v>156</v>
      </c>
      <c r="Y368" t="s">
        <v>1431</v>
      </c>
      <c r="AA368" t="s">
        <v>1431</v>
      </c>
      <c r="AD368" t="s">
        <v>37</v>
      </c>
      <c r="AE368" t="s">
        <v>37</v>
      </c>
      <c r="AF368" t="s">
        <v>38</v>
      </c>
      <c r="AG368" t="s">
        <v>33</v>
      </c>
      <c r="AH368" t="s">
        <v>2100</v>
      </c>
      <c r="AI368" t="s">
        <v>2101</v>
      </c>
      <c r="AK368" t="s">
        <v>2102</v>
      </c>
    </row>
    <row r="369" spans="1:37" x14ac:dyDescent="0.25">
      <c r="A369" t="s">
        <v>1435</v>
      </c>
      <c r="C369" t="s">
        <v>33</v>
      </c>
      <c r="D369" t="s">
        <v>2103</v>
      </c>
      <c r="G369" t="s">
        <v>2104</v>
      </c>
      <c r="H369" t="s">
        <v>34</v>
      </c>
      <c r="I369" t="b">
        <v>0</v>
      </c>
      <c r="J369" s="1">
        <v>42479</v>
      </c>
      <c r="K369" s="2">
        <v>42479</v>
      </c>
      <c r="L369" t="s">
        <v>40</v>
      </c>
      <c r="M369" s="3">
        <v>0.66666666666666663</v>
      </c>
      <c r="N369" t="s">
        <v>922</v>
      </c>
      <c r="O369" t="s">
        <v>923</v>
      </c>
      <c r="P369" t="s">
        <v>156</v>
      </c>
      <c r="Q369" t="b">
        <v>0</v>
      </c>
      <c r="R369" s="1">
        <v>42479</v>
      </c>
      <c r="S369" s="2">
        <v>42479</v>
      </c>
      <c r="T369" t="s">
        <v>40</v>
      </c>
      <c r="U369" s="3">
        <v>0.72916666666666663</v>
      </c>
      <c r="V369" t="s">
        <v>2105</v>
      </c>
      <c r="W369" t="s">
        <v>2106</v>
      </c>
      <c r="X369" t="s">
        <v>156</v>
      </c>
      <c r="Y369" t="s">
        <v>1421</v>
      </c>
      <c r="Z369" t="s">
        <v>1422</v>
      </c>
      <c r="AA369" t="s">
        <v>1421</v>
      </c>
      <c r="AD369" t="s">
        <v>37</v>
      </c>
      <c r="AE369" t="s">
        <v>37</v>
      </c>
      <c r="AF369" t="s">
        <v>38</v>
      </c>
      <c r="AG369" t="s">
        <v>33</v>
      </c>
      <c r="AH369" t="s">
        <v>1440</v>
      </c>
      <c r="AI369" t="s">
        <v>1441</v>
      </c>
      <c r="AK369" t="s">
        <v>1442</v>
      </c>
    </row>
    <row r="370" spans="1:37" x14ac:dyDescent="0.25">
      <c r="A370" t="s">
        <v>1443</v>
      </c>
      <c r="C370" t="s">
        <v>33</v>
      </c>
      <c r="D370" t="s">
        <v>2107</v>
      </c>
      <c r="G370" t="s">
        <v>2108</v>
      </c>
      <c r="H370" t="s">
        <v>34</v>
      </c>
      <c r="I370" t="b">
        <v>0</v>
      </c>
      <c r="J370" s="1">
        <v>42479</v>
      </c>
      <c r="K370" s="2">
        <v>42479</v>
      </c>
      <c r="L370" t="s">
        <v>40</v>
      </c>
      <c r="M370" s="3">
        <v>0.75</v>
      </c>
      <c r="N370" t="s">
        <v>929</v>
      </c>
      <c r="O370" t="s">
        <v>930</v>
      </c>
      <c r="P370" t="s">
        <v>156</v>
      </c>
      <c r="Q370" t="b">
        <v>0</v>
      </c>
      <c r="R370" s="1">
        <v>42479</v>
      </c>
      <c r="S370" s="2">
        <v>42479</v>
      </c>
      <c r="T370" t="s">
        <v>40</v>
      </c>
      <c r="U370" s="3">
        <v>0.77083333333333337</v>
      </c>
      <c r="V370" t="s">
        <v>2109</v>
      </c>
      <c r="W370" t="s">
        <v>2110</v>
      </c>
      <c r="X370" t="s">
        <v>156</v>
      </c>
      <c r="Y370" t="s">
        <v>1421</v>
      </c>
      <c r="Z370" t="s">
        <v>1422</v>
      </c>
      <c r="AA370" t="s">
        <v>1421</v>
      </c>
      <c r="AD370" t="s">
        <v>37</v>
      </c>
      <c r="AE370" t="s">
        <v>37</v>
      </c>
      <c r="AF370" t="s">
        <v>38</v>
      </c>
      <c r="AG370" t="s">
        <v>33</v>
      </c>
      <c r="AH370" t="s">
        <v>1423</v>
      </c>
      <c r="AI370" t="s">
        <v>1448</v>
      </c>
      <c r="AK370" t="s">
        <v>1425</v>
      </c>
    </row>
    <row r="371" spans="1:37" x14ac:dyDescent="0.25">
      <c r="A371" t="s">
        <v>2111</v>
      </c>
      <c r="C371" t="s">
        <v>33</v>
      </c>
      <c r="D371" t="s">
        <v>2112</v>
      </c>
      <c r="G371" t="s">
        <v>2113</v>
      </c>
      <c r="H371" t="s">
        <v>34</v>
      </c>
      <c r="I371" t="b">
        <v>0</v>
      </c>
      <c r="J371" s="1">
        <v>42480</v>
      </c>
      <c r="K371" s="2">
        <v>42480</v>
      </c>
      <c r="L371" t="s">
        <v>41</v>
      </c>
      <c r="M371" s="3">
        <v>0.4375</v>
      </c>
      <c r="N371" t="s">
        <v>2114</v>
      </c>
      <c r="O371" t="s">
        <v>2115</v>
      </c>
      <c r="P371" t="s">
        <v>156</v>
      </c>
      <c r="Q371" t="b">
        <v>0</v>
      </c>
      <c r="R371" s="1">
        <v>42480</v>
      </c>
      <c r="S371" s="2">
        <v>42480</v>
      </c>
      <c r="T371" t="s">
        <v>41</v>
      </c>
      <c r="U371" s="3">
        <v>0.4375</v>
      </c>
      <c r="V371" t="s">
        <v>2114</v>
      </c>
      <c r="W371" t="s">
        <v>2115</v>
      </c>
      <c r="X371" t="s">
        <v>156</v>
      </c>
      <c r="Y371" t="s">
        <v>1454</v>
      </c>
      <c r="Z371" t="s">
        <v>1455</v>
      </c>
      <c r="AA371" t="s">
        <v>1454</v>
      </c>
      <c r="AD371" t="s">
        <v>37</v>
      </c>
      <c r="AE371" t="s">
        <v>37</v>
      </c>
      <c r="AF371" t="s">
        <v>38</v>
      </c>
      <c r="AG371" t="s">
        <v>33</v>
      </c>
      <c r="AH371" t="s">
        <v>1872</v>
      </c>
      <c r="AI371" t="s">
        <v>2116</v>
      </c>
      <c r="AK371" t="s">
        <v>2117</v>
      </c>
    </row>
    <row r="372" spans="1:37" x14ac:dyDescent="0.25">
      <c r="A372" t="s">
        <v>1459</v>
      </c>
      <c r="C372" t="s">
        <v>33</v>
      </c>
      <c r="D372" t="s">
        <v>2118</v>
      </c>
      <c r="G372" t="s">
        <v>2119</v>
      </c>
      <c r="H372" t="s">
        <v>34</v>
      </c>
      <c r="I372" t="b">
        <v>0</v>
      </c>
      <c r="J372" s="1">
        <v>42480</v>
      </c>
      <c r="K372" s="2">
        <v>42480</v>
      </c>
      <c r="L372" t="s">
        <v>41</v>
      </c>
      <c r="M372" s="3">
        <v>0.64583333333333337</v>
      </c>
      <c r="N372" t="s">
        <v>2120</v>
      </c>
      <c r="O372" t="s">
        <v>2121</v>
      </c>
      <c r="P372" t="s">
        <v>156</v>
      </c>
      <c r="Q372" t="b">
        <v>0</v>
      </c>
      <c r="R372" s="1">
        <v>42480</v>
      </c>
      <c r="S372" s="2">
        <v>42480</v>
      </c>
      <c r="T372" t="s">
        <v>41</v>
      </c>
      <c r="U372" s="3">
        <v>0.70833333333333337</v>
      </c>
      <c r="V372" t="s">
        <v>2122</v>
      </c>
      <c r="W372" t="s">
        <v>2123</v>
      </c>
      <c r="X372" t="s">
        <v>156</v>
      </c>
      <c r="Y372" t="s">
        <v>1431</v>
      </c>
      <c r="AA372" t="s">
        <v>1431</v>
      </c>
      <c r="AD372" t="s">
        <v>37</v>
      </c>
      <c r="AE372" t="s">
        <v>37</v>
      </c>
      <c r="AF372" t="s">
        <v>38</v>
      </c>
      <c r="AG372" t="s">
        <v>33</v>
      </c>
      <c r="AH372" t="s">
        <v>1466</v>
      </c>
      <c r="AI372" t="s">
        <v>1467</v>
      </c>
      <c r="AK372" t="s">
        <v>1468</v>
      </c>
    </row>
    <row r="373" spans="1:37" x14ac:dyDescent="0.25">
      <c r="A373" t="s">
        <v>1469</v>
      </c>
      <c r="C373" t="s">
        <v>33</v>
      </c>
      <c r="D373" t="s">
        <v>2124</v>
      </c>
      <c r="G373" t="s">
        <v>2125</v>
      </c>
      <c r="H373" t="s">
        <v>34</v>
      </c>
      <c r="I373" t="b">
        <v>0</v>
      </c>
      <c r="J373" s="1">
        <v>42480</v>
      </c>
      <c r="K373" s="2">
        <v>42480</v>
      </c>
      <c r="L373" t="s">
        <v>41</v>
      </c>
      <c r="M373" s="3">
        <v>0.66666666666666663</v>
      </c>
      <c r="N373" t="s">
        <v>944</v>
      </c>
      <c r="O373" t="s">
        <v>945</v>
      </c>
      <c r="P373" t="s">
        <v>156</v>
      </c>
      <c r="Q373" t="b">
        <v>0</v>
      </c>
      <c r="R373" s="1">
        <v>42480</v>
      </c>
      <c r="S373" s="2">
        <v>42480</v>
      </c>
      <c r="T373" t="s">
        <v>41</v>
      </c>
      <c r="U373" s="3">
        <v>0.72916666666666663</v>
      </c>
      <c r="V373" t="s">
        <v>2126</v>
      </c>
      <c r="W373" t="s">
        <v>2127</v>
      </c>
      <c r="X373" t="s">
        <v>156</v>
      </c>
      <c r="Y373" t="s">
        <v>1421</v>
      </c>
      <c r="Z373" t="s">
        <v>1422</v>
      </c>
      <c r="AA373" t="s">
        <v>1421</v>
      </c>
      <c r="AD373" t="s">
        <v>37</v>
      </c>
      <c r="AE373" t="s">
        <v>37</v>
      </c>
      <c r="AF373" t="s">
        <v>38</v>
      </c>
      <c r="AG373" t="s">
        <v>33</v>
      </c>
      <c r="AH373" t="s">
        <v>1440</v>
      </c>
      <c r="AI373" t="s">
        <v>1476</v>
      </c>
      <c r="AK373" t="s">
        <v>1442</v>
      </c>
    </row>
    <row r="374" spans="1:37" x14ac:dyDescent="0.25">
      <c r="A374" t="s">
        <v>1660</v>
      </c>
      <c r="C374" t="s">
        <v>33</v>
      </c>
      <c r="D374" t="s">
        <v>2128</v>
      </c>
      <c r="G374" t="s">
        <v>2129</v>
      </c>
      <c r="H374" t="s">
        <v>34</v>
      </c>
      <c r="I374" t="b">
        <v>0</v>
      </c>
      <c r="J374" s="1">
        <v>42481</v>
      </c>
      <c r="K374" s="2">
        <v>42481</v>
      </c>
      <c r="L374" t="s">
        <v>42</v>
      </c>
      <c r="M374" s="3">
        <v>0.58333333333333337</v>
      </c>
      <c r="N374" t="s">
        <v>2130</v>
      </c>
      <c r="O374" t="s">
        <v>2131</v>
      </c>
      <c r="P374" t="s">
        <v>156</v>
      </c>
      <c r="Q374" t="b">
        <v>0</v>
      </c>
      <c r="R374" s="1">
        <v>42481</v>
      </c>
      <c r="S374" s="2">
        <v>42481</v>
      </c>
      <c r="T374" t="s">
        <v>42</v>
      </c>
      <c r="U374" s="3">
        <v>0.58333333333333337</v>
      </c>
      <c r="V374" t="s">
        <v>2130</v>
      </c>
      <c r="W374" t="s">
        <v>2131</v>
      </c>
      <c r="X374" t="s">
        <v>156</v>
      </c>
      <c r="Y374" t="s">
        <v>1454</v>
      </c>
      <c r="Z374" t="s">
        <v>1455</v>
      </c>
      <c r="AA374" t="s">
        <v>1454</v>
      </c>
      <c r="AD374" t="s">
        <v>37</v>
      </c>
      <c r="AE374" t="s">
        <v>37</v>
      </c>
      <c r="AF374" t="s">
        <v>38</v>
      </c>
      <c r="AG374" t="s">
        <v>33</v>
      </c>
      <c r="AH374" t="s">
        <v>2132</v>
      </c>
      <c r="AI374" t="s">
        <v>1666</v>
      </c>
      <c r="AK374" t="s">
        <v>2133</v>
      </c>
    </row>
    <row r="375" spans="1:37" x14ac:dyDescent="0.25">
      <c r="A375" t="s">
        <v>1493</v>
      </c>
      <c r="C375" t="s">
        <v>33</v>
      </c>
      <c r="D375" t="s">
        <v>2134</v>
      </c>
      <c r="G375" t="s">
        <v>2135</v>
      </c>
      <c r="H375" t="s">
        <v>34</v>
      </c>
      <c r="I375" t="b">
        <v>0</v>
      </c>
      <c r="J375" s="1">
        <v>42481</v>
      </c>
      <c r="K375" s="2">
        <v>42481</v>
      </c>
      <c r="L375" t="s">
        <v>42</v>
      </c>
      <c r="M375" s="3">
        <v>0.625</v>
      </c>
      <c r="N375" t="s">
        <v>2136</v>
      </c>
      <c r="O375" t="s">
        <v>2137</v>
      </c>
      <c r="P375" t="s">
        <v>156</v>
      </c>
      <c r="Q375" t="b">
        <v>0</v>
      </c>
      <c r="R375" s="1">
        <v>42481</v>
      </c>
      <c r="S375" s="2">
        <v>42481</v>
      </c>
      <c r="T375" t="s">
        <v>42</v>
      </c>
      <c r="U375" s="3">
        <v>0.70833333333333337</v>
      </c>
      <c r="V375" t="s">
        <v>2138</v>
      </c>
      <c r="W375" t="s">
        <v>2139</v>
      </c>
      <c r="X375" t="s">
        <v>156</v>
      </c>
      <c r="Y375" t="s">
        <v>1431</v>
      </c>
      <c r="AA375" t="s">
        <v>1431</v>
      </c>
      <c r="AD375" t="s">
        <v>37</v>
      </c>
      <c r="AE375" t="s">
        <v>37</v>
      </c>
      <c r="AF375" t="s">
        <v>38</v>
      </c>
      <c r="AG375" t="s">
        <v>33</v>
      </c>
      <c r="AH375" t="s">
        <v>1498</v>
      </c>
      <c r="AI375" t="s">
        <v>1499</v>
      </c>
      <c r="AK375" t="s">
        <v>1500</v>
      </c>
    </row>
    <row r="376" spans="1:37" x14ac:dyDescent="0.25">
      <c r="A376" t="s">
        <v>2140</v>
      </c>
      <c r="C376" t="s">
        <v>33</v>
      </c>
      <c r="D376" t="s">
        <v>2141</v>
      </c>
      <c r="G376" t="s">
        <v>2142</v>
      </c>
      <c r="H376" t="s">
        <v>34</v>
      </c>
      <c r="I376" t="b">
        <v>0</v>
      </c>
      <c r="J376" s="1">
        <v>42481</v>
      </c>
      <c r="K376" s="2">
        <v>42481</v>
      </c>
      <c r="L376" t="s">
        <v>42</v>
      </c>
      <c r="M376" s="3">
        <v>0.625</v>
      </c>
      <c r="N376" t="s">
        <v>2136</v>
      </c>
      <c r="O376" t="s">
        <v>2137</v>
      </c>
      <c r="P376" t="s">
        <v>156</v>
      </c>
      <c r="Q376" t="b">
        <v>0</v>
      </c>
      <c r="R376" s="1">
        <v>42481</v>
      </c>
      <c r="S376" s="2">
        <v>42481</v>
      </c>
      <c r="T376" t="s">
        <v>42</v>
      </c>
      <c r="U376" s="3">
        <v>0.625</v>
      </c>
      <c r="V376" t="s">
        <v>2136</v>
      </c>
      <c r="W376" t="s">
        <v>2137</v>
      </c>
      <c r="X376" t="s">
        <v>156</v>
      </c>
      <c r="Y376" t="s">
        <v>1431</v>
      </c>
      <c r="AA376" t="s">
        <v>1431</v>
      </c>
      <c r="AD376" t="s">
        <v>37</v>
      </c>
      <c r="AE376" t="s">
        <v>37</v>
      </c>
      <c r="AF376" t="s">
        <v>38</v>
      </c>
      <c r="AG376" t="s">
        <v>33</v>
      </c>
      <c r="AH376" t="s">
        <v>2143</v>
      </c>
      <c r="AI376" t="s">
        <v>2144</v>
      </c>
      <c r="AK376" t="s">
        <v>2145</v>
      </c>
    </row>
    <row r="377" spans="1:37" x14ac:dyDescent="0.25">
      <c r="A377" t="s">
        <v>2146</v>
      </c>
      <c r="C377" t="s">
        <v>33</v>
      </c>
      <c r="D377" t="s">
        <v>2147</v>
      </c>
      <c r="G377" t="s">
        <v>2148</v>
      </c>
      <c r="H377" t="s">
        <v>34</v>
      </c>
      <c r="I377" t="b">
        <v>0</v>
      </c>
      <c r="J377" s="1">
        <v>42481</v>
      </c>
      <c r="K377" s="2">
        <v>42481</v>
      </c>
      <c r="L377" t="s">
        <v>42</v>
      </c>
      <c r="M377" s="3">
        <v>0.66666666666666663</v>
      </c>
      <c r="N377" t="s">
        <v>2149</v>
      </c>
      <c r="O377" t="s">
        <v>2150</v>
      </c>
      <c r="P377" t="s">
        <v>156</v>
      </c>
      <c r="Q377" t="b">
        <v>0</v>
      </c>
      <c r="R377" s="1">
        <v>42481</v>
      </c>
      <c r="S377" s="2">
        <v>42481</v>
      </c>
      <c r="T377" t="s">
        <v>42</v>
      </c>
      <c r="U377" s="3">
        <v>0.72916666666666663</v>
      </c>
      <c r="V377" t="s">
        <v>2151</v>
      </c>
      <c r="W377" t="s">
        <v>2152</v>
      </c>
      <c r="X377" t="s">
        <v>156</v>
      </c>
      <c r="Y377" t="s">
        <v>1421</v>
      </c>
      <c r="Z377" t="s">
        <v>1422</v>
      </c>
      <c r="AA377" t="s">
        <v>1421</v>
      </c>
      <c r="AD377" t="s">
        <v>37</v>
      </c>
      <c r="AE377" t="s">
        <v>37</v>
      </c>
      <c r="AF377" t="s">
        <v>38</v>
      </c>
      <c r="AG377" t="s">
        <v>33</v>
      </c>
      <c r="AH377" t="s">
        <v>2153</v>
      </c>
      <c r="AI377" t="s">
        <v>2154</v>
      </c>
      <c r="AK377" t="s">
        <v>2155</v>
      </c>
    </row>
    <row r="378" spans="1:37" x14ac:dyDescent="0.25">
      <c r="A378" t="s">
        <v>1515</v>
      </c>
      <c r="C378" t="s">
        <v>33</v>
      </c>
      <c r="D378" t="s">
        <v>2156</v>
      </c>
      <c r="G378" t="s">
        <v>2157</v>
      </c>
      <c r="H378" t="s">
        <v>34</v>
      </c>
      <c r="I378" t="b">
        <v>0</v>
      </c>
      <c r="J378" s="1">
        <v>42481</v>
      </c>
      <c r="K378" s="2">
        <v>42481</v>
      </c>
      <c r="L378" t="s">
        <v>42</v>
      </c>
      <c r="M378" s="3">
        <v>0.70833333333333337</v>
      </c>
      <c r="N378" t="s">
        <v>2138</v>
      </c>
      <c r="O378" t="s">
        <v>2139</v>
      </c>
      <c r="P378" t="s">
        <v>156</v>
      </c>
      <c r="Q378" t="b">
        <v>0</v>
      </c>
      <c r="R378" s="1">
        <v>42481</v>
      </c>
      <c r="S378" s="2">
        <v>42481</v>
      </c>
      <c r="T378" t="s">
        <v>42</v>
      </c>
      <c r="U378" s="3">
        <v>0.77083333333333337</v>
      </c>
      <c r="V378" t="s">
        <v>2158</v>
      </c>
      <c r="W378" t="s">
        <v>2159</v>
      </c>
      <c r="X378" t="s">
        <v>156</v>
      </c>
      <c r="Y378" t="s">
        <v>1421</v>
      </c>
      <c r="Z378" t="s">
        <v>1422</v>
      </c>
      <c r="AA378" t="s">
        <v>1421</v>
      </c>
      <c r="AD378" t="s">
        <v>37</v>
      </c>
      <c r="AE378" t="s">
        <v>37</v>
      </c>
      <c r="AF378" t="s">
        <v>38</v>
      </c>
      <c r="AG378" t="s">
        <v>33</v>
      </c>
      <c r="AH378" t="s">
        <v>1520</v>
      </c>
      <c r="AI378" t="s">
        <v>1521</v>
      </c>
      <c r="AK378" t="s">
        <v>1522</v>
      </c>
    </row>
    <row r="379" spans="1:37" x14ac:dyDescent="0.25">
      <c r="A379" t="s">
        <v>1523</v>
      </c>
      <c r="C379" t="s">
        <v>33</v>
      </c>
      <c r="D379" t="s">
        <v>1524</v>
      </c>
      <c r="E379" t="s">
        <v>2158</v>
      </c>
      <c r="G379" t="s">
        <v>2160</v>
      </c>
      <c r="H379" t="s">
        <v>34</v>
      </c>
      <c r="I379" t="b">
        <v>0</v>
      </c>
      <c r="J379" s="1">
        <v>42481</v>
      </c>
      <c r="K379" s="2">
        <v>42481</v>
      </c>
      <c r="L379" t="s">
        <v>42</v>
      </c>
      <c r="M379" s="3">
        <v>0.77083333333333337</v>
      </c>
      <c r="N379" t="s">
        <v>2158</v>
      </c>
      <c r="O379" t="s">
        <v>2159</v>
      </c>
      <c r="P379" t="s">
        <v>156</v>
      </c>
      <c r="Q379" t="b">
        <v>0</v>
      </c>
      <c r="R379" s="1">
        <v>42481</v>
      </c>
      <c r="S379" s="2">
        <v>42481</v>
      </c>
      <c r="T379" t="s">
        <v>42</v>
      </c>
      <c r="U379" s="3">
        <v>0.82291666666666663</v>
      </c>
      <c r="V379" t="s">
        <v>2161</v>
      </c>
      <c r="W379" t="s">
        <v>2162</v>
      </c>
      <c r="X379" t="s">
        <v>156</v>
      </c>
      <c r="Y379" t="s">
        <v>1431</v>
      </c>
      <c r="AA379" t="s">
        <v>1431</v>
      </c>
      <c r="AD379" t="s">
        <v>37</v>
      </c>
      <c r="AE379" t="s">
        <v>37</v>
      </c>
      <c r="AF379" t="s">
        <v>38</v>
      </c>
      <c r="AG379" t="s">
        <v>33</v>
      </c>
      <c r="AH379" t="s">
        <v>1528</v>
      </c>
      <c r="AI379" t="s">
        <v>1529</v>
      </c>
      <c r="AK379" t="s">
        <v>1530</v>
      </c>
    </row>
    <row r="380" spans="1:37" x14ac:dyDescent="0.25">
      <c r="A380" t="s">
        <v>1960</v>
      </c>
      <c r="C380" t="s">
        <v>33</v>
      </c>
      <c r="D380" t="s">
        <v>2163</v>
      </c>
      <c r="G380" t="s">
        <v>2164</v>
      </c>
      <c r="H380" t="s">
        <v>34</v>
      </c>
      <c r="I380" t="b">
        <v>0</v>
      </c>
      <c r="J380" s="1">
        <v>42483</v>
      </c>
      <c r="K380" s="2">
        <v>42483</v>
      </c>
      <c r="L380" t="s">
        <v>35</v>
      </c>
      <c r="M380" s="3">
        <v>0.4375</v>
      </c>
      <c r="N380" t="s">
        <v>2165</v>
      </c>
      <c r="O380" t="s">
        <v>2166</v>
      </c>
      <c r="P380" t="s">
        <v>156</v>
      </c>
      <c r="Q380" t="b">
        <v>0</v>
      </c>
      <c r="R380" s="1">
        <v>42483</v>
      </c>
      <c r="S380" s="2">
        <v>42483</v>
      </c>
      <c r="T380" t="s">
        <v>35</v>
      </c>
      <c r="U380" s="3">
        <v>0.47916666666666669</v>
      </c>
      <c r="V380" t="s">
        <v>2167</v>
      </c>
      <c r="W380" t="s">
        <v>2168</v>
      </c>
      <c r="X380" t="s">
        <v>156</v>
      </c>
      <c r="Y380" t="s">
        <v>1421</v>
      </c>
      <c r="Z380" t="s">
        <v>1422</v>
      </c>
      <c r="AA380" t="s">
        <v>1421</v>
      </c>
      <c r="AD380" t="s">
        <v>37</v>
      </c>
      <c r="AE380" t="s">
        <v>37</v>
      </c>
      <c r="AF380" t="s">
        <v>38</v>
      </c>
      <c r="AG380" t="s">
        <v>33</v>
      </c>
      <c r="AH380" t="s">
        <v>2169</v>
      </c>
      <c r="AI380" t="s">
        <v>2170</v>
      </c>
      <c r="AK380" t="s">
        <v>2171</v>
      </c>
    </row>
    <row r="381" spans="1:37" x14ac:dyDescent="0.25">
      <c r="A381" t="s">
        <v>2172</v>
      </c>
      <c r="C381" t="s">
        <v>33</v>
      </c>
      <c r="D381" t="s">
        <v>2173</v>
      </c>
      <c r="G381" t="s">
        <v>2174</v>
      </c>
      <c r="H381" t="s">
        <v>34</v>
      </c>
      <c r="I381" t="b">
        <v>0</v>
      </c>
      <c r="J381" s="1">
        <v>42483</v>
      </c>
      <c r="K381" s="2">
        <v>42483</v>
      </c>
      <c r="L381" t="s">
        <v>35</v>
      </c>
      <c r="M381" s="3">
        <v>0.58333333333333337</v>
      </c>
      <c r="N381" t="s">
        <v>2175</v>
      </c>
      <c r="O381" t="s">
        <v>2176</v>
      </c>
      <c r="P381" t="s">
        <v>156</v>
      </c>
      <c r="Q381" t="b">
        <v>0</v>
      </c>
      <c r="R381" s="1">
        <v>42483</v>
      </c>
      <c r="S381" s="2">
        <v>42483</v>
      </c>
      <c r="T381" t="s">
        <v>35</v>
      </c>
      <c r="U381" s="3">
        <v>0.58333333333333337</v>
      </c>
      <c r="V381" t="s">
        <v>2175</v>
      </c>
      <c r="W381" t="s">
        <v>2176</v>
      </c>
      <c r="X381" t="s">
        <v>156</v>
      </c>
      <c r="Y381" t="s">
        <v>1454</v>
      </c>
      <c r="Z381" t="s">
        <v>1455</v>
      </c>
      <c r="AA381" t="s">
        <v>1454</v>
      </c>
      <c r="AD381" t="s">
        <v>37</v>
      </c>
      <c r="AE381" t="s">
        <v>37</v>
      </c>
      <c r="AF381" t="s">
        <v>38</v>
      </c>
      <c r="AG381" t="s">
        <v>33</v>
      </c>
      <c r="AH381" t="s">
        <v>2177</v>
      </c>
      <c r="AI381" t="s">
        <v>2178</v>
      </c>
      <c r="AK381" t="s">
        <v>2179</v>
      </c>
    </row>
    <row r="382" spans="1:37" x14ac:dyDescent="0.25">
      <c r="A382" t="s">
        <v>1414</v>
      </c>
      <c r="C382" t="s">
        <v>33</v>
      </c>
      <c r="D382" t="s">
        <v>1531</v>
      </c>
      <c r="E382" t="s">
        <v>2180</v>
      </c>
      <c r="G382" t="s">
        <v>2181</v>
      </c>
      <c r="H382" t="s">
        <v>34</v>
      </c>
      <c r="I382" t="b">
        <v>0</v>
      </c>
      <c r="J382" s="1">
        <v>42485</v>
      </c>
      <c r="K382" s="2">
        <v>42485</v>
      </c>
      <c r="L382" t="s">
        <v>39</v>
      </c>
      <c r="M382" s="3">
        <v>0.41666666666666669</v>
      </c>
      <c r="N382" t="s">
        <v>2180</v>
      </c>
      <c r="O382" t="s">
        <v>2182</v>
      </c>
      <c r="P382" t="s">
        <v>156</v>
      </c>
      <c r="Q382" t="b">
        <v>0</v>
      </c>
      <c r="R382" s="1">
        <v>42485</v>
      </c>
      <c r="S382" s="2">
        <v>42485</v>
      </c>
      <c r="T382" t="s">
        <v>39</v>
      </c>
      <c r="U382" s="3">
        <v>0.41666666666666669</v>
      </c>
      <c r="V382" t="s">
        <v>2180</v>
      </c>
      <c r="W382" t="s">
        <v>2182</v>
      </c>
      <c r="X382" t="s">
        <v>156</v>
      </c>
      <c r="Y382" t="s">
        <v>1431</v>
      </c>
      <c r="AA382" t="s">
        <v>1431</v>
      </c>
      <c r="AD382" t="s">
        <v>37</v>
      </c>
      <c r="AE382" t="s">
        <v>37</v>
      </c>
      <c r="AF382" t="s">
        <v>38</v>
      </c>
      <c r="AG382" t="s">
        <v>33</v>
      </c>
      <c r="AH382" t="s">
        <v>1535</v>
      </c>
      <c r="AI382" t="s">
        <v>1536</v>
      </c>
      <c r="AK382" t="s">
        <v>1537</v>
      </c>
    </row>
    <row r="383" spans="1:37" x14ac:dyDescent="0.25">
      <c r="A383" t="s">
        <v>2183</v>
      </c>
      <c r="C383" t="s">
        <v>33</v>
      </c>
      <c r="D383" t="s">
        <v>2184</v>
      </c>
      <c r="G383" t="s">
        <v>2185</v>
      </c>
      <c r="H383" t="s">
        <v>34</v>
      </c>
      <c r="I383" t="b">
        <v>0</v>
      </c>
      <c r="J383" s="1">
        <v>42485</v>
      </c>
      <c r="K383" s="2">
        <v>42485</v>
      </c>
      <c r="L383" t="s">
        <v>39</v>
      </c>
      <c r="M383" s="3">
        <v>0.4375</v>
      </c>
      <c r="N383" t="s">
        <v>2186</v>
      </c>
      <c r="O383" t="s">
        <v>2187</v>
      </c>
      <c r="P383" t="s">
        <v>156</v>
      </c>
      <c r="Q383" t="b">
        <v>0</v>
      </c>
      <c r="R383" s="1">
        <v>42485</v>
      </c>
      <c r="S383" s="2">
        <v>42485</v>
      </c>
      <c r="T383" t="s">
        <v>39</v>
      </c>
      <c r="U383" s="3">
        <v>0.4375</v>
      </c>
      <c r="V383" t="s">
        <v>2186</v>
      </c>
      <c r="W383" t="s">
        <v>2187</v>
      </c>
      <c r="X383" t="s">
        <v>156</v>
      </c>
      <c r="Y383" t="s">
        <v>1454</v>
      </c>
      <c r="Z383" t="s">
        <v>1455</v>
      </c>
      <c r="AA383" t="s">
        <v>1454</v>
      </c>
      <c r="AD383" t="s">
        <v>37</v>
      </c>
      <c r="AE383" t="s">
        <v>37</v>
      </c>
      <c r="AF383" t="s">
        <v>38</v>
      </c>
      <c r="AG383" t="s">
        <v>33</v>
      </c>
      <c r="AH383" t="s">
        <v>1872</v>
      </c>
      <c r="AI383" t="s">
        <v>2188</v>
      </c>
      <c r="AK383" t="s">
        <v>1874</v>
      </c>
    </row>
    <row r="384" spans="1:37" x14ac:dyDescent="0.25">
      <c r="A384" t="s">
        <v>1875</v>
      </c>
      <c r="C384" t="s">
        <v>33</v>
      </c>
      <c r="D384" t="s">
        <v>2189</v>
      </c>
      <c r="G384" t="s">
        <v>2190</v>
      </c>
      <c r="H384" t="s">
        <v>34</v>
      </c>
      <c r="I384" t="b">
        <v>0</v>
      </c>
      <c r="J384" s="1">
        <v>42485</v>
      </c>
      <c r="K384" s="2">
        <v>42485</v>
      </c>
      <c r="L384" t="s">
        <v>39</v>
      </c>
      <c r="M384" s="3">
        <v>0.625</v>
      </c>
      <c r="N384" t="s">
        <v>2191</v>
      </c>
      <c r="O384" t="s">
        <v>2192</v>
      </c>
      <c r="P384" t="s">
        <v>156</v>
      </c>
      <c r="Q384" t="b">
        <v>0</v>
      </c>
      <c r="R384" s="1">
        <v>42485</v>
      </c>
      <c r="S384" s="2">
        <v>42485</v>
      </c>
      <c r="T384" t="s">
        <v>39</v>
      </c>
      <c r="U384" s="3">
        <v>0.70833333333333337</v>
      </c>
      <c r="V384" t="s">
        <v>2193</v>
      </c>
      <c r="W384" t="s">
        <v>2194</v>
      </c>
      <c r="X384" t="s">
        <v>156</v>
      </c>
      <c r="Y384" t="s">
        <v>1431</v>
      </c>
      <c r="AA384" t="s">
        <v>1431</v>
      </c>
      <c r="AD384" t="s">
        <v>37</v>
      </c>
      <c r="AE384" t="s">
        <v>37</v>
      </c>
      <c r="AF384" t="s">
        <v>38</v>
      </c>
      <c r="AG384" t="s">
        <v>33</v>
      </c>
      <c r="AH384" t="s">
        <v>1543</v>
      </c>
      <c r="AI384" t="s">
        <v>1880</v>
      </c>
      <c r="AK384" t="s">
        <v>1545</v>
      </c>
    </row>
    <row r="385" spans="1:37" x14ac:dyDescent="0.25">
      <c r="A385" t="s">
        <v>1414</v>
      </c>
      <c r="C385" t="s">
        <v>33</v>
      </c>
      <c r="D385" t="s">
        <v>2195</v>
      </c>
      <c r="G385" t="s">
        <v>2196</v>
      </c>
      <c r="H385" t="s">
        <v>34</v>
      </c>
      <c r="I385" t="b">
        <v>0</v>
      </c>
      <c r="J385" s="1">
        <v>42486</v>
      </c>
      <c r="K385" s="2">
        <v>42486</v>
      </c>
      <c r="L385" t="s">
        <v>40</v>
      </c>
      <c r="M385" s="3">
        <v>0.4375</v>
      </c>
      <c r="N385" t="s">
        <v>2197</v>
      </c>
      <c r="O385" t="s">
        <v>2198</v>
      </c>
      <c r="P385" t="s">
        <v>156</v>
      </c>
      <c r="Q385" t="b">
        <v>0</v>
      </c>
      <c r="R385" s="1">
        <v>42486</v>
      </c>
      <c r="S385" s="2">
        <v>42486</v>
      </c>
      <c r="T385" t="s">
        <v>40</v>
      </c>
      <c r="U385" s="3">
        <v>0.45833333333333331</v>
      </c>
      <c r="V385" t="s">
        <v>2199</v>
      </c>
      <c r="W385" t="s">
        <v>2200</v>
      </c>
      <c r="X385" t="s">
        <v>156</v>
      </c>
      <c r="Y385" t="s">
        <v>1421</v>
      </c>
      <c r="Z385" t="s">
        <v>1422</v>
      </c>
      <c r="AA385" t="s">
        <v>1421</v>
      </c>
      <c r="AD385" t="s">
        <v>37</v>
      </c>
      <c r="AE385" t="s">
        <v>37</v>
      </c>
      <c r="AF385" t="s">
        <v>38</v>
      </c>
      <c r="AG385" t="s">
        <v>33</v>
      </c>
      <c r="AH385" t="s">
        <v>1423</v>
      </c>
      <c r="AI385" t="s">
        <v>1424</v>
      </c>
      <c r="AK385" t="s">
        <v>1425</v>
      </c>
    </row>
    <row r="386" spans="1:37" x14ac:dyDescent="0.25">
      <c r="A386" t="s">
        <v>1426</v>
      </c>
      <c r="C386" t="s">
        <v>33</v>
      </c>
      <c r="D386" t="s">
        <v>2201</v>
      </c>
      <c r="G386" t="s">
        <v>2202</v>
      </c>
      <c r="H386" t="s">
        <v>34</v>
      </c>
      <c r="I386" t="b">
        <v>0</v>
      </c>
      <c r="J386" s="1">
        <v>42486</v>
      </c>
      <c r="K386" s="2">
        <v>42486</v>
      </c>
      <c r="L386" t="s">
        <v>40</v>
      </c>
      <c r="M386" s="3">
        <v>0.625</v>
      </c>
      <c r="N386" t="s">
        <v>2203</v>
      </c>
      <c r="O386" t="s">
        <v>2204</v>
      </c>
      <c r="P386" t="s">
        <v>156</v>
      </c>
      <c r="Q386" t="b">
        <v>0</v>
      </c>
      <c r="R386" s="1">
        <v>42486</v>
      </c>
      <c r="S386" s="2">
        <v>42486</v>
      </c>
      <c r="T386" t="s">
        <v>40</v>
      </c>
      <c r="U386" s="3">
        <v>0.625</v>
      </c>
      <c r="V386" t="s">
        <v>2203</v>
      </c>
      <c r="W386" t="s">
        <v>2204</v>
      </c>
      <c r="X386" t="s">
        <v>156</v>
      </c>
      <c r="Y386" t="s">
        <v>1431</v>
      </c>
      <c r="AA386" t="s">
        <v>1431</v>
      </c>
      <c r="AD386" t="s">
        <v>37</v>
      </c>
      <c r="AE386" t="s">
        <v>37</v>
      </c>
      <c r="AF386" t="s">
        <v>38</v>
      </c>
      <c r="AG386" t="s">
        <v>33</v>
      </c>
      <c r="AH386" t="s">
        <v>1900</v>
      </c>
      <c r="AI386" t="s">
        <v>1433</v>
      </c>
      <c r="AK386" t="s">
        <v>1902</v>
      </c>
    </row>
    <row r="387" spans="1:37" x14ac:dyDescent="0.25">
      <c r="A387" t="s">
        <v>1435</v>
      </c>
      <c r="C387" t="s">
        <v>33</v>
      </c>
      <c r="D387" t="s">
        <v>2205</v>
      </c>
      <c r="G387" t="s">
        <v>2206</v>
      </c>
      <c r="H387" t="s">
        <v>34</v>
      </c>
      <c r="I387" t="b">
        <v>0</v>
      </c>
      <c r="J387" s="1">
        <v>42486</v>
      </c>
      <c r="K387" s="2">
        <v>42486</v>
      </c>
      <c r="L387" t="s">
        <v>40</v>
      </c>
      <c r="M387" s="3">
        <v>0.66666666666666663</v>
      </c>
      <c r="N387" t="s">
        <v>999</v>
      </c>
      <c r="O387" t="s">
        <v>1000</v>
      </c>
      <c r="P387" t="s">
        <v>156</v>
      </c>
      <c r="Q387" t="b">
        <v>0</v>
      </c>
      <c r="R387" s="1">
        <v>42486</v>
      </c>
      <c r="S387" s="2">
        <v>42486</v>
      </c>
      <c r="T387" t="s">
        <v>40</v>
      </c>
      <c r="U387" s="3">
        <v>0.72916666666666663</v>
      </c>
      <c r="V387" t="s">
        <v>2207</v>
      </c>
      <c r="W387" t="s">
        <v>2208</v>
      </c>
      <c r="X387" t="s">
        <v>156</v>
      </c>
      <c r="Y387" t="s">
        <v>1421</v>
      </c>
      <c r="Z387" t="s">
        <v>1422</v>
      </c>
      <c r="AA387" t="s">
        <v>1421</v>
      </c>
      <c r="AD387" t="s">
        <v>37</v>
      </c>
      <c r="AE387" t="s">
        <v>37</v>
      </c>
      <c r="AF387" t="s">
        <v>38</v>
      </c>
      <c r="AG387" t="s">
        <v>33</v>
      </c>
      <c r="AH387" t="s">
        <v>1440</v>
      </c>
      <c r="AI387" t="s">
        <v>1441</v>
      </c>
      <c r="AK387" t="s">
        <v>1442</v>
      </c>
    </row>
    <row r="388" spans="1:37" x14ac:dyDescent="0.25">
      <c r="A388" t="s">
        <v>1443</v>
      </c>
      <c r="C388" t="s">
        <v>33</v>
      </c>
      <c r="D388" t="s">
        <v>2209</v>
      </c>
      <c r="G388" t="s">
        <v>2210</v>
      </c>
      <c r="H388" t="s">
        <v>34</v>
      </c>
      <c r="I388" t="b">
        <v>0</v>
      </c>
      <c r="J388" s="1">
        <v>42486</v>
      </c>
      <c r="K388" s="2">
        <v>42486</v>
      </c>
      <c r="L388" t="s">
        <v>40</v>
      </c>
      <c r="M388" s="3">
        <v>0.75</v>
      </c>
      <c r="N388" t="s">
        <v>2211</v>
      </c>
      <c r="O388" t="s">
        <v>2212</v>
      </c>
      <c r="P388" t="s">
        <v>156</v>
      </c>
      <c r="Q388" t="b">
        <v>0</v>
      </c>
      <c r="R388" s="1">
        <v>42486</v>
      </c>
      <c r="S388" s="2">
        <v>42486</v>
      </c>
      <c r="T388" t="s">
        <v>40</v>
      </c>
      <c r="U388" s="3">
        <v>0.77083333333333337</v>
      </c>
      <c r="V388" t="s">
        <v>2213</v>
      </c>
      <c r="W388" t="s">
        <v>2214</v>
      </c>
      <c r="X388" t="s">
        <v>156</v>
      </c>
      <c r="Y388" t="s">
        <v>1421</v>
      </c>
      <c r="Z388" t="s">
        <v>1422</v>
      </c>
      <c r="AA388" t="s">
        <v>1421</v>
      </c>
      <c r="AD388" t="s">
        <v>37</v>
      </c>
      <c r="AE388" t="s">
        <v>37</v>
      </c>
      <c r="AF388" t="s">
        <v>38</v>
      </c>
      <c r="AG388" t="s">
        <v>33</v>
      </c>
      <c r="AH388" t="s">
        <v>1423</v>
      </c>
      <c r="AI388" t="s">
        <v>1448</v>
      </c>
      <c r="AK388" t="s">
        <v>1425</v>
      </c>
    </row>
    <row r="389" spans="1:37" x14ac:dyDescent="0.25">
      <c r="A389" t="s">
        <v>1735</v>
      </c>
      <c r="C389" t="s">
        <v>33</v>
      </c>
      <c r="D389" t="s">
        <v>2215</v>
      </c>
      <c r="G389" t="s">
        <v>2216</v>
      </c>
      <c r="H389" t="s">
        <v>34</v>
      </c>
      <c r="I389" t="b">
        <v>0</v>
      </c>
      <c r="J389" s="1">
        <v>42486</v>
      </c>
      <c r="K389" s="2">
        <v>42486</v>
      </c>
      <c r="L389" t="s">
        <v>40</v>
      </c>
      <c r="M389" s="3">
        <v>0.77083333333333337</v>
      </c>
      <c r="N389" t="s">
        <v>2213</v>
      </c>
      <c r="O389" t="s">
        <v>2214</v>
      </c>
      <c r="P389" t="s">
        <v>156</v>
      </c>
      <c r="Q389" t="b">
        <v>0</v>
      </c>
      <c r="R389" s="1">
        <v>42486</v>
      </c>
      <c r="S389" s="2">
        <v>42486</v>
      </c>
      <c r="T389" t="s">
        <v>40</v>
      </c>
      <c r="U389" s="3">
        <v>0.77083333333333337</v>
      </c>
      <c r="V389" t="s">
        <v>2213</v>
      </c>
      <c r="W389" t="s">
        <v>2214</v>
      </c>
      <c r="X389" t="s">
        <v>156</v>
      </c>
      <c r="Y389" t="s">
        <v>1431</v>
      </c>
      <c r="AA389" t="s">
        <v>1431</v>
      </c>
      <c r="AD389" t="s">
        <v>37</v>
      </c>
      <c r="AE389" t="s">
        <v>37</v>
      </c>
      <c r="AF389" t="s">
        <v>38</v>
      </c>
      <c r="AG389" t="s">
        <v>33</v>
      </c>
      <c r="AH389" t="s">
        <v>1738</v>
      </c>
      <c r="AI389" t="s">
        <v>1739</v>
      </c>
      <c r="AK389" t="s">
        <v>1740</v>
      </c>
    </row>
    <row r="390" spans="1:37" x14ac:dyDescent="0.25">
      <c r="A390" t="s">
        <v>1459</v>
      </c>
      <c r="C390" t="s">
        <v>33</v>
      </c>
      <c r="D390" t="s">
        <v>2217</v>
      </c>
      <c r="G390" t="s">
        <v>2218</v>
      </c>
      <c r="H390" t="s">
        <v>34</v>
      </c>
      <c r="I390" t="b">
        <v>0</v>
      </c>
      <c r="J390" s="1">
        <v>42487</v>
      </c>
      <c r="K390" s="2">
        <v>42487</v>
      </c>
      <c r="L390" t="s">
        <v>41</v>
      </c>
      <c r="M390" s="3">
        <v>0.64583333333333337</v>
      </c>
      <c r="N390" t="s">
        <v>2219</v>
      </c>
      <c r="O390" t="s">
        <v>2220</v>
      </c>
      <c r="P390" t="s">
        <v>156</v>
      </c>
      <c r="Q390" t="b">
        <v>0</v>
      </c>
      <c r="R390" s="1">
        <v>42487</v>
      </c>
      <c r="S390" s="2">
        <v>42487</v>
      </c>
      <c r="T390" t="s">
        <v>41</v>
      </c>
      <c r="U390" s="3">
        <v>0.70833333333333337</v>
      </c>
      <c r="V390" t="s">
        <v>2221</v>
      </c>
      <c r="W390" t="s">
        <v>2222</v>
      </c>
      <c r="X390" t="s">
        <v>156</v>
      </c>
      <c r="Y390" t="s">
        <v>1431</v>
      </c>
      <c r="AA390" t="s">
        <v>1431</v>
      </c>
      <c r="AD390" t="s">
        <v>37</v>
      </c>
      <c r="AE390" t="s">
        <v>37</v>
      </c>
      <c r="AF390" t="s">
        <v>38</v>
      </c>
      <c r="AG390" t="s">
        <v>33</v>
      </c>
      <c r="AH390" t="s">
        <v>1466</v>
      </c>
      <c r="AI390" t="s">
        <v>1467</v>
      </c>
      <c r="AK390" t="s">
        <v>1468</v>
      </c>
    </row>
    <row r="391" spans="1:37" x14ac:dyDescent="0.25">
      <c r="A391" t="s">
        <v>1469</v>
      </c>
      <c r="C391" t="s">
        <v>33</v>
      </c>
      <c r="D391" t="s">
        <v>2223</v>
      </c>
      <c r="G391" t="s">
        <v>2224</v>
      </c>
      <c r="H391" t="s">
        <v>34</v>
      </c>
      <c r="I391" t="b">
        <v>0</v>
      </c>
      <c r="J391" s="1">
        <v>42487</v>
      </c>
      <c r="K391" s="2">
        <v>42487</v>
      </c>
      <c r="L391" t="s">
        <v>41</v>
      </c>
      <c r="M391" s="3">
        <v>0.66666666666666663</v>
      </c>
      <c r="N391" t="s">
        <v>2225</v>
      </c>
      <c r="O391" t="s">
        <v>2226</v>
      </c>
      <c r="P391" t="s">
        <v>156</v>
      </c>
      <c r="Q391" t="b">
        <v>0</v>
      </c>
      <c r="R391" s="1">
        <v>42487</v>
      </c>
      <c r="S391" s="2">
        <v>42487</v>
      </c>
      <c r="T391" t="s">
        <v>41</v>
      </c>
      <c r="U391" s="3">
        <v>0.72916666666666663</v>
      </c>
      <c r="V391" t="s">
        <v>2227</v>
      </c>
      <c r="W391" t="s">
        <v>2228</v>
      </c>
      <c r="X391" t="s">
        <v>156</v>
      </c>
      <c r="Y391" t="s">
        <v>1421</v>
      </c>
      <c r="Z391" t="s">
        <v>1422</v>
      </c>
      <c r="AA391" t="s">
        <v>1421</v>
      </c>
      <c r="AD391" t="s">
        <v>37</v>
      </c>
      <c r="AE391" t="s">
        <v>37</v>
      </c>
      <c r="AF391" t="s">
        <v>38</v>
      </c>
      <c r="AG391" t="s">
        <v>33</v>
      </c>
      <c r="AH391" t="s">
        <v>1440</v>
      </c>
      <c r="AI391" t="s">
        <v>1476</v>
      </c>
      <c r="AK391" t="s">
        <v>1442</v>
      </c>
    </row>
    <row r="392" spans="1:37" x14ac:dyDescent="0.25">
      <c r="A392" t="s">
        <v>1493</v>
      </c>
      <c r="C392" t="s">
        <v>33</v>
      </c>
      <c r="D392" t="s">
        <v>2229</v>
      </c>
      <c r="G392" t="s">
        <v>2230</v>
      </c>
      <c r="H392" t="s">
        <v>34</v>
      </c>
      <c r="I392" t="b">
        <v>0</v>
      </c>
      <c r="J392" s="1">
        <v>42488</v>
      </c>
      <c r="K392" s="2">
        <v>42488</v>
      </c>
      <c r="L392" t="s">
        <v>42</v>
      </c>
      <c r="M392" s="3">
        <v>0.625</v>
      </c>
      <c r="N392" t="s">
        <v>2231</v>
      </c>
      <c r="O392" t="s">
        <v>2232</v>
      </c>
      <c r="P392" t="s">
        <v>156</v>
      </c>
      <c r="Q392" t="b">
        <v>0</v>
      </c>
      <c r="R392" s="1">
        <v>42488</v>
      </c>
      <c r="S392" s="2">
        <v>42488</v>
      </c>
      <c r="T392" t="s">
        <v>42</v>
      </c>
      <c r="U392" s="3">
        <v>0.70833333333333337</v>
      </c>
      <c r="V392" t="s">
        <v>2233</v>
      </c>
      <c r="W392" t="s">
        <v>2234</v>
      </c>
      <c r="X392" t="s">
        <v>156</v>
      </c>
      <c r="Y392" t="s">
        <v>1431</v>
      </c>
      <c r="AA392" t="s">
        <v>1431</v>
      </c>
      <c r="AD392" t="s">
        <v>37</v>
      </c>
      <c r="AE392" t="s">
        <v>37</v>
      </c>
      <c r="AF392" t="s">
        <v>38</v>
      </c>
      <c r="AG392" t="s">
        <v>33</v>
      </c>
      <c r="AH392" t="s">
        <v>1498</v>
      </c>
      <c r="AI392" t="s">
        <v>1499</v>
      </c>
      <c r="AK392" t="s">
        <v>1500</v>
      </c>
    </row>
    <row r="393" spans="1:37" x14ac:dyDescent="0.25">
      <c r="A393" t="s">
        <v>2235</v>
      </c>
      <c r="C393" t="s">
        <v>33</v>
      </c>
      <c r="D393" t="s">
        <v>2236</v>
      </c>
      <c r="G393" t="s">
        <v>2237</v>
      </c>
      <c r="H393" t="s">
        <v>34</v>
      </c>
      <c r="I393" t="b">
        <v>0</v>
      </c>
      <c r="J393" s="1">
        <v>42488</v>
      </c>
      <c r="K393" s="2">
        <v>42488</v>
      </c>
      <c r="L393" t="s">
        <v>42</v>
      </c>
      <c r="M393" s="3">
        <v>0.625</v>
      </c>
      <c r="N393" t="s">
        <v>2231</v>
      </c>
      <c r="O393" t="s">
        <v>2232</v>
      </c>
      <c r="P393" t="s">
        <v>156</v>
      </c>
      <c r="Q393" t="b">
        <v>0</v>
      </c>
      <c r="R393" s="1">
        <v>42488</v>
      </c>
      <c r="S393" s="2">
        <v>42488</v>
      </c>
      <c r="T393" t="s">
        <v>42</v>
      </c>
      <c r="U393" s="3">
        <v>0.625</v>
      </c>
      <c r="V393" t="s">
        <v>2231</v>
      </c>
      <c r="W393" t="s">
        <v>2232</v>
      </c>
      <c r="X393" t="s">
        <v>156</v>
      </c>
      <c r="Y393" t="s">
        <v>1431</v>
      </c>
      <c r="AA393" t="s">
        <v>1431</v>
      </c>
      <c r="AD393" t="s">
        <v>37</v>
      </c>
      <c r="AE393" t="s">
        <v>37</v>
      </c>
      <c r="AF393" t="s">
        <v>38</v>
      </c>
      <c r="AG393" t="s">
        <v>33</v>
      </c>
      <c r="AH393" t="s">
        <v>1937</v>
      </c>
      <c r="AI393" t="s">
        <v>2238</v>
      </c>
      <c r="AK393" t="s">
        <v>1939</v>
      </c>
    </row>
    <row r="394" spans="1:37" x14ac:dyDescent="0.25">
      <c r="A394" t="s">
        <v>1766</v>
      </c>
      <c r="C394" t="s">
        <v>33</v>
      </c>
      <c r="D394" t="s">
        <v>2239</v>
      </c>
      <c r="G394" t="s">
        <v>2240</v>
      </c>
      <c r="H394" t="s">
        <v>34</v>
      </c>
      <c r="I394" t="b">
        <v>0</v>
      </c>
      <c r="J394" s="1">
        <v>42488</v>
      </c>
      <c r="K394" s="2">
        <v>42488</v>
      </c>
      <c r="L394" t="s">
        <v>42</v>
      </c>
      <c r="M394" s="3">
        <v>0.66666666666666663</v>
      </c>
      <c r="N394" t="s">
        <v>2241</v>
      </c>
      <c r="O394" t="s">
        <v>2242</v>
      </c>
      <c r="P394" t="s">
        <v>156</v>
      </c>
      <c r="Q394" t="b">
        <v>0</v>
      </c>
      <c r="R394" s="1">
        <v>42488</v>
      </c>
      <c r="S394" s="2">
        <v>42488</v>
      </c>
      <c r="T394" t="s">
        <v>42</v>
      </c>
      <c r="U394" s="3">
        <v>0.75</v>
      </c>
      <c r="V394" t="s">
        <v>1052</v>
      </c>
      <c r="W394" t="s">
        <v>1053</v>
      </c>
      <c r="X394" t="s">
        <v>156</v>
      </c>
      <c r="Y394" t="s">
        <v>1421</v>
      </c>
      <c r="Z394" t="s">
        <v>1422</v>
      </c>
      <c r="AA394" t="s">
        <v>1421</v>
      </c>
      <c r="AD394" t="s">
        <v>37</v>
      </c>
      <c r="AE394" t="s">
        <v>37</v>
      </c>
      <c r="AF394" t="s">
        <v>38</v>
      </c>
      <c r="AG394" t="s">
        <v>33</v>
      </c>
      <c r="AH394" t="s">
        <v>1512</v>
      </c>
      <c r="AI394" t="s">
        <v>1771</v>
      </c>
      <c r="AK394" t="s">
        <v>1514</v>
      </c>
    </row>
    <row r="395" spans="1:37" x14ac:dyDescent="0.25">
      <c r="A395" t="s">
        <v>1523</v>
      </c>
      <c r="C395" t="s">
        <v>33</v>
      </c>
      <c r="D395" t="s">
        <v>1524</v>
      </c>
      <c r="E395" t="s">
        <v>2243</v>
      </c>
      <c r="G395" t="s">
        <v>2244</v>
      </c>
      <c r="H395" t="s">
        <v>34</v>
      </c>
      <c r="I395" t="b">
        <v>0</v>
      </c>
      <c r="J395" s="1">
        <v>42488</v>
      </c>
      <c r="K395" s="2">
        <v>42488</v>
      </c>
      <c r="L395" t="s">
        <v>42</v>
      </c>
      <c r="M395" s="3">
        <v>0.77083333333333337</v>
      </c>
      <c r="N395" t="s">
        <v>2243</v>
      </c>
      <c r="O395" t="s">
        <v>2245</v>
      </c>
      <c r="P395" t="s">
        <v>156</v>
      </c>
      <c r="Q395" t="b">
        <v>0</v>
      </c>
      <c r="R395" s="1">
        <v>42488</v>
      </c>
      <c r="S395" s="2">
        <v>42488</v>
      </c>
      <c r="T395" t="s">
        <v>42</v>
      </c>
      <c r="U395" s="3">
        <v>0.82291666666666663</v>
      </c>
      <c r="V395" t="s">
        <v>2246</v>
      </c>
      <c r="W395" t="s">
        <v>2247</v>
      </c>
      <c r="X395" t="s">
        <v>156</v>
      </c>
      <c r="Y395" t="s">
        <v>1431</v>
      </c>
      <c r="AA395" t="s">
        <v>1431</v>
      </c>
      <c r="AD395" t="s">
        <v>37</v>
      </c>
      <c r="AE395" t="s">
        <v>37</v>
      </c>
      <c r="AF395" t="s">
        <v>38</v>
      </c>
      <c r="AG395" t="s">
        <v>33</v>
      </c>
      <c r="AH395" t="s">
        <v>1528</v>
      </c>
      <c r="AI395" t="s">
        <v>1529</v>
      </c>
      <c r="AK395" t="s">
        <v>1530</v>
      </c>
    </row>
    <row r="396" spans="1:37" x14ac:dyDescent="0.25">
      <c r="A396" t="s">
        <v>1414</v>
      </c>
      <c r="C396" t="s">
        <v>33</v>
      </c>
      <c r="D396" t="s">
        <v>1531</v>
      </c>
      <c r="E396" t="s">
        <v>2248</v>
      </c>
      <c r="G396" t="s">
        <v>2249</v>
      </c>
      <c r="H396" t="s">
        <v>34</v>
      </c>
      <c r="I396" t="b">
        <v>0</v>
      </c>
      <c r="J396" s="1">
        <v>42492</v>
      </c>
      <c r="K396" s="2">
        <v>42492</v>
      </c>
      <c r="L396" t="s">
        <v>39</v>
      </c>
      <c r="M396" s="3">
        <v>0.41666666666666669</v>
      </c>
      <c r="N396" t="s">
        <v>2248</v>
      </c>
      <c r="O396" t="s">
        <v>2250</v>
      </c>
      <c r="P396" t="s">
        <v>156</v>
      </c>
      <c r="Q396" t="b">
        <v>0</v>
      </c>
      <c r="R396" s="1">
        <v>42492</v>
      </c>
      <c r="S396" s="2">
        <v>42492</v>
      </c>
      <c r="T396" t="s">
        <v>39</v>
      </c>
      <c r="U396" s="3">
        <v>0.41666666666666669</v>
      </c>
      <c r="V396" t="s">
        <v>2248</v>
      </c>
      <c r="W396" t="s">
        <v>2250</v>
      </c>
      <c r="X396" t="s">
        <v>156</v>
      </c>
      <c r="Y396" t="s">
        <v>1431</v>
      </c>
      <c r="AA396" t="s">
        <v>1431</v>
      </c>
      <c r="AD396" t="s">
        <v>37</v>
      </c>
      <c r="AE396" t="s">
        <v>37</v>
      </c>
      <c r="AF396" t="s">
        <v>38</v>
      </c>
      <c r="AG396" t="s">
        <v>33</v>
      </c>
      <c r="AH396" t="s">
        <v>1535</v>
      </c>
      <c r="AI396" t="s">
        <v>1536</v>
      </c>
      <c r="AK396" t="s">
        <v>1537</v>
      </c>
    </row>
    <row r="397" spans="1:37" x14ac:dyDescent="0.25">
      <c r="A397" t="s">
        <v>1414</v>
      </c>
      <c r="C397" t="s">
        <v>33</v>
      </c>
      <c r="D397" t="s">
        <v>2251</v>
      </c>
      <c r="G397" t="s">
        <v>2252</v>
      </c>
      <c r="H397" t="s">
        <v>34</v>
      </c>
      <c r="I397" t="b">
        <v>0</v>
      </c>
      <c r="J397" s="1">
        <v>42492</v>
      </c>
      <c r="K397" s="2">
        <v>42492</v>
      </c>
      <c r="L397" t="s">
        <v>39</v>
      </c>
      <c r="M397" s="3">
        <v>0.4375</v>
      </c>
      <c r="N397" t="s">
        <v>2253</v>
      </c>
      <c r="O397" t="s">
        <v>2254</v>
      </c>
      <c r="P397" t="s">
        <v>156</v>
      </c>
      <c r="Q397" t="b">
        <v>0</v>
      </c>
      <c r="R397" s="1">
        <v>42492</v>
      </c>
      <c r="S397" s="2">
        <v>42492</v>
      </c>
      <c r="T397" t="s">
        <v>39</v>
      </c>
      <c r="U397" s="3">
        <v>0.4375</v>
      </c>
      <c r="V397" t="s">
        <v>2253</v>
      </c>
      <c r="W397" t="s">
        <v>2254</v>
      </c>
      <c r="X397" t="s">
        <v>156</v>
      </c>
      <c r="Y397" t="s">
        <v>1454</v>
      </c>
      <c r="Z397" t="s">
        <v>1455</v>
      </c>
      <c r="AA397" t="s">
        <v>1454</v>
      </c>
      <c r="AD397" t="s">
        <v>37</v>
      </c>
      <c r="AE397" t="s">
        <v>37</v>
      </c>
      <c r="AF397" t="s">
        <v>38</v>
      </c>
      <c r="AG397" t="s">
        <v>33</v>
      </c>
      <c r="AH397" t="s">
        <v>1456</v>
      </c>
      <c r="AI397" t="s">
        <v>1786</v>
      </c>
      <c r="AK397" t="s">
        <v>1458</v>
      </c>
    </row>
    <row r="398" spans="1:37" x14ac:dyDescent="0.25">
      <c r="A398" t="s">
        <v>1875</v>
      </c>
      <c r="C398" t="s">
        <v>33</v>
      </c>
      <c r="D398" t="s">
        <v>2255</v>
      </c>
      <c r="G398" t="s">
        <v>2256</v>
      </c>
      <c r="H398" t="s">
        <v>34</v>
      </c>
      <c r="I398" t="b">
        <v>0</v>
      </c>
      <c r="J398" s="1">
        <v>42492</v>
      </c>
      <c r="K398" s="2">
        <v>42492</v>
      </c>
      <c r="L398" t="s">
        <v>39</v>
      </c>
      <c r="M398" s="3">
        <v>0.625</v>
      </c>
      <c r="N398" t="s">
        <v>2257</v>
      </c>
      <c r="O398" t="s">
        <v>2258</v>
      </c>
      <c r="P398" t="s">
        <v>156</v>
      </c>
      <c r="Q398" t="b">
        <v>0</v>
      </c>
      <c r="R398" s="1">
        <v>42492</v>
      </c>
      <c r="S398" s="2">
        <v>42492</v>
      </c>
      <c r="T398" t="s">
        <v>39</v>
      </c>
      <c r="U398" s="3">
        <v>0.70833333333333337</v>
      </c>
      <c r="V398" t="s">
        <v>2259</v>
      </c>
      <c r="W398" t="s">
        <v>2260</v>
      </c>
      <c r="X398" t="s">
        <v>156</v>
      </c>
      <c r="Y398" t="s">
        <v>1431</v>
      </c>
      <c r="AA398" t="s">
        <v>1431</v>
      </c>
      <c r="AD398" t="s">
        <v>37</v>
      </c>
      <c r="AE398" t="s">
        <v>37</v>
      </c>
      <c r="AF398" t="s">
        <v>38</v>
      </c>
      <c r="AG398" t="s">
        <v>33</v>
      </c>
      <c r="AH398" t="s">
        <v>1543</v>
      </c>
      <c r="AI398" t="s">
        <v>1880</v>
      </c>
      <c r="AK398" t="s">
        <v>1545</v>
      </c>
    </row>
    <row r="399" spans="1:37" x14ac:dyDescent="0.25">
      <c r="A399" t="s">
        <v>1414</v>
      </c>
      <c r="C399" t="s">
        <v>33</v>
      </c>
      <c r="D399" t="s">
        <v>2261</v>
      </c>
      <c r="G399" t="s">
        <v>2262</v>
      </c>
      <c r="H399" t="s">
        <v>34</v>
      </c>
      <c r="I399" t="b">
        <v>0</v>
      </c>
      <c r="J399" s="1">
        <v>42493</v>
      </c>
      <c r="K399" s="2">
        <v>42493</v>
      </c>
      <c r="L399" t="s">
        <v>40</v>
      </c>
      <c r="M399" s="3">
        <v>0.4375</v>
      </c>
      <c r="N399" t="s">
        <v>2263</v>
      </c>
      <c r="O399" t="s">
        <v>2264</v>
      </c>
      <c r="P399" t="s">
        <v>156</v>
      </c>
      <c r="Q399" t="b">
        <v>0</v>
      </c>
      <c r="R399" s="1">
        <v>42493</v>
      </c>
      <c r="S399" s="2">
        <v>42493</v>
      </c>
      <c r="T399" t="s">
        <v>40</v>
      </c>
      <c r="U399" s="3">
        <v>0.45833333333333331</v>
      </c>
      <c r="V399" t="s">
        <v>2265</v>
      </c>
      <c r="W399" t="s">
        <v>2266</v>
      </c>
      <c r="X399" t="s">
        <v>156</v>
      </c>
      <c r="Y399" t="s">
        <v>1421</v>
      </c>
      <c r="Z399" t="s">
        <v>1422</v>
      </c>
      <c r="AA399" t="s">
        <v>1421</v>
      </c>
      <c r="AD399" t="s">
        <v>37</v>
      </c>
      <c r="AE399" t="s">
        <v>37</v>
      </c>
      <c r="AF399" t="s">
        <v>38</v>
      </c>
      <c r="AG399" t="s">
        <v>33</v>
      </c>
      <c r="AH399" t="s">
        <v>1423</v>
      </c>
      <c r="AI399" t="s">
        <v>1424</v>
      </c>
      <c r="AK399" t="s">
        <v>1425</v>
      </c>
    </row>
    <row r="400" spans="1:37" x14ac:dyDescent="0.25">
      <c r="A400" t="s">
        <v>2267</v>
      </c>
      <c r="C400" t="s">
        <v>33</v>
      </c>
      <c r="D400" t="s">
        <v>2268</v>
      </c>
      <c r="G400" t="s">
        <v>2269</v>
      </c>
      <c r="H400" t="s">
        <v>34</v>
      </c>
      <c r="I400" t="b">
        <v>0</v>
      </c>
      <c r="J400" s="1">
        <v>42493</v>
      </c>
      <c r="K400" s="2">
        <v>42493</v>
      </c>
      <c r="L400" t="s">
        <v>40</v>
      </c>
      <c r="M400" s="3">
        <v>0.625</v>
      </c>
      <c r="N400" t="s">
        <v>2270</v>
      </c>
      <c r="O400" t="s">
        <v>2271</v>
      </c>
      <c r="P400" t="s">
        <v>156</v>
      </c>
      <c r="Q400" t="b">
        <v>0</v>
      </c>
      <c r="R400" s="1">
        <v>42493</v>
      </c>
      <c r="S400" s="2">
        <v>42493</v>
      </c>
      <c r="T400" t="s">
        <v>40</v>
      </c>
      <c r="U400" s="3">
        <v>0.625</v>
      </c>
      <c r="V400" t="s">
        <v>2270</v>
      </c>
      <c r="W400" t="s">
        <v>2271</v>
      </c>
      <c r="X400" t="s">
        <v>156</v>
      </c>
      <c r="Y400" t="s">
        <v>1431</v>
      </c>
      <c r="AA400" t="s">
        <v>1431</v>
      </c>
      <c r="AD400" t="s">
        <v>37</v>
      </c>
      <c r="AE400" t="s">
        <v>37</v>
      </c>
      <c r="AF400" t="s">
        <v>38</v>
      </c>
      <c r="AG400" t="s">
        <v>33</v>
      </c>
      <c r="AH400" t="s">
        <v>1432</v>
      </c>
      <c r="AI400" t="s">
        <v>2272</v>
      </c>
      <c r="AK400" t="s">
        <v>2273</v>
      </c>
    </row>
    <row r="401" spans="1:37" x14ac:dyDescent="0.25">
      <c r="A401" t="s">
        <v>1435</v>
      </c>
      <c r="C401" t="s">
        <v>33</v>
      </c>
      <c r="D401" t="s">
        <v>2274</v>
      </c>
      <c r="G401" t="s">
        <v>2275</v>
      </c>
      <c r="H401" t="s">
        <v>34</v>
      </c>
      <c r="I401" t="b">
        <v>0</v>
      </c>
      <c r="J401" s="1">
        <v>42493</v>
      </c>
      <c r="K401" s="2">
        <v>42493</v>
      </c>
      <c r="L401" t="s">
        <v>40</v>
      </c>
      <c r="M401" s="3">
        <v>0.66666666666666663</v>
      </c>
      <c r="N401" t="s">
        <v>1079</v>
      </c>
      <c r="O401" t="s">
        <v>1080</v>
      </c>
      <c r="P401" t="s">
        <v>156</v>
      </c>
      <c r="Q401" t="b">
        <v>0</v>
      </c>
      <c r="R401" s="1">
        <v>42493</v>
      </c>
      <c r="S401" s="2">
        <v>42493</v>
      </c>
      <c r="T401" t="s">
        <v>40</v>
      </c>
      <c r="U401" s="3">
        <v>0.72916666666666663</v>
      </c>
      <c r="V401" t="s">
        <v>2276</v>
      </c>
      <c r="W401" t="s">
        <v>2277</v>
      </c>
      <c r="X401" t="s">
        <v>156</v>
      </c>
      <c r="Y401" t="s">
        <v>1421</v>
      </c>
      <c r="Z401" t="s">
        <v>1422</v>
      </c>
      <c r="AA401" t="s">
        <v>1421</v>
      </c>
      <c r="AD401" t="s">
        <v>37</v>
      </c>
      <c r="AE401" t="s">
        <v>37</v>
      </c>
      <c r="AF401" t="s">
        <v>38</v>
      </c>
      <c r="AG401" t="s">
        <v>33</v>
      </c>
      <c r="AH401" t="s">
        <v>1440</v>
      </c>
      <c r="AI401" t="s">
        <v>1441</v>
      </c>
      <c r="AK401" t="s">
        <v>1442</v>
      </c>
    </row>
    <row r="402" spans="1:37" x14ac:dyDescent="0.25">
      <c r="A402" t="s">
        <v>1443</v>
      </c>
      <c r="C402" t="s">
        <v>33</v>
      </c>
      <c r="D402" t="s">
        <v>2278</v>
      </c>
      <c r="G402" t="s">
        <v>2279</v>
      </c>
      <c r="H402" t="s">
        <v>34</v>
      </c>
      <c r="I402" t="b">
        <v>0</v>
      </c>
      <c r="J402" s="1">
        <v>42493</v>
      </c>
      <c r="K402" s="2">
        <v>42493</v>
      </c>
      <c r="L402" t="s">
        <v>40</v>
      </c>
      <c r="M402" s="3">
        <v>0.75</v>
      </c>
      <c r="N402" t="s">
        <v>1086</v>
      </c>
      <c r="O402" t="s">
        <v>1087</v>
      </c>
      <c r="P402" t="s">
        <v>156</v>
      </c>
      <c r="Q402" t="b">
        <v>0</v>
      </c>
      <c r="R402" s="1">
        <v>42493</v>
      </c>
      <c r="S402" s="2">
        <v>42493</v>
      </c>
      <c r="T402" t="s">
        <v>40</v>
      </c>
      <c r="U402" s="3">
        <v>0.77083333333333337</v>
      </c>
      <c r="V402" t="s">
        <v>2280</v>
      </c>
      <c r="W402" t="s">
        <v>2281</v>
      </c>
      <c r="X402" t="s">
        <v>156</v>
      </c>
      <c r="Y402" t="s">
        <v>1421</v>
      </c>
      <c r="Z402" t="s">
        <v>1422</v>
      </c>
      <c r="AA402" t="s">
        <v>1421</v>
      </c>
      <c r="AD402" t="s">
        <v>37</v>
      </c>
      <c r="AE402" t="s">
        <v>37</v>
      </c>
      <c r="AF402" t="s">
        <v>38</v>
      </c>
      <c r="AG402" t="s">
        <v>33</v>
      </c>
      <c r="AH402" t="s">
        <v>1423</v>
      </c>
      <c r="AI402" t="s">
        <v>1448</v>
      </c>
      <c r="AK402" t="s">
        <v>1425</v>
      </c>
    </row>
    <row r="403" spans="1:37" x14ac:dyDescent="0.25">
      <c r="A403" t="s">
        <v>1449</v>
      </c>
      <c r="C403" t="s">
        <v>33</v>
      </c>
      <c r="D403" t="s">
        <v>2282</v>
      </c>
      <c r="G403" t="s">
        <v>2283</v>
      </c>
      <c r="H403" t="s">
        <v>34</v>
      </c>
      <c r="I403" t="b">
        <v>0</v>
      </c>
      <c r="J403" s="1">
        <v>42494</v>
      </c>
      <c r="K403" s="2">
        <v>42494</v>
      </c>
      <c r="L403" t="s">
        <v>41</v>
      </c>
      <c r="M403" s="3">
        <v>0.4375</v>
      </c>
      <c r="N403" t="s">
        <v>2284</v>
      </c>
      <c r="O403" t="s">
        <v>2285</v>
      </c>
      <c r="P403" t="s">
        <v>156</v>
      </c>
      <c r="Q403" t="b">
        <v>0</v>
      </c>
      <c r="R403" s="1">
        <v>42494</v>
      </c>
      <c r="S403" s="2">
        <v>42494</v>
      </c>
      <c r="T403" t="s">
        <v>41</v>
      </c>
      <c r="U403" s="3">
        <v>0.4375</v>
      </c>
      <c r="V403" t="s">
        <v>2284</v>
      </c>
      <c r="W403" t="s">
        <v>2285</v>
      </c>
      <c r="X403" t="s">
        <v>156</v>
      </c>
      <c r="Y403" t="s">
        <v>1454</v>
      </c>
      <c r="Z403" t="s">
        <v>1455</v>
      </c>
      <c r="AA403" t="s">
        <v>1454</v>
      </c>
      <c r="AD403" t="s">
        <v>37</v>
      </c>
      <c r="AE403" t="s">
        <v>37</v>
      </c>
      <c r="AF403" t="s">
        <v>38</v>
      </c>
      <c r="AG403" t="s">
        <v>33</v>
      </c>
      <c r="AH403" t="s">
        <v>1456</v>
      </c>
      <c r="AI403" t="s">
        <v>1457</v>
      </c>
      <c r="AK403" t="s">
        <v>1458</v>
      </c>
    </row>
    <row r="404" spans="1:37" x14ac:dyDescent="0.25">
      <c r="A404" t="s">
        <v>1459</v>
      </c>
      <c r="C404" t="s">
        <v>33</v>
      </c>
      <c r="D404" t="s">
        <v>2286</v>
      </c>
      <c r="G404" t="s">
        <v>2287</v>
      </c>
      <c r="H404" t="s">
        <v>34</v>
      </c>
      <c r="I404" t="b">
        <v>0</v>
      </c>
      <c r="J404" s="1">
        <v>42494</v>
      </c>
      <c r="K404" s="2">
        <v>42494</v>
      </c>
      <c r="L404" t="s">
        <v>41</v>
      </c>
      <c r="M404" s="3">
        <v>0.64583333333333337</v>
      </c>
      <c r="N404" t="s">
        <v>2288</v>
      </c>
      <c r="O404" t="s">
        <v>2289</v>
      </c>
      <c r="P404" t="s">
        <v>156</v>
      </c>
      <c r="Q404" t="b">
        <v>0</v>
      </c>
      <c r="R404" s="1">
        <v>42494</v>
      </c>
      <c r="S404" s="2">
        <v>42494</v>
      </c>
      <c r="T404" t="s">
        <v>41</v>
      </c>
      <c r="U404" s="3">
        <v>0.70833333333333337</v>
      </c>
      <c r="V404" t="s">
        <v>2290</v>
      </c>
      <c r="W404" t="s">
        <v>2291</v>
      </c>
      <c r="X404" t="s">
        <v>156</v>
      </c>
      <c r="Y404" t="s">
        <v>1431</v>
      </c>
      <c r="AA404" t="s">
        <v>1431</v>
      </c>
      <c r="AD404" t="s">
        <v>37</v>
      </c>
      <c r="AE404" t="s">
        <v>37</v>
      </c>
      <c r="AF404" t="s">
        <v>38</v>
      </c>
      <c r="AG404" t="s">
        <v>33</v>
      </c>
      <c r="AH404" t="s">
        <v>1466</v>
      </c>
      <c r="AI404" t="s">
        <v>1467</v>
      </c>
      <c r="AK404" t="s">
        <v>1468</v>
      </c>
    </row>
    <row r="405" spans="1:37" x14ac:dyDescent="0.25">
      <c r="A405" t="s">
        <v>1469</v>
      </c>
      <c r="C405" t="s">
        <v>33</v>
      </c>
      <c r="D405" t="s">
        <v>2292</v>
      </c>
      <c r="G405" t="s">
        <v>2293</v>
      </c>
      <c r="H405" t="s">
        <v>34</v>
      </c>
      <c r="I405" t="b">
        <v>0</v>
      </c>
      <c r="J405" s="1">
        <v>42494</v>
      </c>
      <c r="K405" s="2">
        <v>42494</v>
      </c>
      <c r="L405" t="s">
        <v>41</v>
      </c>
      <c r="M405" s="3">
        <v>0.66666666666666663</v>
      </c>
      <c r="N405" t="s">
        <v>2294</v>
      </c>
      <c r="O405" t="s">
        <v>2295</v>
      </c>
      <c r="P405" t="s">
        <v>156</v>
      </c>
      <c r="Q405" t="b">
        <v>0</v>
      </c>
      <c r="R405" s="1">
        <v>42494</v>
      </c>
      <c r="S405" s="2">
        <v>42494</v>
      </c>
      <c r="T405" t="s">
        <v>41</v>
      </c>
      <c r="U405" s="3">
        <v>0.72916666666666663</v>
      </c>
      <c r="V405" t="s">
        <v>1109</v>
      </c>
      <c r="W405" t="s">
        <v>1110</v>
      </c>
      <c r="X405" t="s">
        <v>156</v>
      </c>
      <c r="Y405" t="s">
        <v>1421</v>
      </c>
      <c r="Z405" t="s">
        <v>1422</v>
      </c>
      <c r="AA405" t="s">
        <v>1421</v>
      </c>
      <c r="AD405" t="s">
        <v>37</v>
      </c>
      <c r="AE405" t="s">
        <v>37</v>
      </c>
      <c r="AF405" t="s">
        <v>38</v>
      </c>
      <c r="AG405" t="s">
        <v>33</v>
      </c>
      <c r="AH405" t="s">
        <v>1440</v>
      </c>
      <c r="AI405" t="s">
        <v>1476</v>
      </c>
      <c r="AK405" t="s">
        <v>1442</v>
      </c>
    </row>
    <row r="406" spans="1:37" x14ac:dyDescent="0.25">
      <c r="A406" t="s">
        <v>2296</v>
      </c>
      <c r="C406" t="s">
        <v>33</v>
      </c>
      <c r="D406" t="s">
        <v>2297</v>
      </c>
      <c r="G406" t="s">
        <v>2298</v>
      </c>
      <c r="H406" t="s">
        <v>34</v>
      </c>
      <c r="I406" t="b">
        <v>0</v>
      </c>
      <c r="J406" s="1">
        <v>42495</v>
      </c>
      <c r="K406" s="2">
        <v>42495</v>
      </c>
      <c r="L406" t="s">
        <v>42</v>
      </c>
      <c r="M406" s="3">
        <v>0.625</v>
      </c>
      <c r="N406" t="s">
        <v>2299</v>
      </c>
      <c r="O406" t="s">
        <v>2300</v>
      </c>
      <c r="P406" t="s">
        <v>156</v>
      </c>
      <c r="Q406" t="b">
        <v>0</v>
      </c>
      <c r="R406" s="1">
        <v>42495</v>
      </c>
      <c r="S406" s="2">
        <v>42495</v>
      </c>
      <c r="T406" t="s">
        <v>42</v>
      </c>
      <c r="U406" s="3">
        <v>0.625</v>
      </c>
      <c r="V406" t="s">
        <v>2299</v>
      </c>
      <c r="W406" t="s">
        <v>2300</v>
      </c>
      <c r="X406" t="s">
        <v>156</v>
      </c>
      <c r="Y406" t="s">
        <v>1431</v>
      </c>
      <c r="AA406" t="s">
        <v>1431</v>
      </c>
      <c r="AD406" t="s">
        <v>37</v>
      </c>
      <c r="AE406" t="s">
        <v>37</v>
      </c>
      <c r="AF406" t="s">
        <v>38</v>
      </c>
      <c r="AG406" t="s">
        <v>33</v>
      </c>
      <c r="AH406" t="s">
        <v>1490</v>
      </c>
      <c r="AI406" t="s">
        <v>2301</v>
      </c>
      <c r="AK406" t="s">
        <v>1492</v>
      </c>
    </row>
    <row r="407" spans="1:37" x14ac:dyDescent="0.25">
      <c r="A407" t="s">
        <v>1493</v>
      </c>
      <c r="C407" t="s">
        <v>33</v>
      </c>
      <c r="D407" t="s">
        <v>2302</v>
      </c>
      <c r="G407" t="s">
        <v>2303</v>
      </c>
      <c r="H407" t="s">
        <v>34</v>
      </c>
      <c r="I407" t="b">
        <v>0</v>
      </c>
      <c r="J407" s="1">
        <v>42495</v>
      </c>
      <c r="K407" s="2">
        <v>42495</v>
      </c>
      <c r="L407" t="s">
        <v>42</v>
      </c>
      <c r="M407" s="3">
        <v>0.625</v>
      </c>
      <c r="N407" t="s">
        <v>2299</v>
      </c>
      <c r="O407" t="s">
        <v>2300</v>
      </c>
      <c r="P407" t="s">
        <v>156</v>
      </c>
      <c r="Q407" t="b">
        <v>0</v>
      </c>
      <c r="R407" s="1">
        <v>42495</v>
      </c>
      <c r="S407" s="2">
        <v>42495</v>
      </c>
      <c r="T407" t="s">
        <v>42</v>
      </c>
      <c r="U407" s="3">
        <v>0.70833333333333337</v>
      </c>
      <c r="V407" t="s">
        <v>2304</v>
      </c>
      <c r="W407" t="s">
        <v>2305</v>
      </c>
      <c r="X407" t="s">
        <v>156</v>
      </c>
      <c r="Y407" t="s">
        <v>1431</v>
      </c>
      <c r="AA407" t="s">
        <v>1431</v>
      </c>
      <c r="AD407" t="s">
        <v>37</v>
      </c>
      <c r="AE407" t="s">
        <v>37</v>
      </c>
      <c r="AF407" t="s">
        <v>38</v>
      </c>
      <c r="AG407" t="s">
        <v>33</v>
      </c>
      <c r="AH407" t="s">
        <v>1498</v>
      </c>
      <c r="AI407" t="s">
        <v>2306</v>
      </c>
      <c r="AK407" t="s">
        <v>1500</v>
      </c>
    </row>
    <row r="408" spans="1:37" x14ac:dyDescent="0.25">
      <c r="A408" t="s">
        <v>1501</v>
      </c>
      <c r="C408" t="s">
        <v>33</v>
      </c>
      <c r="D408" t="s">
        <v>2307</v>
      </c>
      <c r="G408" t="s">
        <v>2308</v>
      </c>
      <c r="H408" t="s">
        <v>34</v>
      </c>
      <c r="I408" t="b">
        <v>0</v>
      </c>
      <c r="J408" s="1">
        <v>42495</v>
      </c>
      <c r="K408" s="2">
        <v>42495</v>
      </c>
      <c r="L408" t="s">
        <v>42</v>
      </c>
      <c r="M408" s="3">
        <v>0.66666666666666663</v>
      </c>
      <c r="N408" t="s">
        <v>2309</v>
      </c>
      <c r="O408" t="s">
        <v>2310</v>
      </c>
      <c r="P408" t="s">
        <v>156</v>
      </c>
      <c r="Q408" t="b">
        <v>0</v>
      </c>
      <c r="R408" s="1">
        <v>42495</v>
      </c>
      <c r="S408" s="2">
        <v>42495</v>
      </c>
      <c r="T408" t="s">
        <v>42</v>
      </c>
      <c r="U408" s="3">
        <v>0.72916666666666663</v>
      </c>
      <c r="V408" t="s">
        <v>2311</v>
      </c>
      <c r="W408" t="s">
        <v>2312</v>
      </c>
      <c r="X408" t="s">
        <v>156</v>
      </c>
      <c r="Y408" t="s">
        <v>1421</v>
      </c>
      <c r="Z408" t="s">
        <v>1422</v>
      </c>
      <c r="AA408" t="s">
        <v>1421</v>
      </c>
      <c r="AD408" t="s">
        <v>37</v>
      </c>
      <c r="AE408" t="s">
        <v>37</v>
      </c>
      <c r="AF408" t="s">
        <v>38</v>
      </c>
      <c r="AG408" t="s">
        <v>33</v>
      </c>
      <c r="AH408" t="s">
        <v>1440</v>
      </c>
      <c r="AI408" t="s">
        <v>1508</v>
      </c>
      <c r="AK408" t="s">
        <v>1442</v>
      </c>
    </row>
    <row r="409" spans="1:37" x14ac:dyDescent="0.25">
      <c r="A409" t="s">
        <v>1515</v>
      </c>
      <c r="C409" t="s">
        <v>33</v>
      </c>
      <c r="D409" t="s">
        <v>2313</v>
      </c>
      <c r="G409" t="s">
        <v>2314</v>
      </c>
      <c r="H409" t="s">
        <v>34</v>
      </c>
      <c r="I409" t="b">
        <v>0</v>
      </c>
      <c r="J409" s="1">
        <v>42495</v>
      </c>
      <c r="K409" s="2">
        <v>42495</v>
      </c>
      <c r="L409" t="s">
        <v>42</v>
      </c>
      <c r="M409" s="3">
        <v>0.70833333333333337</v>
      </c>
      <c r="N409" t="s">
        <v>2304</v>
      </c>
      <c r="O409" t="s">
        <v>2305</v>
      </c>
      <c r="P409" t="s">
        <v>156</v>
      </c>
      <c r="Q409" t="b">
        <v>0</v>
      </c>
      <c r="R409" s="1">
        <v>42495</v>
      </c>
      <c r="S409" s="2">
        <v>42495</v>
      </c>
      <c r="T409" t="s">
        <v>42</v>
      </c>
      <c r="U409" s="3">
        <v>0.77083333333333337</v>
      </c>
      <c r="V409" t="s">
        <v>2315</v>
      </c>
      <c r="W409" t="s">
        <v>2316</v>
      </c>
      <c r="X409" t="s">
        <v>156</v>
      </c>
      <c r="Y409" t="s">
        <v>1421</v>
      </c>
      <c r="Z409" t="s">
        <v>1422</v>
      </c>
      <c r="AA409" t="s">
        <v>1421</v>
      </c>
      <c r="AD409" t="s">
        <v>37</v>
      </c>
      <c r="AE409" t="s">
        <v>37</v>
      </c>
      <c r="AF409" t="s">
        <v>38</v>
      </c>
      <c r="AG409" t="s">
        <v>33</v>
      </c>
      <c r="AH409" t="s">
        <v>1520</v>
      </c>
      <c r="AI409" t="s">
        <v>1521</v>
      </c>
      <c r="AK409" t="s">
        <v>1522</v>
      </c>
    </row>
    <row r="410" spans="1:37" x14ac:dyDescent="0.25">
      <c r="A410" t="s">
        <v>2317</v>
      </c>
      <c r="C410" t="s">
        <v>33</v>
      </c>
      <c r="D410" t="s">
        <v>2318</v>
      </c>
      <c r="G410" t="s">
        <v>2319</v>
      </c>
      <c r="H410" t="s">
        <v>34</v>
      </c>
      <c r="I410" t="b">
        <v>0</v>
      </c>
      <c r="J410" s="1">
        <v>42495</v>
      </c>
      <c r="K410" s="2">
        <v>42495</v>
      </c>
      <c r="L410" t="s">
        <v>42</v>
      </c>
      <c r="M410" s="3">
        <v>0.75</v>
      </c>
      <c r="N410" t="s">
        <v>1133</v>
      </c>
      <c r="O410" t="s">
        <v>1134</v>
      </c>
      <c r="P410" t="s">
        <v>156</v>
      </c>
      <c r="Q410" t="b">
        <v>0</v>
      </c>
      <c r="R410" s="1">
        <v>42495</v>
      </c>
      <c r="S410" s="2">
        <v>42495</v>
      </c>
      <c r="T410" t="s">
        <v>42</v>
      </c>
      <c r="U410" s="3">
        <v>0.79166666666666663</v>
      </c>
      <c r="V410" t="s">
        <v>2320</v>
      </c>
      <c r="W410" t="s">
        <v>2321</v>
      </c>
      <c r="X410" t="s">
        <v>156</v>
      </c>
      <c r="Y410" t="s">
        <v>1421</v>
      </c>
      <c r="Z410" t="s">
        <v>1422</v>
      </c>
      <c r="AA410" t="s">
        <v>1421</v>
      </c>
      <c r="AD410" t="s">
        <v>37</v>
      </c>
      <c r="AE410" t="s">
        <v>37</v>
      </c>
      <c r="AF410" t="s">
        <v>38</v>
      </c>
      <c r="AG410" t="s">
        <v>33</v>
      </c>
      <c r="AH410" t="s">
        <v>2322</v>
      </c>
      <c r="AI410" t="s">
        <v>2323</v>
      </c>
      <c r="AK410" t="s">
        <v>2324</v>
      </c>
    </row>
    <row r="411" spans="1:37" x14ac:dyDescent="0.25">
      <c r="A411" t="s">
        <v>1523</v>
      </c>
      <c r="C411" t="s">
        <v>33</v>
      </c>
      <c r="D411" t="s">
        <v>1524</v>
      </c>
      <c r="E411" t="s">
        <v>2315</v>
      </c>
      <c r="G411" t="s">
        <v>2325</v>
      </c>
      <c r="H411" t="s">
        <v>34</v>
      </c>
      <c r="I411" t="b">
        <v>0</v>
      </c>
      <c r="J411" s="1">
        <v>42495</v>
      </c>
      <c r="K411" s="2">
        <v>42495</v>
      </c>
      <c r="L411" t="s">
        <v>42</v>
      </c>
      <c r="M411" s="3">
        <v>0.77083333333333337</v>
      </c>
      <c r="N411" t="s">
        <v>2315</v>
      </c>
      <c r="O411" t="s">
        <v>2316</v>
      </c>
      <c r="P411" t="s">
        <v>156</v>
      </c>
      <c r="Q411" t="b">
        <v>0</v>
      </c>
      <c r="R411" s="1">
        <v>42495</v>
      </c>
      <c r="S411" s="2">
        <v>42495</v>
      </c>
      <c r="T411" t="s">
        <v>42</v>
      </c>
      <c r="U411" s="3">
        <v>0.82291666666666663</v>
      </c>
      <c r="V411" t="s">
        <v>2326</v>
      </c>
      <c r="W411" t="s">
        <v>2327</v>
      </c>
      <c r="X411" t="s">
        <v>156</v>
      </c>
      <c r="Y411" t="s">
        <v>1431</v>
      </c>
      <c r="AA411" t="s">
        <v>1431</v>
      </c>
      <c r="AD411" t="s">
        <v>37</v>
      </c>
      <c r="AE411" t="s">
        <v>37</v>
      </c>
      <c r="AF411" t="s">
        <v>38</v>
      </c>
      <c r="AG411" t="s">
        <v>33</v>
      </c>
      <c r="AH411" t="s">
        <v>1528</v>
      </c>
      <c r="AI411" t="s">
        <v>1529</v>
      </c>
      <c r="AK411" t="s">
        <v>1530</v>
      </c>
    </row>
    <row r="412" spans="1:37" x14ac:dyDescent="0.25">
      <c r="A412" t="s">
        <v>1414</v>
      </c>
      <c r="C412" t="s">
        <v>33</v>
      </c>
      <c r="D412" t="s">
        <v>1531</v>
      </c>
      <c r="E412" t="s">
        <v>2328</v>
      </c>
      <c r="G412" t="s">
        <v>2329</v>
      </c>
      <c r="H412" t="s">
        <v>34</v>
      </c>
      <c r="I412" t="b">
        <v>0</v>
      </c>
      <c r="J412" s="1">
        <v>42499</v>
      </c>
      <c r="K412" s="2">
        <v>42499</v>
      </c>
      <c r="L412" t="s">
        <v>39</v>
      </c>
      <c r="M412" s="3">
        <v>0.41666666666666669</v>
      </c>
      <c r="N412" t="s">
        <v>2328</v>
      </c>
      <c r="O412" t="s">
        <v>2330</v>
      </c>
      <c r="P412" t="s">
        <v>156</v>
      </c>
      <c r="Q412" t="b">
        <v>0</v>
      </c>
      <c r="R412" s="1">
        <v>42499</v>
      </c>
      <c r="S412" s="2">
        <v>42499</v>
      </c>
      <c r="T412" t="s">
        <v>39</v>
      </c>
      <c r="U412" s="3">
        <v>0.41666666666666669</v>
      </c>
      <c r="V412" t="s">
        <v>2328</v>
      </c>
      <c r="W412" t="s">
        <v>2330</v>
      </c>
      <c r="X412" t="s">
        <v>156</v>
      </c>
      <c r="Y412" t="s">
        <v>1431</v>
      </c>
      <c r="AA412" t="s">
        <v>1431</v>
      </c>
      <c r="AD412" t="s">
        <v>37</v>
      </c>
      <c r="AE412" t="s">
        <v>37</v>
      </c>
      <c r="AF412" t="s">
        <v>38</v>
      </c>
      <c r="AG412" t="s">
        <v>33</v>
      </c>
      <c r="AH412" t="s">
        <v>1535</v>
      </c>
      <c r="AI412" t="s">
        <v>1536</v>
      </c>
      <c r="AK412" t="s">
        <v>1537</v>
      </c>
    </row>
    <row r="413" spans="1:37" x14ac:dyDescent="0.25">
      <c r="A413" t="s">
        <v>1414</v>
      </c>
      <c r="C413" t="s">
        <v>33</v>
      </c>
      <c r="D413" t="s">
        <v>2331</v>
      </c>
      <c r="G413" t="s">
        <v>2332</v>
      </c>
      <c r="H413" t="s">
        <v>34</v>
      </c>
      <c r="I413" t="b">
        <v>0</v>
      </c>
      <c r="J413" s="1">
        <v>42499</v>
      </c>
      <c r="K413" s="2">
        <v>42499</v>
      </c>
      <c r="L413" t="s">
        <v>39</v>
      </c>
      <c r="M413" s="3">
        <v>0.4375</v>
      </c>
      <c r="N413" t="s">
        <v>2333</v>
      </c>
      <c r="O413" t="s">
        <v>2334</v>
      </c>
      <c r="P413" t="s">
        <v>156</v>
      </c>
      <c r="Q413" t="b">
        <v>0</v>
      </c>
      <c r="R413" s="1">
        <v>42499</v>
      </c>
      <c r="S413" s="2">
        <v>42499</v>
      </c>
      <c r="T413" t="s">
        <v>39</v>
      </c>
      <c r="U413" s="3">
        <v>0.4375</v>
      </c>
      <c r="V413" t="s">
        <v>2333</v>
      </c>
      <c r="W413" t="s">
        <v>2334</v>
      </c>
      <c r="X413" t="s">
        <v>156</v>
      </c>
      <c r="Y413" t="s">
        <v>1454</v>
      </c>
      <c r="Z413" t="s">
        <v>1455</v>
      </c>
      <c r="AA413" t="s">
        <v>1454</v>
      </c>
      <c r="AD413" t="s">
        <v>37</v>
      </c>
      <c r="AE413" t="s">
        <v>37</v>
      </c>
      <c r="AF413" t="s">
        <v>38</v>
      </c>
      <c r="AG413" t="s">
        <v>33</v>
      </c>
      <c r="AH413" t="s">
        <v>1456</v>
      </c>
      <c r="AI413" t="s">
        <v>1786</v>
      </c>
      <c r="AK413" t="s">
        <v>1458</v>
      </c>
    </row>
    <row r="414" spans="1:37" x14ac:dyDescent="0.25">
      <c r="A414" t="s">
        <v>1875</v>
      </c>
      <c r="C414" t="s">
        <v>33</v>
      </c>
      <c r="D414" t="s">
        <v>2335</v>
      </c>
      <c r="G414" t="s">
        <v>2336</v>
      </c>
      <c r="H414" t="s">
        <v>34</v>
      </c>
      <c r="I414" t="b">
        <v>0</v>
      </c>
      <c r="J414" s="1">
        <v>42499</v>
      </c>
      <c r="K414" s="2">
        <v>42499</v>
      </c>
      <c r="L414" t="s">
        <v>39</v>
      </c>
      <c r="M414" s="3">
        <v>0.625</v>
      </c>
      <c r="N414" t="s">
        <v>2337</v>
      </c>
      <c r="O414" t="s">
        <v>2338</v>
      </c>
      <c r="P414" t="s">
        <v>156</v>
      </c>
      <c r="Q414" t="b">
        <v>0</v>
      </c>
      <c r="R414" s="1">
        <v>42499</v>
      </c>
      <c r="S414" s="2">
        <v>42499</v>
      </c>
      <c r="T414" t="s">
        <v>39</v>
      </c>
      <c r="U414" s="3">
        <v>0.70833333333333337</v>
      </c>
      <c r="V414" t="s">
        <v>2339</v>
      </c>
      <c r="W414" t="s">
        <v>2340</v>
      </c>
      <c r="X414" t="s">
        <v>156</v>
      </c>
      <c r="Y414" t="s">
        <v>1431</v>
      </c>
      <c r="AA414" t="s">
        <v>1431</v>
      </c>
      <c r="AD414" t="s">
        <v>37</v>
      </c>
      <c r="AE414" t="s">
        <v>37</v>
      </c>
      <c r="AF414" t="s">
        <v>38</v>
      </c>
      <c r="AG414" t="s">
        <v>33</v>
      </c>
      <c r="AH414" t="s">
        <v>1543</v>
      </c>
      <c r="AI414" t="s">
        <v>1880</v>
      </c>
      <c r="AK414" t="s">
        <v>1545</v>
      </c>
    </row>
    <row r="415" spans="1:37" x14ac:dyDescent="0.25">
      <c r="A415" t="s">
        <v>1414</v>
      </c>
      <c r="C415" t="s">
        <v>33</v>
      </c>
      <c r="D415" t="s">
        <v>2341</v>
      </c>
      <c r="G415" t="s">
        <v>2342</v>
      </c>
      <c r="H415" t="s">
        <v>34</v>
      </c>
      <c r="I415" t="b">
        <v>0</v>
      </c>
      <c r="J415" s="1">
        <v>42500</v>
      </c>
      <c r="K415" s="2">
        <v>42500</v>
      </c>
      <c r="L415" t="s">
        <v>40</v>
      </c>
      <c r="M415" s="3">
        <v>0.4375</v>
      </c>
      <c r="N415" t="s">
        <v>2343</v>
      </c>
      <c r="O415" t="s">
        <v>2344</v>
      </c>
      <c r="P415" t="s">
        <v>156</v>
      </c>
      <c r="Q415" t="b">
        <v>0</v>
      </c>
      <c r="R415" s="1">
        <v>42500</v>
      </c>
      <c r="S415" s="2">
        <v>42500</v>
      </c>
      <c r="T415" t="s">
        <v>40</v>
      </c>
      <c r="U415" s="3">
        <v>0.45833333333333331</v>
      </c>
      <c r="V415" t="s">
        <v>2345</v>
      </c>
      <c r="W415" t="s">
        <v>2346</v>
      </c>
      <c r="X415" t="s">
        <v>156</v>
      </c>
      <c r="Y415" t="s">
        <v>1421</v>
      </c>
      <c r="Z415" t="s">
        <v>1422</v>
      </c>
      <c r="AA415" t="s">
        <v>1421</v>
      </c>
      <c r="AD415" t="s">
        <v>37</v>
      </c>
      <c r="AE415" t="s">
        <v>37</v>
      </c>
      <c r="AF415" t="s">
        <v>38</v>
      </c>
      <c r="AG415" t="s">
        <v>33</v>
      </c>
      <c r="AH415" t="s">
        <v>1423</v>
      </c>
      <c r="AI415" t="s">
        <v>1424</v>
      </c>
      <c r="AK415" t="s">
        <v>1425</v>
      </c>
    </row>
    <row r="416" spans="1:37" x14ac:dyDescent="0.25">
      <c r="A416" t="s">
        <v>2347</v>
      </c>
      <c r="C416" t="s">
        <v>33</v>
      </c>
      <c r="D416" t="s">
        <v>2348</v>
      </c>
      <c r="G416" t="s">
        <v>2349</v>
      </c>
      <c r="H416" t="s">
        <v>34</v>
      </c>
      <c r="I416" t="b">
        <v>0</v>
      </c>
      <c r="J416" s="1">
        <v>42500</v>
      </c>
      <c r="K416" s="2">
        <v>42500</v>
      </c>
      <c r="L416" t="s">
        <v>40</v>
      </c>
      <c r="M416" s="3">
        <v>0.625</v>
      </c>
      <c r="N416" t="s">
        <v>2350</v>
      </c>
      <c r="O416" t="s">
        <v>2351</v>
      </c>
      <c r="P416" t="s">
        <v>156</v>
      </c>
      <c r="Q416" t="b">
        <v>0</v>
      </c>
      <c r="R416" s="1">
        <v>42500</v>
      </c>
      <c r="S416" s="2">
        <v>42500</v>
      </c>
      <c r="T416" t="s">
        <v>40</v>
      </c>
      <c r="U416" s="3">
        <v>0.625</v>
      </c>
      <c r="V416" t="s">
        <v>2350</v>
      </c>
      <c r="W416" t="s">
        <v>2351</v>
      </c>
      <c r="X416" t="s">
        <v>156</v>
      </c>
      <c r="Y416" t="s">
        <v>1431</v>
      </c>
      <c r="AA416" t="s">
        <v>1431</v>
      </c>
      <c r="AD416" t="s">
        <v>37</v>
      </c>
      <c r="AE416" t="s">
        <v>37</v>
      </c>
      <c r="AF416" t="s">
        <v>38</v>
      </c>
      <c r="AG416" t="s">
        <v>33</v>
      </c>
      <c r="AH416" t="s">
        <v>1432</v>
      </c>
      <c r="AI416" t="s">
        <v>2352</v>
      </c>
      <c r="AK416" t="s">
        <v>1434</v>
      </c>
    </row>
    <row r="417" spans="1:37" x14ac:dyDescent="0.25">
      <c r="A417" t="s">
        <v>1435</v>
      </c>
      <c r="C417" t="s">
        <v>33</v>
      </c>
      <c r="D417" t="s">
        <v>2353</v>
      </c>
      <c r="G417" t="s">
        <v>2354</v>
      </c>
      <c r="H417" t="s">
        <v>34</v>
      </c>
      <c r="I417" t="b">
        <v>0</v>
      </c>
      <c r="J417" s="1">
        <v>42500</v>
      </c>
      <c r="K417" s="2">
        <v>42500</v>
      </c>
      <c r="L417" t="s">
        <v>40</v>
      </c>
      <c r="M417" s="3">
        <v>0.66666666666666663</v>
      </c>
      <c r="N417" t="s">
        <v>1168</v>
      </c>
      <c r="O417" t="s">
        <v>1169</v>
      </c>
      <c r="P417" t="s">
        <v>156</v>
      </c>
      <c r="Q417" t="b">
        <v>0</v>
      </c>
      <c r="R417" s="1">
        <v>42500</v>
      </c>
      <c r="S417" s="2">
        <v>42500</v>
      </c>
      <c r="T417" t="s">
        <v>40</v>
      </c>
      <c r="U417" s="3">
        <v>0.72916666666666663</v>
      </c>
      <c r="V417" t="s">
        <v>2355</v>
      </c>
      <c r="W417" t="s">
        <v>2356</v>
      </c>
      <c r="X417" t="s">
        <v>156</v>
      </c>
      <c r="Y417" t="s">
        <v>1421</v>
      </c>
      <c r="Z417" t="s">
        <v>1422</v>
      </c>
      <c r="AA417" t="s">
        <v>1421</v>
      </c>
      <c r="AD417" t="s">
        <v>37</v>
      </c>
      <c r="AE417" t="s">
        <v>37</v>
      </c>
      <c r="AF417" t="s">
        <v>38</v>
      </c>
      <c r="AG417" t="s">
        <v>33</v>
      </c>
      <c r="AH417" t="s">
        <v>1440</v>
      </c>
      <c r="AI417" t="s">
        <v>1441</v>
      </c>
      <c r="AK417" t="s">
        <v>1442</v>
      </c>
    </row>
    <row r="418" spans="1:37" x14ac:dyDescent="0.25">
      <c r="A418" t="s">
        <v>1459</v>
      </c>
      <c r="C418" t="s">
        <v>33</v>
      </c>
      <c r="D418" t="s">
        <v>2357</v>
      </c>
      <c r="G418" t="s">
        <v>2358</v>
      </c>
      <c r="H418" t="s">
        <v>34</v>
      </c>
      <c r="I418" t="b">
        <v>0</v>
      </c>
      <c r="J418" s="1">
        <v>42501</v>
      </c>
      <c r="K418" s="2">
        <v>42501</v>
      </c>
      <c r="L418" t="s">
        <v>41</v>
      </c>
      <c r="M418" s="3">
        <v>0.64583333333333337</v>
      </c>
      <c r="N418" t="s">
        <v>2359</v>
      </c>
      <c r="O418" t="s">
        <v>2360</v>
      </c>
      <c r="P418" t="s">
        <v>156</v>
      </c>
      <c r="Q418" t="b">
        <v>0</v>
      </c>
      <c r="R418" s="1">
        <v>42501</v>
      </c>
      <c r="S418" s="2">
        <v>42501</v>
      </c>
      <c r="T418" t="s">
        <v>41</v>
      </c>
      <c r="U418" s="3">
        <v>0.70833333333333337</v>
      </c>
      <c r="V418" t="s">
        <v>2361</v>
      </c>
      <c r="W418" t="s">
        <v>2362</v>
      </c>
      <c r="X418" t="s">
        <v>156</v>
      </c>
      <c r="Y418" t="s">
        <v>1431</v>
      </c>
      <c r="AA418" t="s">
        <v>1431</v>
      </c>
      <c r="AD418" t="s">
        <v>37</v>
      </c>
      <c r="AE418" t="s">
        <v>37</v>
      </c>
      <c r="AF418" t="s">
        <v>38</v>
      </c>
      <c r="AG418" t="s">
        <v>33</v>
      </c>
      <c r="AH418" t="s">
        <v>1466</v>
      </c>
      <c r="AI418" t="s">
        <v>1467</v>
      </c>
      <c r="AK418" t="s">
        <v>1468</v>
      </c>
    </row>
    <row r="419" spans="1:37" x14ac:dyDescent="0.25">
      <c r="A419" t="s">
        <v>1469</v>
      </c>
      <c r="C419" t="s">
        <v>33</v>
      </c>
      <c r="D419" t="s">
        <v>2363</v>
      </c>
      <c r="G419" t="s">
        <v>2364</v>
      </c>
      <c r="H419" t="s">
        <v>34</v>
      </c>
      <c r="I419" t="b">
        <v>0</v>
      </c>
      <c r="J419" s="1">
        <v>42501</v>
      </c>
      <c r="K419" s="2">
        <v>42501</v>
      </c>
      <c r="L419" t="s">
        <v>41</v>
      </c>
      <c r="M419" s="3">
        <v>0.66666666666666663</v>
      </c>
      <c r="N419" t="s">
        <v>2365</v>
      </c>
      <c r="O419" t="s">
        <v>2366</v>
      </c>
      <c r="P419" t="s">
        <v>156</v>
      </c>
      <c r="Q419" t="b">
        <v>0</v>
      </c>
      <c r="R419" s="1">
        <v>42501</v>
      </c>
      <c r="S419" s="2">
        <v>42501</v>
      </c>
      <c r="T419" t="s">
        <v>41</v>
      </c>
      <c r="U419" s="3">
        <v>0.72916666666666663</v>
      </c>
      <c r="V419" t="s">
        <v>2367</v>
      </c>
      <c r="W419" t="s">
        <v>2368</v>
      </c>
      <c r="X419" t="s">
        <v>156</v>
      </c>
      <c r="Y419" t="s">
        <v>1421</v>
      </c>
      <c r="Z419" t="s">
        <v>1422</v>
      </c>
      <c r="AA419" t="s">
        <v>1421</v>
      </c>
      <c r="AD419" t="s">
        <v>37</v>
      </c>
      <c r="AE419" t="s">
        <v>37</v>
      </c>
      <c r="AF419" t="s">
        <v>38</v>
      </c>
      <c r="AG419" t="s">
        <v>33</v>
      </c>
      <c r="AH419" t="s">
        <v>1440</v>
      </c>
      <c r="AI419" t="s">
        <v>1476</v>
      </c>
      <c r="AK419" t="s">
        <v>1442</v>
      </c>
    </row>
    <row r="420" spans="1:37" x14ac:dyDescent="0.25">
      <c r="A420" t="s">
        <v>2026</v>
      </c>
      <c r="C420" t="s">
        <v>33</v>
      </c>
      <c r="D420" t="s">
        <v>2369</v>
      </c>
      <c r="G420" t="s">
        <v>2370</v>
      </c>
      <c r="H420" t="s">
        <v>34</v>
      </c>
      <c r="I420" t="b">
        <v>0</v>
      </c>
      <c r="J420" s="1">
        <v>42502</v>
      </c>
      <c r="K420" s="2">
        <v>42502</v>
      </c>
      <c r="L420" t="s">
        <v>42</v>
      </c>
      <c r="M420" s="3">
        <v>0.4375</v>
      </c>
      <c r="N420" t="s">
        <v>2371</v>
      </c>
      <c r="O420" t="s">
        <v>2372</v>
      </c>
      <c r="P420" t="s">
        <v>156</v>
      </c>
      <c r="Q420" t="b">
        <v>0</v>
      </c>
      <c r="R420" s="1">
        <v>42502</v>
      </c>
      <c r="S420" s="2">
        <v>42502</v>
      </c>
      <c r="T420" t="s">
        <v>42</v>
      </c>
      <c r="U420" s="3">
        <v>0.45833333333333331</v>
      </c>
      <c r="V420" t="s">
        <v>2373</v>
      </c>
      <c r="W420" t="s">
        <v>2374</v>
      </c>
      <c r="X420" t="s">
        <v>156</v>
      </c>
      <c r="Y420" t="s">
        <v>1421</v>
      </c>
      <c r="Z420" t="s">
        <v>1422</v>
      </c>
      <c r="AA420" t="s">
        <v>1421</v>
      </c>
      <c r="AD420" t="s">
        <v>37</v>
      </c>
      <c r="AE420" t="s">
        <v>37</v>
      </c>
      <c r="AF420" t="s">
        <v>38</v>
      </c>
      <c r="AG420" t="s">
        <v>33</v>
      </c>
      <c r="AH420" t="s">
        <v>1423</v>
      </c>
      <c r="AI420" t="s">
        <v>2031</v>
      </c>
      <c r="AK420" t="s">
        <v>1425</v>
      </c>
    </row>
    <row r="421" spans="1:37" x14ac:dyDescent="0.25">
      <c r="A421" t="s">
        <v>1493</v>
      </c>
      <c r="C421" t="s">
        <v>33</v>
      </c>
      <c r="D421" t="s">
        <v>2375</v>
      </c>
      <c r="G421" t="s">
        <v>2376</v>
      </c>
      <c r="H421" t="s">
        <v>34</v>
      </c>
      <c r="I421" t="b">
        <v>0</v>
      </c>
      <c r="J421" s="1">
        <v>42502</v>
      </c>
      <c r="K421" s="2">
        <v>42502</v>
      </c>
      <c r="L421" t="s">
        <v>42</v>
      </c>
      <c r="M421" s="3">
        <v>0.625</v>
      </c>
      <c r="N421" t="s">
        <v>2377</v>
      </c>
      <c r="O421" t="s">
        <v>2378</v>
      </c>
      <c r="P421" t="s">
        <v>156</v>
      </c>
      <c r="Q421" t="b">
        <v>0</v>
      </c>
      <c r="R421" s="1">
        <v>42502</v>
      </c>
      <c r="S421" s="2">
        <v>42502</v>
      </c>
      <c r="T421" t="s">
        <v>42</v>
      </c>
      <c r="U421" s="3">
        <v>0.70833333333333337</v>
      </c>
      <c r="V421" t="s">
        <v>2379</v>
      </c>
      <c r="W421" t="s">
        <v>2380</v>
      </c>
      <c r="X421" t="s">
        <v>156</v>
      </c>
      <c r="Y421" t="s">
        <v>1431</v>
      </c>
      <c r="AA421" t="s">
        <v>1431</v>
      </c>
      <c r="AD421" t="s">
        <v>37</v>
      </c>
      <c r="AE421" t="s">
        <v>37</v>
      </c>
      <c r="AF421" t="s">
        <v>38</v>
      </c>
      <c r="AG421" t="s">
        <v>33</v>
      </c>
      <c r="AH421" t="s">
        <v>1498</v>
      </c>
      <c r="AI421" t="s">
        <v>1499</v>
      </c>
      <c r="AK421" t="s">
        <v>1500</v>
      </c>
    </row>
    <row r="422" spans="1:37" x14ac:dyDescent="0.25">
      <c r="A422" t="s">
        <v>2381</v>
      </c>
      <c r="C422" t="s">
        <v>33</v>
      </c>
      <c r="D422" t="s">
        <v>2382</v>
      </c>
      <c r="G422" t="s">
        <v>2383</v>
      </c>
      <c r="H422" t="s">
        <v>34</v>
      </c>
      <c r="I422" t="b">
        <v>0</v>
      </c>
      <c r="J422" s="1">
        <v>42502</v>
      </c>
      <c r="K422" s="2">
        <v>42502</v>
      </c>
      <c r="L422" t="s">
        <v>42</v>
      </c>
      <c r="M422" s="3">
        <v>0.625</v>
      </c>
      <c r="N422" t="s">
        <v>2377</v>
      </c>
      <c r="O422" t="s">
        <v>2378</v>
      </c>
      <c r="P422" t="s">
        <v>156</v>
      </c>
      <c r="Q422" t="b">
        <v>0</v>
      </c>
      <c r="R422" s="1">
        <v>42502</v>
      </c>
      <c r="S422" s="2">
        <v>42502</v>
      </c>
      <c r="T422" t="s">
        <v>42</v>
      </c>
      <c r="U422" s="3">
        <v>0.625</v>
      </c>
      <c r="V422" t="s">
        <v>2377</v>
      </c>
      <c r="W422" t="s">
        <v>2378</v>
      </c>
      <c r="X422" t="s">
        <v>156</v>
      </c>
      <c r="Y422" t="s">
        <v>1431</v>
      </c>
      <c r="AA422" t="s">
        <v>1431</v>
      </c>
      <c r="AD422" t="s">
        <v>37</v>
      </c>
      <c r="AE422" t="s">
        <v>37</v>
      </c>
      <c r="AF422" t="s">
        <v>38</v>
      </c>
      <c r="AG422" t="s">
        <v>33</v>
      </c>
      <c r="AH422" t="s">
        <v>1490</v>
      </c>
      <c r="AI422" t="s">
        <v>2384</v>
      </c>
      <c r="AK422" t="s">
        <v>1492</v>
      </c>
    </row>
    <row r="423" spans="1:37" x14ac:dyDescent="0.25">
      <c r="A423" t="s">
        <v>2040</v>
      </c>
      <c r="C423" t="s">
        <v>33</v>
      </c>
      <c r="D423" t="s">
        <v>2385</v>
      </c>
      <c r="G423" t="s">
        <v>2386</v>
      </c>
      <c r="H423" t="s">
        <v>34</v>
      </c>
      <c r="I423" t="b">
        <v>0</v>
      </c>
      <c r="J423" s="1">
        <v>42502</v>
      </c>
      <c r="K423" s="2">
        <v>42502</v>
      </c>
      <c r="L423" t="s">
        <v>42</v>
      </c>
      <c r="M423" s="3">
        <v>0.66666666666666663</v>
      </c>
      <c r="N423" t="s">
        <v>2387</v>
      </c>
      <c r="O423" t="s">
        <v>2388</v>
      </c>
      <c r="P423" t="s">
        <v>156</v>
      </c>
      <c r="Q423" t="b">
        <v>0</v>
      </c>
      <c r="R423" s="1">
        <v>42502</v>
      </c>
      <c r="S423" s="2">
        <v>42502</v>
      </c>
      <c r="T423" t="s">
        <v>42</v>
      </c>
      <c r="U423" s="3">
        <v>0.72916666666666663</v>
      </c>
      <c r="V423" t="s">
        <v>2389</v>
      </c>
      <c r="W423" t="s">
        <v>2390</v>
      </c>
      <c r="X423" t="s">
        <v>156</v>
      </c>
      <c r="Y423" t="s">
        <v>1421</v>
      </c>
      <c r="Z423" t="s">
        <v>1422</v>
      </c>
      <c r="AA423" t="s">
        <v>1421</v>
      </c>
      <c r="AD423" t="s">
        <v>37</v>
      </c>
      <c r="AE423" t="s">
        <v>37</v>
      </c>
      <c r="AF423" t="s">
        <v>38</v>
      </c>
      <c r="AG423" t="s">
        <v>33</v>
      </c>
      <c r="AH423" t="s">
        <v>1553</v>
      </c>
      <c r="AI423" t="s">
        <v>2047</v>
      </c>
      <c r="AK423" t="s">
        <v>1555</v>
      </c>
    </row>
    <row r="424" spans="1:37" x14ac:dyDescent="0.25">
      <c r="A424" t="s">
        <v>1523</v>
      </c>
      <c r="C424" t="s">
        <v>33</v>
      </c>
      <c r="D424" t="s">
        <v>1524</v>
      </c>
      <c r="E424" t="s">
        <v>2391</v>
      </c>
      <c r="G424" t="s">
        <v>2392</v>
      </c>
      <c r="H424" t="s">
        <v>34</v>
      </c>
      <c r="I424" t="b">
        <v>0</v>
      </c>
      <c r="J424" s="1">
        <v>42502</v>
      </c>
      <c r="K424" s="2">
        <v>42502</v>
      </c>
      <c r="L424" t="s">
        <v>42</v>
      </c>
      <c r="M424" s="3">
        <v>0.77083333333333337</v>
      </c>
      <c r="N424" t="s">
        <v>2391</v>
      </c>
      <c r="O424" t="s">
        <v>2393</v>
      </c>
      <c r="P424" t="s">
        <v>156</v>
      </c>
      <c r="Q424" t="b">
        <v>0</v>
      </c>
      <c r="R424" s="1">
        <v>42502</v>
      </c>
      <c r="S424" s="2">
        <v>42502</v>
      </c>
      <c r="T424" t="s">
        <v>42</v>
      </c>
      <c r="U424" s="3">
        <v>0.82291666666666663</v>
      </c>
      <c r="V424" t="s">
        <v>2394</v>
      </c>
      <c r="W424" t="s">
        <v>2395</v>
      </c>
      <c r="X424" t="s">
        <v>156</v>
      </c>
      <c r="Y424" t="s">
        <v>1431</v>
      </c>
      <c r="AA424" t="s">
        <v>1431</v>
      </c>
      <c r="AD424" t="s">
        <v>37</v>
      </c>
      <c r="AE424" t="s">
        <v>37</v>
      </c>
      <c r="AF424" t="s">
        <v>38</v>
      </c>
      <c r="AG424" t="s">
        <v>33</v>
      </c>
      <c r="AH424" t="s">
        <v>1528</v>
      </c>
      <c r="AI424" t="s">
        <v>1529</v>
      </c>
      <c r="AK424" t="s">
        <v>1530</v>
      </c>
    </row>
    <row r="425" spans="1:37" x14ac:dyDescent="0.25">
      <c r="A425" t="s">
        <v>1414</v>
      </c>
      <c r="C425" t="s">
        <v>33</v>
      </c>
      <c r="D425" t="s">
        <v>1531</v>
      </c>
      <c r="E425" t="s">
        <v>2396</v>
      </c>
      <c r="G425" t="s">
        <v>2397</v>
      </c>
      <c r="H425" t="s">
        <v>34</v>
      </c>
      <c r="I425" t="b">
        <v>0</v>
      </c>
      <c r="J425" s="1">
        <v>42506</v>
      </c>
      <c r="K425" s="2">
        <v>42506</v>
      </c>
      <c r="L425" t="s">
        <v>39</v>
      </c>
      <c r="M425" s="3">
        <v>0.41666666666666669</v>
      </c>
      <c r="N425" t="s">
        <v>2396</v>
      </c>
      <c r="O425" t="s">
        <v>2398</v>
      </c>
      <c r="P425" t="s">
        <v>156</v>
      </c>
      <c r="Q425" t="b">
        <v>0</v>
      </c>
      <c r="R425" s="1">
        <v>42506</v>
      </c>
      <c r="S425" s="2">
        <v>42506</v>
      </c>
      <c r="T425" t="s">
        <v>39</v>
      </c>
      <c r="U425" s="3">
        <v>0.41666666666666669</v>
      </c>
      <c r="V425" t="s">
        <v>2396</v>
      </c>
      <c r="W425" t="s">
        <v>2398</v>
      </c>
      <c r="X425" t="s">
        <v>156</v>
      </c>
      <c r="Y425" t="s">
        <v>1431</v>
      </c>
      <c r="AA425" t="s">
        <v>1431</v>
      </c>
      <c r="AD425" t="s">
        <v>37</v>
      </c>
      <c r="AE425" t="s">
        <v>37</v>
      </c>
      <c r="AF425" t="s">
        <v>38</v>
      </c>
      <c r="AG425" t="s">
        <v>33</v>
      </c>
      <c r="AH425" t="s">
        <v>1535</v>
      </c>
      <c r="AI425" t="s">
        <v>1536</v>
      </c>
      <c r="AK425" t="s">
        <v>1537</v>
      </c>
    </row>
    <row r="426" spans="1:37" x14ac:dyDescent="0.25">
      <c r="A426" t="s">
        <v>1414</v>
      </c>
      <c r="C426" t="s">
        <v>33</v>
      </c>
      <c r="D426" t="s">
        <v>2399</v>
      </c>
      <c r="G426" t="s">
        <v>2400</v>
      </c>
      <c r="H426" t="s">
        <v>34</v>
      </c>
      <c r="I426" t="b">
        <v>0</v>
      </c>
      <c r="J426" s="1">
        <v>42506</v>
      </c>
      <c r="K426" s="2">
        <v>42506</v>
      </c>
      <c r="L426" t="s">
        <v>39</v>
      </c>
      <c r="M426" s="3">
        <v>0.4375</v>
      </c>
      <c r="N426" t="s">
        <v>2401</v>
      </c>
      <c r="O426" t="s">
        <v>2402</v>
      </c>
      <c r="P426" t="s">
        <v>156</v>
      </c>
      <c r="Q426" t="b">
        <v>0</v>
      </c>
      <c r="R426" s="1">
        <v>42506</v>
      </c>
      <c r="S426" s="2">
        <v>42506</v>
      </c>
      <c r="T426" t="s">
        <v>39</v>
      </c>
      <c r="U426" s="3">
        <v>0.4375</v>
      </c>
      <c r="V426" t="s">
        <v>2401</v>
      </c>
      <c r="W426" t="s">
        <v>2402</v>
      </c>
      <c r="X426" t="s">
        <v>156</v>
      </c>
      <c r="Y426" t="s">
        <v>1454</v>
      </c>
      <c r="Z426" t="s">
        <v>1455</v>
      </c>
      <c r="AA426" t="s">
        <v>1454</v>
      </c>
      <c r="AD426" t="s">
        <v>37</v>
      </c>
      <c r="AE426" t="s">
        <v>37</v>
      </c>
      <c r="AF426" t="s">
        <v>38</v>
      </c>
      <c r="AG426" t="s">
        <v>33</v>
      </c>
      <c r="AH426" t="s">
        <v>1456</v>
      </c>
      <c r="AI426" t="s">
        <v>1786</v>
      </c>
      <c r="AK426" t="s">
        <v>1458</v>
      </c>
    </row>
    <row r="427" spans="1:37" x14ac:dyDescent="0.25">
      <c r="A427" t="s">
        <v>1875</v>
      </c>
      <c r="C427" t="s">
        <v>33</v>
      </c>
      <c r="D427" t="s">
        <v>2403</v>
      </c>
      <c r="G427" t="s">
        <v>2404</v>
      </c>
      <c r="H427" t="s">
        <v>34</v>
      </c>
      <c r="I427" t="b">
        <v>0</v>
      </c>
      <c r="J427" s="1">
        <v>42506</v>
      </c>
      <c r="K427" s="2">
        <v>42506</v>
      </c>
      <c r="L427" t="s">
        <v>39</v>
      </c>
      <c r="M427" s="3">
        <v>0.625</v>
      </c>
      <c r="N427" t="s">
        <v>2405</v>
      </c>
      <c r="O427" t="s">
        <v>2406</v>
      </c>
      <c r="P427" t="s">
        <v>156</v>
      </c>
      <c r="Q427" t="b">
        <v>0</v>
      </c>
      <c r="R427" s="1">
        <v>42506</v>
      </c>
      <c r="S427" s="2">
        <v>42506</v>
      </c>
      <c r="T427" t="s">
        <v>39</v>
      </c>
      <c r="U427" s="3">
        <v>0.70833333333333337</v>
      </c>
      <c r="V427" t="s">
        <v>2407</v>
      </c>
      <c r="W427" t="s">
        <v>2408</v>
      </c>
      <c r="X427" t="s">
        <v>156</v>
      </c>
      <c r="Y427" t="s">
        <v>1431</v>
      </c>
      <c r="AA427" t="s">
        <v>1431</v>
      </c>
      <c r="AD427" t="s">
        <v>37</v>
      </c>
      <c r="AE427" t="s">
        <v>37</v>
      </c>
      <c r="AF427" t="s">
        <v>38</v>
      </c>
      <c r="AG427" t="s">
        <v>33</v>
      </c>
      <c r="AH427" t="s">
        <v>1543</v>
      </c>
      <c r="AI427" t="s">
        <v>1880</v>
      </c>
      <c r="AK427" t="s">
        <v>1545</v>
      </c>
    </row>
    <row r="428" spans="1:37" x14ac:dyDescent="0.25">
      <c r="A428" t="s">
        <v>1414</v>
      </c>
      <c r="C428" t="s">
        <v>33</v>
      </c>
      <c r="D428" t="s">
        <v>2409</v>
      </c>
      <c r="G428" t="s">
        <v>2410</v>
      </c>
      <c r="H428" t="s">
        <v>34</v>
      </c>
      <c r="I428" t="b">
        <v>0</v>
      </c>
      <c r="J428" s="1">
        <v>42507</v>
      </c>
      <c r="K428" s="2">
        <v>42507</v>
      </c>
      <c r="L428" t="s">
        <v>40</v>
      </c>
      <c r="M428" s="3">
        <v>0.4375</v>
      </c>
      <c r="N428" t="s">
        <v>2411</v>
      </c>
      <c r="O428" t="s">
        <v>2412</v>
      </c>
      <c r="P428" t="s">
        <v>156</v>
      </c>
      <c r="Q428" t="b">
        <v>0</v>
      </c>
      <c r="R428" s="1">
        <v>42507</v>
      </c>
      <c r="S428" s="2">
        <v>42507</v>
      </c>
      <c r="T428" t="s">
        <v>40</v>
      </c>
      <c r="U428" s="3">
        <v>0.45833333333333331</v>
      </c>
      <c r="V428" t="s">
        <v>2413</v>
      </c>
      <c r="W428" t="s">
        <v>2414</v>
      </c>
      <c r="X428" t="s">
        <v>156</v>
      </c>
      <c r="Y428" t="s">
        <v>1421</v>
      </c>
      <c r="Z428" t="s">
        <v>1422</v>
      </c>
      <c r="AA428" t="s">
        <v>1421</v>
      </c>
      <c r="AD428" t="s">
        <v>37</v>
      </c>
      <c r="AE428" t="s">
        <v>37</v>
      </c>
      <c r="AF428" t="s">
        <v>38</v>
      </c>
      <c r="AG428" t="s">
        <v>33</v>
      </c>
      <c r="AH428" t="s">
        <v>1423</v>
      </c>
      <c r="AI428" t="s">
        <v>1424</v>
      </c>
      <c r="AK428" t="s">
        <v>1425</v>
      </c>
    </row>
    <row r="429" spans="1:37" x14ac:dyDescent="0.25">
      <c r="A429" t="s">
        <v>2415</v>
      </c>
      <c r="C429" t="s">
        <v>33</v>
      </c>
      <c r="D429" t="s">
        <v>2416</v>
      </c>
      <c r="G429" t="s">
        <v>2417</v>
      </c>
      <c r="H429" t="s">
        <v>34</v>
      </c>
      <c r="I429" t="b">
        <v>0</v>
      </c>
      <c r="J429" s="1">
        <v>42507</v>
      </c>
      <c r="K429" s="2">
        <v>42507</v>
      </c>
      <c r="L429" t="s">
        <v>40</v>
      </c>
      <c r="M429" s="3">
        <v>0.625</v>
      </c>
      <c r="N429" t="s">
        <v>2418</v>
      </c>
      <c r="O429" t="s">
        <v>2419</v>
      </c>
      <c r="P429" t="s">
        <v>156</v>
      </c>
      <c r="Q429" t="b">
        <v>0</v>
      </c>
      <c r="R429" s="1">
        <v>42507</v>
      </c>
      <c r="S429" s="2">
        <v>42507</v>
      </c>
      <c r="T429" t="s">
        <v>40</v>
      </c>
      <c r="U429" s="3">
        <v>0.625</v>
      </c>
      <c r="V429" t="s">
        <v>2418</v>
      </c>
      <c r="W429" t="s">
        <v>2419</v>
      </c>
      <c r="X429" t="s">
        <v>156</v>
      </c>
      <c r="Y429" t="s">
        <v>1431</v>
      </c>
      <c r="AA429" t="s">
        <v>1431</v>
      </c>
      <c r="AD429" t="s">
        <v>37</v>
      </c>
      <c r="AE429" t="s">
        <v>37</v>
      </c>
      <c r="AF429" t="s">
        <v>38</v>
      </c>
      <c r="AG429" t="s">
        <v>33</v>
      </c>
      <c r="AH429" t="s">
        <v>2420</v>
      </c>
      <c r="AI429" t="s">
        <v>2421</v>
      </c>
      <c r="AK429" t="s">
        <v>2422</v>
      </c>
    </row>
    <row r="430" spans="1:37" x14ac:dyDescent="0.25">
      <c r="A430" t="s">
        <v>1435</v>
      </c>
      <c r="C430" t="s">
        <v>33</v>
      </c>
      <c r="D430" t="s">
        <v>2423</v>
      </c>
      <c r="G430" t="s">
        <v>2424</v>
      </c>
      <c r="H430" t="s">
        <v>34</v>
      </c>
      <c r="I430" t="b">
        <v>0</v>
      </c>
      <c r="J430" s="1">
        <v>42507</v>
      </c>
      <c r="K430" s="2">
        <v>42507</v>
      </c>
      <c r="L430" t="s">
        <v>40</v>
      </c>
      <c r="M430" s="3">
        <v>0.66666666666666663</v>
      </c>
      <c r="N430" t="s">
        <v>1301</v>
      </c>
      <c r="O430" t="s">
        <v>1302</v>
      </c>
      <c r="P430" t="s">
        <v>156</v>
      </c>
      <c r="Q430" t="b">
        <v>0</v>
      </c>
      <c r="R430" s="1">
        <v>42507</v>
      </c>
      <c r="S430" s="2">
        <v>42507</v>
      </c>
      <c r="T430" t="s">
        <v>40</v>
      </c>
      <c r="U430" s="3">
        <v>0.72916666666666663</v>
      </c>
      <c r="V430" t="s">
        <v>2425</v>
      </c>
      <c r="W430" t="s">
        <v>2426</v>
      </c>
      <c r="X430" t="s">
        <v>156</v>
      </c>
      <c r="Y430" t="s">
        <v>1421</v>
      </c>
      <c r="Z430" t="s">
        <v>1422</v>
      </c>
      <c r="AA430" t="s">
        <v>1421</v>
      </c>
      <c r="AD430" t="s">
        <v>37</v>
      </c>
      <c r="AE430" t="s">
        <v>37</v>
      </c>
      <c r="AF430" t="s">
        <v>38</v>
      </c>
      <c r="AG430" t="s">
        <v>33</v>
      </c>
      <c r="AH430" t="s">
        <v>1440</v>
      </c>
      <c r="AI430" t="s">
        <v>1441</v>
      </c>
      <c r="AK430" t="s">
        <v>1442</v>
      </c>
    </row>
    <row r="431" spans="1:37" x14ac:dyDescent="0.25">
      <c r="A431" t="s">
        <v>1459</v>
      </c>
      <c r="C431" t="s">
        <v>33</v>
      </c>
      <c r="D431" t="s">
        <v>2427</v>
      </c>
      <c r="G431" t="s">
        <v>2428</v>
      </c>
      <c r="H431" t="s">
        <v>34</v>
      </c>
      <c r="I431" t="b">
        <v>0</v>
      </c>
      <c r="J431" s="1">
        <v>42508</v>
      </c>
      <c r="K431" s="2">
        <v>42508</v>
      </c>
      <c r="L431" t="s">
        <v>41</v>
      </c>
      <c r="M431" s="3">
        <v>0.64583333333333337</v>
      </c>
      <c r="N431" t="s">
        <v>2429</v>
      </c>
      <c r="O431" t="s">
        <v>2430</v>
      </c>
      <c r="P431" t="s">
        <v>156</v>
      </c>
      <c r="Q431" t="b">
        <v>0</v>
      </c>
      <c r="R431" s="1">
        <v>42508</v>
      </c>
      <c r="S431" s="2">
        <v>42508</v>
      </c>
      <c r="T431" t="s">
        <v>41</v>
      </c>
      <c r="U431" s="3">
        <v>0.70833333333333337</v>
      </c>
      <c r="V431" t="s">
        <v>2431</v>
      </c>
      <c r="W431" t="s">
        <v>2432</v>
      </c>
      <c r="X431" t="s">
        <v>156</v>
      </c>
      <c r="Y431" t="s">
        <v>1431</v>
      </c>
      <c r="AA431" t="s">
        <v>1431</v>
      </c>
      <c r="AD431" t="s">
        <v>37</v>
      </c>
      <c r="AE431" t="s">
        <v>37</v>
      </c>
      <c r="AF431" t="s">
        <v>38</v>
      </c>
      <c r="AG431" t="s">
        <v>33</v>
      </c>
      <c r="AH431" t="s">
        <v>1466</v>
      </c>
      <c r="AI431" t="s">
        <v>1467</v>
      </c>
      <c r="AK431" t="s">
        <v>1468</v>
      </c>
    </row>
    <row r="432" spans="1:37" x14ac:dyDescent="0.25">
      <c r="A432" t="s">
        <v>1469</v>
      </c>
      <c r="C432" t="s">
        <v>33</v>
      </c>
      <c r="D432" t="s">
        <v>2433</v>
      </c>
      <c r="G432" t="s">
        <v>2434</v>
      </c>
      <c r="H432" t="s">
        <v>34</v>
      </c>
      <c r="I432" t="b">
        <v>0</v>
      </c>
      <c r="J432" s="1">
        <v>42508</v>
      </c>
      <c r="K432" s="2">
        <v>42508</v>
      </c>
      <c r="L432" t="s">
        <v>41</v>
      </c>
      <c r="M432" s="3">
        <v>0.66666666666666663</v>
      </c>
      <c r="N432" t="s">
        <v>2435</v>
      </c>
      <c r="O432" t="s">
        <v>2436</v>
      </c>
      <c r="P432" t="s">
        <v>156</v>
      </c>
      <c r="Q432" t="b">
        <v>0</v>
      </c>
      <c r="R432" s="1">
        <v>42508</v>
      </c>
      <c r="S432" s="2">
        <v>42508</v>
      </c>
      <c r="T432" t="s">
        <v>41</v>
      </c>
      <c r="U432" s="3">
        <v>0.72916666666666663</v>
      </c>
      <c r="V432" t="s">
        <v>2437</v>
      </c>
      <c r="W432" t="s">
        <v>2438</v>
      </c>
      <c r="X432" t="s">
        <v>156</v>
      </c>
      <c r="Y432" t="s">
        <v>1421</v>
      </c>
      <c r="Z432" t="s">
        <v>1422</v>
      </c>
      <c r="AA432" t="s">
        <v>1421</v>
      </c>
      <c r="AD432" t="s">
        <v>37</v>
      </c>
      <c r="AE432" t="s">
        <v>37</v>
      </c>
      <c r="AF432" t="s">
        <v>38</v>
      </c>
      <c r="AG432" t="s">
        <v>33</v>
      </c>
      <c r="AH432" t="s">
        <v>1440</v>
      </c>
      <c r="AI432" t="s">
        <v>1476</v>
      </c>
      <c r="AK432" t="s">
        <v>1442</v>
      </c>
    </row>
    <row r="433" spans="1:37" x14ac:dyDescent="0.25">
      <c r="A433" t="s">
        <v>1660</v>
      </c>
      <c r="C433" t="s">
        <v>33</v>
      </c>
      <c r="D433" t="s">
        <v>2439</v>
      </c>
      <c r="G433" t="s">
        <v>2440</v>
      </c>
      <c r="H433" t="s">
        <v>34</v>
      </c>
      <c r="I433" t="b">
        <v>0</v>
      </c>
      <c r="J433" s="1">
        <v>42509</v>
      </c>
      <c r="K433" s="2">
        <v>42509</v>
      </c>
      <c r="L433" t="s">
        <v>42</v>
      </c>
      <c r="M433" s="3">
        <v>0.58333333333333337</v>
      </c>
      <c r="N433" t="s">
        <v>2441</v>
      </c>
      <c r="O433" t="s">
        <v>2442</v>
      </c>
      <c r="P433" t="s">
        <v>156</v>
      </c>
      <c r="Q433" t="b">
        <v>0</v>
      </c>
      <c r="R433" s="1">
        <v>42509</v>
      </c>
      <c r="S433" s="2">
        <v>42509</v>
      </c>
      <c r="T433" t="s">
        <v>42</v>
      </c>
      <c r="U433" s="3">
        <v>0.58333333333333337</v>
      </c>
      <c r="V433" t="s">
        <v>2441</v>
      </c>
      <c r="W433" t="s">
        <v>2442</v>
      </c>
      <c r="X433" t="s">
        <v>156</v>
      </c>
      <c r="Y433" t="s">
        <v>1454</v>
      </c>
      <c r="Z433" t="s">
        <v>1455</v>
      </c>
      <c r="AA433" t="s">
        <v>1454</v>
      </c>
      <c r="AD433" t="s">
        <v>37</v>
      </c>
      <c r="AE433" t="s">
        <v>37</v>
      </c>
      <c r="AF433" t="s">
        <v>38</v>
      </c>
      <c r="AG433" t="s">
        <v>33</v>
      </c>
      <c r="AH433" t="s">
        <v>1665</v>
      </c>
      <c r="AI433" t="s">
        <v>1666</v>
      </c>
      <c r="AK433" t="s">
        <v>1667</v>
      </c>
    </row>
    <row r="434" spans="1:37" x14ac:dyDescent="0.25">
      <c r="A434" t="s">
        <v>2443</v>
      </c>
      <c r="C434" t="s">
        <v>33</v>
      </c>
      <c r="D434" t="s">
        <v>2444</v>
      </c>
      <c r="G434" t="s">
        <v>2445</v>
      </c>
      <c r="H434" t="s">
        <v>34</v>
      </c>
      <c r="I434" t="b">
        <v>0</v>
      </c>
      <c r="J434" s="1">
        <v>42509</v>
      </c>
      <c r="K434" s="2">
        <v>42509</v>
      </c>
      <c r="L434" t="s">
        <v>42</v>
      </c>
      <c r="M434" s="3">
        <v>0.625</v>
      </c>
      <c r="N434" t="s">
        <v>2446</v>
      </c>
      <c r="O434" t="s">
        <v>2447</v>
      </c>
      <c r="P434" t="s">
        <v>156</v>
      </c>
      <c r="Q434" t="b">
        <v>0</v>
      </c>
      <c r="R434" s="1">
        <v>42509</v>
      </c>
      <c r="S434" s="2">
        <v>42509</v>
      </c>
      <c r="T434" t="s">
        <v>42</v>
      </c>
      <c r="U434" s="3">
        <v>0.625</v>
      </c>
      <c r="V434" t="s">
        <v>2446</v>
      </c>
      <c r="W434" t="s">
        <v>2447</v>
      </c>
      <c r="X434" t="s">
        <v>156</v>
      </c>
      <c r="Y434" t="s">
        <v>1431</v>
      </c>
      <c r="AA434" t="s">
        <v>1431</v>
      </c>
      <c r="AD434" t="s">
        <v>37</v>
      </c>
      <c r="AE434" t="s">
        <v>37</v>
      </c>
      <c r="AF434" t="s">
        <v>38</v>
      </c>
      <c r="AG434" t="s">
        <v>33</v>
      </c>
      <c r="AH434" t="s">
        <v>1490</v>
      </c>
      <c r="AI434" t="s">
        <v>2448</v>
      </c>
      <c r="AK434" t="s">
        <v>1492</v>
      </c>
    </row>
    <row r="435" spans="1:37" x14ac:dyDescent="0.25">
      <c r="A435" t="s">
        <v>1493</v>
      </c>
      <c r="C435" t="s">
        <v>33</v>
      </c>
      <c r="D435" t="s">
        <v>2449</v>
      </c>
      <c r="G435" t="s">
        <v>2450</v>
      </c>
      <c r="H435" t="s">
        <v>34</v>
      </c>
      <c r="I435" t="b">
        <v>0</v>
      </c>
      <c r="J435" s="1">
        <v>42509</v>
      </c>
      <c r="K435" s="2">
        <v>42509</v>
      </c>
      <c r="L435" t="s">
        <v>42</v>
      </c>
      <c r="M435" s="3">
        <v>0.625</v>
      </c>
      <c r="N435" t="s">
        <v>2446</v>
      </c>
      <c r="O435" t="s">
        <v>2447</v>
      </c>
      <c r="P435" t="s">
        <v>156</v>
      </c>
      <c r="Q435" t="b">
        <v>0</v>
      </c>
      <c r="R435" s="1">
        <v>42509</v>
      </c>
      <c r="S435" s="2">
        <v>42509</v>
      </c>
      <c r="T435" t="s">
        <v>42</v>
      </c>
      <c r="U435" s="3">
        <v>0.70833333333333337</v>
      </c>
      <c r="V435" t="s">
        <v>2451</v>
      </c>
      <c r="W435" t="s">
        <v>2452</v>
      </c>
      <c r="X435" t="s">
        <v>156</v>
      </c>
      <c r="Y435" t="s">
        <v>1431</v>
      </c>
      <c r="AA435" t="s">
        <v>1431</v>
      </c>
      <c r="AD435" t="s">
        <v>37</v>
      </c>
      <c r="AE435" t="s">
        <v>37</v>
      </c>
      <c r="AF435" t="s">
        <v>38</v>
      </c>
      <c r="AG435" t="s">
        <v>33</v>
      </c>
      <c r="AH435" t="s">
        <v>1498</v>
      </c>
      <c r="AI435" t="s">
        <v>1499</v>
      </c>
      <c r="AK435" t="s">
        <v>1500</v>
      </c>
    </row>
    <row r="436" spans="1:37" x14ac:dyDescent="0.25">
      <c r="A436" t="s">
        <v>2146</v>
      </c>
      <c r="C436" t="s">
        <v>33</v>
      </c>
      <c r="D436" t="s">
        <v>2453</v>
      </c>
      <c r="G436" t="s">
        <v>2454</v>
      </c>
      <c r="H436" t="s">
        <v>34</v>
      </c>
      <c r="I436" t="b">
        <v>0</v>
      </c>
      <c r="J436" s="1">
        <v>42509</v>
      </c>
      <c r="K436" s="2">
        <v>42509</v>
      </c>
      <c r="L436" t="s">
        <v>42</v>
      </c>
      <c r="M436" s="3">
        <v>0.66666666666666663</v>
      </c>
      <c r="N436" t="s">
        <v>2455</v>
      </c>
      <c r="O436" t="s">
        <v>2456</v>
      </c>
      <c r="P436" t="s">
        <v>156</v>
      </c>
      <c r="Q436" t="b">
        <v>0</v>
      </c>
      <c r="R436" s="1">
        <v>42509</v>
      </c>
      <c r="S436" s="2">
        <v>42509</v>
      </c>
      <c r="T436" t="s">
        <v>42</v>
      </c>
      <c r="U436" s="3">
        <v>0.72916666666666663</v>
      </c>
      <c r="V436" t="s">
        <v>2457</v>
      </c>
      <c r="W436" t="s">
        <v>2458</v>
      </c>
      <c r="X436" t="s">
        <v>156</v>
      </c>
      <c r="Y436" t="s">
        <v>1421</v>
      </c>
      <c r="Z436" t="s">
        <v>1422</v>
      </c>
      <c r="AA436" t="s">
        <v>1421</v>
      </c>
      <c r="AD436" t="s">
        <v>37</v>
      </c>
      <c r="AE436" t="s">
        <v>37</v>
      </c>
      <c r="AF436" t="s">
        <v>38</v>
      </c>
      <c r="AG436" t="s">
        <v>33</v>
      </c>
      <c r="AH436" t="s">
        <v>2153</v>
      </c>
      <c r="AI436" t="s">
        <v>2154</v>
      </c>
      <c r="AK436" t="s">
        <v>2155</v>
      </c>
    </row>
    <row r="437" spans="1:37" x14ac:dyDescent="0.25">
      <c r="A437" t="s">
        <v>1515</v>
      </c>
      <c r="C437" t="s">
        <v>33</v>
      </c>
      <c r="D437" t="s">
        <v>2459</v>
      </c>
      <c r="G437" t="s">
        <v>2460</v>
      </c>
      <c r="H437" t="s">
        <v>34</v>
      </c>
      <c r="I437" t="b">
        <v>0</v>
      </c>
      <c r="J437" s="1">
        <v>42509</v>
      </c>
      <c r="K437" s="2">
        <v>42509</v>
      </c>
      <c r="L437" t="s">
        <v>42</v>
      </c>
      <c r="M437" s="3">
        <v>0.70833333333333337</v>
      </c>
      <c r="N437" t="s">
        <v>2451</v>
      </c>
      <c r="O437" t="s">
        <v>2452</v>
      </c>
      <c r="P437" t="s">
        <v>156</v>
      </c>
      <c r="Q437" t="b">
        <v>0</v>
      </c>
      <c r="R437" s="1">
        <v>42509</v>
      </c>
      <c r="S437" s="2">
        <v>42509</v>
      </c>
      <c r="T437" t="s">
        <v>42</v>
      </c>
      <c r="U437" s="3">
        <v>0.77083333333333337</v>
      </c>
      <c r="V437" t="s">
        <v>2461</v>
      </c>
      <c r="W437" t="s">
        <v>2462</v>
      </c>
      <c r="X437" t="s">
        <v>156</v>
      </c>
      <c r="Y437" t="s">
        <v>1421</v>
      </c>
      <c r="Z437" t="s">
        <v>1422</v>
      </c>
      <c r="AA437" t="s">
        <v>1421</v>
      </c>
      <c r="AD437" t="s">
        <v>37</v>
      </c>
      <c r="AE437" t="s">
        <v>37</v>
      </c>
      <c r="AF437" t="s">
        <v>38</v>
      </c>
      <c r="AG437" t="s">
        <v>33</v>
      </c>
      <c r="AH437" t="s">
        <v>1520</v>
      </c>
      <c r="AI437" t="s">
        <v>1521</v>
      </c>
      <c r="AK437" t="s">
        <v>1522</v>
      </c>
    </row>
    <row r="438" spans="1:37" x14ac:dyDescent="0.25">
      <c r="A438" t="s">
        <v>1523</v>
      </c>
      <c r="C438" t="s">
        <v>33</v>
      </c>
      <c r="D438" t="s">
        <v>1524</v>
      </c>
      <c r="E438" t="s">
        <v>2461</v>
      </c>
      <c r="G438" t="s">
        <v>2463</v>
      </c>
      <c r="H438" t="s">
        <v>34</v>
      </c>
      <c r="I438" t="b">
        <v>0</v>
      </c>
      <c r="J438" s="1">
        <v>42509</v>
      </c>
      <c r="K438" s="2">
        <v>42509</v>
      </c>
      <c r="L438" t="s">
        <v>42</v>
      </c>
      <c r="M438" s="3">
        <v>0.77083333333333337</v>
      </c>
      <c r="N438" t="s">
        <v>2461</v>
      </c>
      <c r="O438" t="s">
        <v>2462</v>
      </c>
      <c r="P438" t="s">
        <v>156</v>
      </c>
      <c r="Q438" t="b">
        <v>0</v>
      </c>
      <c r="R438" s="1">
        <v>42509</v>
      </c>
      <c r="S438" s="2">
        <v>42509</v>
      </c>
      <c r="T438" t="s">
        <v>42</v>
      </c>
      <c r="U438" s="3">
        <v>0.82291666666666663</v>
      </c>
      <c r="V438" t="s">
        <v>2464</v>
      </c>
      <c r="W438" t="s">
        <v>2465</v>
      </c>
      <c r="X438" t="s">
        <v>156</v>
      </c>
      <c r="Y438" t="s">
        <v>1431</v>
      </c>
      <c r="AA438" t="s">
        <v>1431</v>
      </c>
      <c r="AD438" t="s">
        <v>37</v>
      </c>
      <c r="AE438" t="s">
        <v>37</v>
      </c>
      <c r="AF438" t="s">
        <v>38</v>
      </c>
      <c r="AG438" t="s">
        <v>33</v>
      </c>
      <c r="AH438" t="s">
        <v>1528</v>
      </c>
      <c r="AI438" t="s">
        <v>1529</v>
      </c>
      <c r="AK438" t="s">
        <v>1530</v>
      </c>
    </row>
    <row r="439" spans="1:37" x14ac:dyDescent="0.25">
      <c r="A439" t="s">
        <v>1414</v>
      </c>
      <c r="C439" t="s">
        <v>33</v>
      </c>
      <c r="D439" t="s">
        <v>1531</v>
      </c>
      <c r="E439" t="s">
        <v>2466</v>
      </c>
      <c r="G439" t="s">
        <v>2467</v>
      </c>
      <c r="H439" t="s">
        <v>34</v>
      </c>
      <c r="I439" t="b">
        <v>0</v>
      </c>
      <c r="J439" s="1">
        <v>42513</v>
      </c>
      <c r="K439" s="2">
        <v>42513</v>
      </c>
      <c r="L439" t="s">
        <v>39</v>
      </c>
      <c r="M439" s="3">
        <v>0.41666666666666669</v>
      </c>
      <c r="N439" t="s">
        <v>2466</v>
      </c>
      <c r="O439" t="s">
        <v>2468</v>
      </c>
      <c r="P439" t="s">
        <v>156</v>
      </c>
      <c r="Q439" t="b">
        <v>0</v>
      </c>
      <c r="R439" s="1">
        <v>42513</v>
      </c>
      <c r="S439" s="2">
        <v>42513</v>
      </c>
      <c r="T439" t="s">
        <v>39</v>
      </c>
      <c r="U439" s="3">
        <v>0.41666666666666669</v>
      </c>
      <c r="V439" t="s">
        <v>2466</v>
      </c>
      <c r="W439" t="s">
        <v>2468</v>
      </c>
      <c r="X439" t="s">
        <v>156</v>
      </c>
      <c r="Y439" t="s">
        <v>1431</v>
      </c>
      <c r="AA439" t="s">
        <v>1431</v>
      </c>
      <c r="AD439" t="s">
        <v>37</v>
      </c>
      <c r="AE439" t="s">
        <v>37</v>
      </c>
      <c r="AF439" t="s">
        <v>38</v>
      </c>
      <c r="AG439" t="s">
        <v>33</v>
      </c>
      <c r="AH439" t="s">
        <v>1535</v>
      </c>
      <c r="AI439" t="s">
        <v>1536</v>
      </c>
      <c r="AK439" t="s">
        <v>1537</v>
      </c>
    </row>
    <row r="440" spans="1:37" x14ac:dyDescent="0.25">
      <c r="A440" t="s">
        <v>1414</v>
      </c>
      <c r="C440" t="s">
        <v>33</v>
      </c>
      <c r="D440" t="s">
        <v>2469</v>
      </c>
      <c r="G440" t="s">
        <v>2470</v>
      </c>
      <c r="H440" t="s">
        <v>34</v>
      </c>
      <c r="I440" t="b">
        <v>0</v>
      </c>
      <c r="J440" s="1">
        <v>42513</v>
      </c>
      <c r="K440" s="2">
        <v>42513</v>
      </c>
      <c r="L440" t="s">
        <v>39</v>
      </c>
      <c r="M440" s="3">
        <v>0.4375</v>
      </c>
      <c r="N440" t="s">
        <v>2471</v>
      </c>
      <c r="O440" t="s">
        <v>2472</v>
      </c>
      <c r="P440" t="s">
        <v>156</v>
      </c>
      <c r="Q440" t="b">
        <v>0</v>
      </c>
      <c r="R440" s="1">
        <v>42513</v>
      </c>
      <c r="S440" s="2">
        <v>42513</v>
      </c>
      <c r="T440" t="s">
        <v>39</v>
      </c>
      <c r="U440" s="3">
        <v>0.4375</v>
      </c>
      <c r="V440" t="s">
        <v>2471</v>
      </c>
      <c r="W440" t="s">
        <v>2472</v>
      </c>
      <c r="X440" t="s">
        <v>156</v>
      </c>
      <c r="Y440" t="s">
        <v>1454</v>
      </c>
      <c r="Z440" t="s">
        <v>1455</v>
      </c>
      <c r="AA440" t="s">
        <v>1454</v>
      </c>
      <c r="AD440" t="s">
        <v>37</v>
      </c>
      <c r="AE440" t="s">
        <v>37</v>
      </c>
      <c r="AF440" t="s">
        <v>38</v>
      </c>
      <c r="AG440" t="s">
        <v>33</v>
      </c>
      <c r="AH440" t="s">
        <v>1456</v>
      </c>
      <c r="AI440" t="s">
        <v>1786</v>
      </c>
      <c r="AK440" t="s">
        <v>1458</v>
      </c>
    </row>
    <row r="441" spans="1:37" x14ac:dyDescent="0.25">
      <c r="A441" t="s">
        <v>1875</v>
      </c>
      <c r="C441" t="s">
        <v>33</v>
      </c>
      <c r="D441" t="s">
        <v>2473</v>
      </c>
      <c r="G441" t="s">
        <v>2474</v>
      </c>
      <c r="H441" t="s">
        <v>34</v>
      </c>
      <c r="I441" t="b">
        <v>0</v>
      </c>
      <c r="J441" s="1">
        <v>42513</v>
      </c>
      <c r="K441" s="2">
        <v>42513</v>
      </c>
      <c r="L441" t="s">
        <v>39</v>
      </c>
      <c r="M441" s="3">
        <v>0.625</v>
      </c>
      <c r="N441" t="s">
        <v>2475</v>
      </c>
      <c r="O441" t="s">
        <v>2476</v>
      </c>
      <c r="P441" t="s">
        <v>156</v>
      </c>
      <c r="Q441" t="b">
        <v>0</v>
      </c>
      <c r="R441" s="1">
        <v>42513</v>
      </c>
      <c r="S441" s="2">
        <v>42513</v>
      </c>
      <c r="T441" t="s">
        <v>39</v>
      </c>
      <c r="U441" s="3">
        <v>0.70833333333333337</v>
      </c>
      <c r="V441" t="s">
        <v>2477</v>
      </c>
      <c r="W441" t="s">
        <v>2478</v>
      </c>
      <c r="X441" t="s">
        <v>156</v>
      </c>
      <c r="Y441" t="s">
        <v>1431</v>
      </c>
      <c r="AA441" t="s">
        <v>1431</v>
      </c>
      <c r="AD441" t="s">
        <v>37</v>
      </c>
      <c r="AE441" t="s">
        <v>37</v>
      </c>
      <c r="AF441" t="s">
        <v>38</v>
      </c>
      <c r="AG441" t="s">
        <v>33</v>
      </c>
      <c r="AH441" t="s">
        <v>1543</v>
      </c>
      <c r="AI441" t="s">
        <v>1880</v>
      </c>
      <c r="AK441" t="s">
        <v>1545</v>
      </c>
    </row>
    <row r="442" spans="1:37" x14ac:dyDescent="0.25">
      <c r="A442" t="s">
        <v>1414</v>
      </c>
      <c r="C442" t="s">
        <v>33</v>
      </c>
      <c r="D442" t="s">
        <v>2479</v>
      </c>
      <c r="G442" t="s">
        <v>2480</v>
      </c>
      <c r="H442" t="s">
        <v>34</v>
      </c>
      <c r="I442" t="b">
        <v>0</v>
      </c>
      <c r="J442" s="1">
        <v>42514</v>
      </c>
      <c r="K442" s="2">
        <v>42514</v>
      </c>
      <c r="L442" t="s">
        <v>40</v>
      </c>
      <c r="M442" s="3">
        <v>0.4375</v>
      </c>
      <c r="N442" t="s">
        <v>2481</v>
      </c>
      <c r="O442" t="s">
        <v>2482</v>
      </c>
      <c r="P442" t="s">
        <v>156</v>
      </c>
      <c r="Q442" t="b">
        <v>0</v>
      </c>
      <c r="R442" s="1">
        <v>42514</v>
      </c>
      <c r="S442" s="2">
        <v>42514</v>
      </c>
      <c r="T442" t="s">
        <v>40</v>
      </c>
      <c r="U442" s="3">
        <v>0.45833333333333331</v>
      </c>
      <c r="V442" t="s">
        <v>2483</v>
      </c>
      <c r="W442" t="s">
        <v>2484</v>
      </c>
      <c r="X442" t="s">
        <v>156</v>
      </c>
      <c r="Y442" t="s">
        <v>1421</v>
      </c>
      <c r="Z442" t="s">
        <v>1422</v>
      </c>
      <c r="AA442" t="s">
        <v>1421</v>
      </c>
      <c r="AD442" t="s">
        <v>37</v>
      </c>
      <c r="AE442" t="s">
        <v>37</v>
      </c>
      <c r="AF442" t="s">
        <v>38</v>
      </c>
      <c r="AG442" t="s">
        <v>33</v>
      </c>
      <c r="AH442" t="s">
        <v>1423</v>
      </c>
      <c r="AI442" t="s">
        <v>1424</v>
      </c>
      <c r="AK442" t="s">
        <v>1425</v>
      </c>
    </row>
    <row r="443" spans="1:37" x14ac:dyDescent="0.25">
      <c r="A443" t="s">
        <v>1435</v>
      </c>
      <c r="C443" t="s">
        <v>33</v>
      </c>
      <c r="D443" t="s">
        <v>2485</v>
      </c>
      <c r="G443" t="s">
        <v>2486</v>
      </c>
      <c r="H443" t="s">
        <v>34</v>
      </c>
      <c r="I443" t="b">
        <v>0</v>
      </c>
      <c r="J443" s="1">
        <v>42514</v>
      </c>
      <c r="K443" s="2">
        <v>42514</v>
      </c>
      <c r="L443" t="s">
        <v>40</v>
      </c>
      <c r="M443" s="3">
        <v>0.66666666666666663</v>
      </c>
      <c r="N443" t="s">
        <v>1361</v>
      </c>
      <c r="O443" t="s">
        <v>1362</v>
      </c>
      <c r="P443" t="s">
        <v>156</v>
      </c>
      <c r="Q443" t="b">
        <v>0</v>
      </c>
      <c r="R443" s="1">
        <v>42514</v>
      </c>
      <c r="S443" s="2">
        <v>42514</v>
      </c>
      <c r="T443" t="s">
        <v>40</v>
      </c>
      <c r="U443" s="3">
        <v>0.72916666666666663</v>
      </c>
      <c r="V443" t="s">
        <v>2487</v>
      </c>
      <c r="W443" t="s">
        <v>2488</v>
      </c>
      <c r="X443" t="s">
        <v>156</v>
      </c>
      <c r="Y443" t="s">
        <v>1421</v>
      </c>
      <c r="Z443" t="s">
        <v>1422</v>
      </c>
      <c r="AA443" t="s">
        <v>1421</v>
      </c>
      <c r="AD443" t="s">
        <v>37</v>
      </c>
      <c r="AE443" t="s">
        <v>37</v>
      </c>
      <c r="AF443" t="s">
        <v>38</v>
      </c>
      <c r="AG443" t="s">
        <v>33</v>
      </c>
      <c r="AH443" t="s">
        <v>1440</v>
      </c>
      <c r="AI443" t="s">
        <v>1441</v>
      </c>
      <c r="AK443" t="s">
        <v>1442</v>
      </c>
    </row>
    <row r="444" spans="1:37" x14ac:dyDescent="0.25">
      <c r="A444" t="s">
        <v>1735</v>
      </c>
      <c r="C444" t="s">
        <v>33</v>
      </c>
      <c r="D444" t="s">
        <v>2489</v>
      </c>
      <c r="G444" t="s">
        <v>2490</v>
      </c>
      <c r="H444" t="s">
        <v>34</v>
      </c>
      <c r="I444" t="b">
        <v>0</v>
      </c>
      <c r="J444" s="1">
        <v>42514</v>
      </c>
      <c r="K444" s="2">
        <v>42514</v>
      </c>
      <c r="L444" t="s">
        <v>40</v>
      </c>
      <c r="M444" s="3">
        <v>0.77083333333333337</v>
      </c>
      <c r="N444" t="s">
        <v>2491</v>
      </c>
      <c r="O444" t="s">
        <v>2492</v>
      </c>
      <c r="P444" t="s">
        <v>156</v>
      </c>
      <c r="Q444" t="b">
        <v>0</v>
      </c>
      <c r="R444" s="1">
        <v>42514</v>
      </c>
      <c r="S444" s="2">
        <v>42514</v>
      </c>
      <c r="T444" t="s">
        <v>40</v>
      </c>
      <c r="U444" s="3">
        <v>0.77083333333333337</v>
      </c>
      <c r="V444" t="s">
        <v>2491</v>
      </c>
      <c r="W444" t="s">
        <v>2492</v>
      </c>
      <c r="X444" t="s">
        <v>156</v>
      </c>
      <c r="Y444" t="s">
        <v>1431</v>
      </c>
      <c r="AA444" t="s">
        <v>1431</v>
      </c>
      <c r="AD444" t="s">
        <v>37</v>
      </c>
      <c r="AE444" t="s">
        <v>37</v>
      </c>
      <c r="AF444" t="s">
        <v>38</v>
      </c>
      <c r="AG444" t="s">
        <v>33</v>
      </c>
      <c r="AH444" t="s">
        <v>1738</v>
      </c>
      <c r="AI444" t="s">
        <v>1739</v>
      </c>
      <c r="AK444" t="s">
        <v>1740</v>
      </c>
    </row>
    <row r="445" spans="1:37" x14ac:dyDescent="0.25">
      <c r="A445" t="s">
        <v>1469</v>
      </c>
      <c r="C445" t="s">
        <v>33</v>
      </c>
      <c r="D445" t="s">
        <v>2493</v>
      </c>
      <c r="G445" t="s">
        <v>2494</v>
      </c>
      <c r="H445" t="s">
        <v>34</v>
      </c>
      <c r="I445" t="b">
        <v>0</v>
      </c>
      <c r="J445" s="1">
        <v>42515</v>
      </c>
      <c r="K445" s="2">
        <v>42515</v>
      </c>
      <c r="L445" t="s">
        <v>41</v>
      </c>
      <c r="M445" s="3">
        <v>0.66666666666666663</v>
      </c>
      <c r="N445" t="s">
        <v>2495</v>
      </c>
      <c r="O445" t="s">
        <v>2496</v>
      </c>
      <c r="P445" t="s">
        <v>156</v>
      </c>
      <c r="Q445" t="b">
        <v>0</v>
      </c>
      <c r="R445" s="1">
        <v>42515</v>
      </c>
      <c r="S445" s="2">
        <v>42515</v>
      </c>
      <c r="T445" t="s">
        <v>41</v>
      </c>
      <c r="U445" s="3">
        <v>0.72916666666666663</v>
      </c>
      <c r="V445" t="s">
        <v>2497</v>
      </c>
      <c r="W445" t="s">
        <v>2498</v>
      </c>
      <c r="X445" t="s">
        <v>156</v>
      </c>
      <c r="Y445" t="s">
        <v>1421</v>
      </c>
      <c r="Z445" t="s">
        <v>1422</v>
      </c>
      <c r="AA445" t="s">
        <v>1421</v>
      </c>
      <c r="AD445" t="s">
        <v>37</v>
      </c>
      <c r="AE445" t="s">
        <v>37</v>
      </c>
      <c r="AF445" t="s">
        <v>38</v>
      </c>
      <c r="AG445" t="s">
        <v>33</v>
      </c>
      <c r="AH445" t="s">
        <v>1440</v>
      </c>
      <c r="AI445" t="s">
        <v>1476</v>
      </c>
      <c r="AK445" t="s">
        <v>1442</v>
      </c>
    </row>
    <row r="446" spans="1:37" x14ac:dyDescent="0.25">
      <c r="A446" t="s">
        <v>1493</v>
      </c>
      <c r="C446" t="s">
        <v>33</v>
      </c>
      <c r="D446" t="s">
        <v>2499</v>
      </c>
      <c r="G446" t="s">
        <v>2500</v>
      </c>
      <c r="H446" t="s">
        <v>34</v>
      </c>
      <c r="I446" t="b">
        <v>0</v>
      </c>
      <c r="J446" s="1">
        <v>42516</v>
      </c>
      <c r="K446" s="2">
        <v>42516</v>
      </c>
      <c r="L446" t="s">
        <v>42</v>
      </c>
      <c r="M446" s="3">
        <v>0.625</v>
      </c>
      <c r="N446" t="s">
        <v>2501</v>
      </c>
      <c r="O446" t="s">
        <v>2502</v>
      </c>
      <c r="P446" t="s">
        <v>156</v>
      </c>
      <c r="Q446" t="b">
        <v>0</v>
      </c>
      <c r="R446" s="1">
        <v>42516</v>
      </c>
      <c r="S446" s="2">
        <v>42516</v>
      </c>
      <c r="T446" t="s">
        <v>42</v>
      </c>
      <c r="U446" s="3">
        <v>0.70833333333333337</v>
      </c>
      <c r="V446" t="s">
        <v>2503</v>
      </c>
      <c r="W446" t="s">
        <v>2504</v>
      </c>
      <c r="X446" t="s">
        <v>156</v>
      </c>
      <c r="Y446" t="s">
        <v>1431</v>
      </c>
      <c r="AA446" t="s">
        <v>1431</v>
      </c>
      <c r="AD446" t="s">
        <v>37</v>
      </c>
      <c r="AE446" t="s">
        <v>37</v>
      </c>
      <c r="AF446" t="s">
        <v>38</v>
      </c>
      <c r="AG446" t="s">
        <v>33</v>
      </c>
      <c r="AH446" t="s">
        <v>1498</v>
      </c>
      <c r="AI446" t="s">
        <v>1499</v>
      </c>
      <c r="AK446" t="s">
        <v>1500</v>
      </c>
    </row>
    <row r="448" spans="1:37" x14ac:dyDescent="0.25">
      <c r="J448" s="1"/>
      <c r="K448" s="2"/>
      <c r="M448" s="3"/>
      <c r="R448" s="1"/>
      <c r="S448" s="2"/>
      <c r="U448" s="3"/>
    </row>
    <row r="449" spans="1:37" x14ac:dyDescent="0.25">
      <c r="J449" s="1"/>
      <c r="K449" s="2"/>
      <c r="M449" s="3"/>
      <c r="R449" s="1"/>
      <c r="S449" s="2"/>
      <c r="U449" s="3"/>
    </row>
    <row r="450" spans="1:37" x14ac:dyDescent="0.25">
      <c r="A450" t="s">
        <v>1523</v>
      </c>
      <c r="C450" t="s">
        <v>33</v>
      </c>
      <c r="D450" t="s">
        <v>1524</v>
      </c>
      <c r="E450" t="s">
        <v>2509</v>
      </c>
      <c r="G450" t="s">
        <v>2510</v>
      </c>
      <c r="H450" t="s">
        <v>34</v>
      </c>
      <c r="I450" t="b">
        <v>0</v>
      </c>
      <c r="J450" s="1">
        <v>42516</v>
      </c>
      <c r="K450" s="2">
        <v>42516</v>
      </c>
      <c r="L450" t="s">
        <v>42</v>
      </c>
      <c r="M450" s="3">
        <v>0.77083333333333337</v>
      </c>
      <c r="N450" t="s">
        <v>2509</v>
      </c>
      <c r="O450" t="s">
        <v>2511</v>
      </c>
      <c r="P450" t="s">
        <v>156</v>
      </c>
      <c r="Q450" t="b">
        <v>0</v>
      </c>
      <c r="R450" s="1">
        <v>42516</v>
      </c>
      <c r="S450" s="2">
        <v>42516</v>
      </c>
      <c r="T450" t="s">
        <v>42</v>
      </c>
      <c r="U450" s="3">
        <v>0.82291666666666663</v>
      </c>
      <c r="V450" t="s">
        <v>2512</v>
      </c>
      <c r="W450" t="s">
        <v>2513</v>
      </c>
      <c r="X450" t="s">
        <v>156</v>
      </c>
      <c r="Y450" t="s">
        <v>1431</v>
      </c>
      <c r="AA450" t="s">
        <v>1431</v>
      </c>
      <c r="AD450" t="s">
        <v>37</v>
      </c>
      <c r="AE450" t="s">
        <v>37</v>
      </c>
      <c r="AF450" t="s">
        <v>38</v>
      </c>
      <c r="AG450" t="s">
        <v>33</v>
      </c>
      <c r="AH450" t="s">
        <v>1528</v>
      </c>
      <c r="AI450" t="s">
        <v>1529</v>
      </c>
      <c r="AK450" t="s">
        <v>1530</v>
      </c>
    </row>
    <row r="451" spans="1:37" x14ac:dyDescent="0.25">
      <c r="A451" t="s">
        <v>1402</v>
      </c>
      <c r="C451" t="s">
        <v>33</v>
      </c>
      <c r="D451" t="s">
        <v>1403</v>
      </c>
      <c r="E451" t="s">
        <v>1404</v>
      </c>
      <c r="G451" t="s">
        <v>1405</v>
      </c>
      <c r="H451" t="s">
        <v>34</v>
      </c>
      <c r="I451" t="b">
        <v>1</v>
      </c>
      <c r="J451" s="1">
        <v>42520</v>
      </c>
      <c r="K451" s="2">
        <v>42520</v>
      </c>
      <c r="L451" t="s">
        <v>39</v>
      </c>
      <c r="M451" s="3">
        <v>0</v>
      </c>
      <c r="N451" t="s">
        <v>1406</v>
      </c>
      <c r="O451">
        <v>20160530</v>
      </c>
      <c r="Q451" t="b">
        <v>1</v>
      </c>
      <c r="R451" s="1">
        <v>42520</v>
      </c>
      <c r="S451" s="2">
        <v>42520</v>
      </c>
      <c r="T451" t="s">
        <v>39</v>
      </c>
      <c r="U451" s="3">
        <v>0</v>
      </c>
      <c r="V451" t="s">
        <v>1406</v>
      </c>
      <c r="W451">
        <v>20160530</v>
      </c>
      <c r="Y451" t="s">
        <v>305</v>
      </c>
      <c r="AA451" t="s">
        <v>164</v>
      </c>
      <c r="AD451" t="s">
        <v>37</v>
      </c>
      <c r="AE451" t="s">
        <v>37</v>
      </c>
      <c r="AF451" t="s">
        <v>38</v>
      </c>
      <c r="AG451" t="s">
        <v>33</v>
      </c>
      <c r="AH451" t="s">
        <v>1407</v>
      </c>
      <c r="AI451" t="s">
        <v>1408</v>
      </c>
      <c r="AK451" t="s">
        <v>1409</v>
      </c>
    </row>
    <row r="452" spans="1:37" x14ac:dyDescent="0.25">
      <c r="A452" t="s">
        <v>1414</v>
      </c>
      <c r="C452" t="s">
        <v>33</v>
      </c>
      <c r="D452" t="s">
        <v>2514</v>
      </c>
      <c r="G452" t="s">
        <v>2515</v>
      </c>
      <c r="H452" t="s">
        <v>34</v>
      </c>
      <c r="I452" t="b">
        <v>0</v>
      </c>
      <c r="J452" s="1">
        <v>42521</v>
      </c>
      <c r="K452" s="2">
        <v>42521</v>
      </c>
      <c r="L452" t="s">
        <v>40</v>
      </c>
      <c r="M452" s="3">
        <v>0.4375</v>
      </c>
      <c r="N452" t="s">
        <v>2516</v>
      </c>
      <c r="O452" t="s">
        <v>2517</v>
      </c>
      <c r="P452" t="s">
        <v>156</v>
      </c>
      <c r="Q452" t="b">
        <v>0</v>
      </c>
      <c r="R452" s="1">
        <v>42521</v>
      </c>
      <c r="S452" s="2">
        <v>42521</v>
      </c>
      <c r="T452" t="s">
        <v>40</v>
      </c>
      <c r="U452" s="3">
        <v>0.45833333333333331</v>
      </c>
      <c r="V452" t="s">
        <v>2518</v>
      </c>
      <c r="W452" t="s">
        <v>2519</v>
      </c>
      <c r="X452" t="s">
        <v>156</v>
      </c>
      <c r="Y452" t="s">
        <v>1421</v>
      </c>
      <c r="Z452" t="s">
        <v>1422</v>
      </c>
      <c r="AA452" t="s">
        <v>1421</v>
      </c>
      <c r="AD452" t="s">
        <v>37</v>
      </c>
      <c r="AE452" t="s">
        <v>37</v>
      </c>
      <c r="AF452" t="s">
        <v>38</v>
      </c>
      <c r="AG452" t="s">
        <v>33</v>
      </c>
      <c r="AH452" t="s">
        <v>1423</v>
      </c>
      <c r="AI452" t="s">
        <v>1424</v>
      </c>
      <c r="AK452" t="s">
        <v>1425</v>
      </c>
    </row>
    <row r="453" spans="1:37" x14ac:dyDescent="0.25">
      <c r="A453" t="s">
        <v>1435</v>
      </c>
      <c r="C453" t="s">
        <v>33</v>
      </c>
      <c r="D453" t="s">
        <v>2520</v>
      </c>
      <c r="G453" t="s">
        <v>2521</v>
      </c>
      <c r="H453" t="s">
        <v>34</v>
      </c>
      <c r="I453" t="b">
        <v>0</v>
      </c>
      <c r="J453" s="1">
        <v>42521</v>
      </c>
      <c r="K453" s="2">
        <v>42521</v>
      </c>
      <c r="L453" t="s">
        <v>40</v>
      </c>
      <c r="M453" s="3">
        <v>0.66666666666666663</v>
      </c>
      <c r="N453" t="s">
        <v>1412</v>
      </c>
      <c r="O453" t="s">
        <v>1413</v>
      </c>
      <c r="P453" t="s">
        <v>156</v>
      </c>
      <c r="Q453" t="b">
        <v>0</v>
      </c>
      <c r="R453" s="1">
        <v>42521</v>
      </c>
      <c r="S453" s="2">
        <v>42521</v>
      </c>
      <c r="T453" t="s">
        <v>40</v>
      </c>
      <c r="U453" s="3">
        <v>0.72916666666666663</v>
      </c>
      <c r="V453" t="s">
        <v>2522</v>
      </c>
      <c r="W453" t="s">
        <v>2523</v>
      </c>
      <c r="X453" t="s">
        <v>156</v>
      </c>
      <c r="Y453" t="s">
        <v>1421</v>
      </c>
      <c r="Z453" t="s">
        <v>1422</v>
      </c>
      <c r="AA453" t="s">
        <v>1421</v>
      </c>
      <c r="AD453" t="s">
        <v>37</v>
      </c>
      <c r="AE453" t="s">
        <v>37</v>
      </c>
      <c r="AF453" t="s">
        <v>38</v>
      </c>
      <c r="AG453" t="s">
        <v>33</v>
      </c>
      <c r="AH453" t="s">
        <v>1440</v>
      </c>
      <c r="AI453" t="s">
        <v>1441</v>
      </c>
      <c r="AK453" t="s">
        <v>1442</v>
      </c>
    </row>
    <row r="454" spans="1:37" x14ac:dyDescent="0.25">
      <c r="A454" t="s">
        <v>1443</v>
      </c>
      <c r="C454" t="s">
        <v>33</v>
      </c>
      <c r="D454" t="s">
        <v>2524</v>
      </c>
      <c r="G454" t="s">
        <v>2525</v>
      </c>
      <c r="H454" t="s">
        <v>34</v>
      </c>
      <c r="I454" t="b">
        <v>0</v>
      </c>
      <c r="J454" s="1">
        <v>42521</v>
      </c>
      <c r="K454" s="2">
        <v>42521</v>
      </c>
      <c r="L454" t="s">
        <v>40</v>
      </c>
      <c r="M454" s="3">
        <v>0.75</v>
      </c>
      <c r="N454" t="s">
        <v>2526</v>
      </c>
      <c r="O454" t="s">
        <v>2527</v>
      </c>
      <c r="P454" t="s">
        <v>156</v>
      </c>
      <c r="Q454" t="b">
        <v>0</v>
      </c>
      <c r="R454" s="1">
        <v>42521</v>
      </c>
      <c r="S454" s="2">
        <v>42521</v>
      </c>
      <c r="T454" t="s">
        <v>40</v>
      </c>
      <c r="U454" s="3">
        <v>0.77083333333333337</v>
      </c>
      <c r="V454" t="s">
        <v>2528</v>
      </c>
      <c r="W454" t="s">
        <v>2529</v>
      </c>
      <c r="X454" t="s">
        <v>156</v>
      </c>
      <c r="Y454" t="s">
        <v>1421</v>
      </c>
      <c r="Z454" t="s">
        <v>1422</v>
      </c>
      <c r="AA454" t="s">
        <v>1421</v>
      </c>
      <c r="AD454" t="s">
        <v>37</v>
      </c>
      <c r="AE454" t="s">
        <v>37</v>
      </c>
      <c r="AF454" t="s">
        <v>38</v>
      </c>
      <c r="AG454" t="s">
        <v>33</v>
      </c>
      <c r="AH454" t="s">
        <v>1423</v>
      </c>
      <c r="AI454" t="s">
        <v>1448</v>
      </c>
      <c r="AK454" t="s">
        <v>1425</v>
      </c>
    </row>
    <row r="455" spans="1:37" x14ac:dyDescent="0.25">
      <c r="A455" t="s">
        <v>2530</v>
      </c>
    </row>
    <row r="456" spans="1:37" x14ac:dyDescent="0.25">
      <c r="A456" t="s">
        <v>2531</v>
      </c>
      <c r="C456" t="s">
        <v>33</v>
      </c>
      <c r="D456" t="s">
        <v>2532</v>
      </c>
      <c r="G456" t="s">
        <v>2533</v>
      </c>
      <c r="H456" t="s">
        <v>34</v>
      </c>
      <c r="I456" t="b">
        <v>0</v>
      </c>
      <c r="J456" s="1">
        <v>42430</v>
      </c>
      <c r="K456" s="2">
        <v>42430</v>
      </c>
      <c r="L456" t="s">
        <v>40</v>
      </c>
      <c r="M456" s="3">
        <v>0.66666666666666663</v>
      </c>
      <c r="N456" t="s">
        <v>169</v>
      </c>
      <c r="O456" t="s">
        <v>170</v>
      </c>
      <c r="P456" t="s">
        <v>156</v>
      </c>
      <c r="Q456" t="b">
        <v>0</v>
      </c>
      <c r="R456" s="1">
        <v>42430</v>
      </c>
      <c r="S456" s="2">
        <v>42430</v>
      </c>
      <c r="T456" t="s">
        <v>40</v>
      </c>
      <c r="U456" s="3">
        <v>0.66666666666666663</v>
      </c>
      <c r="V456" t="s">
        <v>169</v>
      </c>
      <c r="W456" t="s">
        <v>170</v>
      </c>
      <c r="X456" t="s">
        <v>156</v>
      </c>
      <c r="Y456" t="s">
        <v>2534</v>
      </c>
      <c r="Z456" t="s">
        <v>2535</v>
      </c>
      <c r="AA456" t="s">
        <v>2534</v>
      </c>
      <c r="AD456" t="s">
        <v>37</v>
      </c>
      <c r="AE456" t="s">
        <v>37</v>
      </c>
      <c r="AF456" t="s">
        <v>38</v>
      </c>
      <c r="AG456" t="s">
        <v>33</v>
      </c>
      <c r="AH456" t="s">
        <v>2536</v>
      </c>
      <c r="AI456" t="s">
        <v>2537</v>
      </c>
      <c r="AK456" t="s">
        <v>2538</v>
      </c>
    </row>
    <row r="457" spans="1:37" x14ac:dyDescent="0.25">
      <c r="A457" t="s">
        <v>2539</v>
      </c>
      <c r="C457" t="s">
        <v>33</v>
      </c>
      <c r="D457" t="s">
        <v>2540</v>
      </c>
      <c r="G457" t="s">
        <v>2541</v>
      </c>
      <c r="H457" t="s">
        <v>34</v>
      </c>
      <c r="I457" t="b">
        <v>0</v>
      </c>
      <c r="J457" s="1">
        <v>42430</v>
      </c>
      <c r="K457" s="2">
        <v>42430</v>
      </c>
      <c r="L457" t="s">
        <v>40</v>
      </c>
      <c r="M457" s="3">
        <v>0.6875</v>
      </c>
      <c r="N457" t="s">
        <v>2542</v>
      </c>
      <c r="O457" t="s">
        <v>2543</v>
      </c>
      <c r="P457" t="s">
        <v>156</v>
      </c>
      <c r="Q457" t="b">
        <v>0</v>
      </c>
      <c r="R457" s="1">
        <v>42430</v>
      </c>
      <c r="S457" s="2">
        <v>42430</v>
      </c>
      <c r="T457" t="s">
        <v>40</v>
      </c>
      <c r="U457" s="3">
        <v>0.6875</v>
      </c>
      <c r="V457" t="s">
        <v>2542</v>
      </c>
      <c r="W457" t="s">
        <v>2543</v>
      </c>
      <c r="X457" t="s">
        <v>156</v>
      </c>
      <c r="Y457" t="s">
        <v>2544</v>
      </c>
      <c r="Z457" t="s">
        <v>2545</v>
      </c>
      <c r="AA457" t="s">
        <v>2544</v>
      </c>
      <c r="AD457" t="s">
        <v>37</v>
      </c>
      <c r="AE457" t="s">
        <v>37</v>
      </c>
      <c r="AF457" t="s">
        <v>38</v>
      </c>
      <c r="AG457" t="s">
        <v>33</v>
      </c>
      <c r="AH457" t="s">
        <v>2546</v>
      </c>
      <c r="AI457" t="s">
        <v>2547</v>
      </c>
      <c r="AK457" t="s">
        <v>2548</v>
      </c>
    </row>
    <row r="458" spans="1:37" x14ac:dyDescent="0.25">
      <c r="A458" t="s">
        <v>1414</v>
      </c>
      <c r="C458" t="s">
        <v>33</v>
      </c>
      <c r="D458" t="s">
        <v>2549</v>
      </c>
      <c r="E458" t="s">
        <v>1452</v>
      </c>
      <c r="G458" t="s">
        <v>2550</v>
      </c>
      <c r="H458" t="s">
        <v>34</v>
      </c>
      <c r="I458" t="b">
        <v>0</v>
      </c>
      <c r="J458" s="1">
        <v>42431</v>
      </c>
      <c r="K458" s="2">
        <v>42431</v>
      </c>
      <c r="L458" t="s">
        <v>41</v>
      </c>
      <c r="M458" s="3">
        <v>0.4375</v>
      </c>
      <c r="N458" t="s">
        <v>1452</v>
      </c>
      <c r="O458" t="s">
        <v>1453</v>
      </c>
      <c r="P458" t="s">
        <v>156</v>
      </c>
      <c r="Q458" t="b">
        <v>0</v>
      </c>
      <c r="R458" s="1">
        <v>42431</v>
      </c>
      <c r="S458" s="2">
        <v>42431</v>
      </c>
      <c r="T458" t="s">
        <v>41</v>
      </c>
      <c r="U458" s="3">
        <v>0.4375</v>
      </c>
      <c r="V458" t="s">
        <v>1452</v>
      </c>
      <c r="W458" t="s">
        <v>1453</v>
      </c>
      <c r="X458" t="s">
        <v>156</v>
      </c>
      <c r="Y458" t="s">
        <v>2544</v>
      </c>
      <c r="Z458" t="s">
        <v>2545</v>
      </c>
      <c r="AA458" t="s">
        <v>2544</v>
      </c>
      <c r="AD458" t="s">
        <v>37</v>
      </c>
      <c r="AE458" t="s">
        <v>37</v>
      </c>
      <c r="AF458" t="s">
        <v>38</v>
      </c>
      <c r="AG458" t="s">
        <v>33</v>
      </c>
      <c r="AH458" t="s">
        <v>2551</v>
      </c>
      <c r="AI458" t="s">
        <v>2552</v>
      </c>
      <c r="AK458" t="s">
        <v>2553</v>
      </c>
    </row>
    <row r="459" spans="1:37" x14ac:dyDescent="0.25">
      <c r="A459" t="s">
        <v>2554</v>
      </c>
      <c r="C459" t="s">
        <v>33</v>
      </c>
      <c r="D459" t="s">
        <v>2555</v>
      </c>
      <c r="G459" t="s">
        <v>2556</v>
      </c>
      <c r="H459" t="s">
        <v>34</v>
      </c>
      <c r="I459" t="b">
        <v>0</v>
      </c>
      <c r="J459" s="1">
        <v>42432</v>
      </c>
      <c r="K459" s="2">
        <v>42432</v>
      </c>
      <c r="L459" t="s">
        <v>42</v>
      </c>
      <c r="M459" s="3">
        <v>0.6875</v>
      </c>
      <c r="N459" t="s">
        <v>230</v>
      </c>
      <c r="O459" t="s">
        <v>231</v>
      </c>
      <c r="P459" t="s">
        <v>156</v>
      </c>
      <c r="Q459" t="b">
        <v>0</v>
      </c>
      <c r="R459" s="1">
        <v>42432</v>
      </c>
      <c r="S459" s="2">
        <v>42432</v>
      </c>
      <c r="T459" t="s">
        <v>42</v>
      </c>
      <c r="U459" s="3">
        <v>0.6875</v>
      </c>
      <c r="V459" t="s">
        <v>230</v>
      </c>
      <c r="W459" t="s">
        <v>231</v>
      </c>
      <c r="X459" t="s">
        <v>156</v>
      </c>
      <c r="Y459" t="s">
        <v>2544</v>
      </c>
      <c r="Z459" t="s">
        <v>2545</v>
      </c>
      <c r="AA459" t="s">
        <v>2544</v>
      </c>
      <c r="AD459" t="s">
        <v>37</v>
      </c>
      <c r="AE459" t="s">
        <v>37</v>
      </c>
      <c r="AF459" t="s">
        <v>38</v>
      </c>
      <c r="AG459" t="s">
        <v>33</v>
      </c>
      <c r="AH459" t="s">
        <v>2557</v>
      </c>
      <c r="AI459" t="s">
        <v>2558</v>
      </c>
      <c r="AK459" t="s">
        <v>2559</v>
      </c>
    </row>
    <row r="460" spans="1:37" x14ac:dyDescent="0.25">
      <c r="A460" t="s">
        <v>2560</v>
      </c>
      <c r="C460" t="s">
        <v>33</v>
      </c>
      <c r="D460" t="s">
        <v>2561</v>
      </c>
      <c r="G460" t="s">
        <v>2562</v>
      </c>
      <c r="H460" t="s">
        <v>34</v>
      </c>
      <c r="I460" t="b">
        <v>0</v>
      </c>
      <c r="J460" s="1">
        <v>42432</v>
      </c>
      <c r="K460" s="2">
        <v>42432</v>
      </c>
      <c r="L460" t="s">
        <v>42</v>
      </c>
      <c r="M460" s="3">
        <v>0.75</v>
      </c>
      <c r="N460" t="s">
        <v>226</v>
      </c>
      <c r="O460" t="s">
        <v>227</v>
      </c>
      <c r="P460" t="s">
        <v>156</v>
      </c>
      <c r="Q460" t="b">
        <v>0</v>
      </c>
      <c r="R460" s="1">
        <v>42432</v>
      </c>
      <c r="S460" s="2">
        <v>42432</v>
      </c>
      <c r="T460" t="s">
        <v>42</v>
      </c>
      <c r="U460" s="3">
        <v>0.75</v>
      </c>
      <c r="V460" t="s">
        <v>226</v>
      </c>
      <c r="W460" t="s">
        <v>227</v>
      </c>
      <c r="X460" t="s">
        <v>156</v>
      </c>
      <c r="Y460" t="s">
        <v>2544</v>
      </c>
      <c r="Z460" t="s">
        <v>2545</v>
      </c>
      <c r="AA460" t="s">
        <v>2544</v>
      </c>
      <c r="AD460" t="s">
        <v>37</v>
      </c>
      <c r="AE460" t="s">
        <v>37</v>
      </c>
      <c r="AF460" t="s">
        <v>38</v>
      </c>
      <c r="AG460" t="s">
        <v>33</v>
      </c>
      <c r="AH460" t="s">
        <v>2563</v>
      </c>
      <c r="AI460" t="s">
        <v>2564</v>
      </c>
      <c r="AK460" t="s">
        <v>2565</v>
      </c>
    </row>
    <row r="461" spans="1:37" x14ac:dyDescent="0.25">
      <c r="A461" t="s">
        <v>2566</v>
      </c>
      <c r="C461" t="s">
        <v>33</v>
      </c>
      <c r="D461" t="s">
        <v>2567</v>
      </c>
      <c r="G461" t="s">
        <v>2568</v>
      </c>
      <c r="H461" t="s">
        <v>34</v>
      </c>
      <c r="I461" t="b">
        <v>0</v>
      </c>
      <c r="J461" s="1">
        <v>42432</v>
      </c>
      <c r="K461" s="2">
        <v>42432</v>
      </c>
      <c r="L461" t="s">
        <v>42</v>
      </c>
      <c r="M461" s="3">
        <v>0.75</v>
      </c>
      <c r="N461" t="s">
        <v>226</v>
      </c>
      <c r="O461" t="s">
        <v>227</v>
      </c>
      <c r="P461" t="s">
        <v>156</v>
      </c>
      <c r="Q461" t="b">
        <v>0</v>
      </c>
      <c r="R461" s="1">
        <v>42432</v>
      </c>
      <c r="S461" s="2">
        <v>42432</v>
      </c>
      <c r="T461" t="s">
        <v>42</v>
      </c>
      <c r="U461" s="3">
        <v>0.75</v>
      </c>
      <c r="V461" t="s">
        <v>226</v>
      </c>
      <c r="W461" t="s">
        <v>227</v>
      </c>
      <c r="X461" t="s">
        <v>156</v>
      </c>
      <c r="Y461" t="s">
        <v>2544</v>
      </c>
      <c r="Z461" t="s">
        <v>2545</v>
      </c>
      <c r="AA461" t="s">
        <v>2544</v>
      </c>
      <c r="AD461" t="s">
        <v>37</v>
      </c>
      <c r="AE461" t="s">
        <v>37</v>
      </c>
      <c r="AF461" t="s">
        <v>38</v>
      </c>
      <c r="AG461" t="s">
        <v>33</v>
      </c>
      <c r="AH461" t="s">
        <v>2569</v>
      </c>
      <c r="AI461" t="s">
        <v>2570</v>
      </c>
      <c r="AK461" t="s">
        <v>2571</v>
      </c>
    </row>
    <row r="462" spans="1:37" x14ac:dyDescent="0.25">
      <c r="A462" t="s">
        <v>2572</v>
      </c>
      <c r="C462" t="s">
        <v>33</v>
      </c>
      <c r="D462" t="s">
        <v>2573</v>
      </c>
      <c r="E462" t="s">
        <v>2574</v>
      </c>
      <c r="G462" t="s">
        <v>2575</v>
      </c>
      <c r="H462" t="s">
        <v>34</v>
      </c>
      <c r="I462" t="b">
        <v>0</v>
      </c>
      <c r="J462" s="1">
        <v>42436</v>
      </c>
      <c r="K462" s="2">
        <v>42436</v>
      </c>
      <c r="L462" t="s">
        <v>39</v>
      </c>
      <c r="M462" s="3">
        <v>0.4375</v>
      </c>
      <c r="N462" t="s">
        <v>2574</v>
      </c>
      <c r="O462" t="s">
        <v>2576</v>
      </c>
      <c r="P462" t="s">
        <v>156</v>
      </c>
      <c r="Q462" t="b">
        <v>0</v>
      </c>
      <c r="R462" s="1">
        <v>42436</v>
      </c>
      <c r="S462" s="2">
        <v>42436</v>
      </c>
      <c r="T462" t="s">
        <v>39</v>
      </c>
      <c r="U462" s="3">
        <v>0.4375</v>
      </c>
      <c r="V462" t="s">
        <v>2574</v>
      </c>
      <c r="W462" t="s">
        <v>2576</v>
      </c>
      <c r="X462" t="s">
        <v>156</v>
      </c>
      <c r="Y462" t="s">
        <v>2544</v>
      </c>
      <c r="Z462" t="s">
        <v>2545</v>
      </c>
      <c r="AA462" t="s">
        <v>2544</v>
      </c>
      <c r="AD462" t="s">
        <v>37</v>
      </c>
      <c r="AE462" t="s">
        <v>37</v>
      </c>
      <c r="AF462" t="s">
        <v>38</v>
      </c>
      <c r="AG462" t="s">
        <v>33</v>
      </c>
      <c r="AH462" t="s">
        <v>2577</v>
      </c>
      <c r="AI462" t="s">
        <v>2578</v>
      </c>
      <c r="AK462" t="s">
        <v>2579</v>
      </c>
    </row>
    <row r="463" spans="1:37" x14ac:dyDescent="0.25">
      <c r="A463" t="s">
        <v>2539</v>
      </c>
      <c r="C463" t="s">
        <v>33</v>
      </c>
      <c r="D463" t="s">
        <v>2580</v>
      </c>
      <c r="G463" t="s">
        <v>2581</v>
      </c>
      <c r="H463" t="s">
        <v>34</v>
      </c>
      <c r="I463" t="b">
        <v>0</v>
      </c>
      <c r="J463" s="1">
        <v>42437</v>
      </c>
      <c r="K463" s="2">
        <v>42437</v>
      </c>
      <c r="L463" t="s">
        <v>40</v>
      </c>
      <c r="M463" s="3">
        <v>0.6875</v>
      </c>
      <c r="N463" t="s">
        <v>2582</v>
      </c>
      <c r="O463" t="s">
        <v>2583</v>
      </c>
      <c r="P463" t="s">
        <v>156</v>
      </c>
      <c r="Q463" t="b">
        <v>0</v>
      </c>
      <c r="R463" s="1">
        <v>42437</v>
      </c>
      <c r="S463" s="2">
        <v>42437</v>
      </c>
      <c r="T463" t="s">
        <v>40</v>
      </c>
      <c r="U463" s="3">
        <v>0.6875</v>
      </c>
      <c r="V463" t="s">
        <v>2582</v>
      </c>
      <c r="W463" t="s">
        <v>2583</v>
      </c>
      <c r="X463" t="s">
        <v>156</v>
      </c>
      <c r="Y463" t="s">
        <v>2544</v>
      </c>
      <c r="Z463" t="s">
        <v>2545</v>
      </c>
      <c r="AA463" t="s">
        <v>2544</v>
      </c>
      <c r="AD463" t="s">
        <v>37</v>
      </c>
      <c r="AE463" t="s">
        <v>37</v>
      </c>
      <c r="AF463" t="s">
        <v>38</v>
      </c>
      <c r="AG463" t="s">
        <v>33</v>
      </c>
      <c r="AH463" t="s">
        <v>2546</v>
      </c>
      <c r="AI463" t="s">
        <v>2547</v>
      </c>
      <c r="AK463" t="s">
        <v>2548</v>
      </c>
    </row>
    <row r="464" spans="1:37" x14ac:dyDescent="0.25">
      <c r="A464" t="s">
        <v>1683</v>
      </c>
      <c r="C464" t="s">
        <v>33</v>
      </c>
      <c r="D464" t="s">
        <v>2584</v>
      </c>
      <c r="G464" t="s">
        <v>2585</v>
      </c>
      <c r="H464" t="s">
        <v>34</v>
      </c>
      <c r="I464" t="b">
        <v>0</v>
      </c>
      <c r="J464" s="1">
        <v>42437</v>
      </c>
      <c r="K464" s="2">
        <v>42437</v>
      </c>
      <c r="L464" t="s">
        <v>40</v>
      </c>
      <c r="M464" s="3">
        <v>0.72916666666666663</v>
      </c>
      <c r="N464" t="s">
        <v>1570</v>
      </c>
      <c r="O464" t="s">
        <v>1571</v>
      </c>
      <c r="P464" t="s">
        <v>156</v>
      </c>
      <c r="Q464" t="b">
        <v>0</v>
      </c>
      <c r="R464" s="1">
        <v>42437</v>
      </c>
      <c r="S464" s="2">
        <v>42437</v>
      </c>
      <c r="T464" t="s">
        <v>40</v>
      </c>
      <c r="U464" s="3">
        <v>0.72916666666666663</v>
      </c>
      <c r="V464" t="s">
        <v>1570</v>
      </c>
      <c r="W464" t="s">
        <v>1571</v>
      </c>
      <c r="X464" t="s">
        <v>156</v>
      </c>
      <c r="Y464" t="s">
        <v>2544</v>
      </c>
      <c r="Z464" t="s">
        <v>2545</v>
      </c>
      <c r="AA464" t="s">
        <v>2544</v>
      </c>
      <c r="AD464" t="s">
        <v>37</v>
      </c>
      <c r="AE464" t="s">
        <v>37</v>
      </c>
      <c r="AF464" t="s">
        <v>38</v>
      </c>
      <c r="AG464" t="s">
        <v>33</v>
      </c>
      <c r="AH464" t="s">
        <v>2586</v>
      </c>
      <c r="AI464" t="s">
        <v>1692</v>
      </c>
      <c r="AK464" t="s">
        <v>2587</v>
      </c>
    </row>
    <row r="465" spans="1:37" x14ac:dyDescent="0.25">
      <c r="A465" t="s">
        <v>1414</v>
      </c>
      <c r="C465" t="s">
        <v>33</v>
      </c>
      <c r="D465" t="s">
        <v>2549</v>
      </c>
      <c r="E465" t="s">
        <v>2588</v>
      </c>
      <c r="G465" t="s">
        <v>2589</v>
      </c>
      <c r="H465" t="s">
        <v>34</v>
      </c>
      <c r="I465" t="b">
        <v>0</v>
      </c>
      <c r="J465" s="1">
        <v>42438</v>
      </c>
      <c r="K465" s="2">
        <v>42438</v>
      </c>
      <c r="L465" t="s">
        <v>41</v>
      </c>
      <c r="M465" s="3">
        <v>0.4375</v>
      </c>
      <c r="N465" t="s">
        <v>2588</v>
      </c>
      <c r="O465" t="s">
        <v>2590</v>
      </c>
      <c r="P465" t="s">
        <v>156</v>
      </c>
      <c r="Q465" t="b">
        <v>0</v>
      </c>
      <c r="R465" s="1">
        <v>42438</v>
      </c>
      <c r="S465" s="2">
        <v>42438</v>
      </c>
      <c r="T465" t="s">
        <v>41</v>
      </c>
      <c r="U465" s="3">
        <v>0.4375</v>
      </c>
      <c r="V465" t="s">
        <v>2588</v>
      </c>
      <c r="W465" t="s">
        <v>2590</v>
      </c>
      <c r="X465" t="s">
        <v>156</v>
      </c>
      <c r="Y465" t="s">
        <v>2544</v>
      </c>
      <c r="Z465" t="s">
        <v>2545</v>
      </c>
      <c r="AA465" t="s">
        <v>2544</v>
      </c>
      <c r="AD465" t="s">
        <v>37</v>
      </c>
      <c r="AE465" t="s">
        <v>37</v>
      </c>
      <c r="AF465" t="s">
        <v>38</v>
      </c>
      <c r="AG465" t="s">
        <v>33</v>
      </c>
      <c r="AH465" t="s">
        <v>2551</v>
      </c>
      <c r="AI465" t="s">
        <v>2552</v>
      </c>
      <c r="AK465" t="s">
        <v>2553</v>
      </c>
    </row>
    <row r="466" spans="1:37" x14ac:dyDescent="0.25">
      <c r="A466" t="s">
        <v>2591</v>
      </c>
      <c r="C466" t="s">
        <v>33</v>
      </c>
      <c r="D466" t="s">
        <v>2592</v>
      </c>
      <c r="G466" t="s">
        <v>2593</v>
      </c>
      <c r="H466" t="s">
        <v>34</v>
      </c>
      <c r="I466" t="b">
        <v>0</v>
      </c>
      <c r="J466" s="1">
        <v>42438</v>
      </c>
      <c r="K466" s="2">
        <v>42438</v>
      </c>
      <c r="L466" t="s">
        <v>41</v>
      </c>
      <c r="M466" s="3">
        <v>0.625</v>
      </c>
      <c r="N466" t="s">
        <v>2594</v>
      </c>
      <c r="O466" t="s">
        <v>2595</v>
      </c>
      <c r="P466" t="s">
        <v>156</v>
      </c>
      <c r="Q466" t="b">
        <v>0</v>
      </c>
      <c r="R466" s="1">
        <v>42438</v>
      </c>
      <c r="S466" s="2">
        <v>42438</v>
      </c>
      <c r="T466" t="s">
        <v>41</v>
      </c>
      <c r="U466" s="3">
        <v>0.625</v>
      </c>
      <c r="V466" t="s">
        <v>2594</v>
      </c>
      <c r="W466" t="s">
        <v>2595</v>
      </c>
      <c r="X466" t="s">
        <v>156</v>
      </c>
      <c r="Y466" t="s">
        <v>2534</v>
      </c>
      <c r="Z466" t="s">
        <v>2535</v>
      </c>
      <c r="AA466" t="s">
        <v>2534</v>
      </c>
      <c r="AD466" t="s">
        <v>37</v>
      </c>
      <c r="AE466" t="s">
        <v>37</v>
      </c>
      <c r="AF466" t="s">
        <v>38</v>
      </c>
      <c r="AG466" t="s">
        <v>33</v>
      </c>
      <c r="AH466" t="s">
        <v>2596</v>
      </c>
      <c r="AI466" t="s">
        <v>2597</v>
      </c>
      <c r="AK466" t="s">
        <v>2598</v>
      </c>
    </row>
    <row r="467" spans="1:37" x14ac:dyDescent="0.25">
      <c r="A467" t="s">
        <v>301</v>
      </c>
      <c r="C467" t="s">
        <v>33</v>
      </c>
      <c r="D467" t="s">
        <v>302</v>
      </c>
      <c r="G467" t="s">
        <v>303</v>
      </c>
      <c r="H467" t="s">
        <v>34</v>
      </c>
      <c r="I467" t="b">
        <v>1</v>
      </c>
      <c r="J467" s="1">
        <v>42439</v>
      </c>
      <c r="K467" s="2">
        <v>42439</v>
      </c>
      <c r="L467" t="s">
        <v>42</v>
      </c>
      <c r="M467" s="3">
        <v>0</v>
      </c>
      <c r="N467" t="s">
        <v>304</v>
      </c>
      <c r="O467">
        <v>20160310</v>
      </c>
      <c r="Q467" t="b">
        <v>1</v>
      </c>
      <c r="R467" s="1">
        <v>42439</v>
      </c>
      <c r="S467" s="2">
        <v>42439</v>
      </c>
      <c r="T467" t="s">
        <v>42</v>
      </c>
      <c r="U467" s="3">
        <v>0</v>
      </c>
      <c r="V467" t="s">
        <v>304</v>
      </c>
      <c r="W467">
        <v>20160310</v>
      </c>
      <c r="Y467" t="s">
        <v>305</v>
      </c>
      <c r="AA467" t="s">
        <v>164</v>
      </c>
      <c r="AD467" t="s">
        <v>37</v>
      </c>
      <c r="AE467" t="s">
        <v>37</v>
      </c>
      <c r="AF467" t="s">
        <v>38</v>
      </c>
      <c r="AG467" t="s">
        <v>33</v>
      </c>
      <c r="AH467" t="s">
        <v>306</v>
      </c>
      <c r="AI467" t="s">
        <v>307</v>
      </c>
      <c r="AK467" t="s">
        <v>308</v>
      </c>
    </row>
    <row r="468" spans="1:37" x14ac:dyDescent="0.25">
      <c r="A468" t="s">
        <v>2599</v>
      </c>
      <c r="C468" t="s">
        <v>33</v>
      </c>
      <c r="D468" t="s">
        <v>2600</v>
      </c>
      <c r="G468" t="s">
        <v>2601</v>
      </c>
      <c r="H468" t="s">
        <v>34</v>
      </c>
      <c r="I468" t="b">
        <v>0</v>
      </c>
      <c r="J468" s="1">
        <v>42441</v>
      </c>
      <c r="K468" s="2">
        <v>42441</v>
      </c>
      <c r="L468" t="s">
        <v>35</v>
      </c>
      <c r="M468" s="3">
        <v>0.58333333333333337</v>
      </c>
      <c r="N468" t="s">
        <v>403</v>
      </c>
      <c r="O468" t="s">
        <v>404</v>
      </c>
      <c r="P468" t="s">
        <v>156</v>
      </c>
      <c r="Q468" t="b">
        <v>0</v>
      </c>
      <c r="R468" s="1">
        <v>42441</v>
      </c>
      <c r="S468" s="2">
        <v>42441</v>
      </c>
      <c r="T468" t="s">
        <v>35</v>
      </c>
      <c r="U468" s="3">
        <v>0.58333333333333337</v>
      </c>
      <c r="V468" t="s">
        <v>403</v>
      </c>
      <c r="W468" t="s">
        <v>404</v>
      </c>
      <c r="X468" t="s">
        <v>156</v>
      </c>
      <c r="Y468" t="s">
        <v>2544</v>
      </c>
      <c r="Z468" t="s">
        <v>2545</v>
      </c>
      <c r="AA468" t="s">
        <v>2544</v>
      </c>
      <c r="AD468" t="s">
        <v>37</v>
      </c>
      <c r="AE468" t="s">
        <v>37</v>
      </c>
      <c r="AF468" t="s">
        <v>38</v>
      </c>
      <c r="AG468" t="s">
        <v>33</v>
      </c>
      <c r="AH468" t="s">
        <v>2602</v>
      </c>
      <c r="AI468" t="s">
        <v>2603</v>
      </c>
      <c r="AK468" t="s">
        <v>2604</v>
      </c>
    </row>
    <row r="469" spans="1:37" x14ac:dyDescent="0.25">
      <c r="A469" t="s">
        <v>2572</v>
      </c>
      <c r="C469" t="s">
        <v>33</v>
      </c>
      <c r="D469" t="s">
        <v>2573</v>
      </c>
      <c r="E469" t="s">
        <v>2605</v>
      </c>
      <c r="G469" t="s">
        <v>2606</v>
      </c>
      <c r="H469" t="s">
        <v>34</v>
      </c>
      <c r="I469" t="b">
        <v>0</v>
      </c>
      <c r="J469" s="1">
        <v>42443</v>
      </c>
      <c r="K469" s="2">
        <v>42443</v>
      </c>
      <c r="L469" t="s">
        <v>39</v>
      </c>
      <c r="M469" s="3">
        <v>0.4375</v>
      </c>
      <c r="N469" t="s">
        <v>2605</v>
      </c>
      <c r="O469" t="s">
        <v>2607</v>
      </c>
      <c r="P469" t="s">
        <v>156</v>
      </c>
      <c r="Q469" t="b">
        <v>0</v>
      </c>
      <c r="R469" s="1">
        <v>42443</v>
      </c>
      <c r="S469" s="2">
        <v>42443</v>
      </c>
      <c r="T469" t="s">
        <v>39</v>
      </c>
      <c r="U469" s="3">
        <v>0.4375</v>
      </c>
      <c r="V469" t="s">
        <v>2605</v>
      </c>
      <c r="W469" t="s">
        <v>2607</v>
      </c>
      <c r="X469" t="s">
        <v>156</v>
      </c>
      <c r="Y469" t="s">
        <v>2544</v>
      </c>
      <c r="Z469" t="s">
        <v>2545</v>
      </c>
      <c r="AA469" t="s">
        <v>2544</v>
      </c>
      <c r="AD469" t="s">
        <v>37</v>
      </c>
      <c r="AE469" t="s">
        <v>37</v>
      </c>
      <c r="AF469" t="s">
        <v>38</v>
      </c>
      <c r="AG469" t="s">
        <v>33</v>
      </c>
      <c r="AH469" t="s">
        <v>2577</v>
      </c>
      <c r="AI469" t="s">
        <v>2578</v>
      </c>
      <c r="AK469" t="s">
        <v>2579</v>
      </c>
    </row>
    <row r="470" spans="1:37" x14ac:dyDescent="0.25">
      <c r="A470" t="s">
        <v>2608</v>
      </c>
      <c r="C470" t="s">
        <v>33</v>
      </c>
      <c r="D470" t="s">
        <v>2609</v>
      </c>
      <c r="G470" t="s">
        <v>2610</v>
      </c>
      <c r="H470" t="s">
        <v>34</v>
      </c>
      <c r="I470" t="b">
        <v>0</v>
      </c>
      <c r="J470" s="1">
        <v>42443</v>
      </c>
      <c r="K470" s="2">
        <v>42443</v>
      </c>
      <c r="L470" t="s">
        <v>39</v>
      </c>
      <c r="M470" s="3">
        <v>0.66666666666666663</v>
      </c>
      <c r="N470" t="s">
        <v>1608</v>
      </c>
      <c r="O470" t="s">
        <v>1609</v>
      </c>
      <c r="P470" t="s">
        <v>156</v>
      </c>
      <c r="Q470" t="b">
        <v>0</v>
      </c>
      <c r="R470" s="1">
        <v>42443</v>
      </c>
      <c r="S470" s="2">
        <v>42443</v>
      </c>
      <c r="T470" t="s">
        <v>39</v>
      </c>
      <c r="U470" s="3">
        <v>0.66666666666666663</v>
      </c>
      <c r="V470" t="s">
        <v>1608</v>
      </c>
      <c r="W470" t="s">
        <v>1609</v>
      </c>
      <c r="X470" t="s">
        <v>156</v>
      </c>
      <c r="Y470" t="s">
        <v>2534</v>
      </c>
      <c r="Z470" t="s">
        <v>2535</v>
      </c>
      <c r="AA470" t="s">
        <v>2534</v>
      </c>
      <c r="AD470" t="s">
        <v>37</v>
      </c>
      <c r="AE470" t="s">
        <v>37</v>
      </c>
      <c r="AF470" t="s">
        <v>38</v>
      </c>
      <c r="AG470" t="s">
        <v>33</v>
      </c>
      <c r="AH470" t="s">
        <v>2536</v>
      </c>
      <c r="AI470" t="s">
        <v>2611</v>
      </c>
      <c r="AK470" t="s">
        <v>2538</v>
      </c>
    </row>
    <row r="471" spans="1:37" x14ac:dyDescent="0.25">
      <c r="A471" t="s">
        <v>2539</v>
      </c>
      <c r="C471" t="s">
        <v>33</v>
      </c>
      <c r="D471" t="s">
        <v>2612</v>
      </c>
      <c r="G471" t="s">
        <v>2613</v>
      </c>
      <c r="H471" t="s">
        <v>34</v>
      </c>
      <c r="I471" t="b">
        <v>0</v>
      </c>
      <c r="J471" s="1">
        <v>42444</v>
      </c>
      <c r="K471" s="2">
        <v>42444</v>
      </c>
      <c r="L471" t="s">
        <v>40</v>
      </c>
      <c r="M471" s="3">
        <v>0.6875</v>
      </c>
      <c r="N471" t="s">
        <v>2614</v>
      </c>
      <c r="O471" t="s">
        <v>2615</v>
      </c>
      <c r="P471" t="s">
        <v>156</v>
      </c>
      <c r="Q471" t="b">
        <v>0</v>
      </c>
      <c r="R471" s="1">
        <v>42444</v>
      </c>
      <c r="S471" s="2">
        <v>42444</v>
      </c>
      <c r="T471" t="s">
        <v>40</v>
      </c>
      <c r="U471" s="3">
        <v>0.6875</v>
      </c>
      <c r="V471" t="s">
        <v>2614</v>
      </c>
      <c r="W471" t="s">
        <v>2615</v>
      </c>
      <c r="X471" t="s">
        <v>156</v>
      </c>
      <c r="Y471" t="s">
        <v>2544</v>
      </c>
      <c r="Z471" t="s">
        <v>2545</v>
      </c>
      <c r="AA471" t="s">
        <v>2544</v>
      </c>
      <c r="AD471" t="s">
        <v>37</v>
      </c>
      <c r="AE471" t="s">
        <v>37</v>
      </c>
      <c r="AF471" t="s">
        <v>38</v>
      </c>
      <c r="AG471" t="s">
        <v>33</v>
      </c>
      <c r="AH471" t="s">
        <v>2546</v>
      </c>
      <c r="AI471" t="s">
        <v>2547</v>
      </c>
      <c r="AK471" t="s">
        <v>2548</v>
      </c>
    </row>
    <row r="472" spans="1:37" x14ac:dyDescent="0.25">
      <c r="A472" t="s">
        <v>2616</v>
      </c>
      <c r="C472" t="s">
        <v>33</v>
      </c>
      <c r="D472" t="s">
        <v>2617</v>
      </c>
      <c r="G472" t="s">
        <v>2618</v>
      </c>
      <c r="H472" t="s">
        <v>34</v>
      </c>
      <c r="I472" t="b">
        <v>0</v>
      </c>
      <c r="J472" s="1">
        <v>42444</v>
      </c>
      <c r="K472" s="2">
        <v>42444</v>
      </c>
      <c r="L472" t="s">
        <v>40</v>
      </c>
      <c r="M472" s="3">
        <v>0.77083333333333337</v>
      </c>
      <c r="N472" t="s">
        <v>443</v>
      </c>
      <c r="O472" t="s">
        <v>444</v>
      </c>
      <c r="P472" t="s">
        <v>156</v>
      </c>
      <c r="Q472" t="b">
        <v>0</v>
      </c>
      <c r="R472" s="1">
        <v>42444</v>
      </c>
      <c r="S472" s="2">
        <v>42444</v>
      </c>
      <c r="T472" t="s">
        <v>40</v>
      </c>
      <c r="U472" s="3">
        <v>0.77083333333333337</v>
      </c>
      <c r="V472" t="s">
        <v>443</v>
      </c>
      <c r="W472" t="s">
        <v>444</v>
      </c>
      <c r="X472" t="s">
        <v>156</v>
      </c>
      <c r="Y472" t="s">
        <v>2544</v>
      </c>
      <c r="Z472" t="s">
        <v>2545</v>
      </c>
      <c r="AA472" t="s">
        <v>2544</v>
      </c>
      <c r="AD472" t="s">
        <v>37</v>
      </c>
      <c r="AE472" t="s">
        <v>37</v>
      </c>
      <c r="AF472" t="s">
        <v>38</v>
      </c>
      <c r="AG472" t="s">
        <v>33</v>
      </c>
      <c r="AH472" t="s">
        <v>2619</v>
      </c>
      <c r="AI472" t="s">
        <v>2620</v>
      </c>
      <c r="AK472" t="s">
        <v>2621</v>
      </c>
    </row>
    <row r="473" spans="1:37" x14ac:dyDescent="0.25">
      <c r="A473" t="s">
        <v>1414</v>
      </c>
      <c r="C473" t="s">
        <v>33</v>
      </c>
      <c r="D473" t="s">
        <v>2549</v>
      </c>
      <c r="E473" t="s">
        <v>2622</v>
      </c>
      <c r="G473" t="s">
        <v>2623</v>
      </c>
      <c r="H473" t="s">
        <v>34</v>
      </c>
      <c r="I473" t="b">
        <v>0</v>
      </c>
      <c r="J473" s="1">
        <v>42445</v>
      </c>
      <c r="K473" s="2">
        <v>42445</v>
      </c>
      <c r="L473" t="s">
        <v>41</v>
      </c>
      <c r="M473" s="3">
        <v>0.4375</v>
      </c>
      <c r="N473" t="s">
        <v>2622</v>
      </c>
      <c r="O473" t="s">
        <v>2624</v>
      </c>
      <c r="P473" t="s">
        <v>156</v>
      </c>
      <c r="Q473" t="b">
        <v>0</v>
      </c>
      <c r="R473" s="1">
        <v>42445</v>
      </c>
      <c r="S473" s="2">
        <v>42445</v>
      </c>
      <c r="T473" t="s">
        <v>41</v>
      </c>
      <c r="U473" s="3">
        <v>0.4375</v>
      </c>
      <c r="V473" t="s">
        <v>2622</v>
      </c>
      <c r="W473" t="s">
        <v>2624</v>
      </c>
      <c r="X473" t="s">
        <v>156</v>
      </c>
      <c r="Y473" t="s">
        <v>2544</v>
      </c>
      <c r="Z473" t="s">
        <v>2545</v>
      </c>
      <c r="AA473" t="s">
        <v>2544</v>
      </c>
      <c r="AD473" t="s">
        <v>37</v>
      </c>
      <c r="AE473" t="s">
        <v>37</v>
      </c>
      <c r="AF473" t="s">
        <v>38</v>
      </c>
      <c r="AG473" t="s">
        <v>33</v>
      </c>
      <c r="AH473" t="s">
        <v>2551</v>
      </c>
      <c r="AI473" t="s">
        <v>2552</v>
      </c>
      <c r="AK473" t="s">
        <v>2553</v>
      </c>
    </row>
    <row r="474" spans="1:37" x14ac:dyDescent="0.25">
      <c r="A474" t="s">
        <v>2625</v>
      </c>
      <c r="C474" t="s">
        <v>33</v>
      </c>
      <c r="D474" t="s">
        <v>2626</v>
      </c>
      <c r="G474" t="s">
        <v>2627</v>
      </c>
      <c r="H474" t="s">
        <v>34</v>
      </c>
      <c r="I474" t="b">
        <v>0</v>
      </c>
      <c r="J474" s="1">
        <v>42446</v>
      </c>
      <c r="K474" s="2">
        <v>42446</v>
      </c>
      <c r="L474" t="s">
        <v>42</v>
      </c>
      <c r="M474" s="3">
        <v>0.52083333333333337</v>
      </c>
      <c r="N474" t="s">
        <v>2628</v>
      </c>
      <c r="O474" t="s">
        <v>2629</v>
      </c>
      <c r="P474" t="s">
        <v>156</v>
      </c>
      <c r="Q474" t="b">
        <v>0</v>
      </c>
      <c r="R474" s="1">
        <v>42446</v>
      </c>
      <c r="S474" s="2">
        <v>42446</v>
      </c>
      <c r="T474" t="s">
        <v>42</v>
      </c>
      <c r="U474" s="3">
        <v>0.52083333333333337</v>
      </c>
      <c r="V474" t="s">
        <v>2628</v>
      </c>
      <c r="W474" t="s">
        <v>2629</v>
      </c>
      <c r="X474" t="s">
        <v>156</v>
      </c>
      <c r="Y474" t="s">
        <v>2544</v>
      </c>
      <c r="Z474" t="s">
        <v>2545</v>
      </c>
      <c r="AA474" t="s">
        <v>2544</v>
      </c>
      <c r="AD474" t="s">
        <v>37</v>
      </c>
      <c r="AE474" t="s">
        <v>37</v>
      </c>
      <c r="AF474" t="s">
        <v>38</v>
      </c>
      <c r="AG474" t="s">
        <v>33</v>
      </c>
      <c r="AH474" t="s">
        <v>2602</v>
      </c>
      <c r="AI474" t="s">
        <v>2630</v>
      </c>
      <c r="AK474" t="s">
        <v>2631</v>
      </c>
    </row>
    <row r="475" spans="1:37" x14ac:dyDescent="0.25">
      <c r="A475" t="s">
        <v>2632</v>
      </c>
      <c r="C475" t="s">
        <v>33</v>
      </c>
      <c r="D475" t="s">
        <v>2633</v>
      </c>
      <c r="G475" t="s">
        <v>2634</v>
      </c>
      <c r="H475" t="s">
        <v>34</v>
      </c>
      <c r="I475" t="b">
        <v>0</v>
      </c>
      <c r="J475" s="1">
        <v>42446</v>
      </c>
      <c r="K475" s="2">
        <v>42446</v>
      </c>
      <c r="L475" t="s">
        <v>42</v>
      </c>
      <c r="M475" s="3">
        <v>0.66666666666666663</v>
      </c>
      <c r="N475" t="s">
        <v>1674</v>
      </c>
      <c r="O475" t="s">
        <v>1675</v>
      </c>
      <c r="P475" t="s">
        <v>156</v>
      </c>
      <c r="Q475" t="b">
        <v>0</v>
      </c>
      <c r="R475" s="1">
        <v>42446</v>
      </c>
      <c r="S475" s="2">
        <v>42446</v>
      </c>
      <c r="T475" t="s">
        <v>42</v>
      </c>
      <c r="U475" s="3">
        <v>0.66666666666666663</v>
      </c>
      <c r="V475" t="s">
        <v>1674</v>
      </c>
      <c r="W475" t="s">
        <v>1675</v>
      </c>
      <c r="X475" t="s">
        <v>156</v>
      </c>
      <c r="Y475" t="s">
        <v>2534</v>
      </c>
      <c r="Z475" t="s">
        <v>2535</v>
      </c>
      <c r="AA475" t="s">
        <v>2534</v>
      </c>
      <c r="AD475" t="s">
        <v>37</v>
      </c>
      <c r="AE475" t="s">
        <v>37</v>
      </c>
      <c r="AF475" t="s">
        <v>38</v>
      </c>
      <c r="AG475" t="s">
        <v>33</v>
      </c>
      <c r="AH475" t="s">
        <v>2536</v>
      </c>
      <c r="AI475" t="s">
        <v>2635</v>
      </c>
      <c r="AK475" t="s">
        <v>2538</v>
      </c>
    </row>
    <row r="476" spans="1:37" x14ac:dyDescent="0.25">
      <c r="A476" t="s">
        <v>2636</v>
      </c>
      <c r="C476" t="s">
        <v>33</v>
      </c>
      <c r="D476" t="s">
        <v>2637</v>
      </c>
      <c r="E476" t="s">
        <v>2638</v>
      </c>
      <c r="G476" t="s">
        <v>2639</v>
      </c>
      <c r="H476" t="s">
        <v>34</v>
      </c>
      <c r="I476" t="b">
        <v>0</v>
      </c>
      <c r="J476" s="1">
        <v>42448</v>
      </c>
      <c r="K476" s="2">
        <v>42448</v>
      </c>
      <c r="L476" t="s">
        <v>35</v>
      </c>
      <c r="M476" s="3">
        <v>0.4375</v>
      </c>
      <c r="N476" t="s">
        <v>2638</v>
      </c>
      <c r="O476" t="s">
        <v>2640</v>
      </c>
      <c r="P476" t="s">
        <v>156</v>
      </c>
      <c r="Q476" t="b">
        <v>0</v>
      </c>
      <c r="R476" s="1">
        <v>42448</v>
      </c>
      <c r="S476" s="2">
        <v>42448</v>
      </c>
      <c r="T476" t="s">
        <v>35</v>
      </c>
      <c r="U476" s="3">
        <v>0.4375</v>
      </c>
      <c r="V476" t="s">
        <v>2638</v>
      </c>
      <c r="W476" t="s">
        <v>2640</v>
      </c>
      <c r="X476" t="s">
        <v>156</v>
      </c>
      <c r="Y476" t="s">
        <v>2544</v>
      </c>
      <c r="Z476" t="s">
        <v>2545</v>
      </c>
      <c r="AA476" t="s">
        <v>2544</v>
      </c>
      <c r="AD476" t="s">
        <v>37</v>
      </c>
      <c r="AE476" t="s">
        <v>37</v>
      </c>
      <c r="AF476" t="s">
        <v>38</v>
      </c>
      <c r="AG476" t="s">
        <v>33</v>
      </c>
      <c r="AH476" t="s">
        <v>2551</v>
      </c>
      <c r="AI476" t="s">
        <v>2641</v>
      </c>
      <c r="AK476" t="s">
        <v>2553</v>
      </c>
    </row>
    <row r="477" spans="1:37" x14ac:dyDescent="0.25">
      <c r="A477" t="s">
        <v>2572</v>
      </c>
      <c r="C477" t="s">
        <v>33</v>
      </c>
      <c r="D477" t="s">
        <v>2573</v>
      </c>
      <c r="E477" t="s">
        <v>2642</v>
      </c>
      <c r="G477" t="s">
        <v>2643</v>
      </c>
      <c r="H477" t="s">
        <v>34</v>
      </c>
      <c r="I477" t="b">
        <v>0</v>
      </c>
      <c r="J477" s="1">
        <v>42450</v>
      </c>
      <c r="K477" s="2">
        <v>42450</v>
      </c>
      <c r="L477" t="s">
        <v>39</v>
      </c>
      <c r="M477" s="3">
        <v>0.4375</v>
      </c>
      <c r="N477" t="s">
        <v>2642</v>
      </c>
      <c r="O477" t="s">
        <v>2644</v>
      </c>
      <c r="P477" t="s">
        <v>156</v>
      </c>
      <c r="Q477" t="b">
        <v>0</v>
      </c>
      <c r="R477" s="1">
        <v>42450</v>
      </c>
      <c r="S477" s="2">
        <v>42450</v>
      </c>
      <c r="T477" t="s">
        <v>39</v>
      </c>
      <c r="U477" s="3">
        <v>0.4375</v>
      </c>
      <c r="V477" t="s">
        <v>2642</v>
      </c>
      <c r="W477" t="s">
        <v>2644</v>
      </c>
      <c r="X477" t="s">
        <v>156</v>
      </c>
      <c r="Y477" t="s">
        <v>2544</v>
      </c>
      <c r="Z477" t="s">
        <v>2545</v>
      </c>
      <c r="AA477" t="s">
        <v>2544</v>
      </c>
      <c r="AD477" t="s">
        <v>37</v>
      </c>
      <c r="AE477" t="s">
        <v>37</v>
      </c>
      <c r="AF477" t="s">
        <v>38</v>
      </c>
      <c r="AG477" t="s">
        <v>33</v>
      </c>
      <c r="AH477" t="s">
        <v>2577</v>
      </c>
      <c r="AI477" t="s">
        <v>2578</v>
      </c>
      <c r="AK477" t="s">
        <v>2579</v>
      </c>
    </row>
    <row r="478" spans="1:37" x14ac:dyDescent="0.25">
      <c r="A478" t="s">
        <v>2645</v>
      </c>
      <c r="C478" t="s">
        <v>33</v>
      </c>
      <c r="D478" t="s">
        <v>2646</v>
      </c>
      <c r="G478" t="s">
        <v>2647</v>
      </c>
      <c r="H478" t="s">
        <v>34</v>
      </c>
      <c r="I478" t="b">
        <v>0</v>
      </c>
      <c r="J478" s="1">
        <v>42451</v>
      </c>
      <c r="K478" s="2">
        <v>42451</v>
      </c>
      <c r="L478" t="s">
        <v>40</v>
      </c>
      <c r="M478" s="3">
        <v>0.66666666666666663</v>
      </c>
      <c r="N478" t="s">
        <v>513</v>
      </c>
      <c r="O478" t="s">
        <v>514</v>
      </c>
      <c r="P478" t="s">
        <v>156</v>
      </c>
      <c r="Q478" t="b">
        <v>0</v>
      </c>
      <c r="R478" s="1">
        <v>42451</v>
      </c>
      <c r="S478" s="2">
        <v>42451</v>
      </c>
      <c r="T478" t="s">
        <v>40</v>
      </c>
      <c r="U478" s="3">
        <v>0.66666666666666663</v>
      </c>
      <c r="V478" t="s">
        <v>513</v>
      </c>
      <c r="W478" t="s">
        <v>514</v>
      </c>
      <c r="X478" t="s">
        <v>156</v>
      </c>
      <c r="Y478" t="s">
        <v>2544</v>
      </c>
      <c r="Z478" t="s">
        <v>2545</v>
      </c>
      <c r="AA478" t="s">
        <v>2544</v>
      </c>
      <c r="AD478" t="s">
        <v>37</v>
      </c>
      <c r="AE478" t="s">
        <v>37</v>
      </c>
      <c r="AF478" t="s">
        <v>38</v>
      </c>
      <c r="AG478" t="s">
        <v>33</v>
      </c>
      <c r="AH478" t="s">
        <v>2648</v>
      </c>
      <c r="AI478" t="s">
        <v>2649</v>
      </c>
      <c r="AK478" t="s">
        <v>2650</v>
      </c>
    </row>
    <row r="479" spans="1:37" x14ac:dyDescent="0.25">
      <c r="A479" t="s">
        <v>2539</v>
      </c>
      <c r="C479" t="s">
        <v>33</v>
      </c>
      <c r="D479" t="s">
        <v>2651</v>
      </c>
      <c r="G479" t="s">
        <v>2652</v>
      </c>
      <c r="H479" t="s">
        <v>34</v>
      </c>
      <c r="I479" t="b">
        <v>0</v>
      </c>
      <c r="J479" s="1">
        <v>42451</v>
      </c>
      <c r="K479" s="2">
        <v>42451</v>
      </c>
      <c r="L479" t="s">
        <v>40</v>
      </c>
      <c r="M479" s="3">
        <v>0.6875</v>
      </c>
      <c r="N479" t="s">
        <v>2653</v>
      </c>
      <c r="O479" t="s">
        <v>2654</v>
      </c>
      <c r="P479" t="s">
        <v>156</v>
      </c>
      <c r="Q479" t="b">
        <v>0</v>
      </c>
      <c r="R479" s="1">
        <v>42451</v>
      </c>
      <c r="S479" s="2">
        <v>42451</v>
      </c>
      <c r="T479" t="s">
        <v>40</v>
      </c>
      <c r="U479" s="3">
        <v>0.6875</v>
      </c>
      <c r="V479" t="s">
        <v>2653</v>
      </c>
      <c r="W479" t="s">
        <v>2654</v>
      </c>
      <c r="X479" t="s">
        <v>156</v>
      </c>
      <c r="Y479" t="s">
        <v>2544</v>
      </c>
      <c r="Z479" t="s">
        <v>2545</v>
      </c>
      <c r="AA479" t="s">
        <v>2544</v>
      </c>
      <c r="AD479" t="s">
        <v>37</v>
      </c>
      <c r="AE479" t="s">
        <v>37</v>
      </c>
      <c r="AF479" t="s">
        <v>38</v>
      </c>
      <c r="AG479" t="s">
        <v>33</v>
      </c>
      <c r="AH479" t="s">
        <v>2546</v>
      </c>
      <c r="AI479" t="s">
        <v>2547</v>
      </c>
      <c r="AK479" t="s">
        <v>2548</v>
      </c>
    </row>
    <row r="480" spans="1:37" x14ac:dyDescent="0.25">
      <c r="A480" t="s">
        <v>1414</v>
      </c>
      <c r="C480" t="s">
        <v>33</v>
      </c>
      <c r="D480" t="s">
        <v>2549</v>
      </c>
      <c r="E480" t="s">
        <v>2655</v>
      </c>
      <c r="G480" t="s">
        <v>2656</v>
      </c>
      <c r="H480" t="s">
        <v>34</v>
      </c>
      <c r="I480" t="b">
        <v>0</v>
      </c>
      <c r="J480" s="1">
        <v>42452</v>
      </c>
      <c r="K480" s="2">
        <v>42452</v>
      </c>
      <c r="L480" t="s">
        <v>41</v>
      </c>
      <c r="M480" s="3">
        <v>0.4375</v>
      </c>
      <c r="N480" t="s">
        <v>2655</v>
      </c>
      <c r="O480" t="s">
        <v>2657</v>
      </c>
      <c r="P480" t="s">
        <v>156</v>
      </c>
      <c r="Q480" t="b">
        <v>0</v>
      </c>
      <c r="R480" s="1">
        <v>42452</v>
      </c>
      <c r="S480" s="2">
        <v>42452</v>
      </c>
      <c r="T480" t="s">
        <v>41</v>
      </c>
      <c r="U480" s="3">
        <v>0.4375</v>
      </c>
      <c r="V480" t="s">
        <v>2655</v>
      </c>
      <c r="W480" t="s">
        <v>2657</v>
      </c>
      <c r="X480" t="s">
        <v>156</v>
      </c>
      <c r="Y480" t="s">
        <v>2544</v>
      </c>
      <c r="Z480" t="s">
        <v>2545</v>
      </c>
      <c r="AA480" t="s">
        <v>2544</v>
      </c>
      <c r="AD480" t="s">
        <v>37</v>
      </c>
      <c r="AE480" t="s">
        <v>37</v>
      </c>
      <c r="AF480" t="s">
        <v>38</v>
      </c>
      <c r="AG480" t="s">
        <v>33</v>
      </c>
      <c r="AH480" t="s">
        <v>2551</v>
      </c>
      <c r="AI480" t="s">
        <v>2552</v>
      </c>
      <c r="AK480" t="s">
        <v>2553</v>
      </c>
    </row>
    <row r="481" spans="1:37" x14ac:dyDescent="0.25">
      <c r="A481" t="s">
        <v>2658</v>
      </c>
      <c r="C481" t="s">
        <v>33</v>
      </c>
      <c r="D481" t="s">
        <v>2659</v>
      </c>
      <c r="G481" t="s">
        <v>2660</v>
      </c>
      <c r="H481" t="s">
        <v>34</v>
      </c>
      <c r="I481" t="b">
        <v>0</v>
      </c>
      <c r="J481" s="1">
        <v>42452</v>
      </c>
      <c r="K481" s="2">
        <v>42452</v>
      </c>
      <c r="L481" t="s">
        <v>41</v>
      </c>
      <c r="M481" s="3">
        <v>0.66666666666666663</v>
      </c>
      <c r="N481" t="s">
        <v>1751</v>
      </c>
      <c r="O481" t="s">
        <v>1752</v>
      </c>
      <c r="P481" t="s">
        <v>156</v>
      </c>
      <c r="Q481" t="b">
        <v>0</v>
      </c>
      <c r="R481" s="1">
        <v>42452</v>
      </c>
      <c r="S481" s="2">
        <v>42452</v>
      </c>
      <c r="T481" t="s">
        <v>41</v>
      </c>
      <c r="U481" s="3">
        <v>0.66666666666666663</v>
      </c>
      <c r="V481" t="s">
        <v>1751</v>
      </c>
      <c r="W481" t="s">
        <v>1752</v>
      </c>
      <c r="X481" t="s">
        <v>156</v>
      </c>
      <c r="Y481" t="s">
        <v>2534</v>
      </c>
      <c r="Z481" t="s">
        <v>2535</v>
      </c>
      <c r="AA481" t="s">
        <v>2534</v>
      </c>
      <c r="AD481" t="s">
        <v>37</v>
      </c>
      <c r="AE481" t="s">
        <v>37</v>
      </c>
      <c r="AF481" t="s">
        <v>38</v>
      </c>
      <c r="AG481" t="s">
        <v>33</v>
      </c>
      <c r="AH481" t="s">
        <v>2536</v>
      </c>
      <c r="AK481" t="s">
        <v>2538</v>
      </c>
    </row>
    <row r="482" spans="1:37" x14ac:dyDescent="0.25">
      <c r="A482" t="s">
        <v>2661</v>
      </c>
      <c r="C482" t="s">
        <v>33</v>
      </c>
      <c r="D482" t="s">
        <v>2662</v>
      </c>
      <c r="G482" t="s">
        <v>2663</v>
      </c>
      <c r="H482" t="s">
        <v>34</v>
      </c>
      <c r="I482" t="b">
        <v>0</v>
      </c>
      <c r="J482" s="1">
        <v>42453</v>
      </c>
      <c r="K482" s="2">
        <v>42453</v>
      </c>
      <c r="L482" t="s">
        <v>42</v>
      </c>
      <c r="M482" s="3">
        <v>0.58333333333333337</v>
      </c>
      <c r="N482" t="s">
        <v>2664</v>
      </c>
      <c r="O482" t="s">
        <v>2665</v>
      </c>
      <c r="P482" t="s">
        <v>156</v>
      </c>
      <c r="Q482" t="b">
        <v>0</v>
      </c>
      <c r="R482" s="1">
        <v>42453</v>
      </c>
      <c r="S482" s="2">
        <v>42453</v>
      </c>
      <c r="T482" t="s">
        <v>42</v>
      </c>
      <c r="U482" s="3">
        <v>0.58333333333333337</v>
      </c>
      <c r="V482" t="s">
        <v>2664</v>
      </c>
      <c r="W482" t="s">
        <v>2665</v>
      </c>
      <c r="X482" t="s">
        <v>156</v>
      </c>
      <c r="Y482" t="s">
        <v>2544</v>
      </c>
      <c r="Z482" t="s">
        <v>2545</v>
      </c>
      <c r="AA482" t="s">
        <v>2544</v>
      </c>
      <c r="AD482" t="s">
        <v>37</v>
      </c>
      <c r="AE482" t="s">
        <v>37</v>
      </c>
      <c r="AF482" t="s">
        <v>38</v>
      </c>
      <c r="AG482" t="s">
        <v>33</v>
      </c>
      <c r="AH482" t="s">
        <v>2666</v>
      </c>
      <c r="AI482" t="s">
        <v>2667</v>
      </c>
      <c r="AK482" t="s">
        <v>2668</v>
      </c>
    </row>
    <row r="483" spans="1:37" x14ac:dyDescent="0.25">
      <c r="A483" t="s">
        <v>2669</v>
      </c>
      <c r="C483" t="s">
        <v>33</v>
      </c>
      <c r="D483" t="s">
        <v>2670</v>
      </c>
      <c r="G483" t="s">
        <v>2671</v>
      </c>
      <c r="H483" t="s">
        <v>34</v>
      </c>
      <c r="I483" t="b">
        <v>0</v>
      </c>
      <c r="J483" s="1">
        <v>42453</v>
      </c>
      <c r="K483" s="2">
        <v>42453</v>
      </c>
      <c r="L483" t="s">
        <v>42</v>
      </c>
      <c r="M483" s="3">
        <v>0.6875</v>
      </c>
      <c r="N483" t="s">
        <v>2672</v>
      </c>
      <c r="O483" t="s">
        <v>2673</v>
      </c>
      <c r="P483" t="s">
        <v>156</v>
      </c>
      <c r="Q483" t="b">
        <v>0</v>
      </c>
      <c r="R483" s="1">
        <v>42453</v>
      </c>
      <c r="S483" s="2">
        <v>42453</v>
      </c>
      <c r="T483" t="s">
        <v>42</v>
      </c>
      <c r="U483" s="3">
        <v>0.6875</v>
      </c>
      <c r="V483" t="s">
        <v>2672</v>
      </c>
      <c r="W483" t="s">
        <v>2673</v>
      </c>
      <c r="X483" t="s">
        <v>156</v>
      </c>
      <c r="Y483" t="s">
        <v>2544</v>
      </c>
      <c r="Z483" t="s">
        <v>2545</v>
      </c>
      <c r="AA483" t="s">
        <v>2544</v>
      </c>
      <c r="AD483" t="s">
        <v>37</v>
      </c>
      <c r="AE483" t="s">
        <v>37</v>
      </c>
      <c r="AF483" t="s">
        <v>38</v>
      </c>
      <c r="AG483" t="s">
        <v>33</v>
      </c>
      <c r="AH483" t="s">
        <v>2674</v>
      </c>
      <c r="AI483" t="s">
        <v>2675</v>
      </c>
      <c r="AK483" t="s">
        <v>2676</v>
      </c>
    </row>
    <row r="484" spans="1:37" x14ac:dyDescent="0.25">
      <c r="A484" t="s">
        <v>2677</v>
      </c>
      <c r="C484" t="s">
        <v>33</v>
      </c>
      <c r="D484" t="s">
        <v>2678</v>
      </c>
      <c r="G484" t="s">
        <v>2679</v>
      </c>
      <c r="H484" t="s">
        <v>34</v>
      </c>
      <c r="I484" t="b">
        <v>0</v>
      </c>
      <c r="J484" s="1">
        <v>42453</v>
      </c>
      <c r="K484" s="2">
        <v>42453</v>
      </c>
      <c r="L484" t="s">
        <v>42</v>
      </c>
      <c r="M484" s="3">
        <v>0.70833333333333337</v>
      </c>
      <c r="N484" t="s">
        <v>1764</v>
      </c>
      <c r="O484" t="s">
        <v>1765</v>
      </c>
      <c r="P484" t="s">
        <v>156</v>
      </c>
      <c r="Q484" t="b">
        <v>0</v>
      </c>
      <c r="R484" s="1">
        <v>42453</v>
      </c>
      <c r="S484" s="2">
        <v>42453</v>
      </c>
      <c r="T484" t="s">
        <v>42</v>
      </c>
      <c r="U484" s="3">
        <v>0.75</v>
      </c>
      <c r="V484" t="s">
        <v>553</v>
      </c>
      <c r="W484" t="s">
        <v>554</v>
      </c>
      <c r="X484" t="s">
        <v>156</v>
      </c>
      <c r="Y484" t="s">
        <v>2544</v>
      </c>
      <c r="Z484" t="s">
        <v>2545</v>
      </c>
      <c r="AA484" t="s">
        <v>2544</v>
      </c>
      <c r="AD484" t="s">
        <v>37</v>
      </c>
      <c r="AE484" t="s">
        <v>37</v>
      </c>
      <c r="AF484" t="s">
        <v>38</v>
      </c>
      <c r="AG484" t="s">
        <v>33</v>
      </c>
      <c r="AH484" t="s">
        <v>2569</v>
      </c>
      <c r="AI484" t="s">
        <v>2680</v>
      </c>
      <c r="AK484" t="s">
        <v>2681</v>
      </c>
    </row>
    <row r="485" spans="1:37" x14ac:dyDescent="0.25">
      <c r="A485" t="s">
        <v>574</v>
      </c>
      <c r="C485" t="s">
        <v>33</v>
      </c>
      <c r="D485" t="s">
        <v>575</v>
      </c>
      <c r="G485" t="s">
        <v>576</v>
      </c>
      <c r="H485" t="s">
        <v>34</v>
      </c>
      <c r="I485" t="b">
        <v>0</v>
      </c>
      <c r="J485" s="1">
        <v>42456</v>
      </c>
      <c r="K485" s="2">
        <v>42456</v>
      </c>
      <c r="L485" t="s">
        <v>36</v>
      </c>
      <c r="M485" s="3">
        <v>0</v>
      </c>
      <c r="N485" t="s">
        <v>577</v>
      </c>
      <c r="O485" t="s">
        <v>578</v>
      </c>
      <c r="P485" t="s">
        <v>156</v>
      </c>
      <c r="Q485" t="b">
        <v>0</v>
      </c>
      <c r="R485" s="1">
        <v>42456</v>
      </c>
      <c r="S485" s="2">
        <v>42456</v>
      </c>
      <c r="T485" t="s">
        <v>36</v>
      </c>
      <c r="U485" s="3">
        <v>0</v>
      </c>
      <c r="V485" t="s">
        <v>577</v>
      </c>
      <c r="W485" t="s">
        <v>578</v>
      </c>
      <c r="X485" t="s">
        <v>156</v>
      </c>
      <c r="Y485" t="s">
        <v>305</v>
      </c>
      <c r="AA485" t="s">
        <v>164</v>
      </c>
      <c r="AD485" t="s">
        <v>37</v>
      </c>
      <c r="AE485" t="s">
        <v>37</v>
      </c>
      <c r="AF485" t="s">
        <v>38</v>
      </c>
      <c r="AG485" t="s">
        <v>33</v>
      </c>
      <c r="AH485" t="s">
        <v>306</v>
      </c>
      <c r="AI485" t="s">
        <v>579</v>
      </c>
      <c r="AK485" t="s">
        <v>580</v>
      </c>
    </row>
    <row r="486" spans="1:37" x14ac:dyDescent="0.25">
      <c r="A486" t="s">
        <v>2572</v>
      </c>
      <c r="C486" t="s">
        <v>33</v>
      </c>
      <c r="D486" t="s">
        <v>2682</v>
      </c>
      <c r="G486" t="s">
        <v>2683</v>
      </c>
      <c r="H486" t="s">
        <v>34</v>
      </c>
      <c r="I486" t="b">
        <v>0</v>
      </c>
      <c r="J486" s="1">
        <v>42457</v>
      </c>
      <c r="K486" s="2">
        <v>42457</v>
      </c>
      <c r="L486" t="s">
        <v>39</v>
      </c>
      <c r="M486" s="3">
        <v>0.4375</v>
      </c>
      <c r="N486" t="s">
        <v>1784</v>
      </c>
      <c r="O486" t="s">
        <v>1785</v>
      </c>
      <c r="P486" t="s">
        <v>156</v>
      </c>
      <c r="Q486" t="b">
        <v>0</v>
      </c>
      <c r="R486" s="1">
        <v>42457</v>
      </c>
      <c r="S486" s="2">
        <v>42457</v>
      </c>
      <c r="T486" t="s">
        <v>39</v>
      </c>
      <c r="U486" s="3">
        <v>0.4375</v>
      </c>
      <c r="V486" t="s">
        <v>1784</v>
      </c>
      <c r="W486" t="s">
        <v>1785</v>
      </c>
      <c r="X486" t="s">
        <v>156</v>
      </c>
      <c r="Y486" t="s">
        <v>2544</v>
      </c>
      <c r="Z486" t="s">
        <v>2545</v>
      </c>
      <c r="AA486" t="s">
        <v>2544</v>
      </c>
      <c r="AD486" t="s">
        <v>37</v>
      </c>
      <c r="AE486" t="s">
        <v>37</v>
      </c>
      <c r="AF486" t="s">
        <v>38</v>
      </c>
      <c r="AG486" t="s">
        <v>33</v>
      </c>
      <c r="AH486" t="s">
        <v>2684</v>
      </c>
      <c r="AI486" t="s">
        <v>2685</v>
      </c>
      <c r="AK486" t="s">
        <v>2681</v>
      </c>
    </row>
    <row r="487" spans="1:37" x14ac:dyDescent="0.25">
      <c r="A487" t="s">
        <v>2572</v>
      </c>
      <c r="C487" t="s">
        <v>33</v>
      </c>
      <c r="D487" t="s">
        <v>2573</v>
      </c>
      <c r="E487" t="s">
        <v>1784</v>
      </c>
      <c r="G487" t="s">
        <v>2686</v>
      </c>
      <c r="H487" t="s">
        <v>34</v>
      </c>
      <c r="I487" t="b">
        <v>0</v>
      </c>
      <c r="J487" s="1">
        <v>42457</v>
      </c>
      <c r="K487" s="2">
        <v>42457</v>
      </c>
      <c r="L487" t="s">
        <v>39</v>
      </c>
      <c r="M487" s="3">
        <v>0.4375</v>
      </c>
      <c r="N487" t="s">
        <v>1784</v>
      </c>
      <c r="O487" t="s">
        <v>1785</v>
      </c>
      <c r="P487" t="s">
        <v>156</v>
      </c>
      <c r="Q487" t="b">
        <v>0</v>
      </c>
      <c r="R487" s="1">
        <v>42457</v>
      </c>
      <c r="S487" s="2">
        <v>42457</v>
      </c>
      <c r="T487" t="s">
        <v>39</v>
      </c>
      <c r="U487" s="3">
        <v>0.4375</v>
      </c>
      <c r="V487" t="s">
        <v>1784</v>
      </c>
      <c r="W487" t="s">
        <v>1785</v>
      </c>
      <c r="X487" t="s">
        <v>156</v>
      </c>
      <c r="Y487" t="s">
        <v>2544</v>
      </c>
      <c r="Z487" t="s">
        <v>2545</v>
      </c>
      <c r="AA487" t="s">
        <v>2544</v>
      </c>
      <c r="AD487" t="s">
        <v>37</v>
      </c>
      <c r="AE487" t="s">
        <v>37</v>
      </c>
      <c r="AF487" t="s">
        <v>38</v>
      </c>
      <c r="AG487" t="s">
        <v>33</v>
      </c>
      <c r="AH487" t="s">
        <v>2577</v>
      </c>
      <c r="AI487" t="s">
        <v>2578</v>
      </c>
      <c r="AK487" t="s">
        <v>2579</v>
      </c>
    </row>
    <row r="488" spans="1:37" x14ac:dyDescent="0.25">
      <c r="A488" t="s">
        <v>2591</v>
      </c>
      <c r="C488" t="s">
        <v>33</v>
      </c>
      <c r="D488" t="s">
        <v>2687</v>
      </c>
      <c r="G488" t="s">
        <v>2688</v>
      </c>
      <c r="H488" t="s">
        <v>34</v>
      </c>
      <c r="I488" t="b">
        <v>0</v>
      </c>
      <c r="J488" s="1">
        <v>42458</v>
      </c>
      <c r="K488" s="2">
        <v>42458</v>
      </c>
      <c r="L488" t="s">
        <v>40</v>
      </c>
      <c r="M488" s="3">
        <v>0.625</v>
      </c>
      <c r="N488" t="s">
        <v>1807</v>
      </c>
      <c r="O488" t="s">
        <v>1808</v>
      </c>
      <c r="P488" t="s">
        <v>156</v>
      </c>
      <c r="Q488" t="b">
        <v>0</v>
      </c>
      <c r="R488" s="1">
        <v>42458</v>
      </c>
      <c r="S488" s="2">
        <v>42458</v>
      </c>
      <c r="T488" t="s">
        <v>40</v>
      </c>
      <c r="U488" s="3">
        <v>0.625</v>
      </c>
      <c r="V488" t="s">
        <v>1807</v>
      </c>
      <c r="W488" t="s">
        <v>1808</v>
      </c>
      <c r="X488" t="s">
        <v>156</v>
      </c>
      <c r="Y488" t="s">
        <v>2534</v>
      </c>
      <c r="Z488" t="s">
        <v>2535</v>
      </c>
      <c r="AA488" t="s">
        <v>2534</v>
      </c>
      <c r="AD488" t="s">
        <v>37</v>
      </c>
      <c r="AE488" t="s">
        <v>37</v>
      </c>
      <c r="AF488" t="s">
        <v>38</v>
      </c>
      <c r="AG488" t="s">
        <v>33</v>
      </c>
      <c r="AH488" t="s">
        <v>2596</v>
      </c>
      <c r="AI488" t="s">
        <v>2597</v>
      </c>
      <c r="AK488" t="s">
        <v>2598</v>
      </c>
    </row>
    <row r="489" spans="1:37" x14ac:dyDescent="0.25">
      <c r="A489" t="s">
        <v>2539</v>
      </c>
      <c r="C489" t="s">
        <v>33</v>
      </c>
      <c r="D489" t="s">
        <v>2689</v>
      </c>
      <c r="G489" t="s">
        <v>2690</v>
      </c>
      <c r="H489" t="s">
        <v>34</v>
      </c>
      <c r="I489" t="b">
        <v>0</v>
      </c>
      <c r="J489" s="1">
        <v>42458</v>
      </c>
      <c r="K489" s="2">
        <v>42458</v>
      </c>
      <c r="L489" t="s">
        <v>40</v>
      </c>
      <c r="M489" s="3">
        <v>0.6875</v>
      </c>
      <c r="N489" t="s">
        <v>2691</v>
      </c>
      <c r="O489" t="s">
        <v>2692</v>
      </c>
      <c r="P489" t="s">
        <v>156</v>
      </c>
      <c r="Q489" t="b">
        <v>0</v>
      </c>
      <c r="R489" s="1">
        <v>42458</v>
      </c>
      <c r="S489" s="2">
        <v>42458</v>
      </c>
      <c r="T489" t="s">
        <v>40</v>
      </c>
      <c r="U489" s="3">
        <v>0.6875</v>
      </c>
      <c r="V489" t="s">
        <v>2691</v>
      </c>
      <c r="W489" t="s">
        <v>2692</v>
      </c>
      <c r="X489" t="s">
        <v>156</v>
      </c>
      <c r="Y489" t="s">
        <v>2544</v>
      </c>
      <c r="Z489" t="s">
        <v>2545</v>
      </c>
      <c r="AA489" t="s">
        <v>2544</v>
      </c>
      <c r="AD489" t="s">
        <v>37</v>
      </c>
      <c r="AE489" t="s">
        <v>37</v>
      </c>
      <c r="AF489" t="s">
        <v>38</v>
      </c>
      <c r="AG489" t="s">
        <v>33</v>
      </c>
      <c r="AH489" t="s">
        <v>2546</v>
      </c>
      <c r="AI489" t="s">
        <v>2547</v>
      </c>
      <c r="AK489" t="s">
        <v>2548</v>
      </c>
    </row>
    <row r="490" spans="1:37" x14ac:dyDescent="0.25">
      <c r="A490" t="s">
        <v>2554</v>
      </c>
      <c r="C490" t="s">
        <v>33</v>
      </c>
      <c r="D490" t="s">
        <v>2693</v>
      </c>
      <c r="G490" t="s">
        <v>2694</v>
      </c>
      <c r="H490" t="s">
        <v>34</v>
      </c>
      <c r="I490" t="b">
        <v>0</v>
      </c>
      <c r="J490" s="1">
        <v>42460</v>
      </c>
      <c r="K490" s="2">
        <v>42460</v>
      </c>
      <c r="L490" t="s">
        <v>42</v>
      </c>
      <c r="M490" s="3">
        <v>0.6875</v>
      </c>
      <c r="N490" t="s">
        <v>626</v>
      </c>
      <c r="O490" t="s">
        <v>627</v>
      </c>
      <c r="P490" t="s">
        <v>156</v>
      </c>
      <c r="Q490" t="b">
        <v>0</v>
      </c>
      <c r="R490" s="1">
        <v>42460</v>
      </c>
      <c r="S490" s="2">
        <v>42460</v>
      </c>
      <c r="T490" t="s">
        <v>42</v>
      </c>
      <c r="U490" s="3">
        <v>0.6875</v>
      </c>
      <c r="V490" t="s">
        <v>626</v>
      </c>
      <c r="W490" t="s">
        <v>627</v>
      </c>
      <c r="X490" t="s">
        <v>156</v>
      </c>
      <c r="Y490" t="s">
        <v>2544</v>
      </c>
      <c r="Z490" t="s">
        <v>2545</v>
      </c>
      <c r="AA490" t="s">
        <v>2544</v>
      </c>
      <c r="AD490" t="s">
        <v>37</v>
      </c>
      <c r="AE490" t="s">
        <v>37</v>
      </c>
      <c r="AF490" t="s">
        <v>38</v>
      </c>
      <c r="AG490" t="s">
        <v>33</v>
      </c>
      <c r="AH490" t="s">
        <v>2557</v>
      </c>
      <c r="AI490" t="s">
        <v>2558</v>
      </c>
      <c r="AK490" t="s">
        <v>2559</v>
      </c>
    </row>
    <row r="491" spans="1:37" x14ac:dyDescent="0.25">
      <c r="A491" t="s">
        <v>2636</v>
      </c>
      <c r="C491" t="s">
        <v>33</v>
      </c>
      <c r="D491" t="s">
        <v>2637</v>
      </c>
      <c r="E491" t="s">
        <v>2695</v>
      </c>
      <c r="G491" t="s">
        <v>2696</v>
      </c>
      <c r="H491" t="s">
        <v>34</v>
      </c>
      <c r="I491" t="b">
        <v>0</v>
      </c>
      <c r="J491" s="1">
        <v>42462</v>
      </c>
      <c r="K491" s="2">
        <v>42462</v>
      </c>
      <c r="L491" t="s">
        <v>35</v>
      </c>
      <c r="M491" s="3">
        <v>0.4375</v>
      </c>
      <c r="N491" t="s">
        <v>2695</v>
      </c>
      <c r="O491" t="s">
        <v>2697</v>
      </c>
      <c r="P491" t="s">
        <v>156</v>
      </c>
      <c r="Q491" t="b">
        <v>0</v>
      </c>
      <c r="R491" s="1">
        <v>42462</v>
      </c>
      <c r="S491" s="2">
        <v>42462</v>
      </c>
      <c r="T491" t="s">
        <v>35</v>
      </c>
      <c r="U491" s="3">
        <v>0.4375</v>
      </c>
      <c r="V491" t="s">
        <v>2695</v>
      </c>
      <c r="W491" t="s">
        <v>2697</v>
      </c>
      <c r="X491" t="s">
        <v>156</v>
      </c>
      <c r="Y491" t="s">
        <v>2544</v>
      </c>
      <c r="Z491" t="s">
        <v>2545</v>
      </c>
      <c r="AA491" t="s">
        <v>2544</v>
      </c>
      <c r="AD491" t="s">
        <v>37</v>
      </c>
      <c r="AE491" t="s">
        <v>37</v>
      </c>
      <c r="AF491" t="s">
        <v>38</v>
      </c>
      <c r="AG491" t="s">
        <v>33</v>
      </c>
      <c r="AH491" t="s">
        <v>2551</v>
      </c>
      <c r="AI491" t="s">
        <v>2641</v>
      </c>
      <c r="AK491" t="s">
        <v>2553</v>
      </c>
    </row>
    <row r="492" spans="1:37" x14ac:dyDescent="0.25">
      <c r="A492" t="s">
        <v>2572</v>
      </c>
      <c r="C492" t="s">
        <v>33</v>
      </c>
      <c r="D492" t="s">
        <v>2698</v>
      </c>
      <c r="G492" t="s">
        <v>2699</v>
      </c>
      <c r="H492" t="s">
        <v>34</v>
      </c>
      <c r="I492" t="b">
        <v>0</v>
      </c>
      <c r="J492" s="1">
        <v>42464</v>
      </c>
      <c r="K492" s="2">
        <v>42464</v>
      </c>
      <c r="L492" t="s">
        <v>39</v>
      </c>
      <c r="M492" s="3">
        <v>0.4375</v>
      </c>
      <c r="N492" t="s">
        <v>1870</v>
      </c>
      <c r="O492" t="s">
        <v>1871</v>
      </c>
      <c r="P492" t="s">
        <v>156</v>
      </c>
      <c r="Q492" t="b">
        <v>0</v>
      </c>
      <c r="R492" s="1">
        <v>42464</v>
      </c>
      <c r="S492" s="2">
        <v>42464</v>
      </c>
      <c r="T492" t="s">
        <v>39</v>
      </c>
      <c r="U492" s="3">
        <v>0.4375</v>
      </c>
      <c r="V492" t="s">
        <v>1870</v>
      </c>
      <c r="W492" t="s">
        <v>1871</v>
      </c>
      <c r="X492" t="s">
        <v>156</v>
      </c>
      <c r="Y492" t="s">
        <v>2544</v>
      </c>
      <c r="Z492" t="s">
        <v>2545</v>
      </c>
      <c r="AA492" t="s">
        <v>2544</v>
      </c>
      <c r="AD492" t="s">
        <v>37</v>
      </c>
      <c r="AE492" t="s">
        <v>37</v>
      </c>
      <c r="AF492" t="s">
        <v>38</v>
      </c>
      <c r="AG492" t="s">
        <v>33</v>
      </c>
      <c r="AH492" t="s">
        <v>2684</v>
      </c>
      <c r="AI492" t="s">
        <v>2685</v>
      </c>
      <c r="AK492" t="s">
        <v>2681</v>
      </c>
    </row>
    <row r="493" spans="1:37" x14ac:dyDescent="0.25">
      <c r="A493" t="s">
        <v>2700</v>
      </c>
      <c r="C493" t="s">
        <v>33</v>
      </c>
      <c r="D493" t="s">
        <v>2701</v>
      </c>
      <c r="G493" t="s">
        <v>2702</v>
      </c>
      <c r="H493" t="s">
        <v>34</v>
      </c>
      <c r="I493" t="b">
        <v>0</v>
      </c>
      <c r="J493" s="1">
        <v>42465</v>
      </c>
      <c r="K493" s="2">
        <v>42465</v>
      </c>
      <c r="L493" t="s">
        <v>40</v>
      </c>
      <c r="M493" s="3">
        <v>0.66666666666666663</v>
      </c>
      <c r="N493" t="s">
        <v>683</v>
      </c>
      <c r="O493" t="s">
        <v>684</v>
      </c>
      <c r="P493" t="s">
        <v>156</v>
      </c>
      <c r="Q493" t="b">
        <v>0</v>
      </c>
      <c r="R493" s="1">
        <v>42465</v>
      </c>
      <c r="S493" s="2">
        <v>42465</v>
      </c>
      <c r="T493" t="s">
        <v>40</v>
      </c>
      <c r="U493" s="3">
        <v>0.66666666666666663</v>
      </c>
      <c r="V493" t="s">
        <v>683</v>
      </c>
      <c r="W493" t="s">
        <v>684</v>
      </c>
      <c r="X493" t="s">
        <v>156</v>
      </c>
      <c r="Y493" t="s">
        <v>2534</v>
      </c>
      <c r="Z493" t="s">
        <v>2535</v>
      </c>
      <c r="AA493" t="s">
        <v>2534</v>
      </c>
      <c r="AD493" t="s">
        <v>37</v>
      </c>
      <c r="AE493" t="s">
        <v>37</v>
      </c>
      <c r="AF493" t="s">
        <v>38</v>
      </c>
      <c r="AG493" t="s">
        <v>33</v>
      </c>
      <c r="AH493" t="s">
        <v>2536</v>
      </c>
      <c r="AI493" t="s">
        <v>2703</v>
      </c>
      <c r="AK493" t="s">
        <v>2538</v>
      </c>
    </row>
    <row r="494" spans="1:37" x14ac:dyDescent="0.25">
      <c r="A494" t="s">
        <v>2704</v>
      </c>
      <c r="C494" t="s">
        <v>33</v>
      </c>
      <c r="D494" t="s">
        <v>2705</v>
      </c>
      <c r="G494" t="s">
        <v>2706</v>
      </c>
      <c r="H494" t="s">
        <v>34</v>
      </c>
      <c r="I494" t="b">
        <v>0</v>
      </c>
      <c r="J494" s="1">
        <v>42465</v>
      </c>
      <c r="K494" s="2">
        <v>42465</v>
      </c>
      <c r="L494" t="s">
        <v>40</v>
      </c>
      <c r="M494" s="3">
        <v>0.6875</v>
      </c>
      <c r="N494" t="s">
        <v>2707</v>
      </c>
      <c r="O494" t="s">
        <v>2708</v>
      </c>
      <c r="P494" t="s">
        <v>156</v>
      </c>
      <c r="Q494" t="b">
        <v>0</v>
      </c>
      <c r="R494" s="1">
        <v>42465</v>
      </c>
      <c r="S494" s="2">
        <v>42465</v>
      </c>
      <c r="T494" t="s">
        <v>40</v>
      </c>
      <c r="U494" s="3">
        <v>0.6875</v>
      </c>
      <c r="V494" t="s">
        <v>2707</v>
      </c>
      <c r="W494" t="s">
        <v>2708</v>
      </c>
      <c r="X494" t="s">
        <v>156</v>
      </c>
      <c r="Y494" t="s">
        <v>2544</v>
      </c>
      <c r="Z494" t="s">
        <v>2545</v>
      </c>
      <c r="AA494" t="s">
        <v>2544</v>
      </c>
      <c r="AD494" t="s">
        <v>37</v>
      </c>
      <c r="AE494" t="s">
        <v>37</v>
      </c>
      <c r="AF494" t="s">
        <v>38</v>
      </c>
      <c r="AG494" t="s">
        <v>33</v>
      </c>
      <c r="AH494" t="s">
        <v>2709</v>
      </c>
      <c r="AI494" t="s">
        <v>2710</v>
      </c>
      <c r="AK494" t="s">
        <v>2711</v>
      </c>
    </row>
    <row r="495" spans="1:37" x14ac:dyDescent="0.25">
      <c r="A495" t="s">
        <v>2712</v>
      </c>
      <c r="C495" t="s">
        <v>33</v>
      </c>
      <c r="D495" t="s">
        <v>2713</v>
      </c>
      <c r="G495" t="s">
        <v>2714</v>
      </c>
      <c r="H495" t="s">
        <v>34</v>
      </c>
      <c r="I495" t="b">
        <v>0</v>
      </c>
      <c r="J495" s="1">
        <v>42465</v>
      </c>
      <c r="K495" s="2">
        <v>42465</v>
      </c>
      <c r="L495" t="s">
        <v>40</v>
      </c>
      <c r="M495" s="3">
        <v>0.75</v>
      </c>
      <c r="N495" t="s">
        <v>693</v>
      </c>
      <c r="O495" t="s">
        <v>694</v>
      </c>
      <c r="P495" t="s">
        <v>156</v>
      </c>
      <c r="Q495" t="b">
        <v>0</v>
      </c>
      <c r="R495" s="1">
        <v>42465</v>
      </c>
      <c r="S495" s="2">
        <v>42465</v>
      </c>
      <c r="T495" t="s">
        <v>40</v>
      </c>
      <c r="U495" s="3">
        <v>0.79166666666666663</v>
      </c>
      <c r="V495" t="s">
        <v>2715</v>
      </c>
      <c r="W495" t="s">
        <v>2716</v>
      </c>
      <c r="X495" t="s">
        <v>156</v>
      </c>
      <c r="Y495" t="s">
        <v>2544</v>
      </c>
      <c r="Z495" t="s">
        <v>2545</v>
      </c>
      <c r="AA495" t="s">
        <v>2544</v>
      </c>
      <c r="AD495" t="s">
        <v>37</v>
      </c>
      <c r="AE495" t="s">
        <v>37</v>
      </c>
      <c r="AF495" t="s">
        <v>38</v>
      </c>
      <c r="AG495" t="s">
        <v>33</v>
      </c>
      <c r="AH495" t="s">
        <v>2717</v>
      </c>
      <c r="AI495" t="s">
        <v>2718</v>
      </c>
      <c r="AK495" t="s">
        <v>2719</v>
      </c>
    </row>
    <row r="496" spans="1:37" x14ac:dyDescent="0.25">
      <c r="A496" t="s">
        <v>912</v>
      </c>
      <c r="C496" t="s">
        <v>33</v>
      </c>
      <c r="D496" t="s">
        <v>2720</v>
      </c>
      <c r="G496" t="s">
        <v>2721</v>
      </c>
      <c r="H496" t="s">
        <v>34</v>
      </c>
      <c r="I496" t="b">
        <v>0</v>
      </c>
      <c r="J496" s="1">
        <v>42466</v>
      </c>
      <c r="K496" s="2">
        <v>42466</v>
      </c>
      <c r="L496" t="s">
        <v>41</v>
      </c>
      <c r="M496" s="3">
        <v>0.4375</v>
      </c>
      <c r="N496" t="s">
        <v>1914</v>
      </c>
      <c r="O496" t="s">
        <v>1915</v>
      </c>
      <c r="P496" t="s">
        <v>156</v>
      </c>
      <c r="Q496" t="b">
        <v>0</v>
      </c>
      <c r="R496" s="1">
        <v>42466</v>
      </c>
      <c r="S496" s="2">
        <v>42466</v>
      </c>
      <c r="T496" t="s">
        <v>41</v>
      </c>
      <c r="U496" s="3">
        <v>0.4375</v>
      </c>
      <c r="V496" t="s">
        <v>1914</v>
      </c>
      <c r="W496" t="s">
        <v>1915</v>
      </c>
      <c r="X496" t="s">
        <v>156</v>
      </c>
      <c r="Y496" t="s">
        <v>2544</v>
      </c>
      <c r="Z496" t="s">
        <v>2545</v>
      </c>
      <c r="AA496" t="s">
        <v>2544</v>
      </c>
      <c r="AD496" t="s">
        <v>37</v>
      </c>
      <c r="AE496" t="s">
        <v>37</v>
      </c>
      <c r="AF496" t="s">
        <v>38</v>
      </c>
      <c r="AG496" t="s">
        <v>33</v>
      </c>
      <c r="AH496" t="s">
        <v>2722</v>
      </c>
      <c r="AI496" t="s">
        <v>2723</v>
      </c>
      <c r="AK496" t="s">
        <v>2724</v>
      </c>
    </row>
    <row r="497" spans="1:37" x14ac:dyDescent="0.25">
      <c r="A497" t="s">
        <v>2725</v>
      </c>
      <c r="C497" t="s">
        <v>33</v>
      </c>
      <c r="D497" t="s">
        <v>2726</v>
      </c>
      <c r="G497" t="s">
        <v>2727</v>
      </c>
      <c r="H497" t="s">
        <v>34</v>
      </c>
      <c r="I497" t="b">
        <v>0</v>
      </c>
      <c r="J497" s="1">
        <v>42467</v>
      </c>
      <c r="K497" s="2">
        <v>42467</v>
      </c>
      <c r="L497" t="s">
        <v>42</v>
      </c>
      <c r="M497" s="3">
        <v>0.66666666666666663</v>
      </c>
      <c r="N497" t="s">
        <v>740</v>
      </c>
      <c r="O497" t="s">
        <v>742</v>
      </c>
      <c r="P497" t="s">
        <v>156</v>
      </c>
      <c r="Q497" t="b">
        <v>0</v>
      </c>
      <c r="R497" s="1">
        <v>42467</v>
      </c>
      <c r="S497" s="2">
        <v>42467</v>
      </c>
      <c r="T497" t="s">
        <v>42</v>
      </c>
      <c r="U497" s="3">
        <v>0.66666666666666663</v>
      </c>
      <c r="V497" t="s">
        <v>740</v>
      </c>
      <c r="W497" t="s">
        <v>742</v>
      </c>
      <c r="X497" t="s">
        <v>156</v>
      </c>
      <c r="Y497" t="s">
        <v>2534</v>
      </c>
      <c r="Z497" t="s">
        <v>2535</v>
      </c>
      <c r="AA497" t="s">
        <v>2534</v>
      </c>
      <c r="AD497" t="s">
        <v>37</v>
      </c>
      <c r="AE497" t="s">
        <v>37</v>
      </c>
      <c r="AF497" t="s">
        <v>38</v>
      </c>
      <c r="AG497" t="s">
        <v>33</v>
      </c>
      <c r="AH497" t="s">
        <v>2728</v>
      </c>
      <c r="AI497" t="s">
        <v>2729</v>
      </c>
      <c r="AK497" t="s">
        <v>2730</v>
      </c>
    </row>
    <row r="498" spans="1:37" x14ac:dyDescent="0.25">
      <c r="A498" t="s">
        <v>2539</v>
      </c>
      <c r="C498" t="s">
        <v>33</v>
      </c>
      <c r="D498" t="s">
        <v>2731</v>
      </c>
      <c r="G498" t="s">
        <v>2732</v>
      </c>
      <c r="H498" t="s">
        <v>34</v>
      </c>
      <c r="I498" t="b">
        <v>0</v>
      </c>
      <c r="J498" s="1">
        <v>42467</v>
      </c>
      <c r="K498" s="2">
        <v>42467</v>
      </c>
      <c r="L498" t="s">
        <v>42</v>
      </c>
      <c r="M498" s="3">
        <v>0.6875</v>
      </c>
      <c r="N498" t="s">
        <v>752</v>
      </c>
      <c r="O498" t="s">
        <v>754</v>
      </c>
      <c r="P498" t="s">
        <v>156</v>
      </c>
      <c r="Q498" t="b">
        <v>0</v>
      </c>
      <c r="R498" s="1">
        <v>42467</v>
      </c>
      <c r="S498" s="2">
        <v>42467</v>
      </c>
      <c r="T498" t="s">
        <v>42</v>
      </c>
      <c r="U498" s="3">
        <v>0.6875</v>
      </c>
      <c r="V498" t="s">
        <v>752</v>
      </c>
      <c r="W498" t="s">
        <v>754</v>
      </c>
      <c r="X498" t="s">
        <v>156</v>
      </c>
      <c r="Y498" t="s">
        <v>2544</v>
      </c>
      <c r="Z498" t="s">
        <v>2545</v>
      </c>
      <c r="AA498" t="s">
        <v>2544</v>
      </c>
      <c r="AD498" t="s">
        <v>37</v>
      </c>
      <c r="AE498" t="s">
        <v>37</v>
      </c>
      <c r="AF498" t="s">
        <v>38</v>
      </c>
      <c r="AG498" t="s">
        <v>33</v>
      </c>
      <c r="AH498" t="s">
        <v>2546</v>
      </c>
      <c r="AI498" t="s">
        <v>2547</v>
      </c>
      <c r="AK498" t="s">
        <v>2548</v>
      </c>
    </row>
    <row r="499" spans="1:37" x14ac:dyDescent="0.25">
      <c r="A499" t="s">
        <v>2560</v>
      </c>
      <c r="C499" t="s">
        <v>33</v>
      </c>
      <c r="D499" t="s">
        <v>2733</v>
      </c>
      <c r="G499" t="s">
        <v>2734</v>
      </c>
      <c r="H499" t="s">
        <v>34</v>
      </c>
      <c r="I499" t="b">
        <v>0</v>
      </c>
      <c r="J499" s="1">
        <v>42467</v>
      </c>
      <c r="K499" s="2">
        <v>42467</v>
      </c>
      <c r="L499" t="s">
        <v>42</v>
      </c>
      <c r="M499" s="3">
        <v>0.75</v>
      </c>
      <c r="N499" t="s">
        <v>755</v>
      </c>
      <c r="O499" t="s">
        <v>756</v>
      </c>
      <c r="P499" t="s">
        <v>156</v>
      </c>
      <c r="Q499" t="b">
        <v>0</v>
      </c>
      <c r="R499" s="1">
        <v>42467</v>
      </c>
      <c r="S499" s="2">
        <v>42467</v>
      </c>
      <c r="T499" t="s">
        <v>42</v>
      </c>
      <c r="U499" s="3">
        <v>0.75</v>
      </c>
      <c r="V499" t="s">
        <v>755</v>
      </c>
      <c r="W499" t="s">
        <v>756</v>
      </c>
      <c r="X499" t="s">
        <v>156</v>
      </c>
      <c r="Y499" t="s">
        <v>2544</v>
      </c>
      <c r="Z499" t="s">
        <v>2545</v>
      </c>
      <c r="AA499" t="s">
        <v>2544</v>
      </c>
      <c r="AD499" t="s">
        <v>37</v>
      </c>
      <c r="AE499" t="s">
        <v>37</v>
      </c>
      <c r="AF499" t="s">
        <v>38</v>
      </c>
      <c r="AG499" t="s">
        <v>33</v>
      </c>
      <c r="AH499" t="s">
        <v>2735</v>
      </c>
      <c r="AI499" t="s">
        <v>2564</v>
      </c>
      <c r="AK499" t="s">
        <v>2736</v>
      </c>
    </row>
    <row r="500" spans="1:37" x14ac:dyDescent="0.25">
      <c r="A500" t="s">
        <v>2737</v>
      </c>
      <c r="C500" t="s">
        <v>33</v>
      </c>
      <c r="D500" t="s">
        <v>2738</v>
      </c>
      <c r="G500" t="s">
        <v>2739</v>
      </c>
      <c r="H500" t="s">
        <v>34</v>
      </c>
      <c r="I500" t="b">
        <v>0</v>
      </c>
      <c r="J500" s="1">
        <v>42469</v>
      </c>
      <c r="K500" s="2">
        <v>42469</v>
      </c>
      <c r="L500" t="s">
        <v>35</v>
      </c>
      <c r="M500" s="3">
        <v>0.58333333333333337</v>
      </c>
      <c r="N500" t="s">
        <v>779</v>
      </c>
      <c r="O500" t="s">
        <v>780</v>
      </c>
      <c r="P500" t="s">
        <v>156</v>
      </c>
      <c r="Q500" t="b">
        <v>0</v>
      </c>
      <c r="R500" s="1">
        <v>42469</v>
      </c>
      <c r="S500" s="2">
        <v>42469</v>
      </c>
      <c r="T500" t="s">
        <v>35</v>
      </c>
      <c r="U500" s="3">
        <v>0.58333333333333337</v>
      </c>
      <c r="V500" t="s">
        <v>779</v>
      </c>
      <c r="W500" t="s">
        <v>780</v>
      </c>
      <c r="X500" t="s">
        <v>156</v>
      </c>
      <c r="Y500" t="s">
        <v>2544</v>
      </c>
      <c r="Z500" t="s">
        <v>2545</v>
      </c>
      <c r="AA500" t="s">
        <v>2544</v>
      </c>
      <c r="AD500" t="s">
        <v>37</v>
      </c>
      <c r="AE500" t="s">
        <v>37</v>
      </c>
      <c r="AF500" t="s">
        <v>38</v>
      </c>
      <c r="AG500" t="s">
        <v>33</v>
      </c>
      <c r="AH500" t="s">
        <v>2740</v>
      </c>
      <c r="AI500" t="s">
        <v>2741</v>
      </c>
      <c r="AK500" t="s">
        <v>2742</v>
      </c>
    </row>
    <row r="501" spans="1:37" x14ac:dyDescent="0.25">
      <c r="A501" t="s">
        <v>2743</v>
      </c>
      <c r="C501" t="s">
        <v>33</v>
      </c>
      <c r="D501" t="s">
        <v>2744</v>
      </c>
      <c r="G501" t="s">
        <v>2745</v>
      </c>
      <c r="H501" t="s">
        <v>34</v>
      </c>
      <c r="I501" t="b">
        <v>0</v>
      </c>
      <c r="J501" s="1">
        <v>42469</v>
      </c>
      <c r="K501" s="2">
        <v>42469</v>
      </c>
      <c r="L501" t="s">
        <v>35</v>
      </c>
      <c r="M501" s="3">
        <v>0.58333333333333337</v>
      </c>
      <c r="N501" t="s">
        <v>779</v>
      </c>
      <c r="O501" t="s">
        <v>780</v>
      </c>
      <c r="P501" t="s">
        <v>156</v>
      </c>
      <c r="Q501" t="b">
        <v>0</v>
      </c>
      <c r="R501" s="1">
        <v>42469</v>
      </c>
      <c r="S501" s="2">
        <v>42469</v>
      </c>
      <c r="T501" t="s">
        <v>35</v>
      </c>
      <c r="U501" s="3">
        <v>0.58333333333333337</v>
      </c>
      <c r="V501" t="s">
        <v>779</v>
      </c>
      <c r="W501" t="s">
        <v>780</v>
      </c>
      <c r="X501" t="s">
        <v>156</v>
      </c>
      <c r="Y501" t="s">
        <v>2534</v>
      </c>
      <c r="Z501" t="s">
        <v>2535</v>
      </c>
      <c r="AA501" t="s">
        <v>2534</v>
      </c>
      <c r="AD501" t="s">
        <v>37</v>
      </c>
      <c r="AE501" t="s">
        <v>37</v>
      </c>
      <c r="AF501" t="s">
        <v>38</v>
      </c>
      <c r="AG501" t="s">
        <v>33</v>
      </c>
      <c r="AH501" t="s">
        <v>2746</v>
      </c>
      <c r="AI501" t="s">
        <v>2747</v>
      </c>
      <c r="AK501" t="s">
        <v>2748</v>
      </c>
    </row>
    <row r="502" spans="1:37" x14ac:dyDescent="0.25">
      <c r="A502" t="s">
        <v>2572</v>
      </c>
      <c r="C502" t="s">
        <v>33</v>
      </c>
      <c r="D502" t="s">
        <v>2573</v>
      </c>
      <c r="E502" t="s">
        <v>1973</v>
      </c>
      <c r="G502" t="s">
        <v>2749</v>
      </c>
      <c r="H502" t="s">
        <v>34</v>
      </c>
      <c r="I502" t="b">
        <v>0</v>
      </c>
      <c r="J502" s="1">
        <v>42471</v>
      </c>
      <c r="K502" s="2">
        <v>42471</v>
      </c>
      <c r="L502" t="s">
        <v>39</v>
      </c>
      <c r="M502" s="3">
        <v>0.4375</v>
      </c>
      <c r="N502" t="s">
        <v>1973</v>
      </c>
      <c r="O502" t="s">
        <v>1974</v>
      </c>
      <c r="P502" t="s">
        <v>156</v>
      </c>
      <c r="Q502" t="b">
        <v>0</v>
      </c>
      <c r="R502" s="1">
        <v>42471</v>
      </c>
      <c r="S502" s="2">
        <v>42471</v>
      </c>
      <c r="T502" t="s">
        <v>39</v>
      </c>
      <c r="U502" s="3">
        <v>0.4375</v>
      </c>
      <c r="V502" t="s">
        <v>1973</v>
      </c>
      <c r="W502" t="s">
        <v>1974</v>
      </c>
      <c r="X502" t="s">
        <v>156</v>
      </c>
      <c r="Y502" t="s">
        <v>2544</v>
      </c>
      <c r="Z502" t="s">
        <v>2545</v>
      </c>
      <c r="AA502" t="s">
        <v>2544</v>
      </c>
      <c r="AD502" t="s">
        <v>37</v>
      </c>
      <c r="AE502" t="s">
        <v>37</v>
      </c>
      <c r="AF502" t="s">
        <v>38</v>
      </c>
      <c r="AG502" t="s">
        <v>33</v>
      </c>
      <c r="AH502" t="s">
        <v>2577</v>
      </c>
      <c r="AI502" t="s">
        <v>2578</v>
      </c>
      <c r="AK502" t="s">
        <v>2579</v>
      </c>
    </row>
    <row r="503" spans="1:37" x14ac:dyDescent="0.25">
      <c r="A503" t="s">
        <v>2572</v>
      </c>
      <c r="C503" t="s">
        <v>33</v>
      </c>
      <c r="D503" t="s">
        <v>2750</v>
      </c>
      <c r="G503" t="s">
        <v>2751</v>
      </c>
      <c r="H503" t="s">
        <v>34</v>
      </c>
      <c r="I503" t="b">
        <v>0</v>
      </c>
      <c r="J503" s="1">
        <v>42471</v>
      </c>
      <c r="K503" s="2">
        <v>42471</v>
      </c>
      <c r="L503" t="s">
        <v>39</v>
      </c>
      <c r="M503" s="3">
        <v>0.4375</v>
      </c>
      <c r="N503" t="s">
        <v>1973</v>
      </c>
      <c r="O503" t="s">
        <v>1974</v>
      </c>
      <c r="P503" t="s">
        <v>156</v>
      </c>
      <c r="Q503" t="b">
        <v>0</v>
      </c>
      <c r="R503" s="1">
        <v>42471</v>
      </c>
      <c r="S503" s="2">
        <v>42471</v>
      </c>
      <c r="T503" t="s">
        <v>39</v>
      </c>
      <c r="U503" s="3">
        <v>0.4375</v>
      </c>
      <c r="V503" t="s">
        <v>1973</v>
      </c>
      <c r="W503" t="s">
        <v>1974</v>
      </c>
      <c r="X503" t="s">
        <v>156</v>
      </c>
      <c r="Y503" t="s">
        <v>2544</v>
      </c>
      <c r="Z503" t="s">
        <v>2545</v>
      </c>
      <c r="AA503" t="s">
        <v>2544</v>
      </c>
      <c r="AD503" t="s">
        <v>37</v>
      </c>
      <c r="AE503" t="s">
        <v>37</v>
      </c>
      <c r="AF503" t="s">
        <v>38</v>
      </c>
      <c r="AG503" t="s">
        <v>33</v>
      </c>
      <c r="AH503" t="s">
        <v>2684</v>
      </c>
      <c r="AI503" t="s">
        <v>2685</v>
      </c>
      <c r="AK503" t="s">
        <v>2681</v>
      </c>
    </row>
    <row r="504" spans="1:37" x14ac:dyDescent="0.25">
      <c r="A504" t="s">
        <v>2752</v>
      </c>
      <c r="C504" t="s">
        <v>33</v>
      </c>
      <c r="D504" t="s">
        <v>2753</v>
      </c>
      <c r="G504" t="s">
        <v>2754</v>
      </c>
      <c r="H504" t="s">
        <v>34</v>
      </c>
      <c r="I504" t="b">
        <v>0</v>
      </c>
      <c r="J504" s="1">
        <v>42472</v>
      </c>
      <c r="K504" s="2">
        <v>42472</v>
      </c>
      <c r="L504" t="s">
        <v>40</v>
      </c>
      <c r="M504" s="3">
        <v>0.625</v>
      </c>
      <c r="N504" t="s">
        <v>1988</v>
      </c>
      <c r="O504" t="s">
        <v>1989</v>
      </c>
      <c r="P504" t="s">
        <v>156</v>
      </c>
      <c r="Q504" t="b">
        <v>0</v>
      </c>
      <c r="R504" s="1">
        <v>42472</v>
      </c>
      <c r="S504" s="2">
        <v>42472</v>
      </c>
      <c r="T504" t="s">
        <v>40</v>
      </c>
      <c r="U504" s="3">
        <v>0.625</v>
      </c>
      <c r="V504" t="s">
        <v>1988</v>
      </c>
      <c r="W504" t="s">
        <v>1989</v>
      </c>
      <c r="X504" t="s">
        <v>156</v>
      </c>
      <c r="Y504" t="s">
        <v>2534</v>
      </c>
      <c r="Z504" t="s">
        <v>2535</v>
      </c>
      <c r="AA504" t="s">
        <v>2534</v>
      </c>
      <c r="AD504" t="s">
        <v>37</v>
      </c>
      <c r="AE504" t="s">
        <v>37</v>
      </c>
      <c r="AF504" t="s">
        <v>38</v>
      </c>
      <c r="AG504" t="s">
        <v>33</v>
      </c>
      <c r="AH504" t="s">
        <v>2728</v>
      </c>
      <c r="AI504" t="s">
        <v>686</v>
      </c>
      <c r="AK504" t="s">
        <v>2755</v>
      </c>
    </row>
    <row r="505" spans="1:37" x14ac:dyDescent="0.25">
      <c r="A505" t="s">
        <v>2539</v>
      </c>
      <c r="C505" t="s">
        <v>33</v>
      </c>
      <c r="D505" t="s">
        <v>2756</v>
      </c>
      <c r="G505" t="s">
        <v>2757</v>
      </c>
      <c r="H505" t="s">
        <v>34</v>
      </c>
      <c r="I505" t="b">
        <v>0</v>
      </c>
      <c r="J505" s="1">
        <v>42472</v>
      </c>
      <c r="K505" s="2">
        <v>42472</v>
      </c>
      <c r="L505" t="s">
        <v>40</v>
      </c>
      <c r="M505" s="3">
        <v>0.6875</v>
      </c>
      <c r="N505" t="s">
        <v>2758</v>
      </c>
      <c r="O505" t="s">
        <v>2759</v>
      </c>
      <c r="P505" t="s">
        <v>156</v>
      </c>
      <c r="Q505" t="b">
        <v>0</v>
      </c>
      <c r="R505" s="1">
        <v>42472</v>
      </c>
      <c r="S505" s="2">
        <v>42472</v>
      </c>
      <c r="T505" t="s">
        <v>40</v>
      </c>
      <c r="U505" s="3">
        <v>0.6875</v>
      </c>
      <c r="V505" t="s">
        <v>2758</v>
      </c>
      <c r="W505" t="s">
        <v>2759</v>
      </c>
      <c r="X505" t="s">
        <v>156</v>
      </c>
      <c r="Y505" t="s">
        <v>2544</v>
      </c>
      <c r="Z505" t="s">
        <v>2545</v>
      </c>
      <c r="AA505" t="s">
        <v>2544</v>
      </c>
      <c r="AD505" t="s">
        <v>37</v>
      </c>
      <c r="AE505" t="s">
        <v>37</v>
      </c>
      <c r="AF505" t="s">
        <v>38</v>
      </c>
      <c r="AG505" t="s">
        <v>33</v>
      </c>
      <c r="AH505" t="s">
        <v>2546</v>
      </c>
      <c r="AI505" t="s">
        <v>2547</v>
      </c>
      <c r="AK505" t="s">
        <v>2548</v>
      </c>
    </row>
    <row r="506" spans="1:37" x14ac:dyDescent="0.25">
      <c r="A506" t="s">
        <v>980</v>
      </c>
      <c r="C506" t="s">
        <v>33</v>
      </c>
      <c r="D506" t="s">
        <v>2760</v>
      </c>
      <c r="G506" t="s">
        <v>2761</v>
      </c>
      <c r="H506" t="s">
        <v>34</v>
      </c>
      <c r="I506" t="b">
        <v>0</v>
      </c>
      <c r="J506" s="1">
        <v>42472</v>
      </c>
      <c r="K506" s="2">
        <v>42472</v>
      </c>
      <c r="L506" t="s">
        <v>40</v>
      </c>
      <c r="M506" s="3">
        <v>0.72916666666666663</v>
      </c>
      <c r="N506" t="s">
        <v>1992</v>
      </c>
      <c r="O506" t="s">
        <v>1993</v>
      </c>
      <c r="P506" t="s">
        <v>156</v>
      </c>
      <c r="Q506" t="b">
        <v>0</v>
      </c>
      <c r="R506" s="1">
        <v>42472</v>
      </c>
      <c r="S506" s="2">
        <v>42472</v>
      </c>
      <c r="T506" t="s">
        <v>40</v>
      </c>
      <c r="U506" s="3">
        <v>0.72916666666666663</v>
      </c>
      <c r="V506" t="s">
        <v>1992</v>
      </c>
      <c r="W506" t="s">
        <v>1993</v>
      </c>
      <c r="X506" t="s">
        <v>156</v>
      </c>
      <c r="Y506" t="s">
        <v>2544</v>
      </c>
      <c r="Z506" t="s">
        <v>2545</v>
      </c>
      <c r="AA506" t="s">
        <v>2544</v>
      </c>
      <c r="AD506" t="s">
        <v>37</v>
      </c>
      <c r="AE506" t="s">
        <v>37</v>
      </c>
      <c r="AF506" t="s">
        <v>38</v>
      </c>
      <c r="AG506" t="s">
        <v>33</v>
      </c>
      <c r="AH506" t="s">
        <v>2762</v>
      </c>
      <c r="AI506" t="s">
        <v>985</v>
      </c>
      <c r="AK506" t="s">
        <v>2763</v>
      </c>
    </row>
    <row r="507" spans="1:37" x14ac:dyDescent="0.25">
      <c r="A507" t="s">
        <v>912</v>
      </c>
      <c r="C507" t="s">
        <v>33</v>
      </c>
      <c r="D507" t="s">
        <v>2764</v>
      </c>
      <c r="G507" t="s">
        <v>2765</v>
      </c>
      <c r="H507" t="s">
        <v>34</v>
      </c>
      <c r="I507" t="b">
        <v>0</v>
      </c>
      <c r="J507" s="1">
        <v>42474</v>
      </c>
      <c r="K507" s="2">
        <v>42474</v>
      </c>
      <c r="L507" t="s">
        <v>42</v>
      </c>
      <c r="M507" s="3">
        <v>0.66666666666666663</v>
      </c>
      <c r="N507" t="s">
        <v>2043</v>
      </c>
      <c r="O507" t="s">
        <v>2044</v>
      </c>
      <c r="P507" t="s">
        <v>156</v>
      </c>
      <c r="Q507" t="b">
        <v>0</v>
      </c>
      <c r="R507" s="1">
        <v>42474</v>
      </c>
      <c r="S507" s="2">
        <v>42474</v>
      </c>
      <c r="T507" t="s">
        <v>42</v>
      </c>
      <c r="U507" s="3">
        <v>0.66666666666666663</v>
      </c>
      <c r="V507" t="s">
        <v>2043</v>
      </c>
      <c r="W507" t="s">
        <v>2044</v>
      </c>
      <c r="X507" t="s">
        <v>156</v>
      </c>
      <c r="Y507" t="s">
        <v>2534</v>
      </c>
      <c r="Z507" t="s">
        <v>2535</v>
      </c>
      <c r="AA507" t="s">
        <v>2534</v>
      </c>
      <c r="AD507" t="s">
        <v>37</v>
      </c>
      <c r="AE507" t="s">
        <v>37</v>
      </c>
      <c r="AF507" t="s">
        <v>38</v>
      </c>
      <c r="AG507" t="s">
        <v>33</v>
      </c>
      <c r="AH507" t="s">
        <v>2766</v>
      </c>
      <c r="AI507" t="s">
        <v>2723</v>
      </c>
      <c r="AK507" t="s">
        <v>2767</v>
      </c>
    </row>
    <row r="508" spans="1:37" x14ac:dyDescent="0.25">
      <c r="A508" t="s">
        <v>2768</v>
      </c>
      <c r="C508" t="s">
        <v>33</v>
      </c>
      <c r="D508" t="s">
        <v>2769</v>
      </c>
      <c r="G508" t="s">
        <v>2770</v>
      </c>
      <c r="H508" t="s">
        <v>34</v>
      </c>
      <c r="I508" t="b">
        <v>0</v>
      </c>
      <c r="J508" s="1">
        <v>42474</v>
      </c>
      <c r="K508" s="2">
        <v>42474</v>
      </c>
      <c r="L508" t="s">
        <v>42</v>
      </c>
      <c r="M508" s="3">
        <v>0.6875</v>
      </c>
      <c r="N508" t="s">
        <v>866</v>
      </c>
      <c r="O508" t="s">
        <v>868</v>
      </c>
      <c r="P508" t="s">
        <v>156</v>
      </c>
      <c r="Q508" t="b">
        <v>0</v>
      </c>
      <c r="R508" s="1">
        <v>42474</v>
      </c>
      <c r="S508" s="2">
        <v>42474</v>
      </c>
      <c r="T508" t="s">
        <v>42</v>
      </c>
      <c r="U508" s="3">
        <v>0.6875</v>
      </c>
      <c r="V508" t="s">
        <v>866</v>
      </c>
      <c r="W508" t="s">
        <v>868</v>
      </c>
      <c r="X508" t="s">
        <v>156</v>
      </c>
      <c r="Y508" t="s">
        <v>2544</v>
      </c>
      <c r="Z508" t="s">
        <v>2545</v>
      </c>
      <c r="AA508" t="s">
        <v>2544</v>
      </c>
      <c r="AD508" t="s">
        <v>37</v>
      </c>
      <c r="AE508" t="s">
        <v>37</v>
      </c>
      <c r="AF508" t="s">
        <v>38</v>
      </c>
      <c r="AG508" t="s">
        <v>33</v>
      </c>
      <c r="AH508" t="s">
        <v>2546</v>
      </c>
      <c r="AI508" t="s">
        <v>2771</v>
      </c>
      <c r="AK508" t="s">
        <v>2548</v>
      </c>
    </row>
    <row r="509" spans="1:37" x14ac:dyDescent="0.25">
      <c r="A509" t="s">
        <v>2772</v>
      </c>
      <c r="C509" t="s">
        <v>33</v>
      </c>
      <c r="D509" t="s">
        <v>2773</v>
      </c>
      <c r="G509" t="s">
        <v>2774</v>
      </c>
      <c r="H509" t="s">
        <v>34</v>
      </c>
      <c r="I509" t="b">
        <v>0</v>
      </c>
      <c r="J509" s="1">
        <v>42474</v>
      </c>
      <c r="K509" s="2">
        <v>42474</v>
      </c>
      <c r="L509" t="s">
        <v>42</v>
      </c>
      <c r="M509" s="3">
        <v>0.72916666666666663</v>
      </c>
      <c r="N509" t="s">
        <v>2045</v>
      </c>
      <c r="O509" t="s">
        <v>2046</v>
      </c>
      <c r="P509" t="s">
        <v>156</v>
      </c>
      <c r="Q509" t="b">
        <v>0</v>
      </c>
      <c r="R509" s="1">
        <v>42474</v>
      </c>
      <c r="S509" s="2">
        <v>42474</v>
      </c>
      <c r="T509" t="s">
        <v>42</v>
      </c>
      <c r="U509" s="3">
        <v>0.72916666666666663</v>
      </c>
      <c r="V509" t="s">
        <v>2045</v>
      </c>
      <c r="W509" t="s">
        <v>2046</v>
      </c>
      <c r="X509" t="s">
        <v>156</v>
      </c>
      <c r="Y509" t="s">
        <v>2544</v>
      </c>
      <c r="Z509" t="s">
        <v>2545</v>
      </c>
      <c r="AA509" t="s">
        <v>2544</v>
      </c>
      <c r="AD509" t="s">
        <v>37</v>
      </c>
      <c r="AE509" t="s">
        <v>37</v>
      </c>
      <c r="AF509" t="s">
        <v>38</v>
      </c>
      <c r="AG509" t="s">
        <v>33</v>
      </c>
      <c r="AH509" t="s">
        <v>2775</v>
      </c>
      <c r="AI509" t="s">
        <v>2776</v>
      </c>
      <c r="AK509" t="s">
        <v>2777</v>
      </c>
    </row>
    <row r="510" spans="1:37" x14ac:dyDescent="0.25">
      <c r="A510" t="s">
        <v>2636</v>
      </c>
      <c r="C510" t="s">
        <v>33</v>
      </c>
      <c r="D510" t="s">
        <v>2637</v>
      </c>
      <c r="E510" t="s">
        <v>2061</v>
      </c>
      <c r="G510" t="s">
        <v>2778</v>
      </c>
      <c r="H510" t="s">
        <v>34</v>
      </c>
      <c r="I510" t="b">
        <v>0</v>
      </c>
      <c r="J510" s="1">
        <v>42476</v>
      </c>
      <c r="K510" s="2">
        <v>42476</v>
      </c>
      <c r="L510" t="s">
        <v>35</v>
      </c>
      <c r="M510" s="3">
        <v>0.4375</v>
      </c>
      <c r="N510" t="s">
        <v>2061</v>
      </c>
      <c r="O510" t="s">
        <v>2062</v>
      </c>
      <c r="P510" t="s">
        <v>156</v>
      </c>
      <c r="Q510" t="b">
        <v>0</v>
      </c>
      <c r="R510" s="1">
        <v>42476</v>
      </c>
      <c r="S510" s="2">
        <v>42476</v>
      </c>
      <c r="T510" t="s">
        <v>35</v>
      </c>
      <c r="U510" s="3">
        <v>0.4375</v>
      </c>
      <c r="V510" t="s">
        <v>2061</v>
      </c>
      <c r="W510" t="s">
        <v>2062</v>
      </c>
      <c r="X510" t="s">
        <v>156</v>
      </c>
      <c r="Y510" t="s">
        <v>2544</v>
      </c>
      <c r="Z510" t="s">
        <v>2545</v>
      </c>
      <c r="AA510" t="s">
        <v>2544</v>
      </c>
      <c r="AD510" t="s">
        <v>37</v>
      </c>
      <c r="AE510" t="s">
        <v>37</v>
      </c>
      <c r="AF510" t="s">
        <v>38</v>
      </c>
      <c r="AG510" t="s">
        <v>33</v>
      </c>
      <c r="AH510" t="s">
        <v>2551</v>
      </c>
      <c r="AI510" t="s">
        <v>2641</v>
      </c>
      <c r="AK510" t="s">
        <v>2553</v>
      </c>
    </row>
    <row r="511" spans="1:37" x14ac:dyDescent="0.25">
      <c r="A511" t="s">
        <v>2779</v>
      </c>
      <c r="C511" t="s">
        <v>33</v>
      </c>
      <c r="D511" t="s">
        <v>2780</v>
      </c>
      <c r="G511" t="s">
        <v>2781</v>
      </c>
      <c r="H511" t="s">
        <v>34</v>
      </c>
      <c r="I511" t="b">
        <v>0</v>
      </c>
      <c r="J511" s="1">
        <v>42476</v>
      </c>
      <c r="K511" s="2">
        <v>42476</v>
      </c>
      <c r="L511" t="s">
        <v>35</v>
      </c>
      <c r="M511" s="3">
        <v>0.58333333333333337</v>
      </c>
      <c r="N511" t="s">
        <v>2782</v>
      </c>
      <c r="O511" t="s">
        <v>2783</v>
      </c>
      <c r="P511" t="s">
        <v>156</v>
      </c>
      <c r="Q511" t="b">
        <v>0</v>
      </c>
      <c r="R511" s="1">
        <v>42476</v>
      </c>
      <c r="S511" s="2">
        <v>42476</v>
      </c>
      <c r="T511" t="s">
        <v>35</v>
      </c>
      <c r="U511" s="3">
        <v>0.58333333333333337</v>
      </c>
      <c r="V511" t="s">
        <v>2782</v>
      </c>
      <c r="W511" t="s">
        <v>2783</v>
      </c>
      <c r="X511" t="s">
        <v>156</v>
      </c>
      <c r="Y511" t="s">
        <v>2544</v>
      </c>
      <c r="Z511" t="s">
        <v>2545</v>
      </c>
      <c r="AA511" t="s">
        <v>2544</v>
      </c>
      <c r="AD511" t="s">
        <v>37</v>
      </c>
      <c r="AE511" t="s">
        <v>37</v>
      </c>
      <c r="AF511" t="s">
        <v>38</v>
      </c>
      <c r="AG511" t="s">
        <v>33</v>
      </c>
      <c r="AH511" t="s">
        <v>2569</v>
      </c>
      <c r="AI511" t="s">
        <v>2784</v>
      </c>
      <c r="AK511" t="s">
        <v>2571</v>
      </c>
    </row>
    <row r="512" spans="1:37" x14ac:dyDescent="0.25">
      <c r="A512" t="s">
        <v>2572</v>
      </c>
      <c r="C512" t="s">
        <v>33</v>
      </c>
      <c r="D512" t="s">
        <v>2573</v>
      </c>
      <c r="E512" t="s">
        <v>2081</v>
      </c>
      <c r="G512" t="s">
        <v>2785</v>
      </c>
      <c r="H512" t="s">
        <v>34</v>
      </c>
      <c r="I512" t="b">
        <v>0</v>
      </c>
      <c r="J512" s="1">
        <v>42478</v>
      </c>
      <c r="K512" s="2">
        <v>42478</v>
      </c>
      <c r="L512" t="s">
        <v>39</v>
      </c>
      <c r="M512" s="3">
        <v>0.4375</v>
      </c>
      <c r="N512" t="s">
        <v>2081</v>
      </c>
      <c r="O512" t="s">
        <v>2082</v>
      </c>
      <c r="P512" t="s">
        <v>156</v>
      </c>
      <c r="Q512" t="b">
        <v>0</v>
      </c>
      <c r="R512" s="1">
        <v>42478</v>
      </c>
      <c r="S512" s="2">
        <v>42478</v>
      </c>
      <c r="T512" t="s">
        <v>39</v>
      </c>
      <c r="U512" s="3">
        <v>0.4375</v>
      </c>
      <c r="V512" t="s">
        <v>2081</v>
      </c>
      <c r="W512" t="s">
        <v>2082</v>
      </c>
      <c r="X512" t="s">
        <v>156</v>
      </c>
      <c r="Y512" t="s">
        <v>2544</v>
      </c>
      <c r="Z512" t="s">
        <v>2545</v>
      </c>
      <c r="AA512" t="s">
        <v>2544</v>
      </c>
      <c r="AD512" t="s">
        <v>37</v>
      </c>
      <c r="AE512" t="s">
        <v>37</v>
      </c>
      <c r="AF512" t="s">
        <v>38</v>
      </c>
      <c r="AG512" t="s">
        <v>33</v>
      </c>
      <c r="AH512" t="s">
        <v>2577</v>
      </c>
      <c r="AI512" t="s">
        <v>2578</v>
      </c>
      <c r="AK512" t="s">
        <v>2579</v>
      </c>
    </row>
    <row r="513" spans="1:37" x14ac:dyDescent="0.25">
      <c r="A513" t="s">
        <v>2539</v>
      </c>
      <c r="C513" t="s">
        <v>33</v>
      </c>
      <c r="D513" t="s">
        <v>2786</v>
      </c>
      <c r="G513" t="s">
        <v>2787</v>
      </c>
      <c r="H513" t="s">
        <v>34</v>
      </c>
      <c r="I513" t="b">
        <v>0</v>
      </c>
      <c r="J513" s="1">
        <v>42479</v>
      </c>
      <c r="K513" s="2">
        <v>42479</v>
      </c>
      <c r="L513" t="s">
        <v>40</v>
      </c>
      <c r="M513" s="3">
        <v>0.6875</v>
      </c>
      <c r="N513" t="s">
        <v>2788</v>
      </c>
      <c r="O513" t="s">
        <v>2789</v>
      </c>
      <c r="P513" t="s">
        <v>156</v>
      </c>
      <c r="Q513" t="b">
        <v>0</v>
      </c>
      <c r="R513" s="1">
        <v>42479</v>
      </c>
      <c r="S513" s="2">
        <v>42479</v>
      </c>
      <c r="T513" t="s">
        <v>40</v>
      </c>
      <c r="U513" s="3">
        <v>0.6875</v>
      </c>
      <c r="V513" t="s">
        <v>2788</v>
      </c>
      <c r="W513" t="s">
        <v>2789</v>
      </c>
      <c r="X513" t="s">
        <v>156</v>
      </c>
      <c r="Y513" t="s">
        <v>2544</v>
      </c>
      <c r="Z513" t="s">
        <v>2545</v>
      </c>
      <c r="AA513" t="s">
        <v>2544</v>
      </c>
      <c r="AD513" t="s">
        <v>37</v>
      </c>
      <c r="AE513" t="s">
        <v>37</v>
      </c>
      <c r="AF513" t="s">
        <v>38</v>
      </c>
      <c r="AG513" t="s">
        <v>33</v>
      </c>
      <c r="AH513" t="s">
        <v>2546</v>
      </c>
      <c r="AI513" t="s">
        <v>2547</v>
      </c>
      <c r="AK513" t="s">
        <v>2548</v>
      </c>
    </row>
    <row r="514" spans="1:37" x14ac:dyDescent="0.25">
      <c r="A514" t="s">
        <v>2790</v>
      </c>
      <c r="C514" t="s">
        <v>33</v>
      </c>
      <c r="D514" t="s">
        <v>2791</v>
      </c>
      <c r="G514" t="s">
        <v>2792</v>
      </c>
      <c r="H514" t="s">
        <v>34</v>
      </c>
      <c r="I514" t="b">
        <v>0</v>
      </c>
      <c r="J514" s="1">
        <v>42479</v>
      </c>
      <c r="K514" s="2">
        <v>42479</v>
      </c>
      <c r="L514" t="s">
        <v>40</v>
      </c>
      <c r="M514" s="3">
        <v>0.72916666666666663</v>
      </c>
      <c r="N514" t="s">
        <v>2105</v>
      </c>
      <c r="O514" t="s">
        <v>2106</v>
      </c>
      <c r="P514" t="s">
        <v>156</v>
      </c>
      <c r="Q514" t="b">
        <v>0</v>
      </c>
      <c r="R514" s="1">
        <v>42479</v>
      </c>
      <c r="S514" s="2">
        <v>42479</v>
      </c>
      <c r="T514" t="s">
        <v>40</v>
      </c>
      <c r="U514" s="3">
        <v>0.72916666666666663</v>
      </c>
      <c r="V514" t="s">
        <v>2105</v>
      </c>
      <c r="W514" t="s">
        <v>2106</v>
      </c>
      <c r="X514" t="s">
        <v>156</v>
      </c>
      <c r="Y514" t="s">
        <v>2544</v>
      </c>
      <c r="Z514" t="s">
        <v>2545</v>
      </c>
      <c r="AA514" t="s">
        <v>2544</v>
      </c>
      <c r="AD514" t="s">
        <v>37</v>
      </c>
      <c r="AE514" t="s">
        <v>37</v>
      </c>
      <c r="AF514" t="s">
        <v>38</v>
      </c>
      <c r="AG514" t="s">
        <v>33</v>
      </c>
      <c r="AH514" t="s">
        <v>2648</v>
      </c>
      <c r="AI514" t="s">
        <v>2793</v>
      </c>
      <c r="AK514" t="s">
        <v>2650</v>
      </c>
    </row>
    <row r="515" spans="1:37" x14ac:dyDescent="0.25">
      <c r="A515" t="s">
        <v>1414</v>
      </c>
      <c r="C515" t="s">
        <v>33</v>
      </c>
      <c r="D515" t="s">
        <v>2794</v>
      </c>
      <c r="G515" t="s">
        <v>2795</v>
      </c>
      <c r="H515" t="s">
        <v>34</v>
      </c>
      <c r="I515" t="b">
        <v>0</v>
      </c>
      <c r="J515" s="1">
        <v>42480</v>
      </c>
      <c r="K515" s="2">
        <v>42480</v>
      </c>
      <c r="L515" t="s">
        <v>41</v>
      </c>
      <c r="M515" s="3">
        <v>0.4375</v>
      </c>
      <c r="N515" t="s">
        <v>2114</v>
      </c>
      <c r="O515" t="s">
        <v>2115</v>
      </c>
      <c r="P515" t="s">
        <v>156</v>
      </c>
      <c r="Q515" t="b">
        <v>0</v>
      </c>
      <c r="R515" s="1">
        <v>42480</v>
      </c>
      <c r="S515" s="2">
        <v>42480</v>
      </c>
      <c r="T515" t="s">
        <v>41</v>
      </c>
      <c r="U515" s="3">
        <v>0.4375</v>
      </c>
      <c r="V515" t="s">
        <v>2114</v>
      </c>
      <c r="W515" t="s">
        <v>2115</v>
      </c>
      <c r="X515" t="s">
        <v>156</v>
      </c>
      <c r="Y515" t="s">
        <v>2544</v>
      </c>
      <c r="Z515" t="s">
        <v>2545</v>
      </c>
      <c r="AA515" t="s">
        <v>2544</v>
      </c>
      <c r="AD515" t="s">
        <v>37</v>
      </c>
      <c r="AE515" t="s">
        <v>37</v>
      </c>
      <c r="AF515" t="s">
        <v>38</v>
      </c>
      <c r="AG515" t="s">
        <v>33</v>
      </c>
      <c r="AH515" t="s">
        <v>2684</v>
      </c>
      <c r="AI515" t="s">
        <v>2796</v>
      </c>
      <c r="AK515" t="s">
        <v>2681</v>
      </c>
    </row>
    <row r="516" spans="1:37" x14ac:dyDescent="0.25">
      <c r="A516" t="s">
        <v>2797</v>
      </c>
      <c r="C516" t="s">
        <v>33</v>
      </c>
      <c r="D516" t="s">
        <v>2798</v>
      </c>
      <c r="G516" t="s">
        <v>2799</v>
      </c>
      <c r="H516" t="s">
        <v>34</v>
      </c>
      <c r="I516" t="b">
        <v>0</v>
      </c>
      <c r="J516" s="1">
        <v>42481</v>
      </c>
      <c r="K516" s="2">
        <v>42481</v>
      </c>
      <c r="L516" t="s">
        <v>42</v>
      </c>
      <c r="M516" s="3">
        <v>0.52083333333333337</v>
      </c>
      <c r="N516" t="s">
        <v>2800</v>
      </c>
      <c r="O516" t="s">
        <v>2801</v>
      </c>
      <c r="P516" t="s">
        <v>156</v>
      </c>
      <c r="Q516" t="b">
        <v>0</v>
      </c>
      <c r="R516" s="1">
        <v>42481</v>
      </c>
      <c r="S516" s="2">
        <v>42481</v>
      </c>
      <c r="T516" t="s">
        <v>42</v>
      </c>
      <c r="U516" s="3">
        <v>0.52083333333333337</v>
      </c>
      <c r="V516" t="s">
        <v>2800</v>
      </c>
      <c r="W516" t="s">
        <v>2801</v>
      </c>
      <c r="X516" t="s">
        <v>156</v>
      </c>
      <c r="Y516" t="s">
        <v>2544</v>
      </c>
      <c r="Z516" t="s">
        <v>2545</v>
      </c>
      <c r="AA516" t="s">
        <v>2544</v>
      </c>
      <c r="AD516" t="s">
        <v>37</v>
      </c>
      <c r="AE516" t="s">
        <v>37</v>
      </c>
      <c r="AF516" t="s">
        <v>38</v>
      </c>
      <c r="AG516" t="s">
        <v>33</v>
      </c>
      <c r="AH516" t="s">
        <v>2602</v>
      </c>
      <c r="AI516" t="s">
        <v>2802</v>
      </c>
      <c r="AK516" t="s">
        <v>2803</v>
      </c>
    </row>
    <row r="517" spans="1:37" x14ac:dyDescent="0.25">
      <c r="A517" t="s">
        <v>2539</v>
      </c>
      <c r="C517" t="s">
        <v>33</v>
      </c>
      <c r="D517" t="s">
        <v>2804</v>
      </c>
      <c r="G517" t="s">
        <v>2805</v>
      </c>
      <c r="H517" t="s">
        <v>34</v>
      </c>
      <c r="I517" t="b">
        <v>0</v>
      </c>
      <c r="J517" s="1">
        <v>42481</v>
      </c>
      <c r="K517" s="2">
        <v>42481</v>
      </c>
      <c r="L517" t="s">
        <v>42</v>
      </c>
      <c r="M517" s="3">
        <v>0.6875</v>
      </c>
      <c r="N517" t="s">
        <v>968</v>
      </c>
      <c r="O517" t="s">
        <v>970</v>
      </c>
      <c r="P517" t="s">
        <v>156</v>
      </c>
      <c r="Q517" t="b">
        <v>0</v>
      </c>
      <c r="R517" s="1">
        <v>42481</v>
      </c>
      <c r="S517" s="2">
        <v>42481</v>
      </c>
      <c r="T517" t="s">
        <v>42</v>
      </c>
      <c r="U517" s="3">
        <v>0.6875</v>
      </c>
      <c r="V517" t="s">
        <v>968</v>
      </c>
      <c r="W517" t="s">
        <v>970</v>
      </c>
      <c r="X517" t="s">
        <v>156</v>
      </c>
      <c r="Y517" t="s">
        <v>2544</v>
      </c>
      <c r="Z517" t="s">
        <v>2545</v>
      </c>
      <c r="AA517" t="s">
        <v>2544</v>
      </c>
      <c r="AD517" t="s">
        <v>37</v>
      </c>
      <c r="AE517" t="s">
        <v>37</v>
      </c>
      <c r="AF517" t="s">
        <v>38</v>
      </c>
      <c r="AG517" t="s">
        <v>33</v>
      </c>
      <c r="AH517" t="s">
        <v>2546</v>
      </c>
      <c r="AI517" t="s">
        <v>2547</v>
      </c>
      <c r="AK517" t="s">
        <v>2548</v>
      </c>
    </row>
    <row r="518" spans="1:37" x14ac:dyDescent="0.25">
      <c r="A518" t="s">
        <v>2677</v>
      </c>
      <c r="C518" t="s">
        <v>33</v>
      </c>
      <c r="D518" t="s">
        <v>2806</v>
      </c>
      <c r="G518" t="s">
        <v>2807</v>
      </c>
      <c r="H518" t="s">
        <v>34</v>
      </c>
      <c r="I518" t="b">
        <v>0</v>
      </c>
      <c r="J518" s="1">
        <v>42481</v>
      </c>
      <c r="K518" s="2">
        <v>42481</v>
      </c>
      <c r="L518" t="s">
        <v>42</v>
      </c>
      <c r="M518" s="3">
        <v>0.70833333333333337</v>
      </c>
      <c r="N518" t="s">
        <v>2138</v>
      </c>
      <c r="O518" t="s">
        <v>2139</v>
      </c>
      <c r="P518" t="s">
        <v>156</v>
      </c>
      <c r="Q518" t="b">
        <v>0</v>
      </c>
      <c r="R518" s="1">
        <v>42481</v>
      </c>
      <c r="S518" s="2">
        <v>42481</v>
      </c>
      <c r="T518" t="s">
        <v>42</v>
      </c>
      <c r="U518" s="3">
        <v>0.75</v>
      </c>
      <c r="V518" t="s">
        <v>971</v>
      </c>
      <c r="W518" t="s">
        <v>972</v>
      </c>
      <c r="X518" t="s">
        <v>156</v>
      </c>
      <c r="Y518" t="s">
        <v>2544</v>
      </c>
      <c r="Z518" t="s">
        <v>2545</v>
      </c>
      <c r="AA518" t="s">
        <v>2544</v>
      </c>
      <c r="AD518" t="s">
        <v>37</v>
      </c>
      <c r="AE518" t="s">
        <v>37</v>
      </c>
      <c r="AF518" t="s">
        <v>38</v>
      </c>
      <c r="AG518" t="s">
        <v>33</v>
      </c>
      <c r="AH518" t="s">
        <v>2569</v>
      </c>
      <c r="AI518" t="s">
        <v>2680</v>
      </c>
      <c r="AK518" t="s">
        <v>2681</v>
      </c>
    </row>
    <row r="519" spans="1:37" x14ac:dyDescent="0.25">
      <c r="A519" t="s">
        <v>2808</v>
      </c>
      <c r="C519" t="s">
        <v>33</v>
      </c>
      <c r="D519" t="s">
        <v>2809</v>
      </c>
      <c r="G519" t="s">
        <v>2810</v>
      </c>
      <c r="H519" t="s">
        <v>34</v>
      </c>
      <c r="I519" t="b">
        <v>0</v>
      </c>
      <c r="J519" s="1">
        <v>42483</v>
      </c>
      <c r="K519" s="2">
        <v>42483</v>
      </c>
      <c r="L519" t="s">
        <v>35</v>
      </c>
      <c r="M519" s="3">
        <v>0.4375</v>
      </c>
      <c r="N519" t="s">
        <v>2165</v>
      </c>
      <c r="O519" t="s">
        <v>2166</v>
      </c>
      <c r="P519" t="s">
        <v>156</v>
      </c>
      <c r="Q519" t="b">
        <v>0</v>
      </c>
      <c r="R519" s="1">
        <v>42483</v>
      </c>
      <c r="S519" s="2">
        <v>42483</v>
      </c>
      <c r="T519" t="s">
        <v>35</v>
      </c>
      <c r="U519" s="3">
        <v>0.4375</v>
      </c>
      <c r="V519" t="s">
        <v>2165</v>
      </c>
      <c r="W519" t="s">
        <v>2166</v>
      </c>
      <c r="X519" t="s">
        <v>156</v>
      </c>
      <c r="Y519" t="s">
        <v>2544</v>
      </c>
      <c r="Z519" t="s">
        <v>2545</v>
      </c>
      <c r="AA519" t="s">
        <v>2544</v>
      </c>
      <c r="AD519" t="s">
        <v>37</v>
      </c>
      <c r="AE519" t="s">
        <v>37</v>
      </c>
      <c r="AF519" t="s">
        <v>38</v>
      </c>
      <c r="AG519" t="s">
        <v>33</v>
      </c>
      <c r="AH519" t="s">
        <v>2811</v>
      </c>
      <c r="AI519" t="s">
        <v>2812</v>
      </c>
      <c r="AK519" t="s">
        <v>2813</v>
      </c>
    </row>
    <row r="520" spans="1:37" x14ac:dyDescent="0.25">
      <c r="A520" t="s">
        <v>1960</v>
      </c>
      <c r="C520" t="s">
        <v>33</v>
      </c>
      <c r="D520" t="s">
        <v>2814</v>
      </c>
      <c r="G520" t="s">
        <v>2815</v>
      </c>
      <c r="H520" t="s">
        <v>34</v>
      </c>
      <c r="I520" t="b">
        <v>0</v>
      </c>
      <c r="J520" s="1">
        <v>42483</v>
      </c>
      <c r="K520" s="2">
        <v>42483</v>
      </c>
      <c r="L520" t="s">
        <v>35</v>
      </c>
      <c r="M520" s="3">
        <v>0.58333333333333337</v>
      </c>
      <c r="N520" t="s">
        <v>2175</v>
      </c>
      <c r="O520" t="s">
        <v>2176</v>
      </c>
      <c r="P520" t="s">
        <v>156</v>
      </c>
      <c r="Q520" t="b">
        <v>0</v>
      </c>
      <c r="R520" s="1">
        <v>42483</v>
      </c>
      <c r="S520" s="2">
        <v>42483</v>
      </c>
      <c r="T520" t="s">
        <v>35</v>
      </c>
      <c r="U520" s="3">
        <v>0.58333333333333337</v>
      </c>
      <c r="V520" t="s">
        <v>2175</v>
      </c>
      <c r="W520" t="s">
        <v>2176</v>
      </c>
      <c r="X520" t="s">
        <v>156</v>
      </c>
      <c r="Y520" t="s">
        <v>2534</v>
      </c>
      <c r="Z520" t="s">
        <v>2535</v>
      </c>
      <c r="AA520" t="s">
        <v>2534</v>
      </c>
      <c r="AD520" t="s">
        <v>37</v>
      </c>
      <c r="AE520" t="s">
        <v>37</v>
      </c>
      <c r="AF520" t="s">
        <v>38</v>
      </c>
      <c r="AG520" t="s">
        <v>33</v>
      </c>
      <c r="AH520" t="s">
        <v>2816</v>
      </c>
      <c r="AI520" t="s">
        <v>2817</v>
      </c>
      <c r="AK520" t="s">
        <v>2818</v>
      </c>
    </row>
    <row r="521" spans="1:37" x14ac:dyDescent="0.25">
      <c r="A521" t="s">
        <v>2572</v>
      </c>
      <c r="C521" t="s">
        <v>33</v>
      </c>
      <c r="D521" t="s">
        <v>2573</v>
      </c>
      <c r="E521" t="s">
        <v>2186</v>
      </c>
      <c r="G521" t="s">
        <v>2819</v>
      </c>
      <c r="H521" t="s">
        <v>34</v>
      </c>
      <c r="I521" t="b">
        <v>0</v>
      </c>
      <c r="J521" s="1">
        <v>42485</v>
      </c>
      <c r="K521" s="2">
        <v>42485</v>
      </c>
      <c r="L521" t="s">
        <v>39</v>
      </c>
      <c r="M521" s="3">
        <v>0.4375</v>
      </c>
      <c r="N521" t="s">
        <v>2186</v>
      </c>
      <c r="O521" t="s">
        <v>2187</v>
      </c>
      <c r="P521" t="s">
        <v>156</v>
      </c>
      <c r="Q521" t="b">
        <v>0</v>
      </c>
      <c r="R521" s="1">
        <v>42485</v>
      </c>
      <c r="S521" s="2">
        <v>42485</v>
      </c>
      <c r="T521" t="s">
        <v>39</v>
      </c>
      <c r="U521" s="3">
        <v>0.4375</v>
      </c>
      <c r="V521" t="s">
        <v>2186</v>
      </c>
      <c r="W521" t="s">
        <v>2187</v>
      </c>
      <c r="X521" t="s">
        <v>156</v>
      </c>
      <c r="Y521" t="s">
        <v>2544</v>
      </c>
      <c r="Z521" t="s">
        <v>2545</v>
      </c>
      <c r="AA521" t="s">
        <v>2544</v>
      </c>
      <c r="AD521" t="s">
        <v>37</v>
      </c>
      <c r="AE521" t="s">
        <v>37</v>
      </c>
      <c r="AF521" t="s">
        <v>38</v>
      </c>
      <c r="AG521" t="s">
        <v>33</v>
      </c>
      <c r="AH521" t="s">
        <v>2577</v>
      </c>
      <c r="AI521" t="s">
        <v>2578</v>
      </c>
      <c r="AK521" t="s">
        <v>2579</v>
      </c>
    </row>
    <row r="522" spans="1:37" x14ac:dyDescent="0.25">
      <c r="A522" t="s">
        <v>2539</v>
      </c>
      <c r="C522" t="s">
        <v>33</v>
      </c>
      <c r="D522" t="s">
        <v>2820</v>
      </c>
      <c r="G522" t="s">
        <v>2821</v>
      </c>
      <c r="H522" t="s">
        <v>34</v>
      </c>
      <c r="I522" t="b">
        <v>0</v>
      </c>
      <c r="J522" s="1">
        <v>42486</v>
      </c>
      <c r="K522" s="2">
        <v>42486</v>
      </c>
      <c r="L522" t="s">
        <v>40</v>
      </c>
      <c r="M522" s="3">
        <v>0.6875</v>
      </c>
      <c r="N522" t="s">
        <v>2822</v>
      </c>
      <c r="O522" t="s">
        <v>2823</v>
      </c>
      <c r="P522" t="s">
        <v>156</v>
      </c>
      <c r="Q522" t="b">
        <v>0</v>
      </c>
      <c r="R522" s="1">
        <v>42486</v>
      </c>
      <c r="S522" s="2">
        <v>42486</v>
      </c>
      <c r="T522" t="s">
        <v>40</v>
      </c>
      <c r="U522" s="3">
        <v>0.6875</v>
      </c>
      <c r="V522" t="s">
        <v>2822</v>
      </c>
      <c r="W522" t="s">
        <v>2823</v>
      </c>
      <c r="X522" t="s">
        <v>156</v>
      </c>
      <c r="Y522" t="s">
        <v>2544</v>
      </c>
      <c r="Z522" t="s">
        <v>2545</v>
      </c>
      <c r="AA522" t="s">
        <v>2544</v>
      </c>
      <c r="AD522" t="s">
        <v>37</v>
      </c>
      <c r="AE522" t="s">
        <v>37</v>
      </c>
      <c r="AF522" t="s">
        <v>38</v>
      </c>
      <c r="AG522" t="s">
        <v>33</v>
      </c>
      <c r="AH522" t="s">
        <v>2546</v>
      </c>
      <c r="AI522" t="s">
        <v>2547</v>
      </c>
      <c r="AK522" t="s">
        <v>2548</v>
      </c>
    </row>
    <row r="523" spans="1:37" x14ac:dyDescent="0.25">
      <c r="A523" t="s">
        <v>1414</v>
      </c>
      <c r="C523" t="s">
        <v>33</v>
      </c>
      <c r="D523" t="s">
        <v>2824</v>
      </c>
      <c r="G523" t="s">
        <v>2825</v>
      </c>
      <c r="H523" t="s">
        <v>34</v>
      </c>
      <c r="I523" t="b">
        <v>0</v>
      </c>
      <c r="J523" s="1">
        <v>42487</v>
      </c>
      <c r="K523" s="2">
        <v>42487</v>
      </c>
      <c r="L523" t="s">
        <v>41</v>
      </c>
      <c r="M523" s="3">
        <v>0.4375</v>
      </c>
      <c r="N523" t="s">
        <v>2826</v>
      </c>
      <c r="O523" t="s">
        <v>2827</v>
      </c>
      <c r="P523" t="s">
        <v>156</v>
      </c>
      <c r="Q523" t="b">
        <v>0</v>
      </c>
      <c r="R523" s="1">
        <v>42487</v>
      </c>
      <c r="S523" s="2">
        <v>42487</v>
      </c>
      <c r="T523" t="s">
        <v>41</v>
      </c>
      <c r="U523" s="3">
        <v>0.4375</v>
      </c>
      <c r="V523" t="s">
        <v>2826</v>
      </c>
      <c r="W523" t="s">
        <v>2827</v>
      </c>
      <c r="X523" t="s">
        <v>156</v>
      </c>
      <c r="Y523" t="s">
        <v>2544</v>
      </c>
      <c r="Z523" t="s">
        <v>2545</v>
      </c>
      <c r="AA523" t="s">
        <v>2544</v>
      </c>
      <c r="AD523" t="s">
        <v>37</v>
      </c>
      <c r="AE523" t="s">
        <v>37</v>
      </c>
      <c r="AF523" t="s">
        <v>38</v>
      </c>
      <c r="AG523" t="s">
        <v>33</v>
      </c>
      <c r="AH523" t="s">
        <v>2684</v>
      </c>
      <c r="AI523" t="s">
        <v>2796</v>
      </c>
      <c r="AK523" t="s">
        <v>2681</v>
      </c>
    </row>
    <row r="524" spans="1:37" x14ac:dyDescent="0.25">
      <c r="A524" t="s">
        <v>2828</v>
      </c>
      <c r="C524" t="s">
        <v>33</v>
      </c>
      <c r="D524" t="s">
        <v>2829</v>
      </c>
      <c r="G524" t="s">
        <v>2830</v>
      </c>
      <c r="H524" t="s">
        <v>34</v>
      </c>
      <c r="I524" t="b">
        <v>0</v>
      </c>
      <c r="J524" s="1">
        <v>42488</v>
      </c>
      <c r="K524" s="2">
        <v>42488</v>
      </c>
      <c r="L524" t="s">
        <v>42</v>
      </c>
      <c r="M524" s="3">
        <v>0.72916666666666663</v>
      </c>
      <c r="N524" t="s">
        <v>2831</v>
      </c>
      <c r="O524" t="s">
        <v>2832</v>
      </c>
      <c r="P524" t="s">
        <v>156</v>
      </c>
      <c r="Q524" t="b">
        <v>0</v>
      </c>
      <c r="R524" s="1">
        <v>42488</v>
      </c>
      <c r="S524" s="2">
        <v>42488</v>
      </c>
      <c r="T524" t="s">
        <v>42</v>
      </c>
      <c r="U524" s="3">
        <v>0.72916666666666663</v>
      </c>
      <c r="V524" t="s">
        <v>2831</v>
      </c>
      <c r="W524" t="s">
        <v>2832</v>
      </c>
      <c r="X524" t="s">
        <v>156</v>
      </c>
      <c r="Y524" t="s">
        <v>2544</v>
      </c>
      <c r="Z524" t="s">
        <v>2545</v>
      </c>
      <c r="AA524" t="s">
        <v>2544</v>
      </c>
      <c r="AD524" t="s">
        <v>37</v>
      </c>
      <c r="AE524" t="s">
        <v>37</v>
      </c>
      <c r="AF524" t="s">
        <v>38</v>
      </c>
      <c r="AG524" t="s">
        <v>33</v>
      </c>
      <c r="AH524" t="s">
        <v>2833</v>
      </c>
      <c r="AI524" t="s">
        <v>2834</v>
      </c>
      <c r="AK524" t="s">
        <v>2835</v>
      </c>
    </row>
    <row r="525" spans="1:37" x14ac:dyDescent="0.25">
      <c r="A525" t="s">
        <v>1960</v>
      </c>
      <c r="C525" t="s">
        <v>33</v>
      </c>
      <c r="D525" t="s">
        <v>2836</v>
      </c>
      <c r="G525" t="s">
        <v>2837</v>
      </c>
      <c r="H525" t="s">
        <v>34</v>
      </c>
      <c r="I525" t="b">
        <v>0</v>
      </c>
      <c r="J525" s="1">
        <v>42490</v>
      </c>
      <c r="K525" s="2">
        <v>42490</v>
      </c>
      <c r="L525" t="s">
        <v>35</v>
      </c>
      <c r="M525" s="3">
        <v>0.60416666666666663</v>
      </c>
      <c r="N525" t="s">
        <v>2838</v>
      </c>
      <c r="O525" t="s">
        <v>2839</v>
      </c>
      <c r="P525" t="s">
        <v>156</v>
      </c>
      <c r="Q525" t="b">
        <v>0</v>
      </c>
      <c r="R525" s="1">
        <v>42490</v>
      </c>
      <c r="S525" s="2">
        <v>42490</v>
      </c>
      <c r="T525" t="s">
        <v>35</v>
      </c>
      <c r="U525" s="3">
        <v>0.60416666666666663</v>
      </c>
      <c r="V525" t="s">
        <v>2838</v>
      </c>
      <c r="W525" t="s">
        <v>2839</v>
      </c>
      <c r="X525" t="s">
        <v>156</v>
      </c>
      <c r="Y525" t="s">
        <v>2544</v>
      </c>
      <c r="Z525" t="s">
        <v>2545</v>
      </c>
      <c r="AA525" t="s">
        <v>2544</v>
      </c>
      <c r="AD525" t="s">
        <v>37</v>
      </c>
      <c r="AE525" t="s">
        <v>37</v>
      </c>
      <c r="AF525" t="s">
        <v>38</v>
      </c>
      <c r="AG525" t="s">
        <v>33</v>
      </c>
      <c r="AH525" t="s">
        <v>2840</v>
      </c>
      <c r="AI525" t="s">
        <v>2841</v>
      </c>
      <c r="AK525" t="s">
        <v>2842</v>
      </c>
    </row>
    <row r="526" spans="1:37" x14ac:dyDescent="0.25">
      <c r="A526" t="s">
        <v>2572</v>
      </c>
      <c r="C526" t="s">
        <v>33</v>
      </c>
      <c r="D526" t="s">
        <v>2573</v>
      </c>
      <c r="E526" t="s">
        <v>2253</v>
      </c>
      <c r="G526" t="s">
        <v>2843</v>
      </c>
      <c r="H526" t="s">
        <v>34</v>
      </c>
      <c r="I526" t="b">
        <v>0</v>
      </c>
      <c r="J526" s="1">
        <v>42492</v>
      </c>
      <c r="K526" s="2">
        <v>42492</v>
      </c>
      <c r="L526" t="s">
        <v>39</v>
      </c>
      <c r="M526" s="3">
        <v>0.4375</v>
      </c>
      <c r="N526" t="s">
        <v>2253</v>
      </c>
      <c r="O526" t="s">
        <v>2254</v>
      </c>
      <c r="P526" t="s">
        <v>156</v>
      </c>
      <c r="Q526" t="b">
        <v>0</v>
      </c>
      <c r="R526" s="1">
        <v>42492</v>
      </c>
      <c r="S526" s="2">
        <v>42492</v>
      </c>
      <c r="T526" t="s">
        <v>39</v>
      </c>
      <c r="U526" s="3">
        <v>0.4375</v>
      </c>
      <c r="V526" t="s">
        <v>2253</v>
      </c>
      <c r="W526" t="s">
        <v>2254</v>
      </c>
      <c r="X526" t="s">
        <v>156</v>
      </c>
      <c r="Y526" t="s">
        <v>2544</v>
      </c>
      <c r="Z526" t="s">
        <v>2545</v>
      </c>
      <c r="AA526" t="s">
        <v>2544</v>
      </c>
      <c r="AD526" t="s">
        <v>37</v>
      </c>
      <c r="AE526" t="s">
        <v>37</v>
      </c>
      <c r="AF526" t="s">
        <v>38</v>
      </c>
      <c r="AG526" t="s">
        <v>33</v>
      </c>
      <c r="AH526" t="s">
        <v>2577</v>
      </c>
      <c r="AI526" t="s">
        <v>2578</v>
      </c>
      <c r="AK526" t="s">
        <v>2579</v>
      </c>
    </row>
    <row r="527" spans="1:37" x14ac:dyDescent="0.25">
      <c r="A527" t="s">
        <v>2844</v>
      </c>
      <c r="C527" t="s">
        <v>33</v>
      </c>
      <c r="D527" t="s">
        <v>2845</v>
      </c>
      <c r="G527" t="s">
        <v>2846</v>
      </c>
      <c r="H527" t="s">
        <v>34</v>
      </c>
      <c r="I527" t="b">
        <v>0</v>
      </c>
      <c r="J527" s="1">
        <v>42493</v>
      </c>
      <c r="K527" s="2">
        <v>42493</v>
      </c>
      <c r="L527" t="s">
        <v>40</v>
      </c>
      <c r="M527" s="3">
        <v>0.6875</v>
      </c>
      <c r="N527" t="s">
        <v>2847</v>
      </c>
      <c r="O527" t="s">
        <v>2848</v>
      </c>
      <c r="P527" t="s">
        <v>156</v>
      </c>
      <c r="Q527" t="b">
        <v>0</v>
      </c>
      <c r="R527" s="1">
        <v>42493</v>
      </c>
      <c r="S527" s="2">
        <v>42493</v>
      </c>
      <c r="T527" t="s">
        <v>40</v>
      </c>
      <c r="U527" s="3">
        <v>0.6875</v>
      </c>
      <c r="V527" t="s">
        <v>2847</v>
      </c>
      <c r="W527" t="s">
        <v>2848</v>
      </c>
      <c r="X527" t="s">
        <v>156</v>
      </c>
      <c r="Y527" t="s">
        <v>2544</v>
      </c>
      <c r="Z527" t="s">
        <v>2545</v>
      </c>
      <c r="AA527" t="s">
        <v>2544</v>
      </c>
      <c r="AD527" t="s">
        <v>37</v>
      </c>
      <c r="AE527" t="s">
        <v>37</v>
      </c>
      <c r="AF527" t="s">
        <v>38</v>
      </c>
      <c r="AG527" t="s">
        <v>33</v>
      </c>
      <c r="AH527" t="s">
        <v>2557</v>
      </c>
      <c r="AI527" t="s">
        <v>2849</v>
      </c>
      <c r="AK527" t="s">
        <v>2559</v>
      </c>
    </row>
    <row r="528" spans="1:37" x14ac:dyDescent="0.25">
      <c r="A528" t="s">
        <v>2850</v>
      </c>
      <c r="C528" t="s">
        <v>33</v>
      </c>
      <c r="D528" t="s">
        <v>2851</v>
      </c>
      <c r="G528" t="s">
        <v>2852</v>
      </c>
      <c r="H528" t="s">
        <v>34</v>
      </c>
      <c r="I528" t="b">
        <v>0</v>
      </c>
      <c r="J528" s="1">
        <v>42494</v>
      </c>
      <c r="K528" s="2">
        <v>42494</v>
      </c>
      <c r="L528" t="s">
        <v>41</v>
      </c>
      <c r="M528" s="3">
        <v>0.41666666666666669</v>
      </c>
      <c r="N528" t="s">
        <v>2853</v>
      </c>
      <c r="O528" t="s">
        <v>2854</v>
      </c>
      <c r="P528" t="s">
        <v>156</v>
      </c>
      <c r="Q528" t="b">
        <v>0</v>
      </c>
      <c r="R528" s="1">
        <v>42494</v>
      </c>
      <c r="S528" s="2">
        <v>42494</v>
      </c>
      <c r="T528" t="s">
        <v>41</v>
      </c>
      <c r="U528" s="3">
        <v>0.70833333333333337</v>
      </c>
      <c r="V528" t="s">
        <v>2290</v>
      </c>
      <c r="W528" t="s">
        <v>2291</v>
      </c>
      <c r="X528" t="s">
        <v>156</v>
      </c>
      <c r="Y528" t="s">
        <v>2544</v>
      </c>
      <c r="Z528" t="s">
        <v>2545</v>
      </c>
      <c r="AA528" t="s">
        <v>2544</v>
      </c>
      <c r="AD528" t="s">
        <v>37</v>
      </c>
      <c r="AE528" t="s">
        <v>37</v>
      </c>
      <c r="AF528" t="s">
        <v>38</v>
      </c>
      <c r="AG528" t="s">
        <v>33</v>
      </c>
      <c r="AH528" t="s">
        <v>2855</v>
      </c>
      <c r="AI528" t="s">
        <v>2856</v>
      </c>
      <c r="AK528" t="s">
        <v>2857</v>
      </c>
    </row>
    <row r="529" spans="1:37" x14ac:dyDescent="0.25">
      <c r="A529" t="s">
        <v>1414</v>
      </c>
      <c r="C529" t="s">
        <v>33</v>
      </c>
      <c r="D529" t="s">
        <v>2858</v>
      </c>
      <c r="G529" t="s">
        <v>2859</v>
      </c>
      <c r="H529" t="s">
        <v>34</v>
      </c>
      <c r="I529" t="b">
        <v>0</v>
      </c>
      <c r="J529" s="1">
        <v>42494</v>
      </c>
      <c r="K529" s="2">
        <v>42494</v>
      </c>
      <c r="L529" t="s">
        <v>41</v>
      </c>
      <c r="M529" s="3">
        <v>0.4375</v>
      </c>
      <c r="N529" t="s">
        <v>2284</v>
      </c>
      <c r="O529" t="s">
        <v>2285</v>
      </c>
      <c r="P529" t="s">
        <v>156</v>
      </c>
      <c r="Q529" t="b">
        <v>0</v>
      </c>
      <c r="R529" s="1">
        <v>42494</v>
      </c>
      <c r="S529" s="2">
        <v>42494</v>
      </c>
      <c r="T529" t="s">
        <v>41</v>
      </c>
      <c r="U529" s="3">
        <v>0.4375</v>
      </c>
      <c r="V529" t="s">
        <v>2284</v>
      </c>
      <c r="W529" t="s">
        <v>2285</v>
      </c>
      <c r="X529" t="s">
        <v>156</v>
      </c>
      <c r="Y529" t="s">
        <v>2544</v>
      </c>
      <c r="Z529" t="s">
        <v>2545</v>
      </c>
      <c r="AA529" t="s">
        <v>2544</v>
      </c>
      <c r="AD529" t="s">
        <v>37</v>
      </c>
      <c r="AE529" t="s">
        <v>37</v>
      </c>
      <c r="AF529" t="s">
        <v>38</v>
      </c>
      <c r="AG529" t="s">
        <v>33</v>
      </c>
      <c r="AH529" t="s">
        <v>2684</v>
      </c>
      <c r="AI529" t="s">
        <v>2796</v>
      </c>
      <c r="AK529" t="s">
        <v>2681</v>
      </c>
    </row>
    <row r="530" spans="1:37" x14ac:dyDescent="0.25">
      <c r="A530" t="s">
        <v>2850</v>
      </c>
      <c r="C530" t="s">
        <v>33</v>
      </c>
      <c r="D530" t="s">
        <v>2860</v>
      </c>
      <c r="G530" t="s">
        <v>2861</v>
      </c>
      <c r="H530" t="s">
        <v>34</v>
      </c>
      <c r="I530" t="b">
        <v>0</v>
      </c>
      <c r="J530" s="1">
        <v>42495</v>
      </c>
      <c r="K530" s="2">
        <v>42495</v>
      </c>
      <c r="L530" t="s">
        <v>42</v>
      </c>
      <c r="M530" s="3">
        <v>0.5</v>
      </c>
      <c r="N530" t="s">
        <v>2862</v>
      </c>
      <c r="O530" t="s">
        <v>2863</v>
      </c>
      <c r="P530" t="s">
        <v>156</v>
      </c>
      <c r="Q530" t="b">
        <v>0</v>
      </c>
      <c r="R530" s="1">
        <v>42495</v>
      </c>
      <c r="S530" s="2">
        <v>42495</v>
      </c>
      <c r="T530" t="s">
        <v>42</v>
      </c>
      <c r="U530" s="3">
        <v>0.79166666666666663</v>
      </c>
      <c r="V530" t="s">
        <v>2320</v>
      </c>
      <c r="W530" t="s">
        <v>2321</v>
      </c>
      <c r="X530" t="s">
        <v>156</v>
      </c>
      <c r="Y530" t="s">
        <v>2544</v>
      </c>
      <c r="Z530" t="s">
        <v>2545</v>
      </c>
      <c r="AA530" t="s">
        <v>2544</v>
      </c>
      <c r="AD530" t="s">
        <v>37</v>
      </c>
      <c r="AE530" t="s">
        <v>37</v>
      </c>
      <c r="AF530" t="s">
        <v>38</v>
      </c>
      <c r="AG530" t="s">
        <v>33</v>
      </c>
      <c r="AH530" t="s">
        <v>2855</v>
      </c>
      <c r="AI530" t="s">
        <v>2856</v>
      </c>
      <c r="AK530" t="s">
        <v>2864</v>
      </c>
    </row>
    <row r="531" spans="1:37" x14ac:dyDescent="0.25">
      <c r="A531" t="s">
        <v>2539</v>
      </c>
      <c r="C531" t="s">
        <v>33</v>
      </c>
      <c r="D531" t="s">
        <v>2865</v>
      </c>
      <c r="G531" t="s">
        <v>2866</v>
      </c>
      <c r="H531" t="s">
        <v>34</v>
      </c>
      <c r="I531" t="b">
        <v>0</v>
      </c>
      <c r="J531" s="1">
        <v>42495</v>
      </c>
      <c r="K531" s="2">
        <v>42495</v>
      </c>
      <c r="L531" t="s">
        <v>42</v>
      </c>
      <c r="M531" s="3">
        <v>0.6875</v>
      </c>
      <c r="N531" t="s">
        <v>1130</v>
      </c>
      <c r="O531" t="s">
        <v>1132</v>
      </c>
      <c r="P531" t="s">
        <v>156</v>
      </c>
      <c r="Q531" t="b">
        <v>0</v>
      </c>
      <c r="R531" s="1">
        <v>42495</v>
      </c>
      <c r="S531" s="2">
        <v>42495</v>
      </c>
      <c r="T531" t="s">
        <v>42</v>
      </c>
      <c r="U531" s="3">
        <v>0.6875</v>
      </c>
      <c r="V531" t="s">
        <v>1130</v>
      </c>
      <c r="W531" t="s">
        <v>1132</v>
      </c>
      <c r="X531" t="s">
        <v>156</v>
      </c>
      <c r="Y531" t="s">
        <v>2544</v>
      </c>
      <c r="Z531" t="s">
        <v>2545</v>
      </c>
      <c r="AA531" t="s">
        <v>2544</v>
      </c>
      <c r="AD531" t="s">
        <v>37</v>
      </c>
      <c r="AE531" t="s">
        <v>37</v>
      </c>
      <c r="AF531" t="s">
        <v>38</v>
      </c>
      <c r="AG531" t="s">
        <v>33</v>
      </c>
      <c r="AH531" t="s">
        <v>2546</v>
      </c>
      <c r="AI531" t="s">
        <v>2547</v>
      </c>
      <c r="AK531" t="s">
        <v>2548</v>
      </c>
    </row>
    <row r="532" spans="1:37" x14ac:dyDescent="0.25">
      <c r="A532" t="s">
        <v>2560</v>
      </c>
      <c r="C532" t="s">
        <v>33</v>
      </c>
      <c r="D532" t="s">
        <v>2867</v>
      </c>
      <c r="G532" t="s">
        <v>2868</v>
      </c>
      <c r="H532" t="s">
        <v>34</v>
      </c>
      <c r="I532" t="b">
        <v>0</v>
      </c>
      <c r="J532" s="1">
        <v>42495</v>
      </c>
      <c r="K532" s="2">
        <v>42495</v>
      </c>
      <c r="L532" t="s">
        <v>42</v>
      </c>
      <c r="M532" s="3">
        <v>0.75</v>
      </c>
      <c r="N532" t="s">
        <v>1133</v>
      </c>
      <c r="O532" t="s">
        <v>1134</v>
      </c>
      <c r="P532" t="s">
        <v>156</v>
      </c>
      <c r="Q532" t="b">
        <v>0</v>
      </c>
      <c r="R532" s="1">
        <v>42495</v>
      </c>
      <c r="S532" s="2">
        <v>42495</v>
      </c>
      <c r="T532" t="s">
        <v>42</v>
      </c>
      <c r="U532" s="3">
        <v>0.75</v>
      </c>
      <c r="V532" t="s">
        <v>1133</v>
      </c>
      <c r="W532" t="s">
        <v>1134</v>
      </c>
      <c r="X532" t="s">
        <v>156</v>
      </c>
      <c r="Y532" t="s">
        <v>2544</v>
      </c>
      <c r="Z532" t="s">
        <v>2545</v>
      </c>
      <c r="AA532" t="s">
        <v>2544</v>
      </c>
      <c r="AD532" t="s">
        <v>37</v>
      </c>
      <c r="AE532" t="s">
        <v>37</v>
      </c>
      <c r="AF532" t="s">
        <v>38</v>
      </c>
      <c r="AG532" t="s">
        <v>33</v>
      </c>
      <c r="AH532" t="s">
        <v>2735</v>
      </c>
      <c r="AI532" t="s">
        <v>2564</v>
      </c>
      <c r="AK532" t="s">
        <v>2736</v>
      </c>
    </row>
    <row r="533" spans="1:37" x14ac:dyDescent="0.25">
      <c r="A533" t="s">
        <v>2850</v>
      </c>
      <c r="C533" t="s">
        <v>33</v>
      </c>
      <c r="D533" t="s">
        <v>2869</v>
      </c>
      <c r="G533" t="s">
        <v>2870</v>
      </c>
      <c r="H533" t="s">
        <v>34</v>
      </c>
      <c r="I533" t="b">
        <v>0</v>
      </c>
      <c r="J533" s="1">
        <v>42497</v>
      </c>
      <c r="K533" s="2">
        <v>42497</v>
      </c>
      <c r="L533" t="s">
        <v>35</v>
      </c>
      <c r="M533" s="3">
        <v>0.41666666666666669</v>
      </c>
      <c r="N533" t="s">
        <v>2871</v>
      </c>
      <c r="O533" t="s">
        <v>2872</v>
      </c>
      <c r="P533" t="s">
        <v>156</v>
      </c>
      <c r="Q533" t="b">
        <v>0</v>
      </c>
      <c r="R533" s="1">
        <v>42497</v>
      </c>
      <c r="S533" s="2">
        <v>42497</v>
      </c>
      <c r="T533" t="s">
        <v>35</v>
      </c>
      <c r="U533" s="3">
        <v>0.58333333333333337</v>
      </c>
      <c r="V533" t="s">
        <v>2873</v>
      </c>
      <c r="W533" t="s">
        <v>2874</v>
      </c>
      <c r="X533" t="s">
        <v>156</v>
      </c>
      <c r="Y533" t="s">
        <v>2544</v>
      </c>
      <c r="Z533" t="s">
        <v>2545</v>
      </c>
      <c r="AA533" t="s">
        <v>2544</v>
      </c>
      <c r="AD533" t="s">
        <v>37</v>
      </c>
      <c r="AE533" t="s">
        <v>37</v>
      </c>
      <c r="AF533" t="s">
        <v>38</v>
      </c>
      <c r="AG533" t="s">
        <v>33</v>
      </c>
      <c r="AH533" t="s">
        <v>2855</v>
      </c>
      <c r="AI533" t="s">
        <v>2856</v>
      </c>
      <c r="AK533" t="s">
        <v>2857</v>
      </c>
    </row>
    <row r="534" spans="1:37" x14ac:dyDescent="0.25">
      <c r="A534" t="s">
        <v>2572</v>
      </c>
      <c r="C534" t="s">
        <v>33</v>
      </c>
      <c r="D534" t="s">
        <v>2573</v>
      </c>
      <c r="E534" t="s">
        <v>2333</v>
      </c>
      <c r="G534" t="s">
        <v>2875</v>
      </c>
      <c r="H534" t="s">
        <v>34</v>
      </c>
      <c r="I534" t="b">
        <v>0</v>
      </c>
      <c r="J534" s="1">
        <v>42499</v>
      </c>
      <c r="K534" s="2">
        <v>42499</v>
      </c>
      <c r="L534" t="s">
        <v>39</v>
      </c>
      <c r="M534" s="3">
        <v>0.4375</v>
      </c>
      <c r="N534" t="s">
        <v>2333</v>
      </c>
      <c r="O534" t="s">
        <v>2334</v>
      </c>
      <c r="P534" t="s">
        <v>156</v>
      </c>
      <c r="Q534" t="b">
        <v>0</v>
      </c>
      <c r="R534" s="1">
        <v>42499</v>
      </c>
      <c r="S534" s="2">
        <v>42499</v>
      </c>
      <c r="T534" t="s">
        <v>39</v>
      </c>
      <c r="U534" s="3">
        <v>0.4375</v>
      </c>
      <c r="V534" t="s">
        <v>2333</v>
      </c>
      <c r="W534" t="s">
        <v>2334</v>
      </c>
      <c r="X534" t="s">
        <v>156</v>
      </c>
      <c r="Y534" t="s">
        <v>2544</v>
      </c>
      <c r="Z534" t="s">
        <v>2545</v>
      </c>
      <c r="AA534" t="s">
        <v>2544</v>
      </c>
      <c r="AD534" t="s">
        <v>37</v>
      </c>
      <c r="AE534" t="s">
        <v>37</v>
      </c>
      <c r="AF534" t="s">
        <v>38</v>
      </c>
      <c r="AG534" t="s">
        <v>33</v>
      </c>
      <c r="AH534" t="s">
        <v>2577</v>
      </c>
      <c r="AI534" t="s">
        <v>2578</v>
      </c>
      <c r="AK534" t="s">
        <v>2579</v>
      </c>
    </row>
    <row r="535" spans="1:37" x14ac:dyDescent="0.25">
      <c r="A535" t="s">
        <v>2844</v>
      </c>
      <c r="C535" t="s">
        <v>33</v>
      </c>
      <c r="D535" t="s">
        <v>2876</v>
      </c>
      <c r="G535" t="s">
        <v>2877</v>
      </c>
      <c r="H535" t="s">
        <v>34</v>
      </c>
      <c r="I535" t="b">
        <v>0</v>
      </c>
      <c r="J535" s="1">
        <v>42500</v>
      </c>
      <c r="K535" s="2">
        <v>42500</v>
      </c>
      <c r="L535" t="s">
        <v>40</v>
      </c>
      <c r="M535" s="3">
        <v>0.6875</v>
      </c>
      <c r="N535" t="s">
        <v>2878</v>
      </c>
      <c r="O535" t="s">
        <v>2879</v>
      </c>
      <c r="P535" t="s">
        <v>156</v>
      </c>
      <c r="Q535" t="b">
        <v>0</v>
      </c>
      <c r="R535" s="1">
        <v>42500</v>
      </c>
      <c r="S535" s="2">
        <v>42500</v>
      </c>
      <c r="T535" t="s">
        <v>40</v>
      </c>
      <c r="U535" s="3">
        <v>0.6875</v>
      </c>
      <c r="V535" t="s">
        <v>2878</v>
      </c>
      <c r="W535" t="s">
        <v>2879</v>
      </c>
      <c r="X535" t="s">
        <v>156</v>
      </c>
      <c r="Y535" t="s">
        <v>2544</v>
      </c>
      <c r="Z535" t="s">
        <v>2545</v>
      </c>
      <c r="AA535" t="s">
        <v>2544</v>
      </c>
      <c r="AD535" t="s">
        <v>37</v>
      </c>
      <c r="AE535" t="s">
        <v>37</v>
      </c>
      <c r="AF535" t="s">
        <v>38</v>
      </c>
      <c r="AG535" t="s">
        <v>33</v>
      </c>
      <c r="AH535" t="s">
        <v>2546</v>
      </c>
      <c r="AI535" t="s">
        <v>2849</v>
      </c>
      <c r="AK535" t="s">
        <v>2548</v>
      </c>
    </row>
    <row r="536" spans="1:37" x14ac:dyDescent="0.25">
      <c r="A536" t="s">
        <v>2880</v>
      </c>
      <c r="C536" t="s">
        <v>33</v>
      </c>
      <c r="D536" t="s">
        <v>2881</v>
      </c>
      <c r="G536" t="s">
        <v>2882</v>
      </c>
      <c r="H536" t="s">
        <v>34</v>
      </c>
      <c r="I536" t="b">
        <v>0</v>
      </c>
      <c r="J536" s="1">
        <v>42500</v>
      </c>
      <c r="K536" s="2">
        <v>42500</v>
      </c>
      <c r="L536" t="s">
        <v>40</v>
      </c>
      <c r="M536" s="3">
        <v>0.72916666666666663</v>
      </c>
      <c r="N536" t="s">
        <v>2355</v>
      </c>
      <c r="O536" t="s">
        <v>2356</v>
      </c>
      <c r="P536" t="s">
        <v>156</v>
      </c>
      <c r="Q536" t="b">
        <v>0</v>
      </c>
      <c r="R536" s="1">
        <v>42500</v>
      </c>
      <c r="S536" s="2">
        <v>42500</v>
      </c>
      <c r="T536" t="s">
        <v>40</v>
      </c>
      <c r="U536" s="3">
        <v>0.72916666666666663</v>
      </c>
      <c r="V536" t="s">
        <v>2355</v>
      </c>
      <c r="W536" t="s">
        <v>2356</v>
      </c>
      <c r="X536" t="s">
        <v>156</v>
      </c>
      <c r="Y536" t="s">
        <v>2544</v>
      </c>
      <c r="Z536" t="s">
        <v>2545</v>
      </c>
      <c r="AA536" t="s">
        <v>2544</v>
      </c>
      <c r="AD536" t="s">
        <v>37</v>
      </c>
      <c r="AE536" t="s">
        <v>37</v>
      </c>
      <c r="AF536" t="s">
        <v>38</v>
      </c>
      <c r="AG536" t="s">
        <v>33</v>
      </c>
      <c r="AH536" t="s">
        <v>2775</v>
      </c>
      <c r="AI536" t="s">
        <v>2883</v>
      </c>
      <c r="AK536" t="s">
        <v>2884</v>
      </c>
    </row>
    <row r="537" spans="1:37" x14ac:dyDescent="0.25">
      <c r="A537" t="s">
        <v>1414</v>
      </c>
      <c r="C537" t="s">
        <v>33</v>
      </c>
      <c r="D537" t="s">
        <v>2885</v>
      </c>
      <c r="G537" t="s">
        <v>2886</v>
      </c>
      <c r="H537" t="s">
        <v>34</v>
      </c>
      <c r="I537" t="b">
        <v>0</v>
      </c>
      <c r="J537" s="1">
        <v>42501</v>
      </c>
      <c r="K537" s="2">
        <v>42501</v>
      </c>
      <c r="L537" t="s">
        <v>41</v>
      </c>
      <c r="M537" s="3">
        <v>0.4375</v>
      </c>
      <c r="N537" t="s">
        <v>2887</v>
      </c>
      <c r="O537" t="s">
        <v>2888</v>
      </c>
      <c r="P537" t="s">
        <v>156</v>
      </c>
      <c r="Q537" t="b">
        <v>0</v>
      </c>
      <c r="R537" s="1">
        <v>42501</v>
      </c>
      <c r="S537" s="2">
        <v>42501</v>
      </c>
      <c r="T537" t="s">
        <v>41</v>
      </c>
      <c r="U537" s="3">
        <v>0.4375</v>
      </c>
      <c r="V537" t="s">
        <v>2887</v>
      </c>
      <c r="W537" t="s">
        <v>2888</v>
      </c>
      <c r="X537" t="s">
        <v>156</v>
      </c>
      <c r="Y537" t="s">
        <v>2544</v>
      </c>
      <c r="Z537" t="s">
        <v>2545</v>
      </c>
      <c r="AA537" t="s">
        <v>2544</v>
      </c>
      <c r="AD537" t="s">
        <v>37</v>
      </c>
      <c r="AE537" t="s">
        <v>37</v>
      </c>
      <c r="AF537" t="s">
        <v>38</v>
      </c>
      <c r="AG537" t="s">
        <v>33</v>
      </c>
      <c r="AH537" t="s">
        <v>2684</v>
      </c>
      <c r="AI537" t="s">
        <v>2796</v>
      </c>
      <c r="AK537" t="s">
        <v>2681</v>
      </c>
    </row>
    <row r="538" spans="1:37" x14ac:dyDescent="0.25">
      <c r="A538" t="s">
        <v>2768</v>
      </c>
      <c r="C538" t="s">
        <v>33</v>
      </c>
      <c r="D538" t="s">
        <v>2889</v>
      </c>
      <c r="G538" t="s">
        <v>2890</v>
      </c>
      <c r="H538" t="s">
        <v>34</v>
      </c>
      <c r="I538" t="b">
        <v>0</v>
      </c>
      <c r="J538" s="1">
        <v>42502</v>
      </c>
      <c r="K538" s="2">
        <v>42502</v>
      </c>
      <c r="L538" t="s">
        <v>42</v>
      </c>
      <c r="M538" s="3">
        <v>0.6875</v>
      </c>
      <c r="N538" t="s">
        <v>1246</v>
      </c>
      <c r="O538" t="s">
        <v>1248</v>
      </c>
      <c r="P538" t="s">
        <v>156</v>
      </c>
      <c r="Q538" t="b">
        <v>0</v>
      </c>
      <c r="R538" s="1">
        <v>42502</v>
      </c>
      <c r="S538" s="2">
        <v>42502</v>
      </c>
      <c r="T538" t="s">
        <v>42</v>
      </c>
      <c r="U538" s="3">
        <v>0.6875</v>
      </c>
      <c r="V538" t="s">
        <v>1246</v>
      </c>
      <c r="W538" t="s">
        <v>1248</v>
      </c>
      <c r="X538" t="s">
        <v>156</v>
      </c>
      <c r="Y538" t="s">
        <v>2544</v>
      </c>
      <c r="Z538" t="s">
        <v>2545</v>
      </c>
      <c r="AA538" t="s">
        <v>2544</v>
      </c>
      <c r="AD538" t="s">
        <v>37</v>
      </c>
      <c r="AE538" t="s">
        <v>37</v>
      </c>
      <c r="AF538" t="s">
        <v>38</v>
      </c>
      <c r="AG538" t="s">
        <v>33</v>
      </c>
      <c r="AH538" t="s">
        <v>2891</v>
      </c>
      <c r="AI538" t="s">
        <v>2771</v>
      </c>
      <c r="AK538" t="s">
        <v>2892</v>
      </c>
    </row>
    <row r="539" spans="1:37" x14ac:dyDescent="0.25">
      <c r="A539" t="s">
        <v>2893</v>
      </c>
      <c r="C539" t="s">
        <v>33</v>
      </c>
      <c r="D539" t="s">
        <v>2894</v>
      </c>
      <c r="G539" t="s">
        <v>2895</v>
      </c>
      <c r="H539" t="s">
        <v>34</v>
      </c>
      <c r="I539" t="b">
        <v>0</v>
      </c>
      <c r="J539" s="1">
        <v>42502</v>
      </c>
      <c r="K539" s="2">
        <v>42502</v>
      </c>
      <c r="L539" t="s">
        <v>42</v>
      </c>
      <c r="M539" s="3">
        <v>0.77083333333333337</v>
      </c>
      <c r="N539" t="s">
        <v>2391</v>
      </c>
      <c r="O539" t="s">
        <v>2393</v>
      </c>
      <c r="P539" t="s">
        <v>156</v>
      </c>
      <c r="Q539" t="b">
        <v>0</v>
      </c>
      <c r="R539" s="1">
        <v>42502</v>
      </c>
      <c r="S539" s="2">
        <v>42502</v>
      </c>
      <c r="T539" t="s">
        <v>42</v>
      </c>
      <c r="U539" s="3">
        <v>0.8125</v>
      </c>
      <c r="V539" t="s">
        <v>2896</v>
      </c>
      <c r="W539" t="s">
        <v>2897</v>
      </c>
      <c r="X539" t="s">
        <v>156</v>
      </c>
      <c r="Y539" t="s">
        <v>2544</v>
      </c>
      <c r="Z539" t="s">
        <v>2545</v>
      </c>
      <c r="AA539" t="s">
        <v>2544</v>
      </c>
      <c r="AD539" t="s">
        <v>37</v>
      </c>
      <c r="AE539" t="s">
        <v>37</v>
      </c>
      <c r="AF539" t="s">
        <v>38</v>
      </c>
      <c r="AG539" t="s">
        <v>33</v>
      </c>
      <c r="AH539" t="s">
        <v>2717</v>
      </c>
      <c r="AI539" t="s">
        <v>2898</v>
      </c>
      <c r="AK539" t="s">
        <v>2719</v>
      </c>
    </row>
    <row r="540" spans="1:37" x14ac:dyDescent="0.25">
      <c r="A540" t="s">
        <v>2636</v>
      </c>
      <c r="C540" t="s">
        <v>33</v>
      </c>
      <c r="D540" t="s">
        <v>2637</v>
      </c>
      <c r="E540" t="s">
        <v>2899</v>
      </c>
      <c r="G540" t="s">
        <v>2900</v>
      </c>
      <c r="H540" t="s">
        <v>34</v>
      </c>
      <c r="I540" t="b">
        <v>0</v>
      </c>
      <c r="J540" s="1">
        <v>42504</v>
      </c>
      <c r="K540" s="2">
        <v>42504</v>
      </c>
      <c r="L540" t="s">
        <v>35</v>
      </c>
      <c r="M540" s="3">
        <v>0.4375</v>
      </c>
      <c r="N540" t="s">
        <v>2901</v>
      </c>
      <c r="O540" t="s">
        <v>2902</v>
      </c>
      <c r="P540" t="s">
        <v>156</v>
      </c>
      <c r="Q540" t="b">
        <v>0</v>
      </c>
      <c r="R540" s="1">
        <v>42511</v>
      </c>
      <c r="S540" s="2">
        <v>42511</v>
      </c>
      <c r="T540" t="s">
        <v>35</v>
      </c>
      <c r="U540" s="3">
        <v>0.4375</v>
      </c>
      <c r="V540" t="s">
        <v>2899</v>
      </c>
      <c r="W540" t="s">
        <v>2903</v>
      </c>
      <c r="X540" t="s">
        <v>156</v>
      </c>
      <c r="Y540" t="s">
        <v>2544</v>
      </c>
      <c r="Z540" t="s">
        <v>2545</v>
      </c>
      <c r="AA540" t="s">
        <v>2544</v>
      </c>
      <c r="AD540" t="s">
        <v>37</v>
      </c>
      <c r="AE540" t="s">
        <v>37</v>
      </c>
      <c r="AF540" t="s">
        <v>38</v>
      </c>
      <c r="AG540" t="s">
        <v>33</v>
      </c>
      <c r="AH540" t="s">
        <v>2551</v>
      </c>
      <c r="AI540" t="s">
        <v>2641</v>
      </c>
      <c r="AK540" t="s">
        <v>2553</v>
      </c>
    </row>
    <row r="541" spans="1:37" x14ac:dyDescent="0.25">
      <c r="A541" t="s">
        <v>2904</v>
      </c>
      <c r="C541" t="s">
        <v>33</v>
      </c>
      <c r="D541" t="s">
        <v>2905</v>
      </c>
      <c r="G541" t="s">
        <v>2906</v>
      </c>
      <c r="H541" t="s">
        <v>34</v>
      </c>
      <c r="I541" t="b">
        <v>0</v>
      </c>
      <c r="J541" s="1">
        <v>42504</v>
      </c>
      <c r="K541" s="2">
        <v>42504</v>
      </c>
      <c r="L541" t="s">
        <v>35</v>
      </c>
      <c r="M541" s="3">
        <v>0.58333333333333337</v>
      </c>
      <c r="N541" t="s">
        <v>1279</v>
      </c>
      <c r="O541" t="s">
        <v>1280</v>
      </c>
      <c r="P541" t="s">
        <v>156</v>
      </c>
      <c r="Q541" t="b">
        <v>0</v>
      </c>
      <c r="R541" s="1">
        <v>42504</v>
      </c>
      <c r="S541" s="2">
        <v>42504</v>
      </c>
      <c r="T541" t="s">
        <v>35</v>
      </c>
      <c r="U541" s="3">
        <v>0.58333333333333337</v>
      </c>
      <c r="V541" t="s">
        <v>1279</v>
      </c>
      <c r="W541" t="s">
        <v>1280</v>
      </c>
      <c r="X541" t="s">
        <v>156</v>
      </c>
      <c r="Y541" t="s">
        <v>2544</v>
      </c>
      <c r="Z541" t="s">
        <v>2545</v>
      </c>
      <c r="AA541" t="s">
        <v>2544</v>
      </c>
      <c r="AD541" t="s">
        <v>37</v>
      </c>
      <c r="AE541" t="s">
        <v>37</v>
      </c>
      <c r="AF541" t="s">
        <v>38</v>
      </c>
      <c r="AG541" t="s">
        <v>33</v>
      </c>
      <c r="AH541" t="s">
        <v>2602</v>
      </c>
      <c r="AI541" t="s">
        <v>2907</v>
      </c>
      <c r="AK541" t="s">
        <v>2908</v>
      </c>
    </row>
    <row r="542" spans="1:37" x14ac:dyDescent="0.25">
      <c r="A542" t="s">
        <v>2572</v>
      </c>
      <c r="C542" t="s">
        <v>33</v>
      </c>
      <c r="D542" t="s">
        <v>2573</v>
      </c>
      <c r="E542" t="s">
        <v>2401</v>
      </c>
      <c r="G542" t="s">
        <v>2909</v>
      </c>
      <c r="H542" t="s">
        <v>34</v>
      </c>
      <c r="I542" t="b">
        <v>0</v>
      </c>
      <c r="J542" s="1">
        <v>42506</v>
      </c>
      <c r="K542" s="2">
        <v>42506</v>
      </c>
      <c r="L542" t="s">
        <v>39</v>
      </c>
      <c r="M542" s="3">
        <v>0.4375</v>
      </c>
      <c r="N542" t="s">
        <v>2401</v>
      </c>
      <c r="O542" t="s">
        <v>2402</v>
      </c>
      <c r="P542" t="s">
        <v>156</v>
      </c>
      <c r="Q542" t="b">
        <v>0</v>
      </c>
      <c r="R542" s="1">
        <v>42506</v>
      </c>
      <c r="S542" s="2">
        <v>42506</v>
      </c>
      <c r="T542" t="s">
        <v>39</v>
      </c>
      <c r="U542" s="3">
        <v>0.4375</v>
      </c>
      <c r="V542" t="s">
        <v>2401</v>
      </c>
      <c r="W542" t="s">
        <v>2402</v>
      </c>
      <c r="X542" t="s">
        <v>156</v>
      </c>
      <c r="Y542" t="s">
        <v>2544</v>
      </c>
      <c r="Z542" t="s">
        <v>2545</v>
      </c>
      <c r="AA542" t="s">
        <v>2544</v>
      </c>
      <c r="AD542" t="s">
        <v>37</v>
      </c>
      <c r="AE542" t="s">
        <v>37</v>
      </c>
      <c r="AF542" t="s">
        <v>38</v>
      </c>
      <c r="AG542" t="s">
        <v>33</v>
      </c>
      <c r="AH542" t="s">
        <v>2577</v>
      </c>
      <c r="AI542" t="s">
        <v>2578</v>
      </c>
      <c r="AK542" t="s">
        <v>2579</v>
      </c>
    </row>
    <row r="543" spans="1:37" x14ac:dyDescent="0.25">
      <c r="A543" t="s">
        <v>2844</v>
      </c>
      <c r="C543" t="s">
        <v>33</v>
      </c>
      <c r="D543" t="s">
        <v>2910</v>
      </c>
      <c r="G543" t="s">
        <v>2911</v>
      </c>
      <c r="H543" t="s">
        <v>34</v>
      </c>
      <c r="I543" t="b">
        <v>0</v>
      </c>
      <c r="J543" s="1">
        <v>42507</v>
      </c>
      <c r="K543" s="2">
        <v>42507</v>
      </c>
      <c r="L543" t="s">
        <v>40</v>
      </c>
      <c r="M543" s="3">
        <v>0.6875</v>
      </c>
      <c r="N543" t="s">
        <v>2912</v>
      </c>
      <c r="O543" t="s">
        <v>2913</v>
      </c>
      <c r="P543" t="s">
        <v>156</v>
      </c>
      <c r="Q543" t="b">
        <v>0</v>
      </c>
      <c r="R543" s="1">
        <v>42507</v>
      </c>
      <c r="S543" s="2">
        <v>42507</v>
      </c>
      <c r="T543" t="s">
        <v>40</v>
      </c>
      <c r="U543" s="3">
        <v>0.6875</v>
      </c>
      <c r="V543" t="s">
        <v>2912</v>
      </c>
      <c r="W543" t="s">
        <v>2913</v>
      </c>
      <c r="X543" t="s">
        <v>156</v>
      </c>
      <c r="Y543" t="s">
        <v>2544</v>
      </c>
      <c r="Z543" t="s">
        <v>2545</v>
      </c>
      <c r="AA543" t="s">
        <v>2544</v>
      </c>
      <c r="AD543" t="s">
        <v>37</v>
      </c>
      <c r="AE543" t="s">
        <v>37</v>
      </c>
      <c r="AF543" t="s">
        <v>38</v>
      </c>
      <c r="AG543" t="s">
        <v>33</v>
      </c>
      <c r="AH543" t="s">
        <v>2546</v>
      </c>
      <c r="AI543" t="s">
        <v>2849</v>
      </c>
      <c r="AK543" t="s">
        <v>2548</v>
      </c>
    </row>
    <row r="544" spans="1:37" x14ac:dyDescent="0.25">
      <c r="A544" t="s">
        <v>2914</v>
      </c>
      <c r="C544" t="s">
        <v>33</v>
      </c>
      <c r="D544" t="s">
        <v>2915</v>
      </c>
      <c r="G544" t="s">
        <v>2916</v>
      </c>
      <c r="H544" t="s">
        <v>34</v>
      </c>
      <c r="I544" t="b">
        <v>0</v>
      </c>
      <c r="J544" s="1">
        <v>42507</v>
      </c>
      <c r="K544" s="2">
        <v>42507</v>
      </c>
      <c r="L544" t="s">
        <v>40</v>
      </c>
      <c r="M544" s="3">
        <v>0.72916666666666663</v>
      </c>
      <c r="N544" t="s">
        <v>2425</v>
      </c>
      <c r="O544" t="s">
        <v>2426</v>
      </c>
      <c r="P544" t="s">
        <v>156</v>
      </c>
      <c r="Q544" t="b">
        <v>0</v>
      </c>
      <c r="R544" s="1">
        <v>42507</v>
      </c>
      <c r="S544" s="2">
        <v>42507</v>
      </c>
      <c r="T544" t="s">
        <v>40</v>
      </c>
      <c r="U544" s="3">
        <v>0.72916666666666663</v>
      </c>
      <c r="V544" t="s">
        <v>2425</v>
      </c>
      <c r="W544" t="s">
        <v>2426</v>
      </c>
      <c r="X544" t="s">
        <v>156</v>
      </c>
      <c r="Y544" t="s">
        <v>2544</v>
      </c>
      <c r="Z544" t="s">
        <v>2545</v>
      </c>
      <c r="AA544" t="s">
        <v>2544</v>
      </c>
      <c r="AD544" t="s">
        <v>37</v>
      </c>
      <c r="AE544" t="s">
        <v>37</v>
      </c>
      <c r="AF544" t="s">
        <v>38</v>
      </c>
      <c r="AG544" t="s">
        <v>33</v>
      </c>
      <c r="AH544" t="s">
        <v>2648</v>
      </c>
      <c r="AI544" t="s">
        <v>2917</v>
      </c>
      <c r="AK544" t="s">
        <v>2650</v>
      </c>
    </row>
    <row r="545" spans="1:37" x14ac:dyDescent="0.25">
      <c r="A545" t="s">
        <v>1414</v>
      </c>
      <c r="C545" t="s">
        <v>33</v>
      </c>
      <c r="D545" t="s">
        <v>2918</v>
      </c>
      <c r="G545" t="s">
        <v>2919</v>
      </c>
      <c r="H545" t="s">
        <v>34</v>
      </c>
      <c r="I545" t="b">
        <v>0</v>
      </c>
      <c r="J545" s="1">
        <v>42508</v>
      </c>
      <c r="K545" s="2">
        <v>42508</v>
      </c>
      <c r="L545" t="s">
        <v>41</v>
      </c>
      <c r="M545" s="3">
        <v>0.4375</v>
      </c>
      <c r="N545" t="s">
        <v>2920</v>
      </c>
      <c r="O545" t="s">
        <v>2921</v>
      </c>
      <c r="P545" t="s">
        <v>156</v>
      </c>
      <c r="Q545" t="b">
        <v>0</v>
      </c>
      <c r="R545" s="1">
        <v>42508</v>
      </c>
      <c r="S545" s="2">
        <v>42508</v>
      </c>
      <c r="T545" t="s">
        <v>41</v>
      </c>
      <c r="U545" s="3">
        <v>0.4375</v>
      </c>
      <c r="V545" t="s">
        <v>2920</v>
      </c>
      <c r="W545" t="s">
        <v>2921</v>
      </c>
      <c r="X545" t="s">
        <v>156</v>
      </c>
      <c r="Y545" t="s">
        <v>2544</v>
      </c>
      <c r="Z545" t="s">
        <v>2545</v>
      </c>
      <c r="AA545" t="s">
        <v>2544</v>
      </c>
      <c r="AD545" t="s">
        <v>37</v>
      </c>
      <c r="AE545" t="s">
        <v>37</v>
      </c>
      <c r="AF545" t="s">
        <v>38</v>
      </c>
      <c r="AG545" t="s">
        <v>33</v>
      </c>
      <c r="AH545" t="s">
        <v>2684</v>
      </c>
      <c r="AI545" t="s">
        <v>2796</v>
      </c>
      <c r="AK545" t="s">
        <v>2681</v>
      </c>
    </row>
    <row r="546" spans="1:37" x14ac:dyDescent="0.25">
      <c r="A546" t="s">
        <v>2922</v>
      </c>
      <c r="C546" t="s">
        <v>33</v>
      </c>
      <c r="D546" t="s">
        <v>2923</v>
      </c>
      <c r="G546" t="s">
        <v>2924</v>
      </c>
      <c r="H546" t="s">
        <v>34</v>
      </c>
      <c r="I546" t="b">
        <v>0</v>
      </c>
      <c r="J546" s="1">
        <v>42509</v>
      </c>
      <c r="K546" s="2">
        <v>42509</v>
      </c>
      <c r="L546" t="s">
        <v>42</v>
      </c>
      <c r="M546" s="3">
        <v>0.52083333333333337</v>
      </c>
      <c r="N546" t="s">
        <v>2925</v>
      </c>
      <c r="O546" t="s">
        <v>2926</v>
      </c>
      <c r="P546" t="s">
        <v>156</v>
      </c>
      <c r="Q546" t="b">
        <v>0</v>
      </c>
      <c r="R546" s="1">
        <v>42509</v>
      </c>
      <c r="S546" s="2">
        <v>42509</v>
      </c>
      <c r="T546" t="s">
        <v>42</v>
      </c>
      <c r="U546" s="3">
        <v>0.52083333333333337</v>
      </c>
      <c r="V546" t="s">
        <v>2925</v>
      </c>
      <c r="W546" t="s">
        <v>2926</v>
      </c>
      <c r="X546" t="s">
        <v>156</v>
      </c>
      <c r="Y546" t="s">
        <v>2544</v>
      </c>
      <c r="Z546" t="s">
        <v>2545</v>
      </c>
      <c r="AA546" t="s">
        <v>2544</v>
      </c>
      <c r="AD546" t="s">
        <v>37</v>
      </c>
      <c r="AE546" t="s">
        <v>37</v>
      </c>
      <c r="AF546" t="s">
        <v>38</v>
      </c>
      <c r="AG546" t="s">
        <v>33</v>
      </c>
      <c r="AH546" t="s">
        <v>2602</v>
      </c>
      <c r="AI546" t="s">
        <v>2927</v>
      </c>
      <c r="AK546" t="s">
        <v>2928</v>
      </c>
    </row>
    <row r="547" spans="1:37" x14ac:dyDescent="0.25">
      <c r="A547" t="s">
        <v>2539</v>
      </c>
      <c r="C547" t="s">
        <v>33</v>
      </c>
      <c r="D547" t="s">
        <v>2929</v>
      </c>
      <c r="G547" t="s">
        <v>2930</v>
      </c>
      <c r="H547" t="s">
        <v>34</v>
      </c>
      <c r="I547" t="b">
        <v>0</v>
      </c>
      <c r="J547" s="1">
        <v>42509</v>
      </c>
      <c r="K547" s="2">
        <v>42509</v>
      </c>
      <c r="L547" t="s">
        <v>42</v>
      </c>
      <c r="M547" s="3">
        <v>0.6875</v>
      </c>
      <c r="N547" t="s">
        <v>1340</v>
      </c>
      <c r="O547" t="s">
        <v>1342</v>
      </c>
      <c r="P547" t="s">
        <v>156</v>
      </c>
      <c r="Q547" t="b">
        <v>0</v>
      </c>
      <c r="R547" s="1">
        <v>42509</v>
      </c>
      <c r="S547" s="2">
        <v>42509</v>
      </c>
      <c r="T547" t="s">
        <v>42</v>
      </c>
      <c r="U547" s="3">
        <v>0.6875</v>
      </c>
      <c r="V547" t="s">
        <v>1340</v>
      </c>
      <c r="W547" t="s">
        <v>1342</v>
      </c>
      <c r="X547" t="s">
        <v>156</v>
      </c>
      <c r="Y547" t="s">
        <v>2544</v>
      </c>
      <c r="Z547" t="s">
        <v>2545</v>
      </c>
      <c r="AA547" t="s">
        <v>2544</v>
      </c>
      <c r="AD547" t="s">
        <v>37</v>
      </c>
      <c r="AE547" t="s">
        <v>37</v>
      </c>
      <c r="AF547" t="s">
        <v>38</v>
      </c>
      <c r="AG547" t="s">
        <v>33</v>
      </c>
      <c r="AH547" t="s">
        <v>2546</v>
      </c>
      <c r="AI547" t="s">
        <v>2547</v>
      </c>
      <c r="AK547" t="s">
        <v>2548</v>
      </c>
    </row>
    <row r="548" spans="1:37" x14ac:dyDescent="0.25">
      <c r="A548" t="s">
        <v>2893</v>
      </c>
      <c r="C548" t="s">
        <v>33</v>
      </c>
      <c r="D548" t="s">
        <v>2931</v>
      </c>
      <c r="G548" t="s">
        <v>2932</v>
      </c>
      <c r="H548" t="s">
        <v>34</v>
      </c>
      <c r="I548" t="b">
        <v>0</v>
      </c>
      <c r="J548" s="1">
        <v>42509</v>
      </c>
      <c r="K548" s="2">
        <v>42509</v>
      </c>
      <c r="L548" t="s">
        <v>42</v>
      </c>
      <c r="M548" s="3">
        <v>0.77083333333333337</v>
      </c>
      <c r="N548" t="s">
        <v>2461</v>
      </c>
      <c r="O548" t="s">
        <v>2462</v>
      </c>
      <c r="P548" t="s">
        <v>156</v>
      </c>
      <c r="Q548" t="b">
        <v>0</v>
      </c>
      <c r="R548" s="1">
        <v>42509</v>
      </c>
      <c r="S548" s="2">
        <v>42509</v>
      </c>
      <c r="T548" t="s">
        <v>42</v>
      </c>
      <c r="U548" s="3">
        <v>0.8125</v>
      </c>
      <c r="V548" t="s">
        <v>2933</v>
      </c>
      <c r="W548" t="s">
        <v>2934</v>
      </c>
      <c r="X548" t="s">
        <v>156</v>
      </c>
      <c r="Y548" t="s">
        <v>2544</v>
      </c>
      <c r="Z548" t="s">
        <v>2545</v>
      </c>
      <c r="AA548" t="s">
        <v>2544</v>
      </c>
      <c r="AD548" t="s">
        <v>37</v>
      </c>
      <c r="AE548" t="s">
        <v>37</v>
      </c>
      <c r="AF548" t="s">
        <v>38</v>
      </c>
      <c r="AG548" t="s">
        <v>33</v>
      </c>
      <c r="AH548" t="s">
        <v>2717</v>
      </c>
      <c r="AI548" t="s">
        <v>2898</v>
      </c>
      <c r="AK548" t="s">
        <v>2719</v>
      </c>
    </row>
    <row r="549" spans="1:37" x14ac:dyDescent="0.25">
      <c r="A549" t="s">
        <v>250</v>
      </c>
      <c r="C549" t="s">
        <v>33</v>
      </c>
      <c r="D549" t="s">
        <v>2935</v>
      </c>
      <c r="G549" t="s">
        <v>2936</v>
      </c>
      <c r="H549" t="s">
        <v>34</v>
      </c>
      <c r="I549" t="b">
        <v>0</v>
      </c>
      <c r="J549" s="1">
        <v>42512</v>
      </c>
      <c r="K549" s="2">
        <v>42512</v>
      </c>
      <c r="L549" t="s">
        <v>36</v>
      </c>
      <c r="M549" s="3">
        <v>0.72916666666666663</v>
      </c>
      <c r="N549" t="s">
        <v>2937</v>
      </c>
      <c r="O549" t="s">
        <v>2938</v>
      </c>
      <c r="P549" t="s">
        <v>156</v>
      </c>
      <c r="Q549" t="b">
        <v>0</v>
      </c>
      <c r="R549" s="1">
        <v>42512</v>
      </c>
      <c r="S549" s="2">
        <v>42512</v>
      </c>
      <c r="T549" t="s">
        <v>36</v>
      </c>
      <c r="U549" s="3">
        <v>0.72916666666666663</v>
      </c>
      <c r="V549" t="s">
        <v>2937</v>
      </c>
      <c r="W549" t="s">
        <v>2938</v>
      </c>
      <c r="X549" t="s">
        <v>156</v>
      </c>
      <c r="Y549" t="s">
        <v>2544</v>
      </c>
      <c r="Z549" t="s">
        <v>2545</v>
      </c>
      <c r="AA549" t="s">
        <v>2544</v>
      </c>
      <c r="AD549" t="s">
        <v>37</v>
      </c>
      <c r="AE549" t="s">
        <v>37</v>
      </c>
      <c r="AF549" t="s">
        <v>38</v>
      </c>
      <c r="AG549" t="s">
        <v>33</v>
      </c>
      <c r="AH549" t="s">
        <v>2939</v>
      </c>
      <c r="AI549" t="s">
        <v>251</v>
      </c>
      <c r="AK549" t="s">
        <v>2940</v>
      </c>
    </row>
    <row r="550" spans="1:37" x14ac:dyDescent="0.25">
      <c r="A550" t="s">
        <v>2572</v>
      </c>
      <c r="C550" t="s">
        <v>33</v>
      </c>
      <c r="D550" t="s">
        <v>2573</v>
      </c>
      <c r="E550" t="s">
        <v>2471</v>
      </c>
      <c r="G550" t="s">
        <v>2941</v>
      </c>
      <c r="H550" t="s">
        <v>34</v>
      </c>
      <c r="I550" t="b">
        <v>0</v>
      </c>
      <c r="J550" s="1">
        <v>42513</v>
      </c>
      <c r="K550" s="2">
        <v>42513</v>
      </c>
      <c r="L550" t="s">
        <v>39</v>
      </c>
      <c r="M550" s="3">
        <v>0.4375</v>
      </c>
      <c r="N550" t="s">
        <v>2471</v>
      </c>
      <c r="O550" t="s">
        <v>2472</v>
      </c>
      <c r="P550" t="s">
        <v>156</v>
      </c>
      <c r="Q550" t="b">
        <v>0</v>
      </c>
      <c r="R550" s="1">
        <v>42513</v>
      </c>
      <c r="S550" s="2">
        <v>42513</v>
      </c>
      <c r="T550" t="s">
        <v>39</v>
      </c>
      <c r="U550" s="3">
        <v>0.4375</v>
      </c>
      <c r="V550" t="s">
        <v>2471</v>
      </c>
      <c r="W550" t="s">
        <v>2472</v>
      </c>
      <c r="X550" t="s">
        <v>156</v>
      </c>
      <c r="Y550" t="s">
        <v>2544</v>
      </c>
      <c r="Z550" t="s">
        <v>2545</v>
      </c>
      <c r="AA550" t="s">
        <v>2544</v>
      </c>
      <c r="AD550" t="s">
        <v>37</v>
      </c>
      <c r="AE550" t="s">
        <v>37</v>
      </c>
      <c r="AF550" t="s">
        <v>38</v>
      </c>
      <c r="AG550" t="s">
        <v>33</v>
      </c>
      <c r="AH550" t="s">
        <v>2577</v>
      </c>
      <c r="AI550" t="s">
        <v>2578</v>
      </c>
      <c r="AK550" t="s">
        <v>2579</v>
      </c>
    </row>
    <row r="551" spans="1:37" x14ac:dyDescent="0.25">
      <c r="A551" t="s">
        <v>2844</v>
      </c>
      <c r="C551" t="s">
        <v>33</v>
      </c>
      <c r="D551" t="s">
        <v>2942</v>
      </c>
      <c r="G551" t="s">
        <v>2943</v>
      </c>
      <c r="H551" t="s">
        <v>34</v>
      </c>
      <c r="I551" t="b">
        <v>0</v>
      </c>
      <c r="J551" s="1">
        <v>42514</v>
      </c>
      <c r="K551" s="2">
        <v>42514</v>
      </c>
      <c r="L551" t="s">
        <v>40</v>
      </c>
      <c r="M551" s="3">
        <v>0.6875</v>
      </c>
      <c r="N551" t="s">
        <v>2944</v>
      </c>
      <c r="O551" t="s">
        <v>2945</v>
      </c>
      <c r="P551" t="s">
        <v>156</v>
      </c>
      <c r="Q551" t="b">
        <v>0</v>
      </c>
      <c r="R551" s="1">
        <v>42514</v>
      </c>
      <c r="S551" s="2">
        <v>42514</v>
      </c>
      <c r="T551" t="s">
        <v>40</v>
      </c>
      <c r="U551" s="3">
        <v>0.6875</v>
      </c>
      <c r="V551" t="s">
        <v>2944</v>
      </c>
      <c r="W551" t="s">
        <v>2945</v>
      </c>
      <c r="X551" t="s">
        <v>156</v>
      </c>
      <c r="Y551" t="s">
        <v>2544</v>
      </c>
      <c r="Z551" t="s">
        <v>2545</v>
      </c>
      <c r="AA551" t="s">
        <v>2544</v>
      </c>
      <c r="AD551" t="s">
        <v>37</v>
      </c>
      <c r="AE551" t="s">
        <v>37</v>
      </c>
      <c r="AF551" t="s">
        <v>38</v>
      </c>
      <c r="AG551" t="s">
        <v>33</v>
      </c>
      <c r="AH551" t="s">
        <v>2546</v>
      </c>
      <c r="AI551" t="s">
        <v>2849</v>
      </c>
      <c r="AK551" t="s">
        <v>2548</v>
      </c>
    </row>
    <row r="552" spans="1:37" x14ac:dyDescent="0.25">
      <c r="A552" t="s">
        <v>2946</v>
      </c>
      <c r="C552" t="s">
        <v>33</v>
      </c>
      <c r="D552" t="s">
        <v>2947</v>
      </c>
      <c r="G552" t="s">
        <v>2948</v>
      </c>
      <c r="H552" t="s">
        <v>34</v>
      </c>
      <c r="I552" t="b">
        <v>0</v>
      </c>
      <c r="J552" s="1">
        <v>42514</v>
      </c>
      <c r="K552" s="2">
        <v>42514</v>
      </c>
      <c r="L552" t="s">
        <v>40</v>
      </c>
      <c r="M552" s="3">
        <v>0.6875</v>
      </c>
      <c r="N552" t="s">
        <v>2944</v>
      </c>
      <c r="O552" t="s">
        <v>2945</v>
      </c>
      <c r="P552" t="s">
        <v>156</v>
      </c>
      <c r="Q552" t="b">
        <v>0</v>
      </c>
      <c r="R552" s="1">
        <v>42514</v>
      </c>
      <c r="S552" s="2">
        <v>42514</v>
      </c>
      <c r="T552" t="s">
        <v>40</v>
      </c>
      <c r="U552" s="3">
        <v>0.75</v>
      </c>
      <c r="V552" t="s">
        <v>2949</v>
      </c>
      <c r="W552" t="s">
        <v>2950</v>
      </c>
      <c r="X552" t="s">
        <v>156</v>
      </c>
      <c r="Y552" t="s">
        <v>2544</v>
      </c>
      <c r="Z552" t="s">
        <v>2545</v>
      </c>
      <c r="AA552" t="s">
        <v>2544</v>
      </c>
      <c r="AD552" t="s">
        <v>37</v>
      </c>
      <c r="AE552" t="s">
        <v>37</v>
      </c>
      <c r="AF552" t="s">
        <v>38</v>
      </c>
      <c r="AG552" t="s">
        <v>33</v>
      </c>
      <c r="AH552" t="s">
        <v>2951</v>
      </c>
      <c r="AI552" t="s">
        <v>2952</v>
      </c>
      <c r="AK552" t="s">
        <v>2953</v>
      </c>
    </row>
    <row r="553" spans="1:37" x14ac:dyDescent="0.25">
      <c r="A553" t="s">
        <v>1414</v>
      </c>
      <c r="C553" t="s">
        <v>33</v>
      </c>
      <c r="D553" t="s">
        <v>2954</v>
      </c>
      <c r="G553" t="s">
        <v>2955</v>
      </c>
      <c r="H553" t="s">
        <v>34</v>
      </c>
      <c r="I553" t="b">
        <v>0</v>
      </c>
      <c r="J553" s="1">
        <v>42515</v>
      </c>
      <c r="K553" s="2">
        <v>42515</v>
      </c>
      <c r="L553" t="s">
        <v>41</v>
      </c>
      <c r="M553" s="3">
        <v>0.4375</v>
      </c>
      <c r="N553" t="s">
        <v>2956</v>
      </c>
      <c r="O553" t="s">
        <v>2957</v>
      </c>
      <c r="P553" t="s">
        <v>156</v>
      </c>
      <c r="Q553" t="b">
        <v>0</v>
      </c>
      <c r="R553" s="1">
        <v>42515</v>
      </c>
      <c r="S553" s="2">
        <v>42515</v>
      </c>
      <c r="T553" t="s">
        <v>41</v>
      </c>
      <c r="U553" s="3">
        <v>0.4375</v>
      </c>
      <c r="V553" t="s">
        <v>2956</v>
      </c>
      <c r="W553" t="s">
        <v>2957</v>
      </c>
      <c r="X553" t="s">
        <v>156</v>
      </c>
      <c r="Y553" t="s">
        <v>2544</v>
      </c>
      <c r="Z553" t="s">
        <v>2545</v>
      </c>
      <c r="AA553" t="s">
        <v>2544</v>
      </c>
      <c r="AD553" t="s">
        <v>37</v>
      </c>
      <c r="AE553" t="s">
        <v>37</v>
      </c>
      <c r="AF553" t="s">
        <v>38</v>
      </c>
      <c r="AG553" t="s">
        <v>33</v>
      </c>
      <c r="AH553" t="s">
        <v>2684</v>
      </c>
      <c r="AI553" t="s">
        <v>2796</v>
      </c>
      <c r="AK553" t="s">
        <v>2681</v>
      </c>
    </row>
    <row r="554" spans="1:37" x14ac:dyDescent="0.25">
      <c r="A554" t="s">
        <v>2539</v>
      </c>
      <c r="C554" t="s">
        <v>33</v>
      </c>
      <c r="D554" t="s">
        <v>2958</v>
      </c>
      <c r="G554" t="s">
        <v>2959</v>
      </c>
      <c r="H554" t="s">
        <v>34</v>
      </c>
      <c r="I554" t="b">
        <v>0</v>
      </c>
      <c r="J554" s="1">
        <v>42516</v>
      </c>
      <c r="K554" s="2">
        <v>42516</v>
      </c>
      <c r="L554" t="s">
        <v>42</v>
      </c>
      <c r="M554" s="3">
        <v>0.6875</v>
      </c>
      <c r="N554" t="s">
        <v>2960</v>
      </c>
      <c r="O554" t="s">
        <v>2961</v>
      </c>
      <c r="P554" t="s">
        <v>156</v>
      </c>
      <c r="Q554" t="b">
        <v>0</v>
      </c>
      <c r="R554" s="1">
        <v>42516</v>
      </c>
      <c r="S554" s="2">
        <v>42516</v>
      </c>
      <c r="T554" t="s">
        <v>42</v>
      </c>
      <c r="U554" s="3">
        <v>0.6875</v>
      </c>
      <c r="V554" t="s">
        <v>2960</v>
      </c>
      <c r="W554" t="s">
        <v>2961</v>
      </c>
      <c r="X554" t="s">
        <v>156</v>
      </c>
      <c r="Y554" t="s">
        <v>2544</v>
      </c>
      <c r="Z554" t="s">
        <v>2545</v>
      </c>
      <c r="AA554" t="s">
        <v>2544</v>
      </c>
      <c r="AD554" t="s">
        <v>37</v>
      </c>
      <c r="AE554" t="s">
        <v>37</v>
      </c>
      <c r="AF554" t="s">
        <v>38</v>
      </c>
      <c r="AG554" t="s">
        <v>33</v>
      </c>
      <c r="AH554" t="s">
        <v>2546</v>
      </c>
      <c r="AI554" t="s">
        <v>2547</v>
      </c>
      <c r="AK554" t="s">
        <v>2548</v>
      </c>
    </row>
    <row r="555" spans="1:37" x14ac:dyDescent="0.25">
      <c r="A555" t="s">
        <v>2893</v>
      </c>
      <c r="C555" t="s">
        <v>33</v>
      </c>
      <c r="D555" t="s">
        <v>2962</v>
      </c>
      <c r="G555" t="s">
        <v>2963</v>
      </c>
      <c r="H555" t="s">
        <v>34</v>
      </c>
      <c r="I555" t="b">
        <v>0</v>
      </c>
      <c r="J555" s="1">
        <v>42516</v>
      </c>
      <c r="K555" s="2">
        <v>42516</v>
      </c>
      <c r="L555" t="s">
        <v>42</v>
      </c>
      <c r="M555" s="3">
        <v>0.77083333333333337</v>
      </c>
      <c r="N555" t="s">
        <v>2509</v>
      </c>
      <c r="O555" t="s">
        <v>2511</v>
      </c>
      <c r="P555" t="s">
        <v>156</v>
      </c>
      <c r="Q555" t="b">
        <v>0</v>
      </c>
      <c r="R555" s="1">
        <v>42516</v>
      </c>
      <c r="S555" s="2">
        <v>42516</v>
      </c>
      <c r="T555" t="s">
        <v>42</v>
      </c>
      <c r="U555" s="3">
        <v>0.8125</v>
      </c>
      <c r="V555" t="s">
        <v>2964</v>
      </c>
      <c r="W555" t="s">
        <v>2965</v>
      </c>
      <c r="X555" t="s">
        <v>156</v>
      </c>
      <c r="Y555" t="s">
        <v>2544</v>
      </c>
      <c r="Z555" t="s">
        <v>2545</v>
      </c>
      <c r="AA555" t="s">
        <v>2544</v>
      </c>
      <c r="AD555" t="s">
        <v>37</v>
      </c>
      <c r="AE555" t="s">
        <v>37</v>
      </c>
      <c r="AF555" t="s">
        <v>38</v>
      </c>
      <c r="AG555" t="s">
        <v>33</v>
      </c>
      <c r="AH555" t="s">
        <v>2717</v>
      </c>
      <c r="AI555" t="s">
        <v>2898</v>
      </c>
      <c r="AK555" t="s">
        <v>2719</v>
      </c>
    </row>
    <row r="556" spans="1:37" x14ac:dyDescent="0.25">
      <c r="A556" t="s">
        <v>2966</v>
      </c>
      <c r="C556" t="s">
        <v>33</v>
      </c>
      <c r="D556" t="s">
        <v>2967</v>
      </c>
      <c r="G556" t="s">
        <v>2968</v>
      </c>
      <c r="H556" t="s">
        <v>34</v>
      </c>
      <c r="I556" t="b">
        <v>0</v>
      </c>
      <c r="J556" s="1">
        <v>42518</v>
      </c>
      <c r="K556" s="2">
        <v>42518</v>
      </c>
      <c r="L556" t="s">
        <v>35</v>
      </c>
      <c r="M556" s="3">
        <v>0.58333333333333337</v>
      </c>
      <c r="N556" t="s">
        <v>1397</v>
      </c>
      <c r="O556" t="s">
        <v>1398</v>
      </c>
      <c r="P556" t="s">
        <v>156</v>
      </c>
      <c r="Q556" t="b">
        <v>0</v>
      </c>
      <c r="R556" s="1">
        <v>42518</v>
      </c>
      <c r="S556" s="2">
        <v>42518</v>
      </c>
      <c r="T556" t="s">
        <v>35</v>
      </c>
      <c r="U556" s="3">
        <v>0.58333333333333337</v>
      </c>
      <c r="V556" t="s">
        <v>1397</v>
      </c>
      <c r="W556" t="s">
        <v>1398</v>
      </c>
      <c r="X556" t="s">
        <v>156</v>
      </c>
      <c r="Y556" t="s">
        <v>2544</v>
      </c>
      <c r="Z556" t="s">
        <v>2545</v>
      </c>
      <c r="AA556" t="s">
        <v>2544</v>
      </c>
      <c r="AD556" t="s">
        <v>37</v>
      </c>
      <c r="AE556" t="s">
        <v>37</v>
      </c>
      <c r="AF556" t="s">
        <v>38</v>
      </c>
      <c r="AG556" t="s">
        <v>33</v>
      </c>
      <c r="AH556" t="s">
        <v>2969</v>
      </c>
      <c r="AI556" t="s">
        <v>2970</v>
      </c>
      <c r="AK556" t="s">
        <v>2971</v>
      </c>
    </row>
    <row r="557" spans="1:37" x14ac:dyDescent="0.25">
      <c r="A557" t="s">
        <v>1402</v>
      </c>
      <c r="C557" t="s">
        <v>33</v>
      </c>
      <c r="D557" t="s">
        <v>1403</v>
      </c>
      <c r="E557" t="s">
        <v>1404</v>
      </c>
      <c r="G557" t="s">
        <v>1405</v>
      </c>
      <c r="H557" t="s">
        <v>34</v>
      </c>
      <c r="I557" t="b">
        <v>1</v>
      </c>
      <c r="J557" s="1">
        <v>42520</v>
      </c>
      <c r="K557" s="2">
        <v>42520</v>
      </c>
      <c r="L557" t="s">
        <v>39</v>
      </c>
      <c r="M557" s="3">
        <v>0</v>
      </c>
      <c r="N557" t="s">
        <v>1406</v>
      </c>
      <c r="O557">
        <v>20160530</v>
      </c>
      <c r="Q557" t="b">
        <v>1</v>
      </c>
      <c r="R557" s="1">
        <v>42520</v>
      </c>
      <c r="S557" s="2">
        <v>42520</v>
      </c>
      <c r="T557" t="s">
        <v>39</v>
      </c>
      <c r="U557" s="3">
        <v>0</v>
      </c>
      <c r="V557" t="s">
        <v>1406</v>
      </c>
      <c r="W557">
        <v>20160530</v>
      </c>
      <c r="Y557" t="s">
        <v>305</v>
      </c>
      <c r="AA557" t="s">
        <v>164</v>
      </c>
      <c r="AD557" t="s">
        <v>37</v>
      </c>
      <c r="AE557" t="s">
        <v>37</v>
      </c>
      <c r="AF557" t="s">
        <v>38</v>
      </c>
      <c r="AG557" t="s">
        <v>33</v>
      </c>
      <c r="AH557" t="s">
        <v>1407</v>
      </c>
      <c r="AI557" t="s">
        <v>1408</v>
      </c>
      <c r="AK557" t="s">
        <v>1409</v>
      </c>
    </row>
    <row r="558" spans="1:37" x14ac:dyDescent="0.25">
      <c r="A558" t="s">
        <v>2844</v>
      </c>
      <c r="C558" t="s">
        <v>33</v>
      </c>
      <c r="D558" t="s">
        <v>2972</v>
      </c>
      <c r="G558" t="s">
        <v>2973</v>
      </c>
      <c r="H558" t="s">
        <v>34</v>
      </c>
      <c r="I558" t="b">
        <v>0</v>
      </c>
      <c r="J558" s="1">
        <v>42521</v>
      </c>
      <c r="K558" s="2">
        <v>42521</v>
      </c>
      <c r="L558" t="s">
        <v>40</v>
      </c>
      <c r="M558" s="3">
        <v>0.6875</v>
      </c>
      <c r="N558" t="s">
        <v>2974</v>
      </c>
      <c r="O558" t="s">
        <v>2975</v>
      </c>
      <c r="P558" t="s">
        <v>156</v>
      </c>
      <c r="Q558" t="b">
        <v>0</v>
      </c>
      <c r="R558" s="1">
        <v>42521</v>
      </c>
      <c r="S558" s="2">
        <v>42521</v>
      </c>
      <c r="T558" t="s">
        <v>40</v>
      </c>
      <c r="U558" s="3">
        <v>0.6875</v>
      </c>
      <c r="V558" t="s">
        <v>2974</v>
      </c>
      <c r="W558" t="s">
        <v>2975</v>
      </c>
      <c r="X558" t="s">
        <v>156</v>
      </c>
      <c r="Y558" t="s">
        <v>2544</v>
      </c>
      <c r="Z558" t="s">
        <v>2545</v>
      </c>
      <c r="AA558" t="s">
        <v>2544</v>
      </c>
      <c r="AD558" t="s">
        <v>37</v>
      </c>
      <c r="AE558" t="s">
        <v>37</v>
      </c>
      <c r="AF558" t="s">
        <v>38</v>
      </c>
      <c r="AG558" t="s">
        <v>33</v>
      </c>
      <c r="AH558" t="s">
        <v>2546</v>
      </c>
      <c r="AI558" t="s">
        <v>2849</v>
      </c>
      <c r="AK558" t="s">
        <v>2548</v>
      </c>
    </row>
    <row r="560" spans="1:37" x14ac:dyDescent="0.25">
      <c r="A560" t="s">
        <v>2976</v>
      </c>
      <c r="C560" t="s">
        <v>33</v>
      </c>
      <c r="D560" t="s">
        <v>2977</v>
      </c>
      <c r="E560" t="s">
        <v>2978</v>
      </c>
      <c r="G560" t="s">
        <v>2979</v>
      </c>
      <c r="H560" t="s">
        <v>34</v>
      </c>
      <c r="I560" t="b">
        <v>0</v>
      </c>
      <c r="J560" s="1">
        <v>42430</v>
      </c>
      <c r="K560" s="2">
        <v>42430</v>
      </c>
      <c r="L560" t="s">
        <v>40</v>
      </c>
      <c r="M560" s="3">
        <v>0.42708333333333331</v>
      </c>
      <c r="N560" t="s">
        <v>2978</v>
      </c>
      <c r="O560" t="s">
        <v>2980</v>
      </c>
      <c r="P560" t="s">
        <v>156</v>
      </c>
      <c r="Q560" t="b">
        <v>0</v>
      </c>
      <c r="R560" s="1">
        <v>42430</v>
      </c>
      <c r="S560" s="2">
        <v>42430</v>
      </c>
      <c r="T560" t="s">
        <v>40</v>
      </c>
      <c r="U560" s="3">
        <v>0.46875</v>
      </c>
      <c r="V560" t="s">
        <v>2981</v>
      </c>
      <c r="W560" t="s">
        <v>2982</v>
      </c>
      <c r="X560" t="s">
        <v>156</v>
      </c>
      <c r="Y560" t="s">
        <v>2983</v>
      </c>
      <c r="Z560" t="s">
        <v>2984</v>
      </c>
      <c r="AA560" t="s">
        <v>2983</v>
      </c>
      <c r="AD560" t="s">
        <v>37</v>
      </c>
      <c r="AE560" t="s">
        <v>37</v>
      </c>
      <c r="AF560" t="s">
        <v>38</v>
      </c>
      <c r="AG560" t="s">
        <v>33</v>
      </c>
      <c r="AH560" t="s">
        <v>2985</v>
      </c>
      <c r="AI560" t="s">
        <v>2986</v>
      </c>
      <c r="AK560" t="s">
        <v>2987</v>
      </c>
    </row>
    <row r="561" spans="1:37" x14ac:dyDescent="0.25">
      <c r="A561" t="s">
        <v>2988</v>
      </c>
      <c r="C561" t="s">
        <v>33</v>
      </c>
      <c r="D561" t="s">
        <v>2989</v>
      </c>
      <c r="G561" t="s">
        <v>2990</v>
      </c>
      <c r="H561" t="s">
        <v>34</v>
      </c>
      <c r="I561" t="b">
        <v>0</v>
      </c>
      <c r="J561" s="1">
        <v>42430</v>
      </c>
      <c r="K561" s="2">
        <v>42430</v>
      </c>
      <c r="L561" t="s">
        <v>40</v>
      </c>
      <c r="M561" s="3">
        <v>0.4375</v>
      </c>
      <c r="N561" t="s">
        <v>1417</v>
      </c>
      <c r="O561" t="s">
        <v>1418</v>
      </c>
      <c r="P561" t="s">
        <v>156</v>
      </c>
      <c r="Q561" t="b">
        <v>0</v>
      </c>
      <c r="R561" s="1">
        <v>42430</v>
      </c>
      <c r="S561" s="2">
        <v>42430</v>
      </c>
      <c r="T561" t="s">
        <v>40</v>
      </c>
      <c r="U561" s="3">
        <v>0.4375</v>
      </c>
      <c r="V561" t="s">
        <v>1417</v>
      </c>
      <c r="W561" t="s">
        <v>1418</v>
      </c>
      <c r="X561" t="s">
        <v>156</v>
      </c>
      <c r="Y561" t="s">
        <v>2983</v>
      </c>
      <c r="Z561" t="s">
        <v>2984</v>
      </c>
      <c r="AA561" t="s">
        <v>2983</v>
      </c>
      <c r="AD561" t="s">
        <v>37</v>
      </c>
      <c r="AE561" t="s">
        <v>37</v>
      </c>
      <c r="AF561" t="s">
        <v>38</v>
      </c>
      <c r="AG561" t="s">
        <v>33</v>
      </c>
      <c r="AH561" t="s">
        <v>2991</v>
      </c>
      <c r="AI561" t="s">
        <v>2992</v>
      </c>
      <c r="AK561" t="s">
        <v>2993</v>
      </c>
    </row>
    <row r="562" spans="1:37" x14ac:dyDescent="0.25">
      <c r="A562" t="s">
        <v>2994</v>
      </c>
      <c r="C562" t="s">
        <v>33</v>
      </c>
      <c r="D562" t="s">
        <v>2995</v>
      </c>
      <c r="G562" t="s">
        <v>2996</v>
      </c>
      <c r="H562" t="s">
        <v>34</v>
      </c>
      <c r="I562" t="b">
        <v>0</v>
      </c>
      <c r="J562" s="1">
        <v>42430</v>
      </c>
      <c r="K562" s="2">
        <v>42430</v>
      </c>
      <c r="L562" t="s">
        <v>40</v>
      </c>
      <c r="M562" s="3">
        <v>0.4375</v>
      </c>
      <c r="N562" t="s">
        <v>1417</v>
      </c>
      <c r="O562" t="s">
        <v>1418</v>
      </c>
      <c r="P562" t="s">
        <v>156</v>
      </c>
      <c r="Q562" t="b">
        <v>0</v>
      </c>
      <c r="R562" s="1">
        <v>42430</v>
      </c>
      <c r="S562" s="2">
        <v>42430</v>
      </c>
      <c r="T562" t="s">
        <v>40</v>
      </c>
      <c r="U562" s="3">
        <v>0.5</v>
      </c>
      <c r="V562" t="s">
        <v>2997</v>
      </c>
      <c r="W562" t="s">
        <v>2998</v>
      </c>
      <c r="X562" t="s">
        <v>156</v>
      </c>
      <c r="Y562" t="s">
        <v>2983</v>
      </c>
      <c r="Z562" t="s">
        <v>2984</v>
      </c>
      <c r="AA562" t="s">
        <v>2983</v>
      </c>
      <c r="AD562" t="s">
        <v>37</v>
      </c>
      <c r="AE562" t="s">
        <v>37</v>
      </c>
      <c r="AF562" t="s">
        <v>38</v>
      </c>
      <c r="AG562" t="s">
        <v>33</v>
      </c>
      <c r="AH562" t="s">
        <v>2999</v>
      </c>
      <c r="AI562" t="s">
        <v>3000</v>
      </c>
      <c r="AK562" t="s">
        <v>3001</v>
      </c>
    </row>
    <row r="563" spans="1:37" x14ac:dyDescent="0.25">
      <c r="A563" t="s">
        <v>2539</v>
      </c>
      <c r="C563" t="s">
        <v>33</v>
      </c>
      <c r="D563" t="s">
        <v>3002</v>
      </c>
      <c r="E563" t="s">
        <v>3003</v>
      </c>
      <c r="G563" t="s">
        <v>3004</v>
      </c>
      <c r="H563" t="s">
        <v>34</v>
      </c>
      <c r="I563" t="b">
        <v>0</v>
      </c>
      <c r="J563" s="1">
        <v>42430</v>
      </c>
      <c r="K563" s="2">
        <v>42430</v>
      </c>
      <c r="L563" t="s">
        <v>40</v>
      </c>
      <c r="M563" s="3">
        <v>0.58333333333333337</v>
      </c>
      <c r="N563" t="s">
        <v>3003</v>
      </c>
      <c r="O563" t="s">
        <v>3005</v>
      </c>
      <c r="P563" t="s">
        <v>156</v>
      </c>
      <c r="Q563" t="b">
        <v>0</v>
      </c>
      <c r="R563" s="1">
        <v>42430</v>
      </c>
      <c r="S563" s="2">
        <v>42430</v>
      </c>
      <c r="T563" t="s">
        <v>40</v>
      </c>
      <c r="U563" s="3">
        <v>0.6875</v>
      </c>
      <c r="V563" t="s">
        <v>2542</v>
      </c>
      <c r="W563" t="s">
        <v>2543</v>
      </c>
      <c r="X563" t="s">
        <v>156</v>
      </c>
      <c r="Y563" t="s">
        <v>2983</v>
      </c>
      <c r="Z563" t="s">
        <v>2984</v>
      </c>
      <c r="AA563" t="s">
        <v>2983</v>
      </c>
      <c r="AD563" t="s">
        <v>37</v>
      </c>
      <c r="AE563" t="s">
        <v>37</v>
      </c>
      <c r="AF563" t="s">
        <v>38</v>
      </c>
      <c r="AG563" t="s">
        <v>33</v>
      </c>
      <c r="AH563" t="s">
        <v>3006</v>
      </c>
      <c r="AI563" t="s">
        <v>3007</v>
      </c>
      <c r="AK563" t="s">
        <v>3008</v>
      </c>
    </row>
    <row r="564" spans="1:37" x14ac:dyDescent="0.25">
      <c r="A564" t="s">
        <v>3009</v>
      </c>
      <c r="C564" t="s">
        <v>33</v>
      </c>
      <c r="D564" t="s">
        <v>3010</v>
      </c>
      <c r="E564" t="s">
        <v>3011</v>
      </c>
      <c r="G564" t="s">
        <v>3012</v>
      </c>
      <c r="H564" t="s">
        <v>34</v>
      </c>
      <c r="I564" t="b">
        <v>0</v>
      </c>
      <c r="J564" s="1">
        <v>42430</v>
      </c>
      <c r="K564" s="2">
        <v>42430</v>
      </c>
      <c r="L564" t="s">
        <v>40</v>
      </c>
      <c r="M564" s="3">
        <v>0.60416666666666663</v>
      </c>
      <c r="N564" t="s">
        <v>3011</v>
      </c>
      <c r="O564" t="s">
        <v>3013</v>
      </c>
      <c r="P564" t="s">
        <v>156</v>
      </c>
      <c r="Q564" t="b">
        <v>0</v>
      </c>
      <c r="R564" s="1">
        <v>42430</v>
      </c>
      <c r="S564" s="2">
        <v>42430</v>
      </c>
      <c r="T564" t="s">
        <v>40</v>
      </c>
      <c r="U564" s="3">
        <v>0.70833333333333337</v>
      </c>
      <c r="V564" t="s">
        <v>3014</v>
      </c>
      <c r="W564" t="s">
        <v>3015</v>
      </c>
      <c r="X564" t="s">
        <v>156</v>
      </c>
      <c r="Y564" t="s">
        <v>2983</v>
      </c>
      <c r="Z564" t="s">
        <v>2984</v>
      </c>
      <c r="AA564" t="s">
        <v>2983</v>
      </c>
      <c r="AD564" t="s">
        <v>37</v>
      </c>
      <c r="AE564" t="s">
        <v>37</v>
      </c>
      <c r="AF564" t="s">
        <v>38</v>
      </c>
      <c r="AG564" t="s">
        <v>33</v>
      </c>
      <c r="AH564" t="s">
        <v>3016</v>
      </c>
      <c r="AI564" t="s">
        <v>3017</v>
      </c>
      <c r="AK564" t="s">
        <v>3018</v>
      </c>
    </row>
    <row r="565" spans="1:37" x14ac:dyDescent="0.25">
      <c r="A565" t="s">
        <v>3019</v>
      </c>
      <c r="C565" t="s">
        <v>33</v>
      </c>
      <c r="D565" t="s">
        <v>3020</v>
      </c>
      <c r="E565" t="s">
        <v>3021</v>
      </c>
      <c r="G565" t="s">
        <v>3022</v>
      </c>
      <c r="H565" t="s">
        <v>34</v>
      </c>
      <c r="I565" t="b">
        <v>0</v>
      </c>
      <c r="J565" s="1">
        <v>42431</v>
      </c>
      <c r="K565" s="2">
        <v>42431</v>
      </c>
      <c r="L565" t="s">
        <v>41</v>
      </c>
      <c r="M565" s="3">
        <v>0.41666666666666669</v>
      </c>
      <c r="N565" t="s">
        <v>3021</v>
      </c>
      <c r="O565" t="s">
        <v>3023</v>
      </c>
      <c r="P565" t="s">
        <v>156</v>
      </c>
      <c r="Q565" t="b">
        <v>0</v>
      </c>
      <c r="R565" s="1">
        <v>42431</v>
      </c>
      <c r="S565" s="2">
        <v>42431</v>
      </c>
      <c r="T565" t="s">
        <v>41</v>
      </c>
      <c r="U565" s="3">
        <v>0.58333333333333337</v>
      </c>
      <c r="V565" t="s">
        <v>3024</v>
      </c>
      <c r="W565" t="s">
        <v>3025</v>
      </c>
      <c r="X565" t="s">
        <v>156</v>
      </c>
      <c r="Y565" t="s">
        <v>2983</v>
      </c>
      <c r="Z565" t="s">
        <v>2984</v>
      </c>
      <c r="AA565" t="s">
        <v>2983</v>
      </c>
      <c r="AD565" t="s">
        <v>37</v>
      </c>
      <c r="AE565" t="s">
        <v>37</v>
      </c>
      <c r="AF565" t="s">
        <v>38</v>
      </c>
      <c r="AG565" t="s">
        <v>33</v>
      </c>
      <c r="AH565" t="s">
        <v>3026</v>
      </c>
      <c r="AI565" t="s">
        <v>3027</v>
      </c>
      <c r="AK565" t="s">
        <v>3028</v>
      </c>
    </row>
    <row r="566" spans="1:37" x14ac:dyDescent="0.25">
      <c r="A566" t="s">
        <v>3029</v>
      </c>
      <c r="C566" t="s">
        <v>33</v>
      </c>
      <c r="D566" t="s">
        <v>3030</v>
      </c>
      <c r="G566" t="s">
        <v>3031</v>
      </c>
      <c r="H566" t="s">
        <v>34</v>
      </c>
      <c r="I566" t="b">
        <v>0</v>
      </c>
      <c r="J566" s="1">
        <v>42431</v>
      </c>
      <c r="K566" s="2">
        <v>42431</v>
      </c>
      <c r="L566" t="s">
        <v>41</v>
      </c>
      <c r="M566" s="3">
        <v>0.4375</v>
      </c>
      <c r="N566" t="s">
        <v>1452</v>
      </c>
      <c r="O566" t="s">
        <v>1453</v>
      </c>
      <c r="P566" t="s">
        <v>156</v>
      </c>
      <c r="Q566" t="b">
        <v>0</v>
      </c>
      <c r="R566" s="1">
        <v>42431</v>
      </c>
      <c r="S566" s="2">
        <v>42431</v>
      </c>
      <c r="T566" t="s">
        <v>41</v>
      </c>
      <c r="U566" s="3">
        <v>0.52083333333333337</v>
      </c>
      <c r="V566" t="s">
        <v>3032</v>
      </c>
      <c r="W566" t="s">
        <v>3033</v>
      </c>
      <c r="X566" t="s">
        <v>156</v>
      </c>
      <c r="Y566" t="s">
        <v>2983</v>
      </c>
      <c r="Z566" t="s">
        <v>2984</v>
      </c>
      <c r="AA566" t="s">
        <v>2983</v>
      </c>
      <c r="AD566" t="s">
        <v>37</v>
      </c>
      <c r="AE566" t="s">
        <v>37</v>
      </c>
      <c r="AF566" t="s">
        <v>38</v>
      </c>
      <c r="AG566" t="s">
        <v>33</v>
      </c>
      <c r="AH566" t="s">
        <v>2999</v>
      </c>
      <c r="AI566" t="s">
        <v>3034</v>
      </c>
      <c r="AK566" t="s">
        <v>3001</v>
      </c>
    </row>
    <row r="567" spans="1:37" x14ac:dyDescent="0.25">
      <c r="A567" t="s">
        <v>3035</v>
      </c>
      <c r="C567" t="s">
        <v>33</v>
      </c>
      <c r="D567" t="s">
        <v>3036</v>
      </c>
      <c r="G567" t="s">
        <v>3037</v>
      </c>
      <c r="H567" t="s">
        <v>34</v>
      </c>
      <c r="I567" t="b">
        <v>0</v>
      </c>
      <c r="J567" s="1">
        <v>42431</v>
      </c>
      <c r="K567" s="2">
        <v>42431</v>
      </c>
      <c r="L567" t="s">
        <v>41</v>
      </c>
      <c r="M567" s="3">
        <v>0.4375</v>
      </c>
      <c r="N567" t="s">
        <v>1452</v>
      </c>
      <c r="O567" t="s">
        <v>1453</v>
      </c>
      <c r="P567" t="s">
        <v>156</v>
      </c>
      <c r="Q567" t="b">
        <v>0</v>
      </c>
      <c r="R567" s="1">
        <v>42431</v>
      </c>
      <c r="S567" s="2">
        <v>42431</v>
      </c>
      <c r="T567" t="s">
        <v>41</v>
      </c>
      <c r="U567" s="3">
        <v>0.4375</v>
      </c>
      <c r="V567" t="s">
        <v>1452</v>
      </c>
      <c r="W567" t="s">
        <v>1453</v>
      </c>
      <c r="X567" t="s">
        <v>156</v>
      </c>
      <c r="Y567" t="s">
        <v>2983</v>
      </c>
      <c r="Z567" t="s">
        <v>2984</v>
      </c>
      <c r="AA567" t="s">
        <v>2983</v>
      </c>
      <c r="AD567" t="s">
        <v>37</v>
      </c>
      <c r="AE567" t="s">
        <v>37</v>
      </c>
      <c r="AF567" t="s">
        <v>38</v>
      </c>
      <c r="AG567" t="s">
        <v>33</v>
      </c>
      <c r="AH567" t="s">
        <v>2991</v>
      </c>
      <c r="AI567" t="s">
        <v>3038</v>
      </c>
      <c r="AK567" t="s">
        <v>2993</v>
      </c>
    </row>
    <row r="568" spans="1:37" x14ac:dyDescent="0.25">
      <c r="A568" t="s">
        <v>2539</v>
      </c>
      <c r="C568" t="s">
        <v>33</v>
      </c>
      <c r="D568" t="s">
        <v>3002</v>
      </c>
      <c r="E568" t="s">
        <v>3024</v>
      </c>
      <c r="G568" t="s">
        <v>3039</v>
      </c>
      <c r="H568" t="s">
        <v>34</v>
      </c>
      <c r="I568" t="b">
        <v>0</v>
      </c>
      <c r="J568" s="1">
        <v>42431</v>
      </c>
      <c r="K568" s="2">
        <v>42431</v>
      </c>
      <c r="L568" t="s">
        <v>41</v>
      </c>
      <c r="M568" s="3">
        <v>0.58333333333333337</v>
      </c>
      <c r="N568" t="s">
        <v>3024</v>
      </c>
      <c r="O568" t="s">
        <v>3025</v>
      </c>
      <c r="P568" t="s">
        <v>156</v>
      </c>
      <c r="Q568" t="b">
        <v>0</v>
      </c>
      <c r="R568" s="1">
        <v>42431</v>
      </c>
      <c r="S568" s="2">
        <v>42431</v>
      </c>
      <c r="T568" t="s">
        <v>41</v>
      </c>
      <c r="U568" s="3">
        <v>0.6875</v>
      </c>
      <c r="V568" t="s">
        <v>194</v>
      </c>
      <c r="W568" t="s">
        <v>195</v>
      </c>
      <c r="X568" t="s">
        <v>156</v>
      </c>
      <c r="Y568" t="s">
        <v>2983</v>
      </c>
      <c r="Z568" t="s">
        <v>2984</v>
      </c>
      <c r="AA568" t="s">
        <v>2983</v>
      </c>
      <c r="AD568" t="s">
        <v>37</v>
      </c>
      <c r="AE568" t="s">
        <v>37</v>
      </c>
      <c r="AF568" t="s">
        <v>38</v>
      </c>
      <c r="AG568" t="s">
        <v>33</v>
      </c>
      <c r="AH568" t="s">
        <v>3006</v>
      </c>
      <c r="AI568" t="s">
        <v>3007</v>
      </c>
      <c r="AK568" t="s">
        <v>3008</v>
      </c>
    </row>
    <row r="569" spans="1:37" x14ac:dyDescent="0.25">
      <c r="A569" t="s">
        <v>3009</v>
      </c>
      <c r="C569" t="s">
        <v>33</v>
      </c>
      <c r="D569" t="s">
        <v>3010</v>
      </c>
      <c r="E569" t="s">
        <v>3040</v>
      </c>
      <c r="G569" t="s">
        <v>3041</v>
      </c>
      <c r="H569" t="s">
        <v>34</v>
      </c>
      <c r="I569" t="b">
        <v>0</v>
      </c>
      <c r="J569" s="1">
        <v>42431</v>
      </c>
      <c r="K569" s="2">
        <v>42431</v>
      </c>
      <c r="L569" t="s">
        <v>41</v>
      </c>
      <c r="M569" s="3">
        <v>0.60416666666666663</v>
      </c>
      <c r="N569" t="s">
        <v>3040</v>
      </c>
      <c r="O569" t="s">
        <v>3042</v>
      </c>
      <c r="P569" t="s">
        <v>156</v>
      </c>
      <c r="Q569" t="b">
        <v>0</v>
      </c>
      <c r="R569" s="1">
        <v>42431</v>
      </c>
      <c r="S569" s="2">
        <v>42431</v>
      </c>
      <c r="T569" t="s">
        <v>41</v>
      </c>
      <c r="U569" s="3">
        <v>0.70833333333333337</v>
      </c>
      <c r="V569" t="s">
        <v>1464</v>
      </c>
      <c r="W569" t="s">
        <v>1465</v>
      </c>
      <c r="X569" t="s">
        <v>156</v>
      </c>
      <c r="Y569" t="s">
        <v>2983</v>
      </c>
      <c r="Z569" t="s">
        <v>2984</v>
      </c>
      <c r="AA569" t="s">
        <v>2983</v>
      </c>
      <c r="AD569" t="s">
        <v>37</v>
      </c>
      <c r="AE569" t="s">
        <v>37</v>
      </c>
      <c r="AF569" t="s">
        <v>38</v>
      </c>
      <c r="AG569" t="s">
        <v>33</v>
      </c>
      <c r="AH569" t="s">
        <v>3016</v>
      </c>
      <c r="AI569" t="s">
        <v>3017</v>
      </c>
      <c r="AK569" t="s">
        <v>3018</v>
      </c>
    </row>
    <row r="570" spans="1:37" x14ac:dyDescent="0.25">
      <c r="A570" t="s">
        <v>1791</v>
      </c>
      <c r="C570" t="s">
        <v>33</v>
      </c>
      <c r="D570" t="s">
        <v>3043</v>
      </c>
      <c r="G570" t="s">
        <v>3044</v>
      </c>
      <c r="H570" t="s">
        <v>34</v>
      </c>
      <c r="I570" t="b">
        <v>0</v>
      </c>
      <c r="J570" s="1">
        <v>42431</v>
      </c>
      <c r="K570" s="2">
        <v>42431</v>
      </c>
      <c r="L570" t="s">
        <v>41</v>
      </c>
      <c r="M570" s="3">
        <v>0.625</v>
      </c>
      <c r="N570" t="s">
        <v>3045</v>
      </c>
      <c r="O570" t="s">
        <v>3046</v>
      </c>
      <c r="P570" t="s">
        <v>156</v>
      </c>
      <c r="Q570" t="b">
        <v>0</v>
      </c>
      <c r="R570" s="1">
        <v>42431</v>
      </c>
      <c r="S570" s="2">
        <v>42431</v>
      </c>
      <c r="T570" t="s">
        <v>41</v>
      </c>
      <c r="U570" s="3">
        <v>0.625</v>
      </c>
      <c r="V570" t="s">
        <v>3045</v>
      </c>
      <c r="W570" t="s">
        <v>3046</v>
      </c>
      <c r="X570" t="s">
        <v>156</v>
      </c>
      <c r="Y570" t="s">
        <v>2983</v>
      </c>
      <c r="Z570" t="s">
        <v>2984</v>
      </c>
      <c r="AA570" t="s">
        <v>2983</v>
      </c>
      <c r="AD570" t="s">
        <v>37</v>
      </c>
      <c r="AE570" t="s">
        <v>37</v>
      </c>
      <c r="AF570" t="s">
        <v>38</v>
      </c>
      <c r="AG570" t="s">
        <v>33</v>
      </c>
      <c r="AH570" t="s">
        <v>3047</v>
      </c>
      <c r="AI570" t="s">
        <v>3048</v>
      </c>
      <c r="AK570" t="s">
        <v>3049</v>
      </c>
    </row>
    <row r="571" spans="1:37" x14ac:dyDescent="0.25">
      <c r="A571" t="s">
        <v>2539</v>
      </c>
      <c r="C571" t="s">
        <v>33</v>
      </c>
      <c r="D571" t="s">
        <v>3002</v>
      </c>
      <c r="E571" t="s">
        <v>3050</v>
      </c>
      <c r="G571" t="s">
        <v>3051</v>
      </c>
      <c r="H571" t="s">
        <v>34</v>
      </c>
      <c r="I571" t="b">
        <v>0</v>
      </c>
      <c r="J571" s="1">
        <v>42432</v>
      </c>
      <c r="K571" s="2">
        <v>42432</v>
      </c>
      <c r="L571" t="s">
        <v>42</v>
      </c>
      <c r="M571" s="3">
        <v>0.58333333333333337</v>
      </c>
      <c r="N571" t="s">
        <v>3050</v>
      </c>
      <c r="O571" t="s">
        <v>3052</v>
      </c>
      <c r="P571" t="s">
        <v>156</v>
      </c>
      <c r="Q571" t="b">
        <v>0</v>
      </c>
      <c r="R571" s="1">
        <v>42432</v>
      </c>
      <c r="S571" s="2">
        <v>42432</v>
      </c>
      <c r="T571" t="s">
        <v>42</v>
      </c>
      <c r="U571" s="3">
        <v>0.6875</v>
      </c>
      <c r="V571" t="s">
        <v>230</v>
      </c>
      <c r="W571" t="s">
        <v>231</v>
      </c>
      <c r="X571" t="s">
        <v>156</v>
      </c>
      <c r="Y571" t="s">
        <v>2983</v>
      </c>
      <c r="Z571" t="s">
        <v>2984</v>
      </c>
      <c r="AA571" t="s">
        <v>2983</v>
      </c>
      <c r="AD571" t="s">
        <v>37</v>
      </c>
      <c r="AE571" t="s">
        <v>37</v>
      </c>
      <c r="AF571" t="s">
        <v>38</v>
      </c>
      <c r="AG571" t="s">
        <v>33</v>
      </c>
      <c r="AH571" t="s">
        <v>3006</v>
      </c>
      <c r="AI571" t="s">
        <v>3007</v>
      </c>
      <c r="AK571" t="s">
        <v>3008</v>
      </c>
    </row>
    <row r="572" spans="1:37" x14ac:dyDescent="0.25">
      <c r="A572" t="s">
        <v>3009</v>
      </c>
      <c r="C572" t="s">
        <v>33</v>
      </c>
      <c r="D572" t="s">
        <v>3010</v>
      </c>
      <c r="E572" t="s">
        <v>3053</v>
      </c>
      <c r="G572" t="s">
        <v>3054</v>
      </c>
      <c r="H572" t="s">
        <v>34</v>
      </c>
      <c r="I572" t="b">
        <v>0</v>
      </c>
      <c r="J572" s="1">
        <v>42432</v>
      </c>
      <c r="K572" s="2">
        <v>42432</v>
      </c>
      <c r="L572" t="s">
        <v>42</v>
      </c>
      <c r="M572" s="3">
        <v>0.60416666666666663</v>
      </c>
      <c r="N572" t="s">
        <v>3053</v>
      </c>
      <c r="O572" t="s">
        <v>3055</v>
      </c>
      <c r="P572" t="s">
        <v>156</v>
      </c>
      <c r="Q572" t="b">
        <v>0</v>
      </c>
      <c r="R572" s="1">
        <v>42432</v>
      </c>
      <c r="S572" s="2">
        <v>42432</v>
      </c>
      <c r="T572" t="s">
        <v>42</v>
      </c>
      <c r="U572" s="3">
        <v>0.70833333333333337</v>
      </c>
      <c r="V572" t="s">
        <v>1496</v>
      </c>
      <c r="W572" t="s">
        <v>1497</v>
      </c>
      <c r="X572" t="s">
        <v>156</v>
      </c>
      <c r="Y572" t="s">
        <v>2983</v>
      </c>
      <c r="Z572" t="s">
        <v>2984</v>
      </c>
      <c r="AA572" t="s">
        <v>2983</v>
      </c>
      <c r="AD572" t="s">
        <v>37</v>
      </c>
      <c r="AE572" t="s">
        <v>37</v>
      </c>
      <c r="AF572" t="s">
        <v>38</v>
      </c>
      <c r="AG572" t="s">
        <v>33</v>
      </c>
      <c r="AH572" t="s">
        <v>3016</v>
      </c>
      <c r="AI572" t="s">
        <v>3017</v>
      </c>
      <c r="AK572" t="s">
        <v>3018</v>
      </c>
    </row>
    <row r="573" spans="1:37" x14ac:dyDescent="0.25">
      <c r="A573" t="s">
        <v>3056</v>
      </c>
      <c r="C573" t="s">
        <v>33</v>
      </c>
      <c r="D573" t="s">
        <v>3057</v>
      </c>
      <c r="G573" t="s">
        <v>3058</v>
      </c>
      <c r="H573" t="s">
        <v>34</v>
      </c>
      <c r="I573" t="b">
        <v>0</v>
      </c>
      <c r="J573" s="1">
        <v>42432</v>
      </c>
      <c r="K573" s="2">
        <v>42432</v>
      </c>
      <c r="L573" t="s">
        <v>42</v>
      </c>
      <c r="M573" s="3">
        <v>0.66666666666666663</v>
      </c>
      <c r="N573" t="s">
        <v>1504</v>
      </c>
      <c r="O573" t="s">
        <v>1505</v>
      </c>
      <c r="P573" t="s">
        <v>156</v>
      </c>
      <c r="Q573" t="b">
        <v>0</v>
      </c>
      <c r="R573" s="1">
        <v>42432</v>
      </c>
      <c r="S573" s="2">
        <v>42432</v>
      </c>
      <c r="T573" t="s">
        <v>42</v>
      </c>
      <c r="U573" s="3">
        <v>0.70833333333333337</v>
      </c>
      <c r="V573" t="s">
        <v>1496</v>
      </c>
      <c r="W573" t="s">
        <v>1497</v>
      </c>
      <c r="X573" t="s">
        <v>156</v>
      </c>
      <c r="Y573" t="s">
        <v>2983</v>
      </c>
      <c r="Z573" t="s">
        <v>2984</v>
      </c>
      <c r="AA573" t="s">
        <v>2983</v>
      </c>
      <c r="AD573" t="s">
        <v>37</v>
      </c>
      <c r="AE573" t="s">
        <v>37</v>
      </c>
      <c r="AF573" t="s">
        <v>38</v>
      </c>
      <c r="AG573" t="s">
        <v>33</v>
      </c>
      <c r="AH573" t="s">
        <v>3059</v>
      </c>
      <c r="AI573" t="s">
        <v>3060</v>
      </c>
      <c r="AK573" t="s">
        <v>3061</v>
      </c>
    </row>
    <row r="574" spans="1:37" x14ac:dyDescent="0.25">
      <c r="A574" t="s">
        <v>2539</v>
      </c>
      <c r="C574" t="s">
        <v>33</v>
      </c>
      <c r="D574" t="s">
        <v>3002</v>
      </c>
      <c r="E574" t="s">
        <v>3062</v>
      </c>
      <c r="G574" t="s">
        <v>3063</v>
      </c>
      <c r="H574" t="s">
        <v>34</v>
      </c>
      <c r="I574" t="b">
        <v>0</v>
      </c>
      <c r="J574" s="1">
        <v>42433</v>
      </c>
      <c r="K574" s="2">
        <v>42433</v>
      </c>
      <c r="L574" t="s">
        <v>43</v>
      </c>
      <c r="M574" s="3">
        <v>0.58333333333333337</v>
      </c>
      <c r="N574" t="s">
        <v>3062</v>
      </c>
      <c r="O574" t="s">
        <v>3064</v>
      </c>
      <c r="P574" t="s">
        <v>156</v>
      </c>
      <c r="Q574" t="b">
        <v>0</v>
      </c>
      <c r="R574" s="1">
        <v>42433</v>
      </c>
      <c r="S574" s="2">
        <v>42433</v>
      </c>
      <c r="T574" t="s">
        <v>43</v>
      </c>
      <c r="U574" s="3">
        <v>0.6875</v>
      </c>
      <c r="V574" t="s">
        <v>3065</v>
      </c>
      <c r="W574" t="s">
        <v>3066</v>
      </c>
      <c r="X574" t="s">
        <v>156</v>
      </c>
      <c r="Y574" t="s">
        <v>2983</v>
      </c>
      <c r="Z574" t="s">
        <v>2984</v>
      </c>
      <c r="AA574" t="s">
        <v>2983</v>
      </c>
      <c r="AD574" t="s">
        <v>37</v>
      </c>
      <c r="AE574" t="s">
        <v>37</v>
      </c>
      <c r="AF574" t="s">
        <v>38</v>
      </c>
      <c r="AG574" t="s">
        <v>33</v>
      </c>
      <c r="AH574" t="s">
        <v>3006</v>
      </c>
      <c r="AI574" t="s">
        <v>3007</v>
      </c>
      <c r="AK574" t="s">
        <v>3008</v>
      </c>
    </row>
    <row r="575" spans="1:37" x14ac:dyDescent="0.25">
      <c r="A575" t="s">
        <v>3067</v>
      </c>
      <c r="C575" t="s">
        <v>33</v>
      </c>
      <c r="D575" t="s">
        <v>3068</v>
      </c>
      <c r="G575" t="s">
        <v>3069</v>
      </c>
      <c r="H575" t="s">
        <v>34</v>
      </c>
      <c r="I575" t="b">
        <v>0</v>
      </c>
      <c r="J575" s="1">
        <v>42434</v>
      </c>
      <c r="K575" s="2">
        <v>42434</v>
      </c>
      <c r="L575" t="s">
        <v>35</v>
      </c>
      <c r="M575" s="3">
        <v>0.4375</v>
      </c>
      <c r="N575" t="s">
        <v>3070</v>
      </c>
      <c r="O575" t="s">
        <v>3071</v>
      </c>
      <c r="P575" t="s">
        <v>156</v>
      </c>
      <c r="Q575" t="b">
        <v>0</v>
      </c>
      <c r="R575" s="1">
        <v>42434</v>
      </c>
      <c r="S575" s="2">
        <v>42434</v>
      </c>
      <c r="T575" t="s">
        <v>35</v>
      </c>
      <c r="U575" s="3">
        <v>0.4375</v>
      </c>
      <c r="V575" t="s">
        <v>3070</v>
      </c>
      <c r="W575" t="s">
        <v>3071</v>
      </c>
      <c r="X575" t="s">
        <v>156</v>
      </c>
      <c r="Y575" t="s">
        <v>2983</v>
      </c>
      <c r="Z575" t="s">
        <v>2984</v>
      </c>
      <c r="AA575" t="s">
        <v>2983</v>
      </c>
      <c r="AD575" t="s">
        <v>37</v>
      </c>
      <c r="AE575" t="s">
        <v>37</v>
      </c>
      <c r="AF575" t="s">
        <v>38</v>
      </c>
      <c r="AG575" t="s">
        <v>33</v>
      </c>
      <c r="AH575" t="s">
        <v>3059</v>
      </c>
      <c r="AI575" t="s">
        <v>3072</v>
      </c>
      <c r="AK575" t="s">
        <v>3061</v>
      </c>
    </row>
    <row r="576" spans="1:37" x14ac:dyDescent="0.25">
      <c r="A576" t="s">
        <v>3073</v>
      </c>
      <c r="C576" t="s">
        <v>33</v>
      </c>
      <c r="D576" t="s">
        <v>3074</v>
      </c>
      <c r="G576" t="s">
        <v>3075</v>
      </c>
      <c r="H576" t="s">
        <v>34</v>
      </c>
      <c r="I576" t="b">
        <v>0</v>
      </c>
      <c r="J576" s="1">
        <v>42434</v>
      </c>
      <c r="K576" s="2">
        <v>42434</v>
      </c>
      <c r="L576" t="s">
        <v>35</v>
      </c>
      <c r="M576" s="3">
        <v>0.4375</v>
      </c>
      <c r="N576" t="s">
        <v>3070</v>
      </c>
      <c r="O576" t="s">
        <v>3071</v>
      </c>
      <c r="P576" t="s">
        <v>156</v>
      </c>
      <c r="Q576" t="b">
        <v>0</v>
      </c>
      <c r="R576" s="1">
        <v>42434</v>
      </c>
      <c r="S576" s="2">
        <v>42434</v>
      </c>
      <c r="T576" t="s">
        <v>35</v>
      </c>
      <c r="U576" s="3">
        <v>0.5</v>
      </c>
      <c r="V576" t="s">
        <v>3076</v>
      </c>
      <c r="W576" t="s">
        <v>3077</v>
      </c>
      <c r="X576" t="s">
        <v>156</v>
      </c>
      <c r="Y576" t="s">
        <v>2983</v>
      </c>
      <c r="Z576" t="s">
        <v>2984</v>
      </c>
      <c r="AA576" t="s">
        <v>2983</v>
      </c>
      <c r="AD576" t="s">
        <v>37</v>
      </c>
      <c r="AE576" t="s">
        <v>37</v>
      </c>
      <c r="AF576" t="s">
        <v>38</v>
      </c>
      <c r="AG576" t="s">
        <v>33</v>
      </c>
      <c r="AH576" t="s">
        <v>3078</v>
      </c>
      <c r="AI576" t="s">
        <v>3079</v>
      </c>
      <c r="AK576" t="s">
        <v>3080</v>
      </c>
    </row>
    <row r="577" spans="1:37" x14ac:dyDescent="0.25">
      <c r="A577" t="s">
        <v>1711</v>
      </c>
      <c r="C577" t="s">
        <v>33</v>
      </c>
      <c r="D577" t="s">
        <v>3081</v>
      </c>
      <c r="G577" t="s">
        <v>3082</v>
      </c>
      <c r="H577" t="s">
        <v>34</v>
      </c>
      <c r="I577" t="b">
        <v>0</v>
      </c>
      <c r="J577" s="1">
        <v>42436</v>
      </c>
      <c r="K577" s="2">
        <v>42436</v>
      </c>
      <c r="L577" t="s">
        <v>39</v>
      </c>
      <c r="M577" s="3">
        <v>0.58333333333333337</v>
      </c>
      <c r="N577" t="s">
        <v>3083</v>
      </c>
      <c r="O577" t="s">
        <v>3084</v>
      </c>
      <c r="P577" t="s">
        <v>156</v>
      </c>
      <c r="Q577" t="b">
        <v>0</v>
      </c>
      <c r="R577" s="1">
        <v>42436</v>
      </c>
      <c r="S577" s="2">
        <v>42436</v>
      </c>
      <c r="T577" t="s">
        <v>39</v>
      </c>
      <c r="U577" s="3">
        <v>0.70833333333333337</v>
      </c>
      <c r="V577" t="s">
        <v>1551</v>
      </c>
      <c r="W577" t="s">
        <v>1552</v>
      </c>
      <c r="X577" t="s">
        <v>156</v>
      </c>
      <c r="Y577" t="s">
        <v>2983</v>
      </c>
      <c r="Z577" t="s">
        <v>2984</v>
      </c>
      <c r="AA577" t="s">
        <v>2983</v>
      </c>
      <c r="AD577" t="s">
        <v>37</v>
      </c>
      <c r="AE577" t="s">
        <v>37</v>
      </c>
      <c r="AF577" t="s">
        <v>38</v>
      </c>
      <c r="AG577" t="s">
        <v>33</v>
      </c>
      <c r="AH577" t="s">
        <v>3047</v>
      </c>
      <c r="AI577" t="s">
        <v>3085</v>
      </c>
      <c r="AK577" t="s">
        <v>3049</v>
      </c>
    </row>
    <row r="578" spans="1:37" x14ac:dyDescent="0.25">
      <c r="A578" t="s">
        <v>2539</v>
      </c>
      <c r="C578" t="s">
        <v>33</v>
      </c>
      <c r="D578" t="s">
        <v>3002</v>
      </c>
      <c r="E578" t="s">
        <v>3083</v>
      </c>
      <c r="G578" t="s">
        <v>3086</v>
      </c>
      <c r="H578" t="s">
        <v>34</v>
      </c>
      <c r="I578" t="b">
        <v>0</v>
      </c>
      <c r="J578" s="1">
        <v>42436</v>
      </c>
      <c r="K578" s="2">
        <v>42436</v>
      </c>
      <c r="L578" t="s">
        <v>39</v>
      </c>
      <c r="M578" s="3">
        <v>0.58333333333333337</v>
      </c>
      <c r="N578" t="s">
        <v>3083</v>
      </c>
      <c r="O578" t="s">
        <v>3084</v>
      </c>
      <c r="P578" t="s">
        <v>156</v>
      </c>
      <c r="Q578" t="b">
        <v>0</v>
      </c>
      <c r="R578" s="1">
        <v>42436</v>
      </c>
      <c r="S578" s="2">
        <v>42436</v>
      </c>
      <c r="T578" t="s">
        <v>39</v>
      </c>
      <c r="U578" s="3">
        <v>0.6875</v>
      </c>
      <c r="V578" t="s">
        <v>3087</v>
      </c>
      <c r="W578" t="s">
        <v>3088</v>
      </c>
      <c r="X578" t="s">
        <v>156</v>
      </c>
      <c r="Y578" t="s">
        <v>2983</v>
      </c>
      <c r="Z578" t="s">
        <v>2984</v>
      </c>
      <c r="AA578" t="s">
        <v>2983</v>
      </c>
      <c r="AD578" t="s">
        <v>37</v>
      </c>
      <c r="AE578" t="s">
        <v>37</v>
      </c>
      <c r="AF578" t="s">
        <v>38</v>
      </c>
      <c r="AG578" t="s">
        <v>33</v>
      </c>
      <c r="AH578" t="s">
        <v>3006</v>
      </c>
      <c r="AI578" t="s">
        <v>3007</v>
      </c>
      <c r="AK578" t="s">
        <v>3008</v>
      </c>
    </row>
    <row r="579" spans="1:37" x14ac:dyDescent="0.25">
      <c r="A579" t="s">
        <v>3009</v>
      </c>
      <c r="C579" t="s">
        <v>33</v>
      </c>
      <c r="D579" t="s">
        <v>3010</v>
      </c>
      <c r="E579" t="s">
        <v>3089</v>
      </c>
      <c r="G579" t="s">
        <v>3090</v>
      </c>
      <c r="H579" t="s">
        <v>34</v>
      </c>
      <c r="I579" t="b">
        <v>0</v>
      </c>
      <c r="J579" s="1">
        <v>42436</v>
      </c>
      <c r="K579" s="2">
        <v>42436</v>
      </c>
      <c r="L579" t="s">
        <v>39</v>
      </c>
      <c r="M579" s="3">
        <v>0.60416666666666663</v>
      </c>
      <c r="N579" t="s">
        <v>3089</v>
      </c>
      <c r="O579" t="s">
        <v>3091</v>
      </c>
      <c r="P579" t="s">
        <v>156</v>
      </c>
      <c r="Q579" t="b">
        <v>0</v>
      </c>
      <c r="R579" s="1">
        <v>42436</v>
      </c>
      <c r="S579" s="2">
        <v>42436</v>
      </c>
      <c r="T579" t="s">
        <v>39</v>
      </c>
      <c r="U579" s="3">
        <v>0.70833333333333337</v>
      </c>
      <c r="V579" t="s">
        <v>1551</v>
      </c>
      <c r="W579" t="s">
        <v>1552</v>
      </c>
      <c r="X579" t="s">
        <v>156</v>
      </c>
      <c r="Y579" t="s">
        <v>2983</v>
      </c>
      <c r="Z579" t="s">
        <v>2984</v>
      </c>
      <c r="AA579" t="s">
        <v>2983</v>
      </c>
      <c r="AD579" t="s">
        <v>37</v>
      </c>
      <c r="AE579" t="s">
        <v>37</v>
      </c>
      <c r="AF579" t="s">
        <v>38</v>
      </c>
      <c r="AG579" t="s">
        <v>33</v>
      </c>
      <c r="AH579" t="s">
        <v>3016</v>
      </c>
      <c r="AI579" t="s">
        <v>3017</v>
      </c>
      <c r="AK579" t="s">
        <v>3018</v>
      </c>
    </row>
    <row r="580" spans="1:37" x14ac:dyDescent="0.25">
      <c r="A580" t="s">
        <v>2988</v>
      </c>
      <c r="C580" t="s">
        <v>33</v>
      </c>
      <c r="D580" t="s">
        <v>3092</v>
      </c>
      <c r="G580" t="s">
        <v>3093</v>
      </c>
      <c r="H580" t="s">
        <v>34</v>
      </c>
      <c r="I580" t="b">
        <v>0</v>
      </c>
      <c r="J580" s="1">
        <v>42437</v>
      </c>
      <c r="K580" s="2">
        <v>42437</v>
      </c>
      <c r="L580" t="s">
        <v>40</v>
      </c>
      <c r="M580" s="3">
        <v>0.4375</v>
      </c>
      <c r="N580" t="s">
        <v>1558</v>
      </c>
      <c r="O580" t="s">
        <v>1559</v>
      </c>
      <c r="P580" t="s">
        <v>156</v>
      </c>
      <c r="Q580" t="b">
        <v>0</v>
      </c>
      <c r="R580" s="1">
        <v>42437</v>
      </c>
      <c r="S580" s="2">
        <v>42437</v>
      </c>
      <c r="T580" t="s">
        <v>40</v>
      </c>
      <c r="U580" s="3">
        <v>0.4375</v>
      </c>
      <c r="V580" t="s">
        <v>1558</v>
      </c>
      <c r="W580" t="s">
        <v>1559</v>
      </c>
      <c r="X580" t="s">
        <v>156</v>
      </c>
      <c r="Y580" t="s">
        <v>2983</v>
      </c>
      <c r="Z580" t="s">
        <v>2984</v>
      </c>
      <c r="AA580" t="s">
        <v>2983</v>
      </c>
      <c r="AD580" t="s">
        <v>37</v>
      </c>
      <c r="AE580" t="s">
        <v>37</v>
      </c>
      <c r="AF580" t="s">
        <v>38</v>
      </c>
      <c r="AG580" t="s">
        <v>33</v>
      </c>
      <c r="AH580" t="s">
        <v>2991</v>
      </c>
      <c r="AI580" t="s">
        <v>2992</v>
      </c>
      <c r="AK580" t="s">
        <v>2993</v>
      </c>
    </row>
    <row r="581" spans="1:37" x14ac:dyDescent="0.25">
      <c r="A581" t="s">
        <v>3094</v>
      </c>
      <c r="C581" t="s">
        <v>33</v>
      </c>
      <c r="D581" t="s">
        <v>3095</v>
      </c>
      <c r="G581" t="s">
        <v>3096</v>
      </c>
      <c r="H581" t="s">
        <v>34</v>
      </c>
      <c r="I581" t="b">
        <v>0</v>
      </c>
      <c r="J581" s="1">
        <v>42437</v>
      </c>
      <c r="K581" s="2">
        <v>42437</v>
      </c>
      <c r="L581" t="s">
        <v>40</v>
      </c>
      <c r="M581" s="3">
        <v>0.4375</v>
      </c>
      <c r="N581" t="s">
        <v>1558</v>
      </c>
      <c r="O581" t="s">
        <v>1559</v>
      </c>
      <c r="P581" t="s">
        <v>156</v>
      </c>
      <c r="Q581" t="b">
        <v>0</v>
      </c>
      <c r="R581" s="1">
        <v>42437</v>
      </c>
      <c r="S581" s="2">
        <v>42437</v>
      </c>
      <c r="T581" t="s">
        <v>40</v>
      </c>
      <c r="U581" s="3">
        <v>0.47916666666666669</v>
      </c>
      <c r="V581" t="s">
        <v>3097</v>
      </c>
      <c r="W581" t="s">
        <v>3098</v>
      </c>
      <c r="X581" t="s">
        <v>156</v>
      </c>
      <c r="Y581" t="s">
        <v>2983</v>
      </c>
      <c r="Z581" t="s">
        <v>2984</v>
      </c>
      <c r="AA581" t="s">
        <v>2983</v>
      </c>
      <c r="AD581" t="s">
        <v>37</v>
      </c>
      <c r="AE581" t="s">
        <v>37</v>
      </c>
      <c r="AF581" t="s">
        <v>38</v>
      </c>
      <c r="AG581" t="s">
        <v>33</v>
      </c>
      <c r="AH581" t="s">
        <v>3099</v>
      </c>
      <c r="AI581" t="s">
        <v>3100</v>
      </c>
      <c r="AK581" t="s">
        <v>3101</v>
      </c>
    </row>
    <row r="582" spans="1:37" x14ac:dyDescent="0.25">
      <c r="A582" t="s">
        <v>2539</v>
      </c>
      <c r="C582" t="s">
        <v>33</v>
      </c>
      <c r="D582" t="s">
        <v>3002</v>
      </c>
      <c r="E582" t="s">
        <v>3102</v>
      </c>
      <c r="G582" t="s">
        <v>3103</v>
      </c>
      <c r="H582" t="s">
        <v>34</v>
      </c>
      <c r="I582" t="b">
        <v>0</v>
      </c>
      <c r="J582" s="1">
        <v>42437</v>
      </c>
      <c r="K582" s="2">
        <v>42437</v>
      </c>
      <c r="L582" t="s">
        <v>40</v>
      </c>
      <c r="M582" s="3">
        <v>0.58333333333333337</v>
      </c>
      <c r="N582" t="s">
        <v>3102</v>
      </c>
      <c r="O582" t="s">
        <v>3104</v>
      </c>
      <c r="P582" t="s">
        <v>156</v>
      </c>
      <c r="Q582" t="b">
        <v>0</v>
      </c>
      <c r="R582" s="1">
        <v>42437</v>
      </c>
      <c r="S582" s="2">
        <v>42437</v>
      </c>
      <c r="T582" t="s">
        <v>40</v>
      </c>
      <c r="U582" s="3">
        <v>0.6875</v>
      </c>
      <c r="V582" t="s">
        <v>2582</v>
      </c>
      <c r="W582" t="s">
        <v>2583</v>
      </c>
      <c r="X582" t="s">
        <v>156</v>
      </c>
      <c r="Y582" t="s">
        <v>2983</v>
      </c>
      <c r="Z582" t="s">
        <v>2984</v>
      </c>
      <c r="AA582" t="s">
        <v>2983</v>
      </c>
      <c r="AD582" t="s">
        <v>37</v>
      </c>
      <c r="AE582" t="s">
        <v>37</v>
      </c>
      <c r="AF582" t="s">
        <v>38</v>
      </c>
      <c r="AG582" t="s">
        <v>33</v>
      </c>
      <c r="AH582" t="s">
        <v>3006</v>
      </c>
      <c r="AI582" t="s">
        <v>3007</v>
      </c>
      <c r="AK582" t="s">
        <v>3008</v>
      </c>
    </row>
    <row r="583" spans="1:37" x14ac:dyDescent="0.25">
      <c r="A583" t="s">
        <v>3105</v>
      </c>
      <c r="C583" t="s">
        <v>33</v>
      </c>
      <c r="D583" t="s">
        <v>3106</v>
      </c>
      <c r="G583" t="s">
        <v>3107</v>
      </c>
      <c r="H583" t="s">
        <v>34</v>
      </c>
      <c r="I583" t="b">
        <v>0</v>
      </c>
      <c r="J583" s="1">
        <v>42437</v>
      </c>
      <c r="K583" s="2">
        <v>42437</v>
      </c>
      <c r="L583" t="s">
        <v>40</v>
      </c>
      <c r="M583" s="3">
        <v>0.77083333333333337</v>
      </c>
      <c r="N583" t="s">
        <v>1574</v>
      </c>
      <c r="O583" t="s">
        <v>1575</v>
      </c>
      <c r="P583" t="s">
        <v>156</v>
      </c>
      <c r="Q583" t="b">
        <v>0</v>
      </c>
      <c r="R583" s="1">
        <v>42437</v>
      </c>
      <c r="S583" s="2">
        <v>42437</v>
      </c>
      <c r="T583" t="s">
        <v>40</v>
      </c>
      <c r="U583" s="3">
        <v>0.8125</v>
      </c>
      <c r="V583" t="s">
        <v>3108</v>
      </c>
      <c r="W583" t="s">
        <v>3109</v>
      </c>
      <c r="X583" t="s">
        <v>156</v>
      </c>
      <c r="Y583" t="s">
        <v>2983</v>
      </c>
      <c r="Z583" t="s">
        <v>2984</v>
      </c>
      <c r="AA583" t="s">
        <v>2983</v>
      </c>
      <c r="AD583" t="s">
        <v>37</v>
      </c>
      <c r="AE583" t="s">
        <v>37</v>
      </c>
      <c r="AF583" t="s">
        <v>38</v>
      </c>
      <c r="AG583" t="s">
        <v>33</v>
      </c>
      <c r="AH583" t="s">
        <v>3110</v>
      </c>
      <c r="AI583" t="s">
        <v>3111</v>
      </c>
      <c r="AK583" t="s">
        <v>3112</v>
      </c>
    </row>
    <row r="584" spans="1:37" x14ac:dyDescent="0.25">
      <c r="A584" t="s">
        <v>3019</v>
      </c>
      <c r="C584" t="s">
        <v>33</v>
      </c>
      <c r="D584" t="s">
        <v>3020</v>
      </c>
      <c r="E584" t="s">
        <v>1578</v>
      </c>
      <c r="G584" t="s">
        <v>3113</v>
      </c>
      <c r="H584" t="s">
        <v>34</v>
      </c>
      <c r="I584" t="b">
        <v>0</v>
      </c>
      <c r="J584" s="1">
        <v>42438</v>
      </c>
      <c r="K584" s="2">
        <v>42438</v>
      </c>
      <c r="L584" t="s">
        <v>41</v>
      </c>
      <c r="M584" s="3">
        <v>0.41666666666666669</v>
      </c>
      <c r="N584" t="s">
        <v>1578</v>
      </c>
      <c r="O584" t="s">
        <v>1579</v>
      </c>
      <c r="P584" t="s">
        <v>156</v>
      </c>
      <c r="Q584" t="b">
        <v>0</v>
      </c>
      <c r="R584" s="1">
        <v>42438</v>
      </c>
      <c r="S584" s="2">
        <v>42438</v>
      </c>
      <c r="T584" t="s">
        <v>41</v>
      </c>
      <c r="U584" s="3">
        <v>0.58333333333333337</v>
      </c>
      <c r="V584" t="s">
        <v>281</v>
      </c>
      <c r="W584" t="s">
        <v>282</v>
      </c>
      <c r="X584" t="s">
        <v>156</v>
      </c>
      <c r="Y584" t="s">
        <v>2983</v>
      </c>
      <c r="Z584" t="s">
        <v>2984</v>
      </c>
      <c r="AA584" t="s">
        <v>2983</v>
      </c>
      <c r="AD584" t="s">
        <v>37</v>
      </c>
      <c r="AE584" t="s">
        <v>37</v>
      </c>
      <c r="AF584" t="s">
        <v>38</v>
      </c>
      <c r="AG584" t="s">
        <v>33</v>
      </c>
      <c r="AH584" t="s">
        <v>3026</v>
      </c>
      <c r="AI584" t="s">
        <v>3027</v>
      </c>
      <c r="AK584" t="s">
        <v>3028</v>
      </c>
    </row>
    <row r="585" spans="1:37" x14ac:dyDescent="0.25">
      <c r="A585" t="s">
        <v>3035</v>
      </c>
      <c r="C585" t="s">
        <v>33</v>
      </c>
      <c r="D585" t="s">
        <v>3114</v>
      </c>
      <c r="G585" t="s">
        <v>3115</v>
      </c>
      <c r="H585" t="s">
        <v>34</v>
      </c>
      <c r="I585" t="b">
        <v>0</v>
      </c>
      <c r="J585" s="1">
        <v>42438</v>
      </c>
      <c r="K585" s="2">
        <v>42438</v>
      </c>
      <c r="L585" t="s">
        <v>41</v>
      </c>
      <c r="M585" s="3">
        <v>0.4375</v>
      </c>
      <c r="N585" t="s">
        <v>2588</v>
      </c>
      <c r="O585" t="s">
        <v>2590</v>
      </c>
      <c r="P585" t="s">
        <v>156</v>
      </c>
      <c r="Q585" t="b">
        <v>0</v>
      </c>
      <c r="R585" s="1">
        <v>42438</v>
      </c>
      <c r="S585" s="2">
        <v>42438</v>
      </c>
      <c r="T585" t="s">
        <v>41</v>
      </c>
      <c r="U585" s="3">
        <v>0.4375</v>
      </c>
      <c r="V585" t="s">
        <v>2588</v>
      </c>
      <c r="W585" t="s">
        <v>2590</v>
      </c>
      <c r="X585" t="s">
        <v>156</v>
      </c>
      <c r="Y585" t="s">
        <v>2983</v>
      </c>
      <c r="Z585" t="s">
        <v>2984</v>
      </c>
      <c r="AA585" t="s">
        <v>2983</v>
      </c>
      <c r="AD585" t="s">
        <v>37</v>
      </c>
      <c r="AE585" t="s">
        <v>37</v>
      </c>
      <c r="AF585" t="s">
        <v>38</v>
      </c>
      <c r="AG585" t="s">
        <v>33</v>
      </c>
      <c r="AH585" t="s">
        <v>2991</v>
      </c>
      <c r="AI585" t="s">
        <v>3038</v>
      </c>
      <c r="AK585" t="s">
        <v>2993</v>
      </c>
    </row>
    <row r="586" spans="1:37" x14ac:dyDescent="0.25">
      <c r="A586" t="s">
        <v>3116</v>
      </c>
      <c r="C586" t="s">
        <v>33</v>
      </c>
      <c r="D586" t="s">
        <v>3117</v>
      </c>
      <c r="G586" t="s">
        <v>3118</v>
      </c>
      <c r="H586" t="s">
        <v>34</v>
      </c>
      <c r="I586" t="b">
        <v>0</v>
      </c>
      <c r="J586" s="1">
        <v>42438</v>
      </c>
      <c r="K586" s="2">
        <v>42438</v>
      </c>
      <c r="L586" t="s">
        <v>41</v>
      </c>
      <c r="M586" s="3">
        <v>0.4375</v>
      </c>
      <c r="N586" t="s">
        <v>2588</v>
      </c>
      <c r="O586" t="s">
        <v>2590</v>
      </c>
      <c r="P586" t="s">
        <v>156</v>
      </c>
      <c r="Q586" t="b">
        <v>0</v>
      </c>
      <c r="R586" s="1">
        <v>42438</v>
      </c>
      <c r="S586" s="2">
        <v>42438</v>
      </c>
      <c r="T586" t="s">
        <v>41</v>
      </c>
      <c r="U586" s="3">
        <v>0.5</v>
      </c>
      <c r="V586" t="s">
        <v>1580</v>
      </c>
      <c r="W586" t="s">
        <v>1581</v>
      </c>
      <c r="X586" t="s">
        <v>156</v>
      </c>
      <c r="Y586" t="s">
        <v>2983</v>
      </c>
      <c r="Z586" t="s">
        <v>2984</v>
      </c>
      <c r="AA586" t="s">
        <v>2983</v>
      </c>
      <c r="AD586" t="s">
        <v>37</v>
      </c>
      <c r="AE586" t="s">
        <v>37</v>
      </c>
      <c r="AF586" t="s">
        <v>38</v>
      </c>
      <c r="AG586" t="s">
        <v>33</v>
      </c>
      <c r="AH586" t="s">
        <v>2999</v>
      </c>
      <c r="AI586" t="s">
        <v>3119</v>
      </c>
      <c r="AK586" t="s">
        <v>3120</v>
      </c>
    </row>
    <row r="587" spans="1:37" x14ac:dyDescent="0.25">
      <c r="A587" t="s">
        <v>2539</v>
      </c>
      <c r="C587" t="s">
        <v>33</v>
      </c>
      <c r="D587" t="s">
        <v>3002</v>
      </c>
      <c r="E587" t="s">
        <v>281</v>
      </c>
      <c r="G587" t="s">
        <v>3121</v>
      </c>
      <c r="H587" t="s">
        <v>34</v>
      </c>
      <c r="I587" t="b">
        <v>0</v>
      </c>
      <c r="J587" s="1">
        <v>42438</v>
      </c>
      <c r="K587" s="2">
        <v>42438</v>
      </c>
      <c r="L587" t="s">
        <v>41</v>
      </c>
      <c r="M587" s="3">
        <v>0.58333333333333337</v>
      </c>
      <c r="N587" t="s">
        <v>281</v>
      </c>
      <c r="O587" t="s">
        <v>282</v>
      </c>
      <c r="P587" t="s">
        <v>156</v>
      </c>
      <c r="Q587" t="b">
        <v>0</v>
      </c>
      <c r="R587" s="1">
        <v>42438</v>
      </c>
      <c r="S587" s="2">
        <v>42438</v>
      </c>
      <c r="T587" t="s">
        <v>41</v>
      </c>
      <c r="U587" s="3">
        <v>0.6875</v>
      </c>
      <c r="V587" t="s">
        <v>293</v>
      </c>
      <c r="W587" t="s">
        <v>294</v>
      </c>
      <c r="X587" t="s">
        <v>156</v>
      </c>
      <c r="Y587" t="s">
        <v>2983</v>
      </c>
      <c r="Z587" t="s">
        <v>2984</v>
      </c>
      <c r="AA587" t="s">
        <v>2983</v>
      </c>
      <c r="AD587" t="s">
        <v>37</v>
      </c>
      <c r="AE587" t="s">
        <v>37</v>
      </c>
      <c r="AF587" t="s">
        <v>38</v>
      </c>
      <c r="AG587" t="s">
        <v>33</v>
      </c>
      <c r="AH587" t="s">
        <v>3006</v>
      </c>
      <c r="AI587" t="s">
        <v>3007</v>
      </c>
      <c r="AK587" t="s">
        <v>3008</v>
      </c>
    </row>
    <row r="588" spans="1:37" x14ac:dyDescent="0.25">
      <c r="A588" t="s">
        <v>3009</v>
      </c>
      <c r="C588" t="s">
        <v>33</v>
      </c>
      <c r="D588" t="s">
        <v>3010</v>
      </c>
      <c r="E588" t="s">
        <v>3122</v>
      </c>
      <c r="G588" t="s">
        <v>3123</v>
      </c>
      <c r="H588" t="s">
        <v>34</v>
      </c>
      <c r="I588" t="b">
        <v>0</v>
      </c>
      <c r="J588" s="1">
        <v>42438</v>
      </c>
      <c r="K588" s="2">
        <v>42438</v>
      </c>
      <c r="L588" t="s">
        <v>41</v>
      </c>
      <c r="M588" s="3">
        <v>0.60416666666666663</v>
      </c>
      <c r="N588" t="s">
        <v>3122</v>
      </c>
      <c r="O588" t="s">
        <v>3124</v>
      </c>
      <c r="P588" t="s">
        <v>156</v>
      </c>
      <c r="Q588" t="b">
        <v>0</v>
      </c>
      <c r="R588" s="1">
        <v>42438</v>
      </c>
      <c r="S588" s="2">
        <v>42438</v>
      </c>
      <c r="T588" t="s">
        <v>41</v>
      </c>
      <c r="U588" s="3">
        <v>0.70833333333333337</v>
      </c>
      <c r="V588" t="s">
        <v>1592</v>
      </c>
      <c r="W588" t="s">
        <v>1593</v>
      </c>
      <c r="X588" t="s">
        <v>156</v>
      </c>
      <c r="Y588" t="s">
        <v>2983</v>
      </c>
      <c r="Z588" t="s">
        <v>2984</v>
      </c>
      <c r="AA588" t="s">
        <v>2983</v>
      </c>
      <c r="AD588" t="s">
        <v>37</v>
      </c>
      <c r="AE588" t="s">
        <v>37</v>
      </c>
      <c r="AF588" t="s">
        <v>38</v>
      </c>
      <c r="AG588" t="s">
        <v>33</v>
      </c>
      <c r="AH588" t="s">
        <v>3016</v>
      </c>
      <c r="AI588" t="s">
        <v>3017</v>
      </c>
      <c r="AK588" t="s">
        <v>3018</v>
      </c>
    </row>
    <row r="589" spans="1:37" x14ac:dyDescent="0.25">
      <c r="A589" t="s">
        <v>3125</v>
      </c>
      <c r="C589" t="s">
        <v>33</v>
      </c>
      <c r="D589" t="s">
        <v>3126</v>
      </c>
      <c r="G589" t="s">
        <v>3127</v>
      </c>
      <c r="H589" t="s">
        <v>34</v>
      </c>
      <c r="I589" t="b">
        <v>0</v>
      </c>
      <c r="J589" s="1">
        <v>42438</v>
      </c>
      <c r="K589" s="2">
        <v>42438</v>
      </c>
      <c r="L589" t="s">
        <v>41</v>
      </c>
      <c r="M589" s="3">
        <v>0.625</v>
      </c>
      <c r="N589" t="s">
        <v>2594</v>
      </c>
      <c r="O589" t="s">
        <v>2595</v>
      </c>
      <c r="P589" t="s">
        <v>156</v>
      </c>
      <c r="Q589" t="b">
        <v>0</v>
      </c>
      <c r="R589" s="1">
        <v>42438</v>
      </c>
      <c r="S589" s="2">
        <v>42438</v>
      </c>
      <c r="T589" t="s">
        <v>41</v>
      </c>
      <c r="U589" s="3">
        <v>0.75</v>
      </c>
      <c r="V589" t="s">
        <v>3128</v>
      </c>
      <c r="W589" t="s">
        <v>3129</v>
      </c>
      <c r="X589" t="s">
        <v>156</v>
      </c>
      <c r="Y589" t="s">
        <v>2983</v>
      </c>
      <c r="Z589" t="s">
        <v>2984</v>
      </c>
      <c r="AA589" t="s">
        <v>2983</v>
      </c>
      <c r="AD589" t="s">
        <v>37</v>
      </c>
      <c r="AE589" t="s">
        <v>37</v>
      </c>
      <c r="AF589" t="s">
        <v>38</v>
      </c>
      <c r="AG589" t="s">
        <v>33</v>
      </c>
      <c r="AH589" t="s">
        <v>3059</v>
      </c>
      <c r="AI589" t="s">
        <v>3130</v>
      </c>
      <c r="AK589" t="s">
        <v>3061</v>
      </c>
    </row>
    <row r="590" spans="1:37" x14ac:dyDescent="0.25">
      <c r="A590" t="s">
        <v>301</v>
      </c>
      <c r="C590" t="s">
        <v>33</v>
      </c>
      <c r="D590" t="s">
        <v>302</v>
      </c>
      <c r="G590" t="s">
        <v>303</v>
      </c>
      <c r="H590" t="s">
        <v>34</v>
      </c>
      <c r="I590" t="b">
        <v>1</v>
      </c>
      <c r="J590" s="1">
        <v>42439</v>
      </c>
      <c r="K590" s="2">
        <v>42439</v>
      </c>
      <c r="L590" t="s">
        <v>42</v>
      </c>
      <c r="M590" s="3">
        <v>0</v>
      </c>
      <c r="N590" t="s">
        <v>304</v>
      </c>
      <c r="O590">
        <v>20160310</v>
      </c>
      <c r="Q590" t="b">
        <v>1</v>
      </c>
      <c r="R590" s="1">
        <v>42439</v>
      </c>
      <c r="S590" s="2">
        <v>42439</v>
      </c>
      <c r="T590" t="s">
        <v>42</v>
      </c>
      <c r="U590" s="3">
        <v>0</v>
      </c>
      <c r="V590" t="s">
        <v>304</v>
      </c>
      <c r="W590">
        <v>20160310</v>
      </c>
      <c r="Y590" t="s">
        <v>305</v>
      </c>
      <c r="AA590" t="s">
        <v>164</v>
      </c>
      <c r="AD590" t="s">
        <v>37</v>
      </c>
      <c r="AE590" t="s">
        <v>37</v>
      </c>
      <c r="AF590" t="s">
        <v>38</v>
      </c>
      <c r="AG590" t="s">
        <v>33</v>
      </c>
      <c r="AH590" t="s">
        <v>306</v>
      </c>
      <c r="AI590" t="s">
        <v>307</v>
      </c>
      <c r="AK590" t="s">
        <v>308</v>
      </c>
    </row>
    <row r="591" spans="1:37" x14ac:dyDescent="0.25">
      <c r="A591" t="s">
        <v>3131</v>
      </c>
      <c r="C591" t="s">
        <v>33</v>
      </c>
      <c r="D591" t="s">
        <v>3132</v>
      </c>
      <c r="G591" t="s">
        <v>3133</v>
      </c>
      <c r="H591" t="s">
        <v>34</v>
      </c>
      <c r="I591" t="b">
        <v>0</v>
      </c>
      <c r="J591" s="1">
        <v>42439</v>
      </c>
      <c r="K591" s="2">
        <v>42439</v>
      </c>
      <c r="L591" t="s">
        <v>42</v>
      </c>
      <c r="M591" s="3">
        <v>0.66666666666666663</v>
      </c>
      <c r="N591" t="s">
        <v>3134</v>
      </c>
      <c r="O591" t="s">
        <v>3135</v>
      </c>
      <c r="P591" t="s">
        <v>156</v>
      </c>
      <c r="Q591" t="b">
        <v>0</v>
      </c>
      <c r="R591" s="1">
        <v>42439</v>
      </c>
      <c r="S591" s="2">
        <v>42439</v>
      </c>
      <c r="T591" t="s">
        <v>42</v>
      </c>
      <c r="U591" s="3">
        <v>0.66666666666666663</v>
      </c>
      <c r="V591" t="s">
        <v>3134</v>
      </c>
      <c r="W591" t="s">
        <v>3135</v>
      </c>
      <c r="X591" t="s">
        <v>156</v>
      </c>
      <c r="Y591" t="s">
        <v>2983</v>
      </c>
      <c r="Z591" t="s">
        <v>2984</v>
      </c>
      <c r="AA591" t="s">
        <v>2983</v>
      </c>
      <c r="AD591" t="s">
        <v>37</v>
      </c>
      <c r="AE591" t="s">
        <v>37</v>
      </c>
      <c r="AF591" t="s">
        <v>38</v>
      </c>
      <c r="AG591" t="s">
        <v>33</v>
      </c>
      <c r="AH591" t="s">
        <v>3136</v>
      </c>
      <c r="AI591" t="s">
        <v>228</v>
      </c>
      <c r="AK591" t="s">
        <v>3137</v>
      </c>
    </row>
    <row r="592" spans="1:37" x14ac:dyDescent="0.25">
      <c r="A592" t="s">
        <v>3138</v>
      </c>
      <c r="C592" t="s">
        <v>33</v>
      </c>
      <c r="D592" t="s">
        <v>3139</v>
      </c>
      <c r="G592" t="s">
        <v>3140</v>
      </c>
      <c r="H592" t="s">
        <v>34</v>
      </c>
      <c r="I592" t="b">
        <v>0</v>
      </c>
      <c r="J592" s="1">
        <v>42440</v>
      </c>
      <c r="K592" s="2">
        <v>42440</v>
      </c>
      <c r="L592" t="s">
        <v>43</v>
      </c>
      <c r="M592" s="3">
        <v>0.4375</v>
      </c>
      <c r="N592" t="s">
        <v>3141</v>
      </c>
      <c r="O592" t="s">
        <v>3142</v>
      </c>
      <c r="P592" t="s">
        <v>156</v>
      </c>
      <c r="Q592" t="b">
        <v>0</v>
      </c>
      <c r="R592" s="1">
        <v>42440</v>
      </c>
      <c r="S592" s="2">
        <v>42440</v>
      </c>
      <c r="T592" t="s">
        <v>43</v>
      </c>
      <c r="U592" s="3">
        <v>0.4375</v>
      </c>
      <c r="V592" t="s">
        <v>3141</v>
      </c>
      <c r="W592" t="s">
        <v>3142</v>
      </c>
      <c r="X592" t="s">
        <v>156</v>
      </c>
      <c r="Y592" t="s">
        <v>2983</v>
      </c>
      <c r="Z592" t="s">
        <v>2984</v>
      </c>
      <c r="AA592" t="s">
        <v>2983</v>
      </c>
      <c r="AD592" t="s">
        <v>37</v>
      </c>
      <c r="AE592" t="s">
        <v>37</v>
      </c>
      <c r="AF592" t="s">
        <v>38</v>
      </c>
      <c r="AG592" t="s">
        <v>33</v>
      </c>
      <c r="AH592" t="s">
        <v>3059</v>
      </c>
      <c r="AI592" t="s">
        <v>3143</v>
      </c>
      <c r="AK592" t="s">
        <v>3061</v>
      </c>
    </row>
    <row r="593" spans="1:37" x14ac:dyDescent="0.25">
      <c r="A593" t="s">
        <v>2539</v>
      </c>
      <c r="C593" t="s">
        <v>33</v>
      </c>
      <c r="D593" t="s">
        <v>3002</v>
      </c>
      <c r="E593" t="s">
        <v>3144</v>
      </c>
      <c r="G593" t="s">
        <v>3145</v>
      </c>
      <c r="H593" t="s">
        <v>34</v>
      </c>
      <c r="I593" t="b">
        <v>0</v>
      </c>
      <c r="J593" s="1">
        <v>42440</v>
      </c>
      <c r="K593" s="2">
        <v>42440</v>
      </c>
      <c r="L593" t="s">
        <v>43</v>
      </c>
      <c r="M593" s="3">
        <v>0.58333333333333337</v>
      </c>
      <c r="N593" t="s">
        <v>3144</v>
      </c>
      <c r="O593" t="s">
        <v>3146</v>
      </c>
      <c r="P593" t="s">
        <v>156</v>
      </c>
      <c r="Q593" t="b">
        <v>0</v>
      </c>
      <c r="R593" s="1">
        <v>42440</v>
      </c>
      <c r="S593" s="2">
        <v>42440</v>
      </c>
      <c r="T593" t="s">
        <v>43</v>
      </c>
      <c r="U593" s="3">
        <v>0.6875</v>
      </c>
      <c r="V593" t="s">
        <v>3147</v>
      </c>
      <c r="W593" t="s">
        <v>3148</v>
      </c>
      <c r="X593" t="s">
        <v>156</v>
      </c>
      <c r="Y593" t="s">
        <v>2983</v>
      </c>
      <c r="Z593" t="s">
        <v>2984</v>
      </c>
      <c r="AA593" t="s">
        <v>2983</v>
      </c>
      <c r="AD593" t="s">
        <v>37</v>
      </c>
      <c r="AE593" t="s">
        <v>37</v>
      </c>
      <c r="AF593" t="s">
        <v>38</v>
      </c>
      <c r="AG593" t="s">
        <v>33</v>
      </c>
      <c r="AH593" t="s">
        <v>3006</v>
      </c>
      <c r="AI593" t="s">
        <v>3007</v>
      </c>
      <c r="AK593" t="s">
        <v>3008</v>
      </c>
    </row>
    <row r="594" spans="1:37" x14ac:dyDescent="0.25">
      <c r="A594" t="s">
        <v>250</v>
      </c>
      <c r="C594" t="s">
        <v>33</v>
      </c>
      <c r="D594" t="s">
        <v>3149</v>
      </c>
      <c r="G594" t="s">
        <v>3150</v>
      </c>
      <c r="H594" t="s">
        <v>34</v>
      </c>
      <c r="I594" t="b">
        <v>0</v>
      </c>
      <c r="J594" s="1">
        <v>42440</v>
      </c>
      <c r="K594" s="2">
        <v>42440</v>
      </c>
      <c r="L594" t="s">
        <v>43</v>
      </c>
      <c r="M594" s="3">
        <v>0.625</v>
      </c>
      <c r="N594" t="s">
        <v>3151</v>
      </c>
      <c r="O594" t="s">
        <v>3152</v>
      </c>
      <c r="P594" t="s">
        <v>156</v>
      </c>
      <c r="Q594" t="b">
        <v>0</v>
      </c>
      <c r="R594" s="1">
        <v>42440</v>
      </c>
      <c r="S594" s="2">
        <v>42440</v>
      </c>
      <c r="T594" t="s">
        <v>43</v>
      </c>
      <c r="U594" s="3">
        <v>0.625</v>
      </c>
      <c r="V594" t="s">
        <v>3151</v>
      </c>
      <c r="W594" t="s">
        <v>3152</v>
      </c>
      <c r="X594" t="s">
        <v>156</v>
      </c>
      <c r="Y594" t="s">
        <v>2983</v>
      </c>
      <c r="Z594" t="s">
        <v>2984</v>
      </c>
      <c r="AA594" t="s">
        <v>2983</v>
      </c>
      <c r="AD594" t="s">
        <v>37</v>
      </c>
      <c r="AE594" t="s">
        <v>37</v>
      </c>
      <c r="AF594" t="s">
        <v>38</v>
      </c>
      <c r="AG594" t="s">
        <v>33</v>
      </c>
      <c r="AH594" t="s">
        <v>3153</v>
      </c>
      <c r="AI594" t="s">
        <v>251</v>
      </c>
      <c r="AK594" t="s">
        <v>3154</v>
      </c>
    </row>
    <row r="595" spans="1:37" x14ac:dyDescent="0.25">
      <c r="A595" t="s">
        <v>3155</v>
      </c>
      <c r="C595" t="s">
        <v>33</v>
      </c>
      <c r="D595" t="s">
        <v>3156</v>
      </c>
      <c r="G595" t="s">
        <v>3157</v>
      </c>
      <c r="H595" t="s">
        <v>34</v>
      </c>
      <c r="I595" t="b">
        <v>0</v>
      </c>
      <c r="J595" s="1">
        <v>42441</v>
      </c>
      <c r="K595" s="2">
        <v>42441</v>
      </c>
      <c r="L595" t="s">
        <v>35</v>
      </c>
      <c r="M595" s="3">
        <v>0.54166666666666663</v>
      </c>
      <c r="N595" t="s">
        <v>3158</v>
      </c>
      <c r="O595" t="s">
        <v>3159</v>
      </c>
      <c r="P595" t="s">
        <v>156</v>
      </c>
      <c r="Q595" t="b">
        <v>0</v>
      </c>
      <c r="R595" s="1">
        <v>42441</v>
      </c>
      <c r="S595" s="2">
        <v>42441</v>
      </c>
      <c r="T595" t="s">
        <v>35</v>
      </c>
      <c r="U595" s="3">
        <v>0.54166666666666663</v>
      </c>
      <c r="V595" t="s">
        <v>3158</v>
      </c>
      <c r="W595" t="s">
        <v>3159</v>
      </c>
      <c r="X595" t="s">
        <v>156</v>
      </c>
      <c r="Y595" t="s">
        <v>2983</v>
      </c>
      <c r="Z595" t="s">
        <v>2984</v>
      </c>
      <c r="AA595" t="s">
        <v>2983</v>
      </c>
      <c r="AD595" t="s">
        <v>37</v>
      </c>
      <c r="AE595" t="s">
        <v>37</v>
      </c>
      <c r="AF595" t="s">
        <v>38</v>
      </c>
      <c r="AG595" t="s">
        <v>33</v>
      </c>
      <c r="AH595" t="s">
        <v>3160</v>
      </c>
      <c r="AI595" t="s">
        <v>3161</v>
      </c>
      <c r="AK595" t="s">
        <v>3162</v>
      </c>
    </row>
    <row r="596" spans="1:37" x14ac:dyDescent="0.25">
      <c r="A596" t="s">
        <v>3163</v>
      </c>
      <c r="C596" t="s">
        <v>33</v>
      </c>
      <c r="D596" t="s">
        <v>3164</v>
      </c>
      <c r="G596" t="s">
        <v>3165</v>
      </c>
      <c r="H596" t="s">
        <v>34</v>
      </c>
      <c r="I596" t="b">
        <v>0</v>
      </c>
      <c r="J596" s="1">
        <v>42441</v>
      </c>
      <c r="K596" s="2">
        <v>42441</v>
      </c>
      <c r="L596" t="s">
        <v>35</v>
      </c>
      <c r="M596" s="3">
        <v>0.625</v>
      </c>
      <c r="N596" t="s">
        <v>3166</v>
      </c>
      <c r="O596" t="s">
        <v>3167</v>
      </c>
      <c r="P596" t="s">
        <v>156</v>
      </c>
      <c r="Q596" t="b">
        <v>0</v>
      </c>
      <c r="R596" s="1">
        <v>42441</v>
      </c>
      <c r="S596" s="2">
        <v>42441</v>
      </c>
      <c r="T596" t="s">
        <v>35</v>
      </c>
      <c r="U596" s="3">
        <v>0.625</v>
      </c>
      <c r="V596" t="s">
        <v>3166</v>
      </c>
      <c r="W596" t="s">
        <v>3167</v>
      </c>
      <c r="X596" t="s">
        <v>156</v>
      </c>
      <c r="Y596" t="s">
        <v>2983</v>
      </c>
      <c r="Z596" t="s">
        <v>2984</v>
      </c>
      <c r="AA596" t="s">
        <v>2983</v>
      </c>
      <c r="AD596" t="s">
        <v>37</v>
      </c>
      <c r="AE596" t="s">
        <v>37</v>
      </c>
      <c r="AF596" t="s">
        <v>38</v>
      </c>
      <c r="AG596" t="s">
        <v>33</v>
      </c>
      <c r="AH596" t="s">
        <v>3168</v>
      </c>
      <c r="AI596" t="s">
        <v>3169</v>
      </c>
      <c r="AK596" t="s">
        <v>3170</v>
      </c>
    </row>
    <row r="597" spans="1:37" x14ac:dyDescent="0.25">
      <c r="A597" t="s">
        <v>3171</v>
      </c>
      <c r="C597" t="s">
        <v>33</v>
      </c>
      <c r="D597" t="s">
        <v>3172</v>
      </c>
      <c r="G597" t="s">
        <v>3173</v>
      </c>
      <c r="H597" t="s">
        <v>34</v>
      </c>
      <c r="I597" t="b">
        <v>0</v>
      </c>
      <c r="J597" s="1">
        <v>42441</v>
      </c>
      <c r="K597" s="2">
        <v>42441</v>
      </c>
      <c r="L597" t="s">
        <v>35</v>
      </c>
      <c r="M597" s="3">
        <v>0.625</v>
      </c>
      <c r="N597" t="s">
        <v>3166</v>
      </c>
      <c r="O597" t="s">
        <v>3167</v>
      </c>
      <c r="P597" t="s">
        <v>156</v>
      </c>
      <c r="Q597" t="b">
        <v>0</v>
      </c>
      <c r="R597" s="1">
        <v>42441</v>
      </c>
      <c r="S597" s="2">
        <v>42441</v>
      </c>
      <c r="T597" t="s">
        <v>35</v>
      </c>
      <c r="U597" s="3">
        <v>0.6875</v>
      </c>
      <c r="V597" t="s">
        <v>3174</v>
      </c>
      <c r="W597" t="s">
        <v>3175</v>
      </c>
      <c r="X597" t="s">
        <v>156</v>
      </c>
      <c r="Y597" t="s">
        <v>2983</v>
      </c>
      <c r="Z597" t="s">
        <v>2984</v>
      </c>
      <c r="AA597" t="s">
        <v>2983</v>
      </c>
      <c r="AD597" t="s">
        <v>37</v>
      </c>
      <c r="AE597" t="s">
        <v>37</v>
      </c>
      <c r="AF597" t="s">
        <v>38</v>
      </c>
      <c r="AG597" t="s">
        <v>33</v>
      </c>
      <c r="AH597" t="s">
        <v>3176</v>
      </c>
      <c r="AI597" t="s">
        <v>3177</v>
      </c>
      <c r="AK597" t="s">
        <v>3178</v>
      </c>
    </row>
    <row r="598" spans="1:37" x14ac:dyDescent="0.25">
      <c r="A598" t="s">
        <v>3125</v>
      </c>
      <c r="C598" t="s">
        <v>33</v>
      </c>
      <c r="D598" t="s">
        <v>3179</v>
      </c>
      <c r="G598" t="s">
        <v>3180</v>
      </c>
      <c r="H598" t="s">
        <v>34</v>
      </c>
      <c r="I598" t="b">
        <v>0</v>
      </c>
      <c r="J598" s="1">
        <v>42442</v>
      </c>
      <c r="K598" s="2">
        <v>42442</v>
      </c>
      <c r="L598" t="s">
        <v>36</v>
      </c>
      <c r="M598" s="3">
        <v>0.58333333333333337</v>
      </c>
      <c r="N598" t="s">
        <v>3181</v>
      </c>
      <c r="O598" t="s">
        <v>3182</v>
      </c>
      <c r="P598" t="s">
        <v>156</v>
      </c>
      <c r="Q598" t="b">
        <v>0</v>
      </c>
      <c r="R598" s="1">
        <v>42442</v>
      </c>
      <c r="S598" s="2">
        <v>42442</v>
      </c>
      <c r="T598" t="s">
        <v>36</v>
      </c>
      <c r="U598" s="3">
        <v>0.6875</v>
      </c>
      <c r="V598" t="s">
        <v>3183</v>
      </c>
      <c r="W598" t="s">
        <v>3184</v>
      </c>
      <c r="X598" t="s">
        <v>156</v>
      </c>
      <c r="Y598" t="s">
        <v>2983</v>
      </c>
      <c r="Z598" t="s">
        <v>2984</v>
      </c>
      <c r="AA598" t="s">
        <v>2983</v>
      </c>
      <c r="AD598" t="s">
        <v>37</v>
      </c>
      <c r="AE598" t="s">
        <v>37</v>
      </c>
      <c r="AF598" t="s">
        <v>38</v>
      </c>
      <c r="AG598" t="s">
        <v>33</v>
      </c>
      <c r="AH598" t="s">
        <v>3059</v>
      </c>
      <c r="AI598" t="s">
        <v>3185</v>
      </c>
      <c r="AK598" t="s">
        <v>3061</v>
      </c>
    </row>
    <row r="599" spans="1:37" x14ac:dyDescent="0.25">
      <c r="A599" t="s">
        <v>3186</v>
      </c>
      <c r="C599" t="s">
        <v>33</v>
      </c>
      <c r="D599" t="s">
        <v>3187</v>
      </c>
      <c r="G599" t="s">
        <v>3188</v>
      </c>
      <c r="H599" t="s">
        <v>34</v>
      </c>
      <c r="I599" t="b">
        <v>0</v>
      </c>
      <c r="J599" s="1">
        <v>42442</v>
      </c>
      <c r="K599" s="2">
        <v>42442</v>
      </c>
      <c r="L599" t="s">
        <v>36</v>
      </c>
      <c r="M599" s="3">
        <v>0.60416666666666663</v>
      </c>
      <c r="N599" t="s">
        <v>3189</v>
      </c>
      <c r="O599" t="s">
        <v>3190</v>
      </c>
      <c r="P599" t="s">
        <v>156</v>
      </c>
      <c r="Q599" t="b">
        <v>0</v>
      </c>
      <c r="R599" s="1">
        <v>42442</v>
      </c>
      <c r="S599" s="2">
        <v>42442</v>
      </c>
      <c r="T599" t="s">
        <v>36</v>
      </c>
      <c r="U599" s="3">
        <v>0.64583333333333337</v>
      </c>
      <c r="V599" t="s">
        <v>3191</v>
      </c>
      <c r="W599" t="s">
        <v>3192</v>
      </c>
      <c r="X599" t="s">
        <v>156</v>
      </c>
      <c r="Y599" t="s">
        <v>2983</v>
      </c>
      <c r="Z599" t="s">
        <v>2984</v>
      </c>
      <c r="AA599" t="s">
        <v>2983</v>
      </c>
      <c r="AD599" t="s">
        <v>37</v>
      </c>
      <c r="AE599" t="s">
        <v>37</v>
      </c>
      <c r="AF599" t="s">
        <v>38</v>
      </c>
      <c r="AG599" t="s">
        <v>33</v>
      </c>
      <c r="AH599" t="s">
        <v>3193</v>
      </c>
      <c r="AI599" t="s">
        <v>3194</v>
      </c>
      <c r="AK599" t="s">
        <v>3195</v>
      </c>
    </row>
    <row r="600" spans="1:37" x14ac:dyDescent="0.25">
      <c r="A600" t="s">
        <v>3019</v>
      </c>
      <c r="C600" t="s">
        <v>33</v>
      </c>
      <c r="D600" t="s">
        <v>3020</v>
      </c>
      <c r="E600" t="s">
        <v>1598</v>
      </c>
      <c r="G600" t="s">
        <v>3196</v>
      </c>
      <c r="H600" t="s">
        <v>34</v>
      </c>
      <c r="I600" t="b">
        <v>0</v>
      </c>
      <c r="J600" s="1">
        <v>42443</v>
      </c>
      <c r="K600" s="2">
        <v>42443</v>
      </c>
      <c r="L600" t="s">
        <v>39</v>
      </c>
      <c r="M600" s="3">
        <v>0.41666666666666669</v>
      </c>
      <c r="N600" t="s">
        <v>1598</v>
      </c>
      <c r="O600" t="s">
        <v>1600</v>
      </c>
      <c r="P600" t="s">
        <v>156</v>
      </c>
      <c r="Q600" t="b">
        <v>0</v>
      </c>
      <c r="R600" s="1">
        <v>42443</v>
      </c>
      <c r="S600" s="2">
        <v>42443</v>
      </c>
      <c r="T600" t="s">
        <v>39</v>
      </c>
      <c r="U600" s="3">
        <v>0.58333333333333337</v>
      </c>
      <c r="V600" t="s">
        <v>3197</v>
      </c>
      <c r="W600" t="s">
        <v>3198</v>
      </c>
      <c r="X600" t="s">
        <v>156</v>
      </c>
      <c r="Y600" t="s">
        <v>2983</v>
      </c>
      <c r="Z600" t="s">
        <v>2984</v>
      </c>
      <c r="AA600" t="s">
        <v>2983</v>
      </c>
      <c r="AD600" t="s">
        <v>37</v>
      </c>
      <c r="AE600" t="s">
        <v>37</v>
      </c>
      <c r="AF600" t="s">
        <v>38</v>
      </c>
      <c r="AG600" t="s">
        <v>33</v>
      </c>
      <c r="AH600" t="s">
        <v>3026</v>
      </c>
      <c r="AI600" t="s">
        <v>3027</v>
      </c>
      <c r="AK600" t="s">
        <v>3028</v>
      </c>
    </row>
    <row r="601" spans="1:37" x14ac:dyDescent="0.25">
      <c r="A601" t="s">
        <v>3199</v>
      </c>
      <c r="C601" t="s">
        <v>33</v>
      </c>
      <c r="D601" t="s">
        <v>3200</v>
      </c>
      <c r="G601" t="s">
        <v>3201</v>
      </c>
      <c r="H601" t="s">
        <v>34</v>
      </c>
      <c r="I601" t="b">
        <v>0</v>
      </c>
      <c r="J601" s="1">
        <v>42443</v>
      </c>
      <c r="K601" s="2">
        <v>42443</v>
      </c>
      <c r="L601" t="s">
        <v>39</v>
      </c>
      <c r="M601" s="3">
        <v>0.4375</v>
      </c>
      <c r="N601" t="s">
        <v>2605</v>
      </c>
      <c r="O601" t="s">
        <v>2607</v>
      </c>
      <c r="P601" t="s">
        <v>156</v>
      </c>
      <c r="Q601" t="b">
        <v>0</v>
      </c>
      <c r="R601" s="1">
        <v>42443</v>
      </c>
      <c r="S601" s="2">
        <v>42443</v>
      </c>
      <c r="T601" t="s">
        <v>39</v>
      </c>
      <c r="U601" s="3">
        <v>0.4375</v>
      </c>
      <c r="V601" t="s">
        <v>2605</v>
      </c>
      <c r="W601" t="s">
        <v>2607</v>
      </c>
      <c r="X601" t="s">
        <v>156</v>
      </c>
      <c r="Y601" t="s">
        <v>2983</v>
      </c>
      <c r="Z601" t="s">
        <v>2984</v>
      </c>
      <c r="AA601" t="s">
        <v>2983</v>
      </c>
      <c r="AD601" t="s">
        <v>37</v>
      </c>
      <c r="AE601" t="s">
        <v>37</v>
      </c>
      <c r="AF601" t="s">
        <v>38</v>
      </c>
      <c r="AG601" t="s">
        <v>33</v>
      </c>
      <c r="AH601" t="s">
        <v>2991</v>
      </c>
      <c r="AI601" t="s">
        <v>3202</v>
      </c>
      <c r="AK601" t="s">
        <v>2993</v>
      </c>
    </row>
    <row r="602" spans="1:37" x14ac:dyDescent="0.25">
      <c r="A602" t="s">
        <v>3199</v>
      </c>
      <c r="C602" t="s">
        <v>33</v>
      </c>
      <c r="D602" t="s">
        <v>3203</v>
      </c>
      <c r="G602" t="s">
        <v>3204</v>
      </c>
      <c r="H602" t="s">
        <v>34</v>
      </c>
      <c r="I602" t="b">
        <v>0</v>
      </c>
      <c r="J602" s="1">
        <v>42443</v>
      </c>
      <c r="K602" s="2">
        <v>42443</v>
      </c>
      <c r="L602" t="s">
        <v>39</v>
      </c>
      <c r="M602" s="3">
        <v>0.46875</v>
      </c>
      <c r="N602" t="s">
        <v>3205</v>
      </c>
      <c r="O602" t="s">
        <v>3206</v>
      </c>
      <c r="P602" t="s">
        <v>156</v>
      </c>
      <c r="Q602" t="b">
        <v>0</v>
      </c>
      <c r="R602" s="1">
        <v>42443</v>
      </c>
      <c r="S602" s="2">
        <v>42443</v>
      </c>
      <c r="T602" t="s">
        <v>39</v>
      </c>
      <c r="U602" s="3">
        <v>0.46875</v>
      </c>
      <c r="V602" t="s">
        <v>3205</v>
      </c>
      <c r="W602" t="s">
        <v>3206</v>
      </c>
      <c r="X602" t="s">
        <v>156</v>
      </c>
      <c r="Y602" t="s">
        <v>2983</v>
      </c>
      <c r="Z602" t="s">
        <v>2984</v>
      </c>
      <c r="AA602" t="s">
        <v>2983</v>
      </c>
      <c r="AD602" t="s">
        <v>37</v>
      </c>
      <c r="AE602" t="s">
        <v>37</v>
      </c>
      <c r="AF602" t="s">
        <v>38</v>
      </c>
      <c r="AG602" t="s">
        <v>33</v>
      </c>
      <c r="AH602" t="s">
        <v>2991</v>
      </c>
      <c r="AI602" t="s">
        <v>3202</v>
      </c>
      <c r="AK602" t="s">
        <v>2993</v>
      </c>
    </row>
    <row r="603" spans="1:37" x14ac:dyDescent="0.25">
      <c r="A603" t="s">
        <v>2539</v>
      </c>
      <c r="C603" t="s">
        <v>33</v>
      </c>
      <c r="D603" t="s">
        <v>3002</v>
      </c>
      <c r="E603" t="s">
        <v>3197</v>
      </c>
      <c r="G603" t="s">
        <v>3207</v>
      </c>
      <c r="H603" t="s">
        <v>34</v>
      </c>
      <c r="I603" t="b">
        <v>0</v>
      </c>
      <c r="J603" s="1">
        <v>42443</v>
      </c>
      <c r="K603" s="2">
        <v>42443</v>
      </c>
      <c r="L603" t="s">
        <v>39</v>
      </c>
      <c r="M603" s="3">
        <v>0.58333333333333337</v>
      </c>
      <c r="N603" t="s">
        <v>3197</v>
      </c>
      <c r="O603" t="s">
        <v>3198</v>
      </c>
      <c r="P603" t="s">
        <v>156</v>
      </c>
      <c r="Q603" t="b">
        <v>0</v>
      </c>
      <c r="R603" s="1">
        <v>42443</v>
      </c>
      <c r="S603" s="2">
        <v>42443</v>
      </c>
      <c r="T603" t="s">
        <v>39</v>
      </c>
      <c r="U603" s="3">
        <v>0.6875</v>
      </c>
      <c r="V603" t="s">
        <v>3208</v>
      </c>
      <c r="W603" t="s">
        <v>3209</v>
      </c>
      <c r="X603" t="s">
        <v>156</v>
      </c>
      <c r="Y603" t="s">
        <v>2983</v>
      </c>
      <c r="Z603" t="s">
        <v>2984</v>
      </c>
      <c r="AA603" t="s">
        <v>2983</v>
      </c>
      <c r="AD603" t="s">
        <v>37</v>
      </c>
      <c r="AE603" t="s">
        <v>37</v>
      </c>
      <c r="AF603" t="s">
        <v>38</v>
      </c>
      <c r="AG603" t="s">
        <v>33</v>
      </c>
      <c r="AH603" t="s">
        <v>3006</v>
      </c>
      <c r="AI603" t="s">
        <v>3007</v>
      </c>
      <c r="AK603" t="s">
        <v>3008</v>
      </c>
    </row>
    <row r="604" spans="1:37" x14ac:dyDescent="0.25">
      <c r="A604" t="s">
        <v>3210</v>
      </c>
      <c r="C604" t="s">
        <v>33</v>
      </c>
      <c r="D604" t="s">
        <v>3211</v>
      </c>
      <c r="G604" t="s">
        <v>3212</v>
      </c>
      <c r="H604" t="s">
        <v>34</v>
      </c>
      <c r="I604" t="b">
        <v>0</v>
      </c>
      <c r="J604" s="1">
        <v>42443</v>
      </c>
      <c r="K604" s="2">
        <v>42443</v>
      </c>
      <c r="L604" t="s">
        <v>39</v>
      </c>
      <c r="M604" s="3">
        <v>0.58333333333333337</v>
      </c>
      <c r="N604" t="s">
        <v>3197</v>
      </c>
      <c r="O604" t="s">
        <v>3198</v>
      </c>
      <c r="P604" t="s">
        <v>156</v>
      </c>
      <c r="Q604" t="b">
        <v>0</v>
      </c>
      <c r="R604" s="1">
        <v>42443</v>
      </c>
      <c r="S604" s="2">
        <v>42443</v>
      </c>
      <c r="T604" t="s">
        <v>39</v>
      </c>
      <c r="U604" s="3">
        <v>0.70833333333333337</v>
      </c>
      <c r="V604" t="s">
        <v>1610</v>
      </c>
      <c r="W604" t="s">
        <v>1611</v>
      </c>
      <c r="X604" t="s">
        <v>156</v>
      </c>
      <c r="Y604" t="s">
        <v>2983</v>
      </c>
      <c r="Z604" t="s">
        <v>2984</v>
      </c>
      <c r="AA604" t="s">
        <v>2983</v>
      </c>
      <c r="AD604" t="s">
        <v>37</v>
      </c>
      <c r="AE604" t="s">
        <v>37</v>
      </c>
      <c r="AF604" t="s">
        <v>38</v>
      </c>
      <c r="AG604" t="s">
        <v>33</v>
      </c>
      <c r="AH604" t="s">
        <v>3213</v>
      </c>
      <c r="AI604" t="s">
        <v>3214</v>
      </c>
      <c r="AK604" t="s">
        <v>3049</v>
      </c>
    </row>
    <row r="605" spans="1:37" x14ac:dyDescent="0.25">
      <c r="A605" t="s">
        <v>3009</v>
      </c>
      <c r="C605" t="s">
        <v>33</v>
      </c>
      <c r="D605" t="s">
        <v>3010</v>
      </c>
      <c r="E605" t="s">
        <v>3215</v>
      </c>
      <c r="G605" t="s">
        <v>3216</v>
      </c>
      <c r="H605" t="s">
        <v>34</v>
      </c>
      <c r="I605" t="b">
        <v>0</v>
      </c>
      <c r="J605" s="1">
        <v>42443</v>
      </c>
      <c r="K605" s="2">
        <v>42443</v>
      </c>
      <c r="L605" t="s">
        <v>39</v>
      </c>
      <c r="M605" s="3">
        <v>0.60416666666666663</v>
      </c>
      <c r="N605" t="s">
        <v>3215</v>
      </c>
      <c r="O605" t="s">
        <v>3217</v>
      </c>
      <c r="P605" t="s">
        <v>156</v>
      </c>
      <c r="Q605" t="b">
        <v>0</v>
      </c>
      <c r="R605" s="1">
        <v>42443</v>
      </c>
      <c r="S605" s="2">
        <v>42443</v>
      </c>
      <c r="T605" t="s">
        <v>39</v>
      </c>
      <c r="U605" s="3">
        <v>0.70833333333333337</v>
      </c>
      <c r="V605" t="s">
        <v>1610</v>
      </c>
      <c r="W605" t="s">
        <v>1611</v>
      </c>
      <c r="X605" t="s">
        <v>156</v>
      </c>
      <c r="Y605" t="s">
        <v>2983</v>
      </c>
      <c r="Z605" t="s">
        <v>2984</v>
      </c>
      <c r="AA605" t="s">
        <v>2983</v>
      </c>
      <c r="AD605" t="s">
        <v>37</v>
      </c>
      <c r="AE605" t="s">
        <v>37</v>
      </c>
      <c r="AF605" t="s">
        <v>38</v>
      </c>
      <c r="AG605" t="s">
        <v>33</v>
      </c>
      <c r="AH605" t="s">
        <v>3016</v>
      </c>
      <c r="AI605" t="s">
        <v>3017</v>
      </c>
      <c r="AK605" t="s">
        <v>3018</v>
      </c>
    </row>
    <row r="606" spans="1:37" x14ac:dyDescent="0.25">
      <c r="A606" t="s">
        <v>3218</v>
      </c>
      <c r="C606" t="s">
        <v>33</v>
      </c>
      <c r="D606" t="s">
        <v>3219</v>
      </c>
      <c r="G606" t="s">
        <v>3220</v>
      </c>
      <c r="H606" t="s">
        <v>34</v>
      </c>
      <c r="I606" t="b">
        <v>0</v>
      </c>
      <c r="J606" s="1">
        <v>42443</v>
      </c>
      <c r="K606" s="2">
        <v>42443</v>
      </c>
      <c r="L606" t="s">
        <v>39</v>
      </c>
      <c r="M606" s="3">
        <v>0.66666666666666663</v>
      </c>
      <c r="N606" t="s">
        <v>1608</v>
      </c>
      <c r="O606" t="s">
        <v>1609</v>
      </c>
      <c r="P606" t="s">
        <v>156</v>
      </c>
      <c r="Q606" t="b">
        <v>0</v>
      </c>
      <c r="R606" s="1">
        <v>42443</v>
      </c>
      <c r="S606" s="2">
        <v>42443</v>
      </c>
      <c r="T606" t="s">
        <v>39</v>
      </c>
      <c r="U606" s="3">
        <v>0.66666666666666663</v>
      </c>
      <c r="V606" t="s">
        <v>1608</v>
      </c>
      <c r="W606" t="s">
        <v>1609</v>
      </c>
      <c r="X606" t="s">
        <v>156</v>
      </c>
      <c r="Y606" t="s">
        <v>2983</v>
      </c>
      <c r="Z606" t="s">
        <v>2984</v>
      </c>
      <c r="AA606" t="s">
        <v>2983</v>
      </c>
      <c r="AD606" t="s">
        <v>37</v>
      </c>
      <c r="AE606" t="s">
        <v>37</v>
      </c>
      <c r="AF606" t="s">
        <v>38</v>
      </c>
      <c r="AG606" t="s">
        <v>33</v>
      </c>
      <c r="AH606" t="s">
        <v>2991</v>
      </c>
      <c r="AI606" t="s">
        <v>3221</v>
      </c>
      <c r="AK606" t="s">
        <v>2993</v>
      </c>
    </row>
    <row r="607" spans="1:37" x14ac:dyDescent="0.25">
      <c r="A607" t="s">
        <v>3222</v>
      </c>
      <c r="C607" t="s">
        <v>33</v>
      </c>
      <c r="D607" t="s">
        <v>3223</v>
      </c>
      <c r="G607" t="s">
        <v>3224</v>
      </c>
      <c r="H607" t="s">
        <v>34</v>
      </c>
      <c r="I607" t="b">
        <v>0</v>
      </c>
      <c r="J607" s="1">
        <v>42443</v>
      </c>
      <c r="K607" s="2">
        <v>42443</v>
      </c>
      <c r="L607" t="s">
        <v>39</v>
      </c>
      <c r="M607" s="3">
        <v>0.75</v>
      </c>
      <c r="N607" t="s">
        <v>417</v>
      </c>
      <c r="O607" t="s">
        <v>419</v>
      </c>
      <c r="P607" t="s">
        <v>156</v>
      </c>
      <c r="Q607" t="b">
        <v>0</v>
      </c>
      <c r="R607" s="1">
        <v>42443</v>
      </c>
      <c r="S607" s="2">
        <v>42443</v>
      </c>
      <c r="T607" t="s">
        <v>39</v>
      </c>
      <c r="U607" s="3">
        <v>0.75</v>
      </c>
      <c r="V607" t="s">
        <v>417</v>
      </c>
      <c r="W607" t="s">
        <v>419</v>
      </c>
      <c r="X607" t="s">
        <v>156</v>
      </c>
      <c r="Y607" t="s">
        <v>2983</v>
      </c>
      <c r="Z607" t="s">
        <v>2984</v>
      </c>
      <c r="AA607" t="s">
        <v>2983</v>
      </c>
      <c r="AD607" t="s">
        <v>37</v>
      </c>
      <c r="AE607" t="s">
        <v>37</v>
      </c>
      <c r="AF607" t="s">
        <v>38</v>
      </c>
      <c r="AG607" t="s">
        <v>33</v>
      </c>
      <c r="AH607" t="s">
        <v>2991</v>
      </c>
      <c r="AI607" t="s">
        <v>3225</v>
      </c>
      <c r="AK607" t="s">
        <v>2993</v>
      </c>
    </row>
    <row r="608" spans="1:37" x14ac:dyDescent="0.25">
      <c r="A608" t="s">
        <v>2976</v>
      </c>
      <c r="C608" t="s">
        <v>33</v>
      </c>
      <c r="D608" t="s">
        <v>3226</v>
      </c>
      <c r="G608" t="s">
        <v>3227</v>
      </c>
      <c r="H608" t="s">
        <v>34</v>
      </c>
      <c r="I608" t="b">
        <v>0</v>
      </c>
      <c r="J608" s="1">
        <v>42444</v>
      </c>
      <c r="K608" s="2">
        <v>42444</v>
      </c>
      <c r="L608" t="s">
        <v>40</v>
      </c>
      <c r="M608" s="3">
        <v>0.42708333333333331</v>
      </c>
      <c r="N608" t="s">
        <v>3228</v>
      </c>
      <c r="O608" t="s">
        <v>3229</v>
      </c>
      <c r="P608" t="s">
        <v>156</v>
      </c>
      <c r="Q608" t="b">
        <v>0</v>
      </c>
      <c r="R608" s="1">
        <v>42444</v>
      </c>
      <c r="S608" s="2">
        <v>42444</v>
      </c>
      <c r="T608" t="s">
        <v>40</v>
      </c>
      <c r="U608" s="3">
        <v>0.46875</v>
      </c>
      <c r="V608" t="s">
        <v>3230</v>
      </c>
      <c r="W608" t="s">
        <v>3231</v>
      </c>
      <c r="X608" t="s">
        <v>156</v>
      </c>
      <c r="Y608" t="s">
        <v>2983</v>
      </c>
      <c r="Z608" t="s">
        <v>2984</v>
      </c>
      <c r="AA608" t="s">
        <v>2983</v>
      </c>
      <c r="AD608" t="s">
        <v>37</v>
      </c>
      <c r="AE608" t="s">
        <v>37</v>
      </c>
      <c r="AF608" t="s">
        <v>38</v>
      </c>
      <c r="AG608" t="s">
        <v>33</v>
      </c>
      <c r="AH608" t="s">
        <v>3232</v>
      </c>
      <c r="AI608" t="s">
        <v>3233</v>
      </c>
      <c r="AK608" t="s">
        <v>3234</v>
      </c>
    </row>
    <row r="609" spans="1:37" x14ac:dyDescent="0.25">
      <c r="A609" t="s">
        <v>3235</v>
      </c>
      <c r="C609" t="s">
        <v>33</v>
      </c>
      <c r="D609" t="s">
        <v>3236</v>
      </c>
      <c r="G609" t="s">
        <v>3237</v>
      </c>
      <c r="H609" t="s">
        <v>34</v>
      </c>
      <c r="I609" t="b">
        <v>0</v>
      </c>
      <c r="J609" s="1">
        <v>42444</v>
      </c>
      <c r="K609" s="2">
        <v>42444</v>
      </c>
      <c r="L609" t="s">
        <v>40</v>
      </c>
      <c r="M609" s="3">
        <v>0.4375</v>
      </c>
      <c r="N609" t="s">
        <v>1616</v>
      </c>
      <c r="O609" t="s">
        <v>1617</v>
      </c>
      <c r="P609" t="s">
        <v>156</v>
      </c>
      <c r="Q609" t="b">
        <v>0</v>
      </c>
      <c r="R609" s="1">
        <v>42444</v>
      </c>
      <c r="S609" s="2">
        <v>42444</v>
      </c>
      <c r="T609" t="s">
        <v>40</v>
      </c>
      <c r="U609" s="3">
        <v>0.5</v>
      </c>
      <c r="V609" t="s">
        <v>3238</v>
      </c>
      <c r="W609" t="s">
        <v>3239</v>
      </c>
      <c r="X609" t="s">
        <v>156</v>
      </c>
      <c r="Y609" t="s">
        <v>2983</v>
      </c>
      <c r="Z609" t="s">
        <v>2984</v>
      </c>
      <c r="AA609" t="s">
        <v>2983</v>
      </c>
      <c r="AD609" t="s">
        <v>37</v>
      </c>
      <c r="AE609" t="s">
        <v>37</v>
      </c>
      <c r="AF609" t="s">
        <v>38</v>
      </c>
      <c r="AG609" t="s">
        <v>33</v>
      </c>
      <c r="AH609" t="s">
        <v>2999</v>
      </c>
      <c r="AI609" t="s">
        <v>3240</v>
      </c>
      <c r="AK609" t="s">
        <v>3001</v>
      </c>
    </row>
    <row r="610" spans="1:37" x14ac:dyDescent="0.25">
      <c r="A610" t="s">
        <v>2988</v>
      </c>
      <c r="C610" t="s">
        <v>33</v>
      </c>
      <c r="D610" t="s">
        <v>3241</v>
      </c>
      <c r="G610" t="s">
        <v>3242</v>
      </c>
      <c r="H610" t="s">
        <v>34</v>
      </c>
      <c r="I610" t="b">
        <v>0</v>
      </c>
      <c r="J610" s="1">
        <v>42444</v>
      </c>
      <c r="K610" s="2">
        <v>42444</v>
      </c>
      <c r="L610" t="s">
        <v>40</v>
      </c>
      <c r="M610" s="3">
        <v>0.4375</v>
      </c>
      <c r="N610" t="s">
        <v>1616</v>
      </c>
      <c r="O610" t="s">
        <v>1617</v>
      </c>
      <c r="P610" t="s">
        <v>156</v>
      </c>
      <c r="Q610" t="b">
        <v>0</v>
      </c>
      <c r="R610" s="1">
        <v>42444</v>
      </c>
      <c r="S610" s="2">
        <v>42444</v>
      </c>
      <c r="T610" t="s">
        <v>40</v>
      </c>
      <c r="U610" s="3">
        <v>0.4375</v>
      </c>
      <c r="V610" t="s">
        <v>1616</v>
      </c>
      <c r="W610" t="s">
        <v>1617</v>
      </c>
      <c r="X610" t="s">
        <v>156</v>
      </c>
      <c r="Y610" t="s">
        <v>2983</v>
      </c>
      <c r="Z610" t="s">
        <v>2984</v>
      </c>
      <c r="AA610" t="s">
        <v>2983</v>
      </c>
      <c r="AD610" t="s">
        <v>37</v>
      </c>
      <c r="AE610" t="s">
        <v>37</v>
      </c>
      <c r="AF610" t="s">
        <v>38</v>
      </c>
      <c r="AG610" t="s">
        <v>33</v>
      </c>
      <c r="AH610" t="s">
        <v>2991</v>
      </c>
      <c r="AI610" t="s">
        <v>2992</v>
      </c>
      <c r="AK610" t="s">
        <v>2993</v>
      </c>
    </row>
    <row r="611" spans="1:37" x14ac:dyDescent="0.25">
      <c r="A611" t="s">
        <v>2539</v>
      </c>
      <c r="C611" t="s">
        <v>33</v>
      </c>
      <c r="D611" t="s">
        <v>3002</v>
      </c>
      <c r="E611" t="s">
        <v>3243</v>
      </c>
      <c r="G611" t="s">
        <v>3244</v>
      </c>
      <c r="H611" t="s">
        <v>34</v>
      </c>
      <c r="I611" t="b">
        <v>0</v>
      </c>
      <c r="J611" s="1">
        <v>42444</v>
      </c>
      <c r="K611" s="2">
        <v>42444</v>
      </c>
      <c r="L611" t="s">
        <v>40</v>
      </c>
      <c r="M611" s="3">
        <v>0.58333333333333337</v>
      </c>
      <c r="N611" t="s">
        <v>3243</v>
      </c>
      <c r="O611" t="s">
        <v>3245</v>
      </c>
      <c r="P611" t="s">
        <v>156</v>
      </c>
      <c r="Q611" t="b">
        <v>0</v>
      </c>
      <c r="R611" s="1">
        <v>42444</v>
      </c>
      <c r="S611" s="2">
        <v>42444</v>
      </c>
      <c r="T611" t="s">
        <v>40</v>
      </c>
      <c r="U611" s="3">
        <v>0.6875</v>
      </c>
      <c r="V611" t="s">
        <v>2614</v>
      </c>
      <c r="W611" t="s">
        <v>2615</v>
      </c>
      <c r="X611" t="s">
        <v>156</v>
      </c>
      <c r="Y611" t="s">
        <v>2983</v>
      </c>
      <c r="Z611" t="s">
        <v>2984</v>
      </c>
      <c r="AA611" t="s">
        <v>2983</v>
      </c>
      <c r="AD611" t="s">
        <v>37</v>
      </c>
      <c r="AE611" t="s">
        <v>37</v>
      </c>
      <c r="AF611" t="s">
        <v>38</v>
      </c>
      <c r="AG611" t="s">
        <v>33</v>
      </c>
      <c r="AH611" t="s">
        <v>3006</v>
      </c>
      <c r="AI611" t="s">
        <v>3007</v>
      </c>
      <c r="AK611" t="s">
        <v>3008</v>
      </c>
    </row>
    <row r="612" spans="1:37" x14ac:dyDescent="0.25">
      <c r="A612" t="s">
        <v>3246</v>
      </c>
      <c r="C612" t="s">
        <v>33</v>
      </c>
      <c r="D612" t="s">
        <v>3247</v>
      </c>
      <c r="G612" t="s">
        <v>3248</v>
      </c>
      <c r="H612" t="s">
        <v>34</v>
      </c>
      <c r="I612" t="b">
        <v>0</v>
      </c>
      <c r="J612" s="1">
        <v>42444</v>
      </c>
      <c r="K612" s="2">
        <v>42444</v>
      </c>
      <c r="L612" t="s">
        <v>40</v>
      </c>
      <c r="M612" s="3">
        <v>0.625</v>
      </c>
      <c r="N612" t="s">
        <v>1622</v>
      </c>
      <c r="O612" t="s">
        <v>1623</v>
      </c>
      <c r="P612" t="s">
        <v>156</v>
      </c>
      <c r="Q612" t="b">
        <v>0</v>
      </c>
      <c r="R612" s="1">
        <v>42444</v>
      </c>
      <c r="S612" s="2">
        <v>42444</v>
      </c>
      <c r="T612" t="s">
        <v>40</v>
      </c>
      <c r="U612" s="3">
        <v>0.6875</v>
      </c>
      <c r="V612" t="s">
        <v>2614</v>
      </c>
      <c r="W612" t="s">
        <v>2615</v>
      </c>
      <c r="X612" t="s">
        <v>156</v>
      </c>
      <c r="Y612" t="s">
        <v>2983</v>
      </c>
      <c r="Z612" t="s">
        <v>2984</v>
      </c>
      <c r="AA612" t="s">
        <v>2983</v>
      </c>
      <c r="AD612" t="s">
        <v>37</v>
      </c>
      <c r="AE612" t="s">
        <v>37</v>
      </c>
      <c r="AF612" t="s">
        <v>38</v>
      </c>
      <c r="AG612" t="s">
        <v>33</v>
      </c>
      <c r="AH612" t="s">
        <v>3249</v>
      </c>
      <c r="AI612" t="s">
        <v>3250</v>
      </c>
      <c r="AK612" t="s">
        <v>3251</v>
      </c>
    </row>
    <row r="613" spans="1:37" x14ac:dyDescent="0.25">
      <c r="A613" t="s">
        <v>3019</v>
      </c>
      <c r="C613" t="s">
        <v>33</v>
      </c>
      <c r="D613" t="s">
        <v>3020</v>
      </c>
      <c r="E613" t="s">
        <v>1634</v>
      </c>
      <c r="G613" t="s">
        <v>3252</v>
      </c>
      <c r="H613" t="s">
        <v>34</v>
      </c>
      <c r="I613" t="b">
        <v>0</v>
      </c>
      <c r="J613" s="1">
        <v>42445</v>
      </c>
      <c r="K613" s="2">
        <v>42445</v>
      </c>
      <c r="L613" t="s">
        <v>41</v>
      </c>
      <c r="M613" s="3">
        <v>0.41666666666666669</v>
      </c>
      <c r="N613" t="s">
        <v>1634</v>
      </c>
      <c r="O613" t="s">
        <v>1635</v>
      </c>
      <c r="P613" t="s">
        <v>156</v>
      </c>
      <c r="Q613" t="b">
        <v>0</v>
      </c>
      <c r="R613" s="1">
        <v>42445</v>
      </c>
      <c r="S613" s="2">
        <v>42445</v>
      </c>
      <c r="T613" t="s">
        <v>41</v>
      </c>
      <c r="U613" s="3">
        <v>0.58333333333333337</v>
      </c>
      <c r="V613" t="s">
        <v>1641</v>
      </c>
      <c r="W613" t="s">
        <v>1642</v>
      </c>
      <c r="X613" t="s">
        <v>156</v>
      </c>
      <c r="Y613" t="s">
        <v>2983</v>
      </c>
      <c r="Z613" t="s">
        <v>2984</v>
      </c>
      <c r="AA613" t="s">
        <v>2983</v>
      </c>
      <c r="AD613" t="s">
        <v>37</v>
      </c>
      <c r="AE613" t="s">
        <v>37</v>
      </c>
      <c r="AF613" t="s">
        <v>38</v>
      </c>
      <c r="AG613" t="s">
        <v>33</v>
      </c>
      <c r="AH613" t="s">
        <v>3026</v>
      </c>
      <c r="AI613" t="s">
        <v>3027</v>
      </c>
      <c r="AK613" t="s">
        <v>3028</v>
      </c>
    </row>
    <row r="614" spans="1:37" x14ac:dyDescent="0.25">
      <c r="A614" t="s">
        <v>3253</v>
      </c>
      <c r="C614" t="s">
        <v>33</v>
      </c>
      <c r="D614" t="s">
        <v>3254</v>
      </c>
      <c r="G614" t="s">
        <v>3255</v>
      </c>
      <c r="H614" t="s">
        <v>34</v>
      </c>
      <c r="I614" t="b">
        <v>0</v>
      </c>
      <c r="J614" s="1">
        <v>42445</v>
      </c>
      <c r="K614" s="2">
        <v>42445</v>
      </c>
      <c r="L614" t="s">
        <v>41</v>
      </c>
      <c r="M614" s="3">
        <v>0.4375</v>
      </c>
      <c r="N614" t="s">
        <v>2622</v>
      </c>
      <c r="O614" t="s">
        <v>2624</v>
      </c>
      <c r="P614" t="s">
        <v>156</v>
      </c>
      <c r="Q614" t="b">
        <v>0</v>
      </c>
      <c r="R614" s="1">
        <v>42445</v>
      </c>
      <c r="S614" s="2">
        <v>42445</v>
      </c>
      <c r="T614" t="s">
        <v>41</v>
      </c>
      <c r="U614" s="3">
        <v>0.5</v>
      </c>
      <c r="V614" t="s">
        <v>1636</v>
      </c>
      <c r="W614" t="s">
        <v>1637</v>
      </c>
      <c r="X614" t="s">
        <v>156</v>
      </c>
      <c r="Y614" t="s">
        <v>2983</v>
      </c>
      <c r="Z614" t="s">
        <v>2984</v>
      </c>
      <c r="AA614" t="s">
        <v>2983</v>
      </c>
      <c r="AD614" t="s">
        <v>37</v>
      </c>
      <c r="AE614" t="s">
        <v>37</v>
      </c>
      <c r="AF614" t="s">
        <v>38</v>
      </c>
      <c r="AG614" t="s">
        <v>33</v>
      </c>
      <c r="AH614" t="s">
        <v>2999</v>
      </c>
      <c r="AI614" t="s">
        <v>3256</v>
      </c>
      <c r="AK614" t="s">
        <v>3001</v>
      </c>
    </row>
    <row r="615" spans="1:37" x14ac:dyDescent="0.25">
      <c r="A615" t="s">
        <v>3035</v>
      </c>
      <c r="C615" t="s">
        <v>33</v>
      </c>
      <c r="D615" t="s">
        <v>3257</v>
      </c>
      <c r="G615" t="s">
        <v>3258</v>
      </c>
      <c r="H615" t="s">
        <v>34</v>
      </c>
      <c r="I615" t="b">
        <v>0</v>
      </c>
      <c r="J615" s="1">
        <v>42445</v>
      </c>
      <c r="K615" s="2">
        <v>42445</v>
      </c>
      <c r="L615" t="s">
        <v>41</v>
      </c>
      <c r="M615" s="3">
        <v>0.4375</v>
      </c>
      <c r="N615" t="s">
        <v>2622</v>
      </c>
      <c r="O615" t="s">
        <v>2624</v>
      </c>
      <c r="P615" t="s">
        <v>156</v>
      </c>
      <c r="Q615" t="b">
        <v>0</v>
      </c>
      <c r="R615" s="1">
        <v>42445</v>
      </c>
      <c r="S615" s="2">
        <v>42445</v>
      </c>
      <c r="T615" t="s">
        <v>41</v>
      </c>
      <c r="U615" s="3">
        <v>0.4375</v>
      </c>
      <c r="V615" t="s">
        <v>2622</v>
      </c>
      <c r="W615" t="s">
        <v>2624</v>
      </c>
      <c r="X615" t="s">
        <v>156</v>
      </c>
      <c r="Y615" t="s">
        <v>2983</v>
      </c>
      <c r="Z615" t="s">
        <v>2984</v>
      </c>
      <c r="AA615" t="s">
        <v>2983</v>
      </c>
      <c r="AD615" t="s">
        <v>37</v>
      </c>
      <c r="AE615" t="s">
        <v>37</v>
      </c>
      <c r="AF615" t="s">
        <v>38</v>
      </c>
      <c r="AG615" t="s">
        <v>33</v>
      </c>
      <c r="AH615" t="s">
        <v>2991</v>
      </c>
      <c r="AI615" t="s">
        <v>3038</v>
      </c>
      <c r="AK615" t="s">
        <v>2993</v>
      </c>
    </row>
    <row r="616" spans="1:37" x14ac:dyDescent="0.25">
      <c r="A616" t="s">
        <v>2539</v>
      </c>
      <c r="C616" t="s">
        <v>33</v>
      </c>
      <c r="D616" t="s">
        <v>3002</v>
      </c>
      <c r="E616" t="s">
        <v>1641</v>
      </c>
      <c r="G616" t="s">
        <v>3259</v>
      </c>
      <c r="H616" t="s">
        <v>34</v>
      </c>
      <c r="I616" t="b">
        <v>0</v>
      </c>
      <c r="J616" s="1">
        <v>42445</v>
      </c>
      <c r="K616" s="2">
        <v>42445</v>
      </c>
      <c r="L616" t="s">
        <v>41</v>
      </c>
      <c r="M616" s="3">
        <v>0.58333333333333337</v>
      </c>
      <c r="N616" t="s">
        <v>1641</v>
      </c>
      <c r="O616" t="s">
        <v>1642</v>
      </c>
      <c r="P616" t="s">
        <v>156</v>
      </c>
      <c r="Q616" t="b">
        <v>0</v>
      </c>
      <c r="R616" s="1">
        <v>42445</v>
      </c>
      <c r="S616" s="2">
        <v>42445</v>
      </c>
      <c r="T616" t="s">
        <v>41</v>
      </c>
      <c r="U616" s="3">
        <v>0.6875</v>
      </c>
      <c r="V616" t="s">
        <v>456</v>
      </c>
      <c r="W616" t="s">
        <v>457</v>
      </c>
      <c r="X616" t="s">
        <v>156</v>
      </c>
      <c r="Y616" t="s">
        <v>2983</v>
      </c>
      <c r="Z616" t="s">
        <v>2984</v>
      </c>
      <c r="AA616" t="s">
        <v>2983</v>
      </c>
      <c r="AD616" t="s">
        <v>37</v>
      </c>
      <c r="AE616" t="s">
        <v>37</v>
      </c>
      <c r="AF616" t="s">
        <v>38</v>
      </c>
      <c r="AG616" t="s">
        <v>33</v>
      </c>
      <c r="AH616" t="s">
        <v>3006</v>
      </c>
      <c r="AI616" t="s">
        <v>3007</v>
      </c>
      <c r="AK616" t="s">
        <v>3008</v>
      </c>
    </row>
    <row r="617" spans="1:37" x14ac:dyDescent="0.25">
      <c r="A617" t="s">
        <v>3009</v>
      </c>
      <c r="C617" t="s">
        <v>33</v>
      </c>
      <c r="D617" t="s">
        <v>3010</v>
      </c>
      <c r="E617" t="s">
        <v>3260</v>
      </c>
      <c r="G617" t="s">
        <v>3261</v>
      </c>
      <c r="H617" t="s">
        <v>34</v>
      </c>
      <c r="I617" t="b">
        <v>0</v>
      </c>
      <c r="J617" s="1">
        <v>42445</v>
      </c>
      <c r="K617" s="2">
        <v>42445</v>
      </c>
      <c r="L617" t="s">
        <v>41</v>
      </c>
      <c r="M617" s="3">
        <v>0.60416666666666663</v>
      </c>
      <c r="N617" t="s">
        <v>3260</v>
      </c>
      <c r="O617" t="s">
        <v>3262</v>
      </c>
      <c r="P617" t="s">
        <v>156</v>
      </c>
      <c r="Q617" t="b">
        <v>0</v>
      </c>
      <c r="R617" s="1">
        <v>42445</v>
      </c>
      <c r="S617" s="2">
        <v>42445</v>
      </c>
      <c r="T617" t="s">
        <v>41</v>
      </c>
      <c r="U617" s="3">
        <v>0.70833333333333337</v>
      </c>
      <c r="V617" t="s">
        <v>1649</v>
      </c>
      <c r="W617" t="s">
        <v>1650</v>
      </c>
      <c r="X617" t="s">
        <v>156</v>
      </c>
      <c r="Y617" t="s">
        <v>2983</v>
      </c>
      <c r="Z617" t="s">
        <v>2984</v>
      </c>
      <c r="AA617" t="s">
        <v>2983</v>
      </c>
      <c r="AD617" t="s">
        <v>37</v>
      </c>
      <c r="AE617" t="s">
        <v>37</v>
      </c>
      <c r="AF617" t="s">
        <v>38</v>
      </c>
      <c r="AG617" t="s">
        <v>33</v>
      </c>
      <c r="AH617" t="s">
        <v>3016</v>
      </c>
      <c r="AI617" t="s">
        <v>3017</v>
      </c>
      <c r="AK617" t="s">
        <v>3018</v>
      </c>
    </row>
    <row r="618" spans="1:37" x14ac:dyDescent="0.25">
      <c r="A618" t="s">
        <v>3125</v>
      </c>
      <c r="C618" t="s">
        <v>33</v>
      </c>
      <c r="D618" t="s">
        <v>3263</v>
      </c>
      <c r="G618" t="s">
        <v>3264</v>
      </c>
      <c r="H618" t="s">
        <v>34</v>
      </c>
      <c r="I618" t="b">
        <v>0</v>
      </c>
      <c r="J618" s="1">
        <v>42445</v>
      </c>
      <c r="K618" s="2">
        <v>42445</v>
      </c>
      <c r="L618" t="s">
        <v>41</v>
      </c>
      <c r="M618" s="3">
        <v>0.625</v>
      </c>
      <c r="N618" t="s">
        <v>3265</v>
      </c>
      <c r="O618" t="s">
        <v>3266</v>
      </c>
      <c r="P618" t="s">
        <v>156</v>
      </c>
      <c r="Q618" t="b">
        <v>0</v>
      </c>
      <c r="R618" s="1">
        <v>42445</v>
      </c>
      <c r="S618" s="2">
        <v>42445</v>
      </c>
      <c r="T618" t="s">
        <v>41</v>
      </c>
      <c r="U618" s="3">
        <v>0.75</v>
      </c>
      <c r="V618" t="s">
        <v>3267</v>
      </c>
      <c r="W618" t="s">
        <v>3268</v>
      </c>
      <c r="X618" t="s">
        <v>156</v>
      </c>
      <c r="Y618" t="s">
        <v>2983</v>
      </c>
      <c r="Z618" t="s">
        <v>2984</v>
      </c>
      <c r="AA618" t="s">
        <v>2983</v>
      </c>
      <c r="AD618" t="s">
        <v>37</v>
      </c>
      <c r="AE618" t="s">
        <v>37</v>
      </c>
      <c r="AF618" t="s">
        <v>38</v>
      </c>
      <c r="AG618" t="s">
        <v>33</v>
      </c>
      <c r="AH618" t="s">
        <v>3059</v>
      </c>
      <c r="AI618" t="s">
        <v>3130</v>
      </c>
      <c r="AK618" t="s">
        <v>3061</v>
      </c>
    </row>
    <row r="619" spans="1:37" x14ac:dyDescent="0.25">
      <c r="A619" t="s">
        <v>2539</v>
      </c>
      <c r="C619" t="s">
        <v>33</v>
      </c>
      <c r="D619" t="s">
        <v>3002</v>
      </c>
      <c r="E619" t="s">
        <v>1663</v>
      </c>
      <c r="G619" t="s">
        <v>3269</v>
      </c>
      <c r="H619" t="s">
        <v>34</v>
      </c>
      <c r="I619" t="b">
        <v>0</v>
      </c>
      <c r="J619" s="1">
        <v>42446</v>
      </c>
      <c r="K619" s="2">
        <v>42446</v>
      </c>
      <c r="L619" t="s">
        <v>42</v>
      </c>
      <c r="M619" s="3">
        <v>0.58333333333333337</v>
      </c>
      <c r="N619" t="s">
        <v>1663</v>
      </c>
      <c r="O619" t="s">
        <v>1664</v>
      </c>
      <c r="P619" t="s">
        <v>156</v>
      </c>
      <c r="Q619" t="b">
        <v>0</v>
      </c>
      <c r="R619" s="1">
        <v>42446</v>
      </c>
      <c r="S619" s="2">
        <v>42446</v>
      </c>
      <c r="T619" t="s">
        <v>42</v>
      </c>
      <c r="U619" s="3">
        <v>0.6875</v>
      </c>
      <c r="V619" t="s">
        <v>474</v>
      </c>
      <c r="W619" t="s">
        <v>475</v>
      </c>
      <c r="X619" t="s">
        <v>156</v>
      </c>
      <c r="Y619" t="s">
        <v>2983</v>
      </c>
      <c r="Z619" t="s">
        <v>2984</v>
      </c>
      <c r="AA619" t="s">
        <v>2983</v>
      </c>
      <c r="AD619" t="s">
        <v>37</v>
      </c>
      <c r="AE619" t="s">
        <v>37</v>
      </c>
      <c r="AF619" t="s">
        <v>38</v>
      </c>
      <c r="AG619" t="s">
        <v>33</v>
      </c>
      <c r="AH619" t="s">
        <v>3006</v>
      </c>
      <c r="AI619" t="s">
        <v>3007</v>
      </c>
      <c r="AK619" t="s">
        <v>3008</v>
      </c>
    </row>
    <row r="620" spans="1:37" x14ac:dyDescent="0.25">
      <c r="A620" t="s">
        <v>3009</v>
      </c>
      <c r="C620" t="s">
        <v>33</v>
      </c>
      <c r="D620" t="s">
        <v>3010</v>
      </c>
      <c r="E620" t="s">
        <v>3270</v>
      </c>
      <c r="G620" t="s">
        <v>3271</v>
      </c>
      <c r="H620" t="s">
        <v>34</v>
      </c>
      <c r="I620" t="b">
        <v>0</v>
      </c>
      <c r="J620" s="1">
        <v>42446</v>
      </c>
      <c r="K620" s="2">
        <v>42446</v>
      </c>
      <c r="L620" t="s">
        <v>42</v>
      </c>
      <c r="M620" s="3">
        <v>0.60416666666666663</v>
      </c>
      <c r="N620" t="s">
        <v>3270</v>
      </c>
      <c r="O620" t="s">
        <v>3272</v>
      </c>
      <c r="P620" t="s">
        <v>156</v>
      </c>
      <c r="Q620" t="b">
        <v>0</v>
      </c>
      <c r="R620" s="1">
        <v>42446</v>
      </c>
      <c r="S620" s="2">
        <v>42446</v>
      </c>
      <c r="T620" t="s">
        <v>42</v>
      </c>
      <c r="U620" s="3">
        <v>0.70833333333333337</v>
      </c>
      <c r="V620" t="s">
        <v>1670</v>
      </c>
      <c r="W620" t="s">
        <v>1671</v>
      </c>
      <c r="X620" t="s">
        <v>156</v>
      </c>
      <c r="Y620" t="s">
        <v>2983</v>
      </c>
      <c r="Z620" t="s">
        <v>2984</v>
      </c>
      <c r="AA620" t="s">
        <v>2983</v>
      </c>
      <c r="AD620" t="s">
        <v>37</v>
      </c>
      <c r="AE620" t="s">
        <v>37</v>
      </c>
      <c r="AF620" t="s">
        <v>38</v>
      </c>
      <c r="AG620" t="s">
        <v>33</v>
      </c>
      <c r="AH620" t="s">
        <v>3016</v>
      </c>
      <c r="AI620" t="s">
        <v>3017</v>
      </c>
      <c r="AK620" t="s">
        <v>3018</v>
      </c>
    </row>
    <row r="621" spans="1:37" x14ac:dyDescent="0.25">
      <c r="A621" t="s">
        <v>3056</v>
      </c>
      <c r="C621" t="s">
        <v>33</v>
      </c>
      <c r="D621" t="s">
        <v>3273</v>
      </c>
      <c r="G621" t="s">
        <v>3274</v>
      </c>
      <c r="H621" t="s">
        <v>34</v>
      </c>
      <c r="I621" t="b">
        <v>0</v>
      </c>
      <c r="J621" s="1">
        <v>42446</v>
      </c>
      <c r="K621" s="2">
        <v>42446</v>
      </c>
      <c r="L621" t="s">
        <v>42</v>
      </c>
      <c r="M621" s="3">
        <v>0.66666666666666663</v>
      </c>
      <c r="N621" t="s">
        <v>1674</v>
      </c>
      <c r="O621" t="s">
        <v>1675</v>
      </c>
      <c r="P621" t="s">
        <v>156</v>
      </c>
      <c r="Q621" t="b">
        <v>0</v>
      </c>
      <c r="R621" s="1">
        <v>42446</v>
      </c>
      <c r="S621" s="2">
        <v>42446</v>
      </c>
      <c r="T621" t="s">
        <v>42</v>
      </c>
      <c r="U621" s="3">
        <v>0.70833333333333337</v>
      </c>
      <c r="V621" t="s">
        <v>1670</v>
      </c>
      <c r="W621" t="s">
        <v>1671</v>
      </c>
      <c r="X621" t="s">
        <v>156</v>
      </c>
      <c r="Y621" t="s">
        <v>2983</v>
      </c>
      <c r="Z621" t="s">
        <v>2984</v>
      </c>
      <c r="AA621" t="s">
        <v>2983</v>
      </c>
      <c r="AD621" t="s">
        <v>37</v>
      </c>
      <c r="AE621" t="s">
        <v>37</v>
      </c>
      <c r="AF621" t="s">
        <v>38</v>
      </c>
      <c r="AG621" t="s">
        <v>33</v>
      </c>
      <c r="AH621" t="s">
        <v>3059</v>
      </c>
      <c r="AI621" t="s">
        <v>3060</v>
      </c>
      <c r="AK621" t="s">
        <v>3061</v>
      </c>
    </row>
    <row r="622" spans="1:37" x14ac:dyDescent="0.25">
      <c r="A622" t="s">
        <v>2539</v>
      </c>
      <c r="C622" t="s">
        <v>33</v>
      </c>
      <c r="D622" t="s">
        <v>3002</v>
      </c>
      <c r="E622" t="s">
        <v>3275</v>
      </c>
      <c r="G622" t="s">
        <v>3276</v>
      </c>
      <c r="H622" t="s">
        <v>34</v>
      </c>
      <c r="I622" t="b">
        <v>0</v>
      </c>
      <c r="J622" s="1">
        <v>42447</v>
      </c>
      <c r="K622" s="2">
        <v>42447</v>
      </c>
      <c r="L622" t="s">
        <v>43</v>
      </c>
      <c r="M622" s="3">
        <v>0.58333333333333337</v>
      </c>
      <c r="N622" t="s">
        <v>3275</v>
      </c>
      <c r="O622" t="s">
        <v>3277</v>
      </c>
      <c r="P622" t="s">
        <v>156</v>
      </c>
      <c r="Q622" t="b">
        <v>0</v>
      </c>
      <c r="R622" s="1">
        <v>42447</v>
      </c>
      <c r="S622" s="2">
        <v>42447</v>
      </c>
      <c r="T622" t="s">
        <v>43</v>
      </c>
      <c r="U622" s="3">
        <v>0.6875</v>
      </c>
      <c r="V622" t="s">
        <v>3278</v>
      </c>
      <c r="W622" t="s">
        <v>3279</v>
      </c>
      <c r="X622" t="s">
        <v>156</v>
      </c>
      <c r="Y622" t="s">
        <v>2983</v>
      </c>
      <c r="Z622" t="s">
        <v>2984</v>
      </c>
      <c r="AA622" t="s">
        <v>2983</v>
      </c>
      <c r="AD622" t="s">
        <v>37</v>
      </c>
      <c r="AE622" t="s">
        <v>37</v>
      </c>
      <c r="AF622" t="s">
        <v>38</v>
      </c>
      <c r="AG622" t="s">
        <v>33</v>
      </c>
      <c r="AH622" t="s">
        <v>3006</v>
      </c>
      <c r="AI622" t="s">
        <v>3007</v>
      </c>
      <c r="AK622" t="s">
        <v>3008</v>
      </c>
    </row>
    <row r="623" spans="1:37" x14ac:dyDescent="0.25">
      <c r="A623" t="s">
        <v>3280</v>
      </c>
      <c r="C623" t="s">
        <v>33</v>
      </c>
      <c r="D623" t="s">
        <v>3281</v>
      </c>
      <c r="G623" t="s">
        <v>3282</v>
      </c>
      <c r="H623" t="s">
        <v>34</v>
      </c>
      <c r="I623" t="b">
        <v>0</v>
      </c>
      <c r="J623" s="1">
        <v>42448</v>
      </c>
      <c r="K623" s="2">
        <v>42448</v>
      </c>
      <c r="L623" t="s">
        <v>35</v>
      </c>
      <c r="M623" s="3">
        <v>0.625</v>
      </c>
      <c r="N623" t="s">
        <v>1689</v>
      </c>
      <c r="O623" t="s">
        <v>1690</v>
      </c>
      <c r="P623" t="s">
        <v>156</v>
      </c>
      <c r="Q623" t="b">
        <v>0</v>
      </c>
      <c r="R623" s="1">
        <v>42448</v>
      </c>
      <c r="S623" s="2">
        <v>42448</v>
      </c>
      <c r="T623" t="s">
        <v>35</v>
      </c>
      <c r="U623" s="3">
        <v>0.625</v>
      </c>
      <c r="V623" t="s">
        <v>1689</v>
      </c>
      <c r="W623" t="s">
        <v>1690</v>
      </c>
      <c r="X623" t="s">
        <v>156</v>
      </c>
      <c r="Y623" t="s">
        <v>2983</v>
      </c>
      <c r="Z623" t="s">
        <v>2984</v>
      </c>
      <c r="AA623" t="s">
        <v>2983</v>
      </c>
      <c r="AD623" t="s">
        <v>37</v>
      </c>
      <c r="AE623" t="s">
        <v>37</v>
      </c>
      <c r="AF623" t="s">
        <v>38</v>
      </c>
      <c r="AG623" t="s">
        <v>33</v>
      </c>
      <c r="AH623" t="s">
        <v>3168</v>
      </c>
      <c r="AI623" t="s">
        <v>3283</v>
      </c>
      <c r="AK623" t="s">
        <v>3170</v>
      </c>
    </row>
    <row r="624" spans="1:37" x14ac:dyDescent="0.25">
      <c r="A624" t="s">
        <v>3125</v>
      </c>
      <c r="C624" t="s">
        <v>33</v>
      </c>
      <c r="D624" t="s">
        <v>3284</v>
      </c>
      <c r="G624" t="s">
        <v>3285</v>
      </c>
      <c r="H624" t="s">
        <v>34</v>
      </c>
      <c r="I624" t="b">
        <v>0</v>
      </c>
      <c r="J624" s="1">
        <v>42449</v>
      </c>
      <c r="K624" s="2">
        <v>42449</v>
      </c>
      <c r="L624" t="s">
        <v>36</v>
      </c>
      <c r="M624" s="3">
        <v>0.58333333333333337</v>
      </c>
      <c r="N624" t="s">
        <v>3286</v>
      </c>
      <c r="O624" t="s">
        <v>3287</v>
      </c>
      <c r="P624" t="s">
        <v>156</v>
      </c>
      <c r="Q624" t="b">
        <v>0</v>
      </c>
      <c r="R624" s="1">
        <v>42449</v>
      </c>
      <c r="S624" s="2">
        <v>42449</v>
      </c>
      <c r="T624" t="s">
        <v>36</v>
      </c>
      <c r="U624" s="3">
        <v>0.6875</v>
      </c>
      <c r="V624" t="s">
        <v>3288</v>
      </c>
      <c r="W624" t="s">
        <v>3289</v>
      </c>
      <c r="X624" t="s">
        <v>156</v>
      </c>
      <c r="Y624" t="s">
        <v>2983</v>
      </c>
      <c r="Z624" t="s">
        <v>2984</v>
      </c>
      <c r="AA624" t="s">
        <v>2983</v>
      </c>
      <c r="AD624" t="s">
        <v>37</v>
      </c>
      <c r="AE624" t="s">
        <v>37</v>
      </c>
      <c r="AF624" t="s">
        <v>38</v>
      </c>
      <c r="AG624" t="s">
        <v>33</v>
      </c>
      <c r="AH624" t="s">
        <v>3059</v>
      </c>
      <c r="AI624" t="s">
        <v>3185</v>
      </c>
      <c r="AK624" t="s">
        <v>3061</v>
      </c>
    </row>
    <row r="625" spans="1:37" x14ac:dyDescent="0.25">
      <c r="A625" t="s">
        <v>3019</v>
      </c>
      <c r="C625" t="s">
        <v>33</v>
      </c>
      <c r="D625" t="s">
        <v>3020</v>
      </c>
      <c r="E625" t="s">
        <v>1704</v>
      </c>
      <c r="G625" t="s">
        <v>3290</v>
      </c>
      <c r="H625" t="s">
        <v>34</v>
      </c>
      <c r="I625" t="b">
        <v>0</v>
      </c>
      <c r="J625" s="1">
        <v>42450</v>
      </c>
      <c r="K625" s="2">
        <v>42450</v>
      </c>
      <c r="L625" t="s">
        <v>39</v>
      </c>
      <c r="M625" s="3">
        <v>0.41666666666666669</v>
      </c>
      <c r="N625" t="s">
        <v>1704</v>
      </c>
      <c r="O625" t="s">
        <v>1706</v>
      </c>
      <c r="P625" t="s">
        <v>156</v>
      </c>
      <c r="Q625" t="b">
        <v>0</v>
      </c>
      <c r="R625" s="1">
        <v>42450</v>
      </c>
      <c r="S625" s="2">
        <v>42450</v>
      </c>
      <c r="T625" t="s">
        <v>39</v>
      </c>
      <c r="U625" s="3">
        <v>0.58333333333333337</v>
      </c>
      <c r="V625" t="s">
        <v>3291</v>
      </c>
      <c r="W625" t="s">
        <v>3292</v>
      </c>
      <c r="X625" t="s">
        <v>156</v>
      </c>
      <c r="Y625" t="s">
        <v>2983</v>
      </c>
      <c r="Z625" t="s">
        <v>2984</v>
      </c>
      <c r="AA625" t="s">
        <v>2983</v>
      </c>
      <c r="AD625" t="s">
        <v>37</v>
      </c>
      <c r="AE625" t="s">
        <v>37</v>
      </c>
      <c r="AF625" t="s">
        <v>38</v>
      </c>
      <c r="AG625" t="s">
        <v>33</v>
      </c>
      <c r="AH625" t="s">
        <v>3026</v>
      </c>
      <c r="AI625" t="s">
        <v>3027</v>
      </c>
      <c r="AK625" t="s">
        <v>3028</v>
      </c>
    </row>
    <row r="626" spans="1:37" x14ac:dyDescent="0.25">
      <c r="A626" t="s">
        <v>3199</v>
      </c>
      <c r="C626" t="s">
        <v>33</v>
      </c>
      <c r="D626" t="s">
        <v>3293</v>
      </c>
      <c r="G626" t="s">
        <v>3294</v>
      </c>
      <c r="H626" t="s">
        <v>34</v>
      </c>
      <c r="I626" t="b">
        <v>0</v>
      </c>
      <c r="J626" s="1">
        <v>42450</v>
      </c>
      <c r="K626" s="2">
        <v>42450</v>
      </c>
      <c r="L626" t="s">
        <v>39</v>
      </c>
      <c r="M626" s="3">
        <v>0.4375</v>
      </c>
      <c r="N626" t="s">
        <v>2642</v>
      </c>
      <c r="O626" t="s">
        <v>2644</v>
      </c>
      <c r="P626" t="s">
        <v>156</v>
      </c>
      <c r="Q626" t="b">
        <v>0</v>
      </c>
      <c r="R626" s="1">
        <v>42450</v>
      </c>
      <c r="S626" s="2">
        <v>42450</v>
      </c>
      <c r="T626" t="s">
        <v>39</v>
      </c>
      <c r="U626" s="3">
        <v>0.4375</v>
      </c>
      <c r="V626" t="s">
        <v>2642</v>
      </c>
      <c r="W626" t="s">
        <v>2644</v>
      </c>
      <c r="X626" t="s">
        <v>156</v>
      </c>
      <c r="Y626" t="s">
        <v>2983</v>
      </c>
      <c r="Z626" t="s">
        <v>2984</v>
      </c>
      <c r="AA626" t="s">
        <v>2983</v>
      </c>
      <c r="AD626" t="s">
        <v>37</v>
      </c>
      <c r="AE626" t="s">
        <v>37</v>
      </c>
      <c r="AF626" t="s">
        <v>38</v>
      </c>
      <c r="AG626" t="s">
        <v>33</v>
      </c>
      <c r="AH626" t="s">
        <v>2991</v>
      </c>
      <c r="AI626" t="s">
        <v>3202</v>
      </c>
      <c r="AK626" t="s">
        <v>2993</v>
      </c>
    </row>
    <row r="627" spans="1:37" x14ac:dyDescent="0.25">
      <c r="A627" t="s">
        <v>3199</v>
      </c>
      <c r="C627" t="s">
        <v>33</v>
      </c>
      <c r="D627" t="s">
        <v>3295</v>
      </c>
      <c r="G627" t="s">
        <v>3296</v>
      </c>
      <c r="H627" t="s">
        <v>34</v>
      </c>
      <c r="I627" t="b">
        <v>0</v>
      </c>
      <c r="J627" s="1">
        <v>42450</v>
      </c>
      <c r="K627" s="2">
        <v>42450</v>
      </c>
      <c r="L627" t="s">
        <v>39</v>
      </c>
      <c r="M627" s="3">
        <v>0.46875</v>
      </c>
      <c r="N627" t="s">
        <v>3297</v>
      </c>
      <c r="O627" t="s">
        <v>3298</v>
      </c>
      <c r="P627" t="s">
        <v>156</v>
      </c>
      <c r="Q627" t="b">
        <v>0</v>
      </c>
      <c r="R627" s="1">
        <v>42450</v>
      </c>
      <c r="S627" s="2">
        <v>42450</v>
      </c>
      <c r="T627" t="s">
        <v>39</v>
      </c>
      <c r="U627" s="3">
        <v>0.46875</v>
      </c>
      <c r="V627" t="s">
        <v>3297</v>
      </c>
      <c r="W627" t="s">
        <v>3298</v>
      </c>
      <c r="X627" t="s">
        <v>156</v>
      </c>
      <c r="Y627" t="s">
        <v>2983</v>
      </c>
      <c r="Z627" t="s">
        <v>2984</v>
      </c>
      <c r="AA627" t="s">
        <v>2983</v>
      </c>
      <c r="AD627" t="s">
        <v>37</v>
      </c>
      <c r="AE627" t="s">
        <v>37</v>
      </c>
      <c r="AF627" t="s">
        <v>38</v>
      </c>
      <c r="AG627" t="s">
        <v>33</v>
      </c>
      <c r="AH627" t="s">
        <v>2991</v>
      </c>
      <c r="AI627" t="s">
        <v>3202</v>
      </c>
      <c r="AK627" t="s">
        <v>2993</v>
      </c>
    </row>
    <row r="628" spans="1:37" x14ac:dyDescent="0.25">
      <c r="A628" t="s">
        <v>2539</v>
      </c>
      <c r="C628" t="s">
        <v>33</v>
      </c>
      <c r="D628" t="s">
        <v>3002</v>
      </c>
      <c r="E628" t="s">
        <v>3291</v>
      </c>
      <c r="G628" t="s">
        <v>3299</v>
      </c>
      <c r="H628" t="s">
        <v>34</v>
      </c>
      <c r="I628" t="b">
        <v>0</v>
      </c>
      <c r="J628" s="1">
        <v>42450</v>
      </c>
      <c r="K628" s="2">
        <v>42450</v>
      </c>
      <c r="L628" t="s">
        <v>39</v>
      </c>
      <c r="M628" s="3">
        <v>0.58333333333333337</v>
      </c>
      <c r="N628" t="s">
        <v>3291</v>
      </c>
      <c r="O628" t="s">
        <v>3292</v>
      </c>
      <c r="P628" t="s">
        <v>156</v>
      </c>
      <c r="Q628" t="b">
        <v>0</v>
      </c>
      <c r="R628" s="1">
        <v>42450</v>
      </c>
      <c r="S628" s="2">
        <v>42450</v>
      </c>
      <c r="T628" t="s">
        <v>39</v>
      </c>
      <c r="U628" s="3">
        <v>0.6875</v>
      </c>
      <c r="V628" t="s">
        <v>3300</v>
      </c>
      <c r="W628" t="s">
        <v>3301</v>
      </c>
      <c r="X628" t="s">
        <v>156</v>
      </c>
      <c r="Y628" t="s">
        <v>2983</v>
      </c>
      <c r="Z628" t="s">
        <v>2984</v>
      </c>
      <c r="AA628" t="s">
        <v>2983</v>
      </c>
      <c r="AD628" t="s">
        <v>37</v>
      </c>
      <c r="AE628" t="s">
        <v>37</v>
      </c>
      <c r="AF628" t="s">
        <v>38</v>
      </c>
      <c r="AG628" t="s">
        <v>33</v>
      </c>
      <c r="AH628" t="s">
        <v>3006</v>
      </c>
      <c r="AI628" t="s">
        <v>3007</v>
      </c>
      <c r="AK628" t="s">
        <v>3008</v>
      </c>
    </row>
    <row r="629" spans="1:37" x14ac:dyDescent="0.25">
      <c r="A629" t="s">
        <v>3009</v>
      </c>
      <c r="C629" t="s">
        <v>33</v>
      </c>
      <c r="D629" t="s">
        <v>3010</v>
      </c>
      <c r="E629" t="s">
        <v>3302</v>
      </c>
      <c r="G629" t="s">
        <v>3303</v>
      </c>
      <c r="H629" t="s">
        <v>34</v>
      </c>
      <c r="I629" t="b">
        <v>0</v>
      </c>
      <c r="J629" s="1">
        <v>42450</v>
      </c>
      <c r="K629" s="2">
        <v>42450</v>
      </c>
      <c r="L629" t="s">
        <v>39</v>
      </c>
      <c r="M629" s="3">
        <v>0.60416666666666663</v>
      </c>
      <c r="N629" t="s">
        <v>3302</v>
      </c>
      <c r="O629" t="s">
        <v>3304</v>
      </c>
      <c r="P629" t="s">
        <v>156</v>
      </c>
      <c r="Q629" t="b">
        <v>0</v>
      </c>
      <c r="R629" s="1">
        <v>42450</v>
      </c>
      <c r="S629" s="2">
        <v>42450</v>
      </c>
      <c r="T629" t="s">
        <v>39</v>
      </c>
      <c r="U629" s="3">
        <v>0.70833333333333337</v>
      </c>
      <c r="V629" t="s">
        <v>1716</v>
      </c>
      <c r="W629" t="s">
        <v>1717</v>
      </c>
      <c r="X629" t="s">
        <v>156</v>
      </c>
      <c r="Y629" t="s">
        <v>2983</v>
      </c>
      <c r="Z629" t="s">
        <v>2984</v>
      </c>
      <c r="AA629" t="s">
        <v>2983</v>
      </c>
      <c r="AD629" t="s">
        <v>37</v>
      </c>
      <c r="AE629" t="s">
        <v>37</v>
      </c>
      <c r="AF629" t="s">
        <v>38</v>
      </c>
      <c r="AG629" t="s">
        <v>33</v>
      </c>
      <c r="AH629" t="s">
        <v>3016</v>
      </c>
      <c r="AI629" t="s">
        <v>3017</v>
      </c>
      <c r="AK629" t="s">
        <v>3018</v>
      </c>
    </row>
    <row r="630" spans="1:37" x14ac:dyDescent="0.25">
      <c r="A630" t="s">
        <v>3305</v>
      </c>
      <c r="C630" t="s">
        <v>33</v>
      </c>
      <c r="D630" t="s">
        <v>3306</v>
      </c>
      <c r="G630" t="s">
        <v>3307</v>
      </c>
      <c r="H630" t="s">
        <v>34</v>
      </c>
      <c r="I630" t="b">
        <v>0</v>
      </c>
      <c r="J630" s="1">
        <v>42451</v>
      </c>
      <c r="K630" s="2">
        <v>42451</v>
      </c>
      <c r="L630" t="s">
        <v>40</v>
      </c>
      <c r="M630" s="3">
        <v>0.4375</v>
      </c>
      <c r="N630" t="s">
        <v>1721</v>
      </c>
      <c r="O630" t="s">
        <v>1722</v>
      </c>
      <c r="P630" t="s">
        <v>156</v>
      </c>
      <c r="Q630" t="b">
        <v>0</v>
      </c>
      <c r="R630" s="1">
        <v>42451</v>
      </c>
      <c r="S630" s="2">
        <v>42451</v>
      </c>
      <c r="T630" t="s">
        <v>40</v>
      </c>
      <c r="U630" s="3">
        <v>0.5</v>
      </c>
      <c r="V630" t="s">
        <v>3308</v>
      </c>
      <c r="W630" t="s">
        <v>3309</v>
      </c>
      <c r="X630" t="s">
        <v>156</v>
      </c>
      <c r="Y630" t="s">
        <v>2983</v>
      </c>
      <c r="Z630" t="s">
        <v>2984</v>
      </c>
      <c r="AA630" t="s">
        <v>2983</v>
      </c>
      <c r="AD630" t="s">
        <v>37</v>
      </c>
      <c r="AE630" t="s">
        <v>37</v>
      </c>
      <c r="AF630" t="s">
        <v>38</v>
      </c>
      <c r="AG630" t="s">
        <v>33</v>
      </c>
      <c r="AH630" t="s">
        <v>2999</v>
      </c>
      <c r="AI630" t="s">
        <v>3310</v>
      </c>
      <c r="AK630" t="s">
        <v>3001</v>
      </c>
    </row>
    <row r="631" spans="1:37" x14ac:dyDescent="0.25">
      <c r="A631" t="s">
        <v>2988</v>
      </c>
      <c r="C631" t="s">
        <v>33</v>
      </c>
      <c r="D631" t="s">
        <v>3311</v>
      </c>
      <c r="G631" t="s">
        <v>3312</v>
      </c>
      <c r="H631" t="s">
        <v>34</v>
      </c>
      <c r="I631" t="b">
        <v>0</v>
      </c>
      <c r="J631" s="1">
        <v>42451</v>
      </c>
      <c r="K631" s="2">
        <v>42451</v>
      </c>
      <c r="L631" t="s">
        <v>40</v>
      </c>
      <c r="M631" s="3">
        <v>0.4375</v>
      </c>
      <c r="N631" t="s">
        <v>1721</v>
      </c>
      <c r="O631" t="s">
        <v>1722</v>
      </c>
      <c r="P631" t="s">
        <v>156</v>
      </c>
      <c r="Q631" t="b">
        <v>0</v>
      </c>
      <c r="R631" s="1">
        <v>42451</v>
      </c>
      <c r="S631" s="2">
        <v>42451</v>
      </c>
      <c r="T631" t="s">
        <v>40</v>
      </c>
      <c r="U631" s="3">
        <v>0.4375</v>
      </c>
      <c r="V631" t="s">
        <v>1721</v>
      </c>
      <c r="W631" t="s">
        <v>1722</v>
      </c>
      <c r="X631" t="s">
        <v>156</v>
      </c>
      <c r="Y631" t="s">
        <v>2983</v>
      </c>
      <c r="Z631" t="s">
        <v>2984</v>
      </c>
      <c r="AA631" t="s">
        <v>2983</v>
      </c>
      <c r="AD631" t="s">
        <v>37</v>
      </c>
      <c r="AE631" t="s">
        <v>37</v>
      </c>
      <c r="AF631" t="s">
        <v>38</v>
      </c>
      <c r="AG631" t="s">
        <v>33</v>
      </c>
      <c r="AH631" t="s">
        <v>2991</v>
      </c>
      <c r="AI631" t="s">
        <v>2992</v>
      </c>
      <c r="AK631" t="s">
        <v>2993</v>
      </c>
    </row>
    <row r="632" spans="1:37" x14ac:dyDescent="0.25">
      <c r="A632" t="s">
        <v>2539</v>
      </c>
      <c r="C632" t="s">
        <v>33</v>
      </c>
      <c r="D632" t="s">
        <v>3002</v>
      </c>
      <c r="E632" t="s">
        <v>3313</v>
      </c>
      <c r="G632" t="s">
        <v>3314</v>
      </c>
      <c r="H632" t="s">
        <v>34</v>
      </c>
      <c r="I632" t="b">
        <v>0</v>
      </c>
      <c r="J632" s="1">
        <v>42451</v>
      </c>
      <c r="K632" s="2">
        <v>42451</v>
      </c>
      <c r="L632" t="s">
        <v>40</v>
      </c>
      <c r="M632" s="3">
        <v>0.58333333333333337</v>
      </c>
      <c r="N632" t="s">
        <v>3313</v>
      </c>
      <c r="O632" t="s">
        <v>3315</v>
      </c>
      <c r="P632" t="s">
        <v>156</v>
      </c>
      <c r="Q632" t="b">
        <v>0</v>
      </c>
      <c r="R632" s="1">
        <v>42451</v>
      </c>
      <c r="S632" s="2">
        <v>42451</v>
      </c>
      <c r="T632" t="s">
        <v>40</v>
      </c>
      <c r="U632" s="3">
        <v>0.6875</v>
      </c>
      <c r="V632" t="s">
        <v>2653</v>
      </c>
      <c r="W632" t="s">
        <v>2654</v>
      </c>
      <c r="X632" t="s">
        <v>156</v>
      </c>
      <c r="Y632" t="s">
        <v>2983</v>
      </c>
      <c r="Z632" t="s">
        <v>2984</v>
      </c>
      <c r="AA632" t="s">
        <v>2983</v>
      </c>
      <c r="AD632" t="s">
        <v>37</v>
      </c>
      <c r="AE632" t="s">
        <v>37</v>
      </c>
      <c r="AF632" t="s">
        <v>38</v>
      </c>
      <c r="AG632" t="s">
        <v>33</v>
      </c>
      <c r="AH632" t="s">
        <v>3006</v>
      </c>
      <c r="AI632" t="s">
        <v>3007</v>
      </c>
      <c r="AK632" t="s">
        <v>3008</v>
      </c>
    </row>
    <row r="633" spans="1:37" x14ac:dyDescent="0.25">
      <c r="A633" t="s">
        <v>160</v>
      </c>
      <c r="C633" t="s">
        <v>33</v>
      </c>
      <c r="D633" t="s">
        <v>3316</v>
      </c>
      <c r="E633" t="s">
        <v>1733</v>
      </c>
      <c r="G633" t="s">
        <v>3317</v>
      </c>
      <c r="H633" t="s">
        <v>34</v>
      </c>
      <c r="I633" t="b">
        <v>0</v>
      </c>
      <c r="J633" s="1">
        <v>42451</v>
      </c>
      <c r="K633" s="2">
        <v>42451</v>
      </c>
      <c r="L633" t="s">
        <v>40</v>
      </c>
      <c r="M633" s="3">
        <v>0.77083333333333337</v>
      </c>
      <c r="N633" t="s">
        <v>1733</v>
      </c>
      <c r="O633" t="s">
        <v>1734</v>
      </c>
      <c r="P633" t="s">
        <v>156</v>
      </c>
      <c r="Q633" t="b">
        <v>0</v>
      </c>
      <c r="R633" s="1">
        <v>42451</v>
      </c>
      <c r="S633" s="2">
        <v>42451</v>
      </c>
      <c r="T633" t="s">
        <v>40</v>
      </c>
      <c r="U633" s="3">
        <v>0.8125</v>
      </c>
      <c r="V633" t="s">
        <v>3318</v>
      </c>
      <c r="W633" t="s">
        <v>3319</v>
      </c>
      <c r="X633" t="s">
        <v>156</v>
      </c>
      <c r="Y633" t="s">
        <v>2983</v>
      </c>
      <c r="Z633" t="s">
        <v>2984</v>
      </c>
      <c r="AA633" t="s">
        <v>2983</v>
      </c>
      <c r="AD633" t="s">
        <v>37</v>
      </c>
      <c r="AE633" t="s">
        <v>37</v>
      </c>
      <c r="AF633" t="s">
        <v>38</v>
      </c>
      <c r="AG633" t="s">
        <v>33</v>
      </c>
      <c r="AH633" t="s">
        <v>3320</v>
      </c>
      <c r="AI633" t="s">
        <v>3321</v>
      </c>
      <c r="AK633" t="s">
        <v>3322</v>
      </c>
    </row>
    <row r="634" spans="1:37" x14ac:dyDescent="0.25">
      <c r="A634" t="s">
        <v>3019</v>
      </c>
      <c r="C634" t="s">
        <v>33</v>
      </c>
      <c r="D634" t="s">
        <v>3020</v>
      </c>
      <c r="E634" t="s">
        <v>1744</v>
      </c>
      <c r="G634" t="s">
        <v>3323</v>
      </c>
      <c r="H634" t="s">
        <v>34</v>
      </c>
      <c r="I634" t="b">
        <v>0</v>
      </c>
      <c r="J634" s="1">
        <v>42452</v>
      </c>
      <c r="K634" s="2">
        <v>42452</v>
      </c>
      <c r="L634" t="s">
        <v>41</v>
      </c>
      <c r="M634" s="3">
        <v>0.41666666666666669</v>
      </c>
      <c r="N634" t="s">
        <v>1744</v>
      </c>
      <c r="O634" t="s">
        <v>1745</v>
      </c>
      <c r="P634" t="s">
        <v>156</v>
      </c>
      <c r="Q634" t="b">
        <v>0</v>
      </c>
      <c r="R634" s="1">
        <v>42452</v>
      </c>
      <c r="S634" s="2">
        <v>42452</v>
      </c>
      <c r="T634" t="s">
        <v>41</v>
      </c>
      <c r="U634" s="3">
        <v>0.58333333333333337</v>
      </c>
      <c r="V634" t="s">
        <v>526</v>
      </c>
      <c r="W634" t="s">
        <v>527</v>
      </c>
      <c r="X634" t="s">
        <v>156</v>
      </c>
      <c r="Y634" t="s">
        <v>2983</v>
      </c>
      <c r="Z634" t="s">
        <v>2984</v>
      </c>
      <c r="AA634" t="s">
        <v>2983</v>
      </c>
      <c r="AD634" t="s">
        <v>37</v>
      </c>
      <c r="AE634" t="s">
        <v>37</v>
      </c>
      <c r="AF634" t="s">
        <v>38</v>
      </c>
      <c r="AG634" t="s">
        <v>33</v>
      </c>
      <c r="AH634" t="s">
        <v>3026</v>
      </c>
      <c r="AI634" t="s">
        <v>3027</v>
      </c>
      <c r="AK634" t="s">
        <v>3028</v>
      </c>
    </row>
    <row r="635" spans="1:37" x14ac:dyDescent="0.25">
      <c r="A635" t="s">
        <v>3324</v>
      </c>
      <c r="C635" t="s">
        <v>33</v>
      </c>
      <c r="D635" t="s">
        <v>3325</v>
      </c>
      <c r="G635" t="s">
        <v>3326</v>
      </c>
      <c r="H635" t="s">
        <v>34</v>
      </c>
      <c r="I635" t="b">
        <v>0</v>
      </c>
      <c r="J635" s="1">
        <v>42452</v>
      </c>
      <c r="K635" s="2">
        <v>42452</v>
      </c>
      <c r="L635" t="s">
        <v>41</v>
      </c>
      <c r="M635" s="3">
        <v>0.4375</v>
      </c>
      <c r="N635" t="s">
        <v>2655</v>
      </c>
      <c r="O635" t="s">
        <v>2657</v>
      </c>
      <c r="P635" t="s">
        <v>156</v>
      </c>
      <c r="Q635" t="b">
        <v>0</v>
      </c>
      <c r="R635" s="1">
        <v>42452</v>
      </c>
      <c r="S635" s="2">
        <v>42452</v>
      </c>
      <c r="T635" t="s">
        <v>41</v>
      </c>
      <c r="U635" s="3">
        <v>0.5</v>
      </c>
      <c r="V635" t="s">
        <v>1746</v>
      </c>
      <c r="W635" t="s">
        <v>1747</v>
      </c>
      <c r="X635" t="s">
        <v>156</v>
      </c>
      <c r="Y635" t="s">
        <v>2983</v>
      </c>
      <c r="Z635" t="s">
        <v>2984</v>
      </c>
      <c r="AA635" t="s">
        <v>2983</v>
      </c>
      <c r="AD635" t="s">
        <v>37</v>
      </c>
      <c r="AE635" t="s">
        <v>37</v>
      </c>
      <c r="AF635" t="s">
        <v>38</v>
      </c>
      <c r="AG635" t="s">
        <v>33</v>
      </c>
      <c r="AH635" t="s">
        <v>2999</v>
      </c>
      <c r="AI635" t="s">
        <v>3327</v>
      </c>
      <c r="AK635" t="s">
        <v>3001</v>
      </c>
    </row>
    <row r="636" spans="1:37" x14ac:dyDescent="0.25">
      <c r="A636" t="s">
        <v>3035</v>
      </c>
      <c r="C636" t="s">
        <v>33</v>
      </c>
      <c r="D636" t="s">
        <v>3328</v>
      </c>
      <c r="G636" t="s">
        <v>3329</v>
      </c>
      <c r="H636" t="s">
        <v>34</v>
      </c>
      <c r="I636" t="b">
        <v>0</v>
      </c>
      <c r="J636" s="1">
        <v>42452</v>
      </c>
      <c r="K636" s="2">
        <v>42452</v>
      </c>
      <c r="L636" t="s">
        <v>41</v>
      </c>
      <c r="M636" s="3">
        <v>0.4375</v>
      </c>
      <c r="N636" t="s">
        <v>2655</v>
      </c>
      <c r="O636" t="s">
        <v>2657</v>
      </c>
      <c r="P636" t="s">
        <v>156</v>
      </c>
      <c r="Q636" t="b">
        <v>0</v>
      </c>
      <c r="R636" s="1">
        <v>42452</v>
      </c>
      <c r="S636" s="2">
        <v>42452</v>
      </c>
      <c r="T636" t="s">
        <v>41</v>
      </c>
      <c r="U636" s="3">
        <v>0.4375</v>
      </c>
      <c r="V636" t="s">
        <v>2655</v>
      </c>
      <c r="W636" t="s">
        <v>2657</v>
      </c>
      <c r="X636" t="s">
        <v>156</v>
      </c>
      <c r="Y636" t="s">
        <v>2983</v>
      </c>
      <c r="Z636" t="s">
        <v>2984</v>
      </c>
      <c r="AA636" t="s">
        <v>2983</v>
      </c>
      <c r="AD636" t="s">
        <v>37</v>
      </c>
      <c r="AE636" t="s">
        <v>37</v>
      </c>
      <c r="AF636" t="s">
        <v>38</v>
      </c>
      <c r="AG636" t="s">
        <v>33</v>
      </c>
      <c r="AH636" t="s">
        <v>2991</v>
      </c>
      <c r="AI636" t="s">
        <v>3038</v>
      </c>
      <c r="AK636" t="s">
        <v>2993</v>
      </c>
    </row>
    <row r="637" spans="1:37" x14ac:dyDescent="0.25">
      <c r="A637" t="s">
        <v>2539</v>
      </c>
      <c r="C637" t="s">
        <v>33</v>
      </c>
      <c r="D637" t="s">
        <v>3002</v>
      </c>
      <c r="E637" t="s">
        <v>526</v>
      </c>
      <c r="G637" t="s">
        <v>3330</v>
      </c>
      <c r="H637" t="s">
        <v>34</v>
      </c>
      <c r="I637" t="b">
        <v>0</v>
      </c>
      <c r="J637" s="1">
        <v>42452</v>
      </c>
      <c r="K637" s="2">
        <v>42452</v>
      </c>
      <c r="L637" t="s">
        <v>41</v>
      </c>
      <c r="M637" s="3">
        <v>0.58333333333333337</v>
      </c>
      <c r="N637" t="s">
        <v>526</v>
      </c>
      <c r="O637" t="s">
        <v>527</v>
      </c>
      <c r="P637" t="s">
        <v>156</v>
      </c>
      <c r="Q637" t="b">
        <v>0</v>
      </c>
      <c r="R637" s="1">
        <v>42452</v>
      </c>
      <c r="S637" s="2">
        <v>42452</v>
      </c>
      <c r="T637" t="s">
        <v>41</v>
      </c>
      <c r="U637" s="3">
        <v>0.6875</v>
      </c>
      <c r="V637" t="s">
        <v>530</v>
      </c>
      <c r="W637" t="s">
        <v>531</v>
      </c>
      <c r="X637" t="s">
        <v>156</v>
      </c>
      <c r="Y637" t="s">
        <v>2983</v>
      </c>
      <c r="Z637" t="s">
        <v>2984</v>
      </c>
      <c r="AA637" t="s">
        <v>2983</v>
      </c>
      <c r="AD637" t="s">
        <v>37</v>
      </c>
      <c r="AE637" t="s">
        <v>37</v>
      </c>
      <c r="AF637" t="s">
        <v>38</v>
      </c>
      <c r="AG637" t="s">
        <v>33</v>
      </c>
      <c r="AH637" t="s">
        <v>3006</v>
      </c>
      <c r="AI637" t="s">
        <v>3007</v>
      </c>
      <c r="AK637" t="s">
        <v>3008</v>
      </c>
    </row>
    <row r="638" spans="1:37" x14ac:dyDescent="0.25">
      <c r="A638" t="s">
        <v>3009</v>
      </c>
      <c r="C638" t="s">
        <v>33</v>
      </c>
      <c r="D638" t="s">
        <v>3010</v>
      </c>
      <c r="E638" t="s">
        <v>3331</v>
      </c>
      <c r="G638" t="s">
        <v>3332</v>
      </c>
      <c r="H638" t="s">
        <v>34</v>
      </c>
      <c r="I638" t="b">
        <v>0</v>
      </c>
      <c r="J638" s="1">
        <v>42452</v>
      </c>
      <c r="K638" s="2">
        <v>42452</v>
      </c>
      <c r="L638" t="s">
        <v>41</v>
      </c>
      <c r="M638" s="3">
        <v>0.60416666666666663</v>
      </c>
      <c r="N638" t="s">
        <v>3331</v>
      </c>
      <c r="O638" t="s">
        <v>3333</v>
      </c>
      <c r="P638" t="s">
        <v>156</v>
      </c>
      <c r="Q638" t="b">
        <v>0</v>
      </c>
      <c r="R638" s="1">
        <v>42452</v>
      </c>
      <c r="S638" s="2">
        <v>42452</v>
      </c>
      <c r="T638" t="s">
        <v>41</v>
      </c>
      <c r="U638" s="3">
        <v>0.70833333333333337</v>
      </c>
      <c r="V638" t="s">
        <v>3334</v>
      </c>
      <c r="W638" t="s">
        <v>3335</v>
      </c>
      <c r="X638" t="s">
        <v>156</v>
      </c>
      <c r="Y638" t="s">
        <v>2983</v>
      </c>
      <c r="Z638" t="s">
        <v>2984</v>
      </c>
      <c r="AA638" t="s">
        <v>2983</v>
      </c>
      <c r="AD638" t="s">
        <v>37</v>
      </c>
      <c r="AE638" t="s">
        <v>37</v>
      </c>
      <c r="AF638" t="s">
        <v>38</v>
      </c>
      <c r="AG638" t="s">
        <v>33</v>
      </c>
      <c r="AH638" t="s">
        <v>3016</v>
      </c>
      <c r="AI638" t="s">
        <v>3017</v>
      </c>
      <c r="AK638" t="s">
        <v>3018</v>
      </c>
    </row>
    <row r="639" spans="1:37" x14ac:dyDescent="0.25">
      <c r="A639" t="s">
        <v>3125</v>
      </c>
      <c r="C639" t="s">
        <v>33</v>
      </c>
      <c r="D639" t="s">
        <v>3336</v>
      </c>
      <c r="G639" t="s">
        <v>3337</v>
      </c>
      <c r="H639" t="s">
        <v>34</v>
      </c>
      <c r="I639" t="b">
        <v>0</v>
      </c>
      <c r="J639" s="1">
        <v>42452</v>
      </c>
      <c r="K639" s="2">
        <v>42452</v>
      </c>
      <c r="L639" t="s">
        <v>41</v>
      </c>
      <c r="M639" s="3">
        <v>0.625</v>
      </c>
      <c r="N639" t="s">
        <v>3338</v>
      </c>
      <c r="O639" t="s">
        <v>3339</v>
      </c>
      <c r="P639" t="s">
        <v>156</v>
      </c>
      <c r="Q639" t="b">
        <v>0</v>
      </c>
      <c r="R639" s="1">
        <v>42452</v>
      </c>
      <c r="S639" s="2">
        <v>42452</v>
      </c>
      <c r="T639" t="s">
        <v>41</v>
      </c>
      <c r="U639" s="3">
        <v>0.75</v>
      </c>
      <c r="V639" t="s">
        <v>535</v>
      </c>
      <c r="W639" t="s">
        <v>536</v>
      </c>
      <c r="X639" t="s">
        <v>156</v>
      </c>
      <c r="Y639" t="s">
        <v>2983</v>
      </c>
      <c r="Z639" t="s">
        <v>2984</v>
      </c>
      <c r="AA639" t="s">
        <v>2983</v>
      </c>
      <c r="AD639" t="s">
        <v>37</v>
      </c>
      <c r="AE639" t="s">
        <v>37</v>
      </c>
      <c r="AF639" t="s">
        <v>38</v>
      </c>
      <c r="AG639" t="s">
        <v>33</v>
      </c>
      <c r="AH639" t="s">
        <v>3059</v>
      </c>
      <c r="AI639" t="s">
        <v>3130</v>
      </c>
      <c r="AK639" t="s">
        <v>3061</v>
      </c>
    </row>
    <row r="640" spans="1:37" x14ac:dyDescent="0.25">
      <c r="A640" t="s">
        <v>2539</v>
      </c>
      <c r="C640" t="s">
        <v>33</v>
      </c>
      <c r="D640" t="s">
        <v>3002</v>
      </c>
      <c r="E640" t="s">
        <v>2664</v>
      </c>
      <c r="G640" t="s">
        <v>3340</v>
      </c>
      <c r="H640" t="s">
        <v>34</v>
      </c>
      <c r="I640" t="b">
        <v>0</v>
      </c>
      <c r="J640" s="1">
        <v>42453</v>
      </c>
      <c r="K640" s="2">
        <v>42453</v>
      </c>
      <c r="L640" t="s">
        <v>42</v>
      </c>
      <c r="M640" s="3">
        <v>0.58333333333333337</v>
      </c>
      <c r="N640" t="s">
        <v>2664</v>
      </c>
      <c r="O640" t="s">
        <v>2665</v>
      </c>
      <c r="P640" t="s">
        <v>156</v>
      </c>
      <c r="Q640" t="b">
        <v>0</v>
      </c>
      <c r="R640" s="1">
        <v>42453</v>
      </c>
      <c r="S640" s="2">
        <v>42453</v>
      </c>
      <c r="T640" t="s">
        <v>42</v>
      </c>
      <c r="U640" s="3">
        <v>0.6875</v>
      </c>
      <c r="V640" t="s">
        <v>2672</v>
      </c>
      <c r="W640" t="s">
        <v>2673</v>
      </c>
      <c r="X640" t="s">
        <v>156</v>
      </c>
      <c r="Y640" t="s">
        <v>2983</v>
      </c>
      <c r="Z640" t="s">
        <v>2984</v>
      </c>
      <c r="AA640" t="s">
        <v>2983</v>
      </c>
      <c r="AD640" t="s">
        <v>37</v>
      </c>
      <c r="AE640" t="s">
        <v>37</v>
      </c>
      <c r="AF640" t="s">
        <v>38</v>
      </c>
      <c r="AG640" t="s">
        <v>33</v>
      </c>
      <c r="AH640" t="s">
        <v>3006</v>
      </c>
      <c r="AI640" t="s">
        <v>3007</v>
      </c>
      <c r="AK640" t="s">
        <v>3008</v>
      </c>
    </row>
    <row r="641" spans="1:37" x14ac:dyDescent="0.25">
      <c r="A641" t="s">
        <v>3009</v>
      </c>
      <c r="C641" t="s">
        <v>33</v>
      </c>
      <c r="D641" t="s">
        <v>3010</v>
      </c>
      <c r="E641" t="s">
        <v>3341</v>
      </c>
      <c r="G641" t="s">
        <v>3342</v>
      </c>
      <c r="H641" t="s">
        <v>34</v>
      </c>
      <c r="I641" t="b">
        <v>0</v>
      </c>
      <c r="J641" s="1">
        <v>42453</v>
      </c>
      <c r="K641" s="2">
        <v>42453</v>
      </c>
      <c r="L641" t="s">
        <v>42</v>
      </c>
      <c r="M641" s="3">
        <v>0.60416666666666663</v>
      </c>
      <c r="N641" t="s">
        <v>3341</v>
      </c>
      <c r="O641" t="s">
        <v>3343</v>
      </c>
      <c r="P641" t="s">
        <v>156</v>
      </c>
      <c r="Q641" t="b">
        <v>0</v>
      </c>
      <c r="R641" s="1">
        <v>42453</v>
      </c>
      <c r="S641" s="2">
        <v>42453</v>
      </c>
      <c r="T641" t="s">
        <v>42</v>
      </c>
      <c r="U641" s="3">
        <v>0.70833333333333337</v>
      </c>
      <c r="V641" t="s">
        <v>1764</v>
      </c>
      <c r="W641" t="s">
        <v>1765</v>
      </c>
      <c r="X641" t="s">
        <v>156</v>
      </c>
      <c r="Y641" t="s">
        <v>2983</v>
      </c>
      <c r="Z641" t="s">
        <v>2984</v>
      </c>
      <c r="AA641" t="s">
        <v>2983</v>
      </c>
      <c r="AD641" t="s">
        <v>37</v>
      </c>
      <c r="AE641" t="s">
        <v>37</v>
      </c>
      <c r="AF641" t="s">
        <v>38</v>
      </c>
      <c r="AG641" t="s">
        <v>33</v>
      </c>
      <c r="AH641" t="s">
        <v>3016</v>
      </c>
      <c r="AI641" t="s">
        <v>3017</v>
      </c>
      <c r="AK641" t="s">
        <v>3018</v>
      </c>
    </row>
    <row r="642" spans="1:37" x14ac:dyDescent="0.25">
      <c r="A642" t="s">
        <v>3056</v>
      </c>
      <c r="C642" t="s">
        <v>33</v>
      </c>
      <c r="D642" t="s">
        <v>3344</v>
      </c>
      <c r="G642" t="s">
        <v>3345</v>
      </c>
      <c r="H642" t="s">
        <v>34</v>
      </c>
      <c r="I642" t="b">
        <v>0</v>
      </c>
      <c r="J642" s="1">
        <v>42453</v>
      </c>
      <c r="K642" s="2">
        <v>42453</v>
      </c>
      <c r="L642" t="s">
        <v>42</v>
      </c>
      <c r="M642" s="3">
        <v>0.66666666666666663</v>
      </c>
      <c r="N642" t="s">
        <v>1769</v>
      </c>
      <c r="O642" t="s">
        <v>1770</v>
      </c>
      <c r="P642" t="s">
        <v>156</v>
      </c>
      <c r="Q642" t="b">
        <v>0</v>
      </c>
      <c r="R642" s="1">
        <v>42453</v>
      </c>
      <c r="S642" s="2">
        <v>42453</v>
      </c>
      <c r="T642" t="s">
        <v>42</v>
      </c>
      <c r="U642" s="3">
        <v>0.70833333333333337</v>
      </c>
      <c r="V642" t="s">
        <v>1764</v>
      </c>
      <c r="W642" t="s">
        <v>1765</v>
      </c>
      <c r="X642" t="s">
        <v>156</v>
      </c>
      <c r="Y642" t="s">
        <v>2983</v>
      </c>
      <c r="Z642" t="s">
        <v>2984</v>
      </c>
      <c r="AA642" t="s">
        <v>2983</v>
      </c>
      <c r="AD642" t="s">
        <v>37</v>
      </c>
      <c r="AE642" t="s">
        <v>37</v>
      </c>
      <c r="AF642" t="s">
        <v>38</v>
      </c>
      <c r="AG642" t="s">
        <v>33</v>
      </c>
      <c r="AH642" t="s">
        <v>3059</v>
      </c>
      <c r="AI642" t="s">
        <v>3060</v>
      </c>
      <c r="AK642" t="s">
        <v>3061</v>
      </c>
    </row>
    <row r="643" spans="1:37" x14ac:dyDescent="0.25">
      <c r="A643" t="s">
        <v>2539</v>
      </c>
      <c r="C643" t="s">
        <v>33</v>
      </c>
      <c r="D643" t="s">
        <v>3002</v>
      </c>
      <c r="E643" t="s">
        <v>3346</v>
      </c>
      <c r="G643" t="s">
        <v>3347</v>
      </c>
      <c r="H643" t="s">
        <v>34</v>
      </c>
      <c r="I643" t="b">
        <v>0</v>
      </c>
      <c r="J643" s="1">
        <v>42454</v>
      </c>
      <c r="K643" s="2">
        <v>42454</v>
      </c>
      <c r="L643" t="s">
        <v>43</v>
      </c>
      <c r="M643" s="3">
        <v>0.58333333333333337</v>
      </c>
      <c r="N643" t="s">
        <v>3346</v>
      </c>
      <c r="O643" t="s">
        <v>3348</v>
      </c>
      <c r="P643" t="s">
        <v>156</v>
      </c>
      <c r="Q643" t="b">
        <v>0</v>
      </c>
      <c r="R643" s="1">
        <v>42454</v>
      </c>
      <c r="S643" s="2">
        <v>42454</v>
      </c>
      <c r="T643" t="s">
        <v>43</v>
      </c>
      <c r="U643" s="3">
        <v>0.6875</v>
      </c>
      <c r="V643" t="s">
        <v>3349</v>
      </c>
      <c r="W643" t="s">
        <v>3350</v>
      </c>
      <c r="X643" t="s">
        <v>156</v>
      </c>
      <c r="Y643" t="s">
        <v>2983</v>
      </c>
      <c r="Z643" t="s">
        <v>2984</v>
      </c>
      <c r="AA643" t="s">
        <v>2983</v>
      </c>
      <c r="AD643" t="s">
        <v>37</v>
      </c>
      <c r="AE643" t="s">
        <v>37</v>
      </c>
      <c r="AF643" t="s">
        <v>38</v>
      </c>
      <c r="AG643" t="s">
        <v>33</v>
      </c>
      <c r="AH643" t="s">
        <v>3006</v>
      </c>
      <c r="AI643" t="s">
        <v>3007</v>
      </c>
      <c r="AK643" t="s">
        <v>3008</v>
      </c>
    </row>
    <row r="644" spans="1:37" x14ac:dyDescent="0.25">
      <c r="A644" t="s">
        <v>3351</v>
      </c>
      <c r="C644" t="s">
        <v>33</v>
      </c>
      <c r="D644" t="s">
        <v>3352</v>
      </c>
      <c r="G644" t="s">
        <v>3353</v>
      </c>
      <c r="H644" t="s">
        <v>34</v>
      </c>
      <c r="I644" t="b">
        <v>0</v>
      </c>
      <c r="J644" s="1">
        <v>42455</v>
      </c>
      <c r="K644" s="2">
        <v>42455</v>
      </c>
      <c r="L644" t="s">
        <v>35</v>
      </c>
      <c r="M644" s="3">
        <v>0.4375</v>
      </c>
      <c r="N644" t="s">
        <v>3354</v>
      </c>
      <c r="O644" t="s">
        <v>3355</v>
      </c>
      <c r="P644" t="s">
        <v>156</v>
      </c>
      <c r="Q644" t="b">
        <v>0</v>
      </c>
      <c r="R644" s="1">
        <v>42455</v>
      </c>
      <c r="S644" s="2">
        <v>42455</v>
      </c>
      <c r="T644" t="s">
        <v>35</v>
      </c>
      <c r="U644" s="3">
        <v>0.4375</v>
      </c>
      <c r="V644" t="s">
        <v>3354</v>
      </c>
      <c r="W644" t="s">
        <v>3355</v>
      </c>
      <c r="X644" t="s">
        <v>156</v>
      </c>
      <c r="Y644" t="s">
        <v>2983</v>
      </c>
      <c r="Z644" t="s">
        <v>2984</v>
      </c>
      <c r="AA644" t="s">
        <v>2983</v>
      </c>
      <c r="AD644" t="s">
        <v>37</v>
      </c>
      <c r="AE644" t="s">
        <v>37</v>
      </c>
      <c r="AF644" t="s">
        <v>38</v>
      </c>
      <c r="AG644" t="s">
        <v>33</v>
      </c>
      <c r="AH644" t="s">
        <v>3059</v>
      </c>
      <c r="AI644" t="s">
        <v>3356</v>
      </c>
      <c r="AK644" t="s">
        <v>3061</v>
      </c>
    </row>
    <row r="645" spans="1:37" x14ac:dyDescent="0.25">
      <c r="A645" t="s">
        <v>3357</v>
      </c>
      <c r="C645" t="s">
        <v>33</v>
      </c>
      <c r="D645" t="s">
        <v>3358</v>
      </c>
      <c r="G645" t="s">
        <v>3359</v>
      </c>
      <c r="H645" t="s">
        <v>34</v>
      </c>
      <c r="I645" t="b">
        <v>0</v>
      </c>
      <c r="J645" s="1">
        <v>42455</v>
      </c>
      <c r="K645" s="2">
        <v>42455</v>
      </c>
      <c r="L645" t="s">
        <v>35</v>
      </c>
      <c r="M645" s="3">
        <v>0.54166666666666663</v>
      </c>
      <c r="N645" t="s">
        <v>3360</v>
      </c>
      <c r="O645" t="s">
        <v>3361</v>
      </c>
      <c r="P645" t="s">
        <v>156</v>
      </c>
      <c r="Q645" t="b">
        <v>0</v>
      </c>
      <c r="R645" s="1">
        <v>42455</v>
      </c>
      <c r="S645" s="2">
        <v>42455</v>
      </c>
      <c r="T645" t="s">
        <v>35</v>
      </c>
      <c r="U645" s="3">
        <v>0.54166666666666663</v>
      </c>
      <c r="V645" t="s">
        <v>3360</v>
      </c>
      <c r="W645" t="s">
        <v>3361</v>
      </c>
      <c r="X645" t="s">
        <v>156</v>
      </c>
      <c r="Y645" t="s">
        <v>2983</v>
      </c>
      <c r="Z645" t="s">
        <v>2984</v>
      </c>
      <c r="AA645" t="s">
        <v>2983</v>
      </c>
      <c r="AD645" t="s">
        <v>37</v>
      </c>
      <c r="AE645" t="s">
        <v>37</v>
      </c>
      <c r="AF645" t="s">
        <v>38</v>
      </c>
      <c r="AG645" t="s">
        <v>33</v>
      </c>
      <c r="AH645" t="s">
        <v>3160</v>
      </c>
      <c r="AI645" t="s">
        <v>3161</v>
      </c>
      <c r="AK645" t="s">
        <v>3162</v>
      </c>
    </row>
    <row r="646" spans="1:37" x14ac:dyDescent="0.25">
      <c r="A646" t="s">
        <v>3362</v>
      </c>
      <c r="C646" t="s">
        <v>33</v>
      </c>
      <c r="D646" t="s">
        <v>3363</v>
      </c>
      <c r="E646" t="s">
        <v>3364</v>
      </c>
      <c r="G646" t="s">
        <v>3365</v>
      </c>
      <c r="H646" t="s">
        <v>34</v>
      </c>
      <c r="I646" t="b">
        <v>0</v>
      </c>
      <c r="J646" s="1">
        <v>42455</v>
      </c>
      <c r="K646" s="2">
        <v>42455</v>
      </c>
      <c r="L646" t="s">
        <v>35</v>
      </c>
      <c r="M646" s="3">
        <v>0.625</v>
      </c>
      <c r="N646" t="s">
        <v>3364</v>
      </c>
      <c r="O646" t="s">
        <v>3366</v>
      </c>
      <c r="P646" t="s">
        <v>156</v>
      </c>
      <c r="Q646" t="b">
        <v>0</v>
      </c>
      <c r="R646" s="1">
        <v>42455</v>
      </c>
      <c r="S646" s="2">
        <v>42455</v>
      </c>
      <c r="T646" t="s">
        <v>35</v>
      </c>
      <c r="U646" s="3">
        <v>0.66666666666666663</v>
      </c>
      <c r="V646" t="s">
        <v>3367</v>
      </c>
      <c r="W646" t="s">
        <v>3368</v>
      </c>
      <c r="X646" t="s">
        <v>156</v>
      </c>
      <c r="Y646" t="s">
        <v>2983</v>
      </c>
      <c r="Z646" t="s">
        <v>2984</v>
      </c>
      <c r="AA646" t="s">
        <v>2983</v>
      </c>
      <c r="AD646" t="s">
        <v>37</v>
      </c>
      <c r="AE646" t="s">
        <v>37</v>
      </c>
      <c r="AF646" t="s">
        <v>38</v>
      </c>
      <c r="AG646" t="s">
        <v>33</v>
      </c>
      <c r="AH646" t="s">
        <v>3369</v>
      </c>
      <c r="AI646" t="s">
        <v>3370</v>
      </c>
      <c r="AK646" t="s">
        <v>3371</v>
      </c>
    </row>
    <row r="647" spans="1:37" x14ac:dyDescent="0.25">
      <c r="A647" t="s">
        <v>3171</v>
      </c>
      <c r="C647" t="s">
        <v>33</v>
      </c>
      <c r="D647" t="s">
        <v>3372</v>
      </c>
      <c r="G647" t="s">
        <v>3373</v>
      </c>
      <c r="H647" t="s">
        <v>34</v>
      </c>
      <c r="I647" t="b">
        <v>0</v>
      </c>
      <c r="J647" s="1">
        <v>42455</v>
      </c>
      <c r="K647" s="2">
        <v>42455</v>
      </c>
      <c r="L647" t="s">
        <v>35</v>
      </c>
      <c r="M647" s="3">
        <v>0.625</v>
      </c>
      <c r="N647" t="s">
        <v>3364</v>
      </c>
      <c r="O647" t="s">
        <v>3366</v>
      </c>
      <c r="P647" t="s">
        <v>156</v>
      </c>
      <c r="Q647" t="b">
        <v>0</v>
      </c>
      <c r="R647" s="1">
        <v>42455</v>
      </c>
      <c r="S647" s="2">
        <v>42455</v>
      </c>
      <c r="T647" t="s">
        <v>35</v>
      </c>
      <c r="U647" s="3">
        <v>0.6875</v>
      </c>
      <c r="V647" t="s">
        <v>3374</v>
      </c>
      <c r="W647" t="s">
        <v>3375</v>
      </c>
      <c r="X647" t="s">
        <v>156</v>
      </c>
      <c r="Y647" t="s">
        <v>2983</v>
      </c>
      <c r="Z647" t="s">
        <v>2984</v>
      </c>
      <c r="AA647" t="s">
        <v>2983</v>
      </c>
      <c r="AD647" t="s">
        <v>37</v>
      </c>
      <c r="AE647" t="s">
        <v>37</v>
      </c>
      <c r="AF647" t="s">
        <v>38</v>
      </c>
      <c r="AG647" t="s">
        <v>33</v>
      </c>
      <c r="AH647" t="s">
        <v>3176</v>
      </c>
      <c r="AI647" t="s">
        <v>3177</v>
      </c>
      <c r="AK647" t="s">
        <v>3178</v>
      </c>
    </row>
    <row r="648" spans="1:37" x14ac:dyDescent="0.25">
      <c r="A648" t="s">
        <v>574</v>
      </c>
      <c r="C648" t="s">
        <v>33</v>
      </c>
      <c r="D648" t="s">
        <v>575</v>
      </c>
      <c r="G648" t="s">
        <v>576</v>
      </c>
      <c r="H648" t="s">
        <v>34</v>
      </c>
      <c r="I648" t="b">
        <v>0</v>
      </c>
      <c r="J648" s="1">
        <v>42456</v>
      </c>
      <c r="K648" s="2">
        <v>42456</v>
      </c>
      <c r="L648" t="s">
        <v>36</v>
      </c>
      <c r="M648" s="3">
        <v>0</v>
      </c>
      <c r="N648" t="s">
        <v>577</v>
      </c>
      <c r="O648" t="s">
        <v>578</v>
      </c>
      <c r="P648" t="s">
        <v>156</v>
      </c>
      <c r="Q648" t="b">
        <v>0</v>
      </c>
      <c r="R648" s="1">
        <v>42456</v>
      </c>
      <c r="S648" s="2">
        <v>42456</v>
      </c>
      <c r="T648" t="s">
        <v>36</v>
      </c>
      <c r="U648" s="3">
        <v>0</v>
      </c>
      <c r="V648" t="s">
        <v>577</v>
      </c>
      <c r="W648" t="s">
        <v>578</v>
      </c>
      <c r="X648" t="s">
        <v>156</v>
      </c>
      <c r="Y648" t="s">
        <v>305</v>
      </c>
      <c r="AA648" t="s">
        <v>164</v>
      </c>
      <c r="AD648" t="s">
        <v>37</v>
      </c>
      <c r="AE648" t="s">
        <v>37</v>
      </c>
      <c r="AF648" t="s">
        <v>38</v>
      </c>
      <c r="AG648" t="s">
        <v>33</v>
      </c>
      <c r="AH648" t="s">
        <v>306</v>
      </c>
      <c r="AI648" t="s">
        <v>579</v>
      </c>
      <c r="AK648" t="s">
        <v>580</v>
      </c>
    </row>
    <row r="649" spans="1:37" x14ac:dyDescent="0.25">
      <c r="A649" t="s">
        <v>3019</v>
      </c>
      <c r="C649" t="s">
        <v>33</v>
      </c>
      <c r="D649" t="s">
        <v>3020</v>
      </c>
      <c r="E649" t="s">
        <v>1779</v>
      </c>
      <c r="G649" t="s">
        <v>3376</v>
      </c>
      <c r="H649" t="s">
        <v>34</v>
      </c>
      <c r="I649" t="b">
        <v>0</v>
      </c>
      <c r="J649" s="1">
        <v>42457</v>
      </c>
      <c r="K649" s="2">
        <v>42457</v>
      </c>
      <c r="L649" t="s">
        <v>39</v>
      </c>
      <c r="M649" s="3">
        <v>0.41666666666666669</v>
      </c>
      <c r="N649" t="s">
        <v>1779</v>
      </c>
      <c r="O649" t="s">
        <v>1781</v>
      </c>
      <c r="P649" t="s">
        <v>156</v>
      </c>
      <c r="Q649" t="b">
        <v>0</v>
      </c>
      <c r="R649" s="1">
        <v>42457</v>
      </c>
      <c r="S649" s="2">
        <v>42457</v>
      </c>
      <c r="T649" t="s">
        <v>39</v>
      </c>
      <c r="U649" s="3">
        <v>0.58333333333333337</v>
      </c>
      <c r="V649" t="s">
        <v>3377</v>
      </c>
      <c r="W649" t="s">
        <v>3378</v>
      </c>
      <c r="X649" t="s">
        <v>156</v>
      </c>
      <c r="Y649" t="s">
        <v>2983</v>
      </c>
      <c r="Z649" t="s">
        <v>2984</v>
      </c>
      <c r="AA649" t="s">
        <v>2983</v>
      </c>
      <c r="AD649" t="s">
        <v>37</v>
      </c>
      <c r="AE649" t="s">
        <v>37</v>
      </c>
      <c r="AF649" t="s">
        <v>38</v>
      </c>
      <c r="AG649" t="s">
        <v>33</v>
      </c>
      <c r="AH649" t="s">
        <v>3026</v>
      </c>
      <c r="AI649" t="s">
        <v>3027</v>
      </c>
      <c r="AK649" t="s">
        <v>3028</v>
      </c>
    </row>
    <row r="650" spans="1:37" x14ac:dyDescent="0.25">
      <c r="A650" t="s">
        <v>3199</v>
      </c>
      <c r="C650" t="s">
        <v>33</v>
      </c>
      <c r="D650" t="s">
        <v>3379</v>
      </c>
      <c r="G650" t="s">
        <v>3380</v>
      </c>
      <c r="H650" t="s">
        <v>34</v>
      </c>
      <c r="I650" t="b">
        <v>0</v>
      </c>
      <c r="J650" s="1">
        <v>42457</v>
      </c>
      <c r="K650" s="2">
        <v>42457</v>
      </c>
      <c r="L650" t="s">
        <v>39</v>
      </c>
      <c r="M650" s="3">
        <v>0.4375</v>
      </c>
      <c r="N650" t="s">
        <v>1784</v>
      </c>
      <c r="O650" t="s">
        <v>1785</v>
      </c>
      <c r="P650" t="s">
        <v>156</v>
      </c>
      <c r="Q650" t="b">
        <v>0</v>
      </c>
      <c r="R650" s="1">
        <v>42457</v>
      </c>
      <c r="S650" s="2">
        <v>42457</v>
      </c>
      <c r="T650" t="s">
        <v>39</v>
      </c>
      <c r="U650" s="3">
        <v>0.4375</v>
      </c>
      <c r="V650" t="s">
        <v>1784</v>
      </c>
      <c r="W650" t="s">
        <v>1785</v>
      </c>
      <c r="X650" t="s">
        <v>156</v>
      </c>
      <c r="Y650" t="s">
        <v>2983</v>
      </c>
      <c r="Z650" t="s">
        <v>2984</v>
      </c>
      <c r="AA650" t="s">
        <v>2983</v>
      </c>
      <c r="AD650" t="s">
        <v>37</v>
      </c>
      <c r="AE650" t="s">
        <v>37</v>
      </c>
      <c r="AF650" t="s">
        <v>38</v>
      </c>
      <c r="AG650" t="s">
        <v>33</v>
      </c>
      <c r="AH650" t="s">
        <v>2991</v>
      </c>
      <c r="AI650" t="s">
        <v>3202</v>
      </c>
      <c r="AK650" t="s">
        <v>2993</v>
      </c>
    </row>
    <row r="651" spans="1:37" x14ac:dyDescent="0.25">
      <c r="A651" t="s">
        <v>3199</v>
      </c>
      <c r="C651" t="s">
        <v>33</v>
      </c>
      <c r="D651" t="s">
        <v>3381</v>
      </c>
      <c r="G651" t="s">
        <v>3382</v>
      </c>
      <c r="H651" t="s">
        <v>34</v>
      </c>
      <c r="I651" t="b">
        <v>0</v>
      </c>
      <c r="J651" s="1">
        <v>42457</v>
      </c>
      <c r="K651" s="2">
        <v>42457</v>
      </c>
      <c r="L651" t="s">
        <v>39</v>
      </c>
      <c r="M651" s="3">
        <v>0.46875</v>
      </c>
      <c r="N651" t="s">
        <v>3383</v>
      </c>
      <c r="O651" t="s">
        <v>3384</v>
      </c>
      <c r="P651" t="s">
        <v>156</v>
      </c>
      <c r="Q651" t="b">
        <v>0</v>
      </c>
      <c r="R651" s="1">
        <v>42457</v>
      </c>
      <c r="S651" s="2">
        <v>42457</v>
      </c>
      <c r="T651" t="s">
        <v>39</v>
      </c>
      <c r="U651" s="3">
        <v>0.46875</v>
      </c>
      <c r="V651" t="s">
        <v>3383</v>
      </c>
      <c r="W651" t="s">
        <v>3384</v>
      </c>
      <c r="X651" t="s">
        <v>156</v>
      </c>
      <c r="Y651" t="s">
        <v>2983</v>
      </c>
      <c r="Z651" t="s">
        <v>2984</v>
      </c>
      <c r="AA651" t="s">
        <v>2983</v>
      </c>
      <c r="AD651" t="s">
        <v>37</v>
      </c>
      <c r="AE651" t="s">
        <v>37</v>
      </c>
      <c r="AF651" t="s">
        <v>38</v>
      </c>
      <c r="AG651" t="s">
        <v>33</v>
      </c>
      <c r="AH651" t="s">
        <v>2991</v>
      </c>
      <c r="AI651" t="s">
        <v>3202</v>
      </c>
      <c r="AK651" t="s">
        <v>2993</v>
      </c>
    </row>
    <row r="652" spans="1:37" x14ac:dyDescent="0.25">
      <c r="A652" t="s">
        <v>2539</v>
      </c>
      <c r="C652" t="s">
        <v>33</v>
      </c>
      <c r="D652" t="s">
        <v>3002</v>
      </c>
      <c r="E652" t="s">
        <v>3377</v>
      </c>
      <c r="G652" t="s">
        <v>3385</v>
      </c>
      <c r="H652" t="s">
        <v>34</v>
      </c>
      <c r="I652" t="b">
        <v>0</v>
      </c>
      <c r="J652" s="1">
        <v>42457</v>
      </c>
      <c r="K652" s="2">
        <v>42457</v>
      </c>
      <c r="L652" t="s">
        <v>39</v>
      </c>
      <c r="M652" s="3">
        <v>0.58333333333333337</v>
      </c>
      <c r="N652" t="s">
        <v>3377</v>
      </c>
      <c r="O652" t="s">
        <v>3378</v>
      </c>
      <c r="P652" t="s">
        <v>156</v>
      </c>
      <c r="Q652" t="b">
        <v>0</v>
      </c>
      <c r="R652" s="1">
        <v>42457</v>
      </c>
      <c r="S652" s="2">
        <v>42457</v>
      </c>
      <c r="T652" t="s">
        <v>39</v>
      </c>
      <c r="U652" s="3">
        <v>0.6875</v>
      </c>
      <c r="V652" t="s">
        <v>3386</v>
      </c>
      <c r="W652" t="s">
        <v>3387</v>
      </c>
      <c r="X652" t="s">
        <v>156</v>
      </c>
      <c r="Y652" t="s">
        <v>2983</v>
      </c>
      <c r="Z652" t="s">
        <v>2984</v>
      </c>
      <c r="AA652" t="s">
        <v>2983</v>
      </c>
      <c r="AD652" t="s">
        <v>37</v>
      </c>
      <c r="AE652" t="s">
        <v>37</v>
      </c>
      <c r="AF652" t="s">
        <v>38</v>
      </c>
      <c r="AG652" t="s">
        <v>33</v>
      </c>
      <c r="AH652" t="s">
        <v>3006</v>
      </c>
      <c r="AI652" t="s">
        <v>3007</v>
      </c>
      <c r="AK652" t="s">
        <v>3008</v>
      </c>
    </row>
    <row r="653" spans="1:37" x14ac:dyDescent="0.25">
      <c r="A653" t="s">
        <v>3009</v>
      </c>
      <c r="C653" t="s">
        <v>33</v>
      </c>
      <c r="D653" t="s">
        <v>3010</v>
      </c>
      <c r="E653" t="s">
        <v>3388</v>
      </c>
      <c r="G653" t="s">
        <v>3389</v>
      </c>
      <c r="H653" t="s">
        <v>34</v>
      </c>
      <c r="I653" t="b">
        <v>0</v>
      </c>
      <c r="J653" s="1">
        <v>42457</v>
      </c>
      <c r="K653" s="2">
        <v>42457</v>
      </c>
      <c r="L653" t="s">
        <v>39</v>
      </c>
      <c r="M653" s="3">
        <v>0.60416666666666663</v>
      </c>
      <c r="N653" t="s">
        <v>3388</v>
      </c>
      <c r="O653" t="s">
        <v>3390</v>
      </c>
      <c r="P653" t="s">
        <v>156</v>
      </c>
      <c r="Q653" t="b">
        <v>0</v>
      </c>
      <c r="R653" s="1">
        <v>42457</v>
      </c>
      <c r="S653" s="2">
        <v>42457</v>
      </c>
      <c r="T653" t="s">
        <v>39</v>
      </c>
      <c r="U653" s="3">
        <v>0.70833333333333337</v>
      </c>
      <c r="V653" t="s">
        <v>3391</v>
      </c>
      <c r="W653" t="s">
        <v>3392</v>
      </c>
      <c r="X653" t="s">
        <v>156</v>
      </c>
      <c r="Y653" t="s">
        <v>2983</v>
      </c>
      <c r="Z653" t="s">
        <v>2984</v>
      </c>
      <c r="AA653" t="s">
        <v>2983</v>
      </c>
      <c r="AD653" t="s">
        <v>37</v>
      </c>
      <c r="AE653" t="s">
        <v>37</v>
      </c>
      <c r="AF653" t="s">
        <v>38</v>
      </c>
      <c r="AG653" t="s">
        <v>33</v>
      </c>
      <c r="AH653" t="s">
        <v>3016</v>
      </c>
      <c r="AI653" t="s">
        <v>3017</v>
      </c>
      <c r="AK653" t="s">
        <v>3018</v>
      </c>
    </row>
    <row r="654" spans="1:37" x14ac:dyDescent="0.25">
      <c r="A654" t="s">
        <v>3222</v>
      </c>
      <c r="C654" t="s">
        <v>33</v>
      </c>
      <c r="D654" t="s">
        <v>3393</v>
      </c>
      <c r="G654" t="s">
        <v>3394</v>
      </c>
      <c r="H654" t="s">
        <v>34</v>
      </c>
      <c r="I654" t="b">
        <v>0</v>
      </c>
      <c r="J654" s="1">
        <v>42457</v>
      </c>
      <c r="K654" s="2">
        <v>42457</v>
      </c>
      <c r="L654" t="s">
        <v>39</v>
      </c>
      <c r="M654" s="3">
        <v>0.75</v>
      </c>
      <c r="N654" t="s">
        <v>3395</v>
      </c>
      <c r="O654" t="s">
        <v>3396</v>
      </c>
      <c r="P654" t="s">
        <v>156</v>
      </c>
      <c r="Q654" t="b">
        <v>0</v>
      </c>
      <c r="R654" s="1">
        <v>42457</v>
      </c>
      <c r="S654" s="2">
        <v>42457</v>
      </c>
      <c r="T654" t="s">
        <v>39</v>
      </c>
      <c r="U654" s="3">
        <v>0.75</v>
      </c>
      <c r="V654" t="s">
        <v>3395</v>
      </c>
      <c r="W654" t="s">
        <v>3396</v>
      </c>
      <c r="X654" t="s">
        <v>156</v>
      </c>
      <c r="Y654" t="s">
        <v>2983</v>
      </c>
      <c r="Z654" t="s">
        <v>2984</v>
      </c>
      <c r="AA654" t="s">
        <v>2983</v>
      </c>
      <c r="AD654" t="s">
        <v>37</v>
      </c>
      <c r="AE654" t="s">
        <v>37</v>
      </c>
      <c r="AF654" t="s">
        <v>38</v>
      </c>
      <c r="AG654" t="s">
        <v>33</v>
      </c>
      <c r="AH654" t="s">
        <v>2991</v>
      </c>
      <c r="AI654" t="s">
        <v>3225</v>
      </c>
      <c r="AK654" t="s">
        <v>2993</v>
      </c>
    </row>
    <row r="655" spans="1:37" x14ac:dyDescent="0.25">
      <c r="A655" t="s">
        <v>2994</v>
      </c>
      <c r="C655" t="s">
        <v>33</v>
      </c>
      <c r="D655" t="s">
        <v>3397</v>
      </c>
      <c r="G655" t="s">
        <v>3398</v>
      </c>
      <c r="H655" t="s">
        <v>34</v>
      </c>
      <c r="I655" t="b">
        <v>0</v>
      </c>
      <c r="J655" s="1">
        <v>42458</v>
      </c>
      <c r="K655" s="2">
        <v>42458</v>
      </c>
      <c r="L655" t="s">
        <v>40</v>
      </c>
      <c r="M655" s="3">
        <v>0.4375</v>
      </c>
      <c r="N655" t="s">
        <v>1801</v>
      </c>
      <c r="O655" t="s">
        <v>1802</v>
      </c>
      <c r="P655" t="s">
        <v>156</v>
      </c>
      <c r="Q655" t="b">
        <v>0</v>
      </c>
      <c r="R655" s="1">
        <v>42458</v>
      </c>
      <c r="S655" s="2">
        <v>42458</v>
      </c>
      <c r="T655" t="s">
        <v>40</v>
      </c>
      <c r="U655" s="3">
        <v>0.5</v>
      </c>
      <c r="V655" t="s">
        <v>3399</v>
      </c>
      <c r="W655" t="s">
        <v>3400</v>
      </c>
      <c r="X655" t="s">
        <v>156</v>
      </c>
      <c r="Y655" t="s">
        <v>2983</v>
      </c>
      <c r="Z655" t="s">
        <v>2984</v>
      </c>
      <c r="AA655" t="s">
        <v>2983</v>
      </c>
      <c r="AD655" t="s">
        <v>37</v>
      </c>
      <c r="AE655" t="s">
        <v>37</v>
      </c>
      <c r="AF655" t="s">
        <v>38</v>
      </c>
      <c r="AG655" t="s">
        <v>33</v>
      </c>
      <c r="AH655" t="s">
        <v>2999</v>
      </c>
      <c r="AI655" t="s">
        <v>3000</v>
      </c>
      <c r="AK655" t="s">
        <v>3001</v>
      </c>
    </row>
    <row r="656" spans="1:37" x14ac:dyDescent="0.25">
      <c r="A656" t="s">
        <v>2988</v>
      </c>
      <c r="C656" t="s">
        <v>33</v>
      </c>
      <c r="D656" t="s">
        <v>3401</v>
      </c>
      <c r="G656" t="s">
        <v>3402</v>
      </c>
      <c r="H656" t="s">
        <v>34</v>
      </c>
      <c r="I656" t="b">
        <v>0</v>
      </c>
      <c r="J656" s="1">
        <v>42458</v>
      </c>
      <c r="K656" s="2">
        <v>42458</v>
      </c>
      <c r="L656" t="s">
        <v>40</v>
      </c>
      <c r="M656" s="3">
        <v>0.4375</v>
      </c>
      <c r="N656" t="s">
        <v>1801</v>
      </c>
      <c r="O656" t="s">
        <v>1802</v>
      </c>
      <c r="P656" t="s">
        <v>156</v>
      </c>
      <c r="Q656" t="b">
        <v>0</v>
      </c>
      <c r="R656" s="1">
        <v>42458</v>
      </c>
      <c r="S656" s="2">
        <v>42458</v>
      </c>
      <c r="T656" t="s">
        <v>40</v>
      </c>
      <c r="U656" s="3">
        <v>0.4375</v>
      </c>
      <c r="V656" t="s">
        <v>1801</v>
      </c>
      <c r="W656" t="s">
        <v>1802</v>
      </c>
      <c r="X656" t="s">
        <v>156</v>
      </c>
      <c r="Y656" t="s">
        <v>2983</v>
      </c>
      <c r="Z656" t="s">
        <v>2984</v>
      </c>
      <c r="AA656" t="s">
        <v>2983</v>
      </c>
      <c r="AD656" t="s">
        <v>37</v>
      </c>
      <c r="AE656" t="s">
        <v>37</v>
      </c>
      <c r="AF656" t="s">
        <v>38</v>
      </c>
      <c r="AG656" t="s">
        <v>33</v>
      </c>
      <c r="AH656" t="s">
        <v>2991</v>
      </c>
      <c r="AI656" t="s">
        <v>2992</v>
      </c>
      <c r="AK656" t="s">
        <v>2993</v>
      </c>
    </row>
    <row r="657" spans="1:37" x14ac:dyDescent="0.25">
      <c r="A657" t="s">
        <v>499</v>
      </c>
      <c r="C657" t="s">
        <v>33</v>
      </c>
      <c r="D657" t="s">
        <v>3403</v>
      </c>
      <c r="G657" t="s">
        <v>3404</v>
      </c>
      <c r="H657" t="s">
        <v>34</v>
      </c>
      <c r="I657" t="b">
        <v>0</v>
      </c>
      <c r="J657" s="1">
        <v>42458</v>
      </c>
      <c r="K657" s="2">
        <v>42458</v>
      </c>
      <c r="L657" t="s">
        <v>40</v>
      </c>
      <c r="M657" s="3">
        <v>0.58333333333333337</v>
      </c>
      <c r="N657" t="s">
        <v>3405</v>
      </c>
      <c r="O657" t="s">
        <v>3406</v>
      </c>
      <c r="P657" t="s">
        <v>156</v>
      </c>
      <c r="Q657" t="b">
        <v>0</v>
      </c>
      <c r="R657" s="1">
        <v>42458</v>
      </c>
      <c r="S657" s="2">
        <v>42458</v>
      </c>
      <c r="T657" t="s">
        <v>40</v>
      </c>
      <c r="U657" s="3">
        <v>0.64583333333333337</v>
      </c>
      <c r="V657" t="s">
        <v>3407</v>
      </c>
      <c r="W657" t="s">
        <v>3408</v>
      </c>
      <c r="X657" t="s">
        <v>156</v>
      </c>
      <c r="Y657" t="s">
        <v>2983</v>
      </c>
      <c r="Z657" t="s">
        <v>2984</v>
      </c>
      <c r="AA657" t="s">
        <v>2983</v>
      </c>
      <c r="AD657" t="s">
        <v>37</v>
      </c>
      <c r="AE657" t="s">
        <v>37</v>
      </c>
      <c r="AF657" t="s">
        <v>38</v>
      </c>
      <c r="AG657" t="s">
        <v>33</v>
      </c>
      <c r="AH657" t="s">
        <v>3409</v>
      </c>
      <c r="AI657" t="s">
        <v>505</v>
      </c>
      <c r="AK657" t="s">
        <v>3410</v>
      </c>
    </row>
    <row r="658" spans="1:37" x14ac:dyDescent="0.25">
      <c r="A658" t="s">
        <v>2539</v>
      </c>
      <c r="C658" t="s">
        <v>33</v>
      </c>
      <c r="D658" t="s">
        <v>3002</v>
      </c>
      <c r="E658" t="s">
        <v>3405</v>
      </c>
      <c r="G658" t="s">
        <v>3411</v>
      </c>
      <c r="H658" t="s">
        <v>34</v>
      </c>
      <c r="I658" t="b">
        <v>0</v>
      </c>
      <c r="J658" s="1">
        <v>42458</v>
      </c>
      <c r="K658" s="2">
        <v>42458</v>
      </c>
      <c r="L658" t="s">
        <v>40</v>
      </c>
      <c r="M658" s="3">
        <v>0.58333333333333337</v>
      </c>
      <c r="N658" t="s">
        <v>3405</v>
      </c>
      <c r="O658" t="s">
        <v>3406</v>
      </c>
      <c r="P658" t="s">
        <v>156</v>
      </c>
      <c r="Q658" t="b">
        <v>0</v>
      </c>
      <c r="R658" s="1">
        <v>42458</v>
      </c>
      <c r="S658" s="2">
        <v>42458</v>
      </c>
      <c r="T658" t="s">
        <v>40</v>
      </c>
      <c r="U658" s="3">
        <v>0.6875</v>
      </c>
      <c r="V658" t="s">
        <v>2691</v>
      </c>
      <c r="W658" t="s">
        <v>2692</v>
      </c>
      <c r="X658" t="s">
        <v>156</v>
      </c>
      <c r="Y658" t="s">
        <v>2983</v>
      </c>
      <c r="Z658" t="s">
        <v>2984</v>
      </c>
      <c r="AA658" t="s">
        <v>2983</v>
      </c>
      <c r="AD658" t="s">
        <v>37</v>
      </c>
      <c r="AE658" t="s">
        <v>37</v>
      </c>
      <c r="AF658" t="s">
        <v>38</v>
      </c>
      <c r="AG658" t="s">
        <v>33</v>
      </c>
      <c r="AH658" t="s">
        <v>3006</v>
      </c>
      <c r="AI658" t="s">
        <v>3007</v>
      </c>
      <c r="AK658" t="s">
        <v>3008</v>
      </c>
    </row>
    <row r="659" spans="1:37" x14ac:dyDescent="0.25">
      <c r="A659" t="s">
        <v>3246</v>
      </c>
      <c r="C659" t="s">
        <v>33</v>
      </c>
      <c r="D659" t="s">
        <v>3412</v>
      </c>
      <c r="G659" t="s">
        <v>3413</v>
      </c>
      <c r="H659" t="s">
        <v>34</v>
      </c>
      <c r="I659" t="b">
        <v>0</v>
      </c>
      <c r="J659" s="1">
        <v>42458</v>
      </c>
      <c r="K659" s="2">
        <v>42458</v>
      </c>
      <c r="L659" t="s">
        <v>40</v>
      </c>
      <c r="M659" s="3">
        <v>0.625</v>
      </c>
      <c r="N659" t="s">
        <v>1807</v>
      </c>
      <c r="O659" t="s">
        <v>1808</v>
      </c>
      <c r="P659" t="s">
        <v>156</v>
      </c>
      <c r="Q659" t="b">
        <v>0</v>
      </c>
      <c r="R659" s="1">
        <v>42458</v>
      </c>
      <c r="S659" s="2">
        <v>42458</v>
      </c>
      <c r="T659" t="s">
        <v>40</v>
      </c>
      <c r="U659" s="3">
        <v>0.6875</v>
      </c>
      <c r="V659" t="s">
        <v>2691</v>
      </c>
      <c r="W659" t="s">
        <v>2692</v>
      </c>
      <c r="X659" t="s">
        <v>156</v>
      </c>
      <c r="Y659" t="s">
        <v>2983</v>
      </c>
      <c r="Z659" t="s">
        <v>2984</v>
      </c>
      <c r="AA659" t="s">
        <v>2983</v>
      </c>
      <c r="AD659" t="s">
        <v>37</v>
      </c>
      <c r="AE659" t="s">
        <v>37</v>
      </c>
      <c r="AF659" t="s">
        <v>38</v>
      </c>
      <c r="AG659" t="s">
        <v>33</v>
      </c>
      <c r="AH659" t="s">
        <v>3249</v>
      </c>
      <c r="AI659" t="s">
        <v>3250</v>
      </c>
      <c r="AK659" t="s">
        <v>3251</v>
      </c>
    </row>
    <row r="660" spans="1:37" x14ac:dyDescent="0.25">
      <c r="A660" t="s">
        <v>3019</v>
      </c>
      <c r="C660" t="s">
        <v>33</v>
      </c>
      <c r="D660" t="s">
        <v>3020</v>
      </c>
      <c r="E660" t="s">
        <v>1821</v>
      </c>
      <c r="G660" t="s">
        <v>3414</v>
      </c>
      <c r="H660" t="s">
        <v>34</v>
      </c>
      <c r="I660" t="b">
        <v>0</v>
      </c>
      <c r="J660" s="1">
        <v>42459</v>
      </c>
      <c r="K660" s="2">
        <v>42459</v>
      </c>
      <c r="L660" t="s">
        <v>41</v>
      </c>
      <c r="M660" s="3">
        <v>0.41666666666666669</v>
      </c>
      <c r="N660" t="s">
        <v>1821</v>
      </c>
      <c r="O660" t="s">
        <v>1822</v>
      </c>
      <c r="P660" t="s">
        <v>156</v>
      </c>
      <c r="Q660" t="b">
        <v>0</v>
      </c>
      <c r="R660" s="1">
        <v>42459</v>
      </c>
      <c r="S660" s="2">
        <v>42459</v>
      </c>
      <c r="T660" t="s">
        <v>41</v>
      </c>
      <c r="U660" s="3">
        <v>0.58333333333333337</v>
      </c>
      <c r="V660" t="s">
        <v>1828</v>
      </c>
      <c r="W660" t="s">
        <v>1829</v>
      </c>
      <c r="X660" t="s">
        <v>156</v>
      </c>
      <c r="Y660" t="s">
        <v>2983</v>
      </c>
      <c r="Z660" t="s">
        <v>2984</v>
      </c>
      <c r="AA660" t="s">
        <v>2983</v>
      </c>
      <c r="AD660" t="s">
        <v>37</v>
      </c>
      <c r="AE660" t="s">
        <v>37</v>
      </c>
      <c r="AF660" t="s">
        <v>38</v>
      </c>
      <c r="AG660" t="s">
        <v>33</v>
      </c>
      <c r="AH660" t="s">
        <v>3026</v>
      </c>
      <c r="AI660" t="s">
        <v>3027</v>
      </c>
      <c r="AK660" t="s">
        <v>3028</v>
      </c>
    </row>
    <row r="661" spans="1:37" x14ac:dyDescent="0.25">
      <c r="A661" t="s">
        <v>3415</v>
      </c>
      <c r="C661" t="s">
        <v>33</v>
      </c>
      <c r="D661" t="s">
        <v>3416</v>
      </c>
      <c r="G661" t="s">
        <v>3417</v>
      </c>
      <c r="H661" t="s">
        <v>34</v>
      </c>
      <c r="I661" t="b">
        <v>0</v>
      </c>
      <c r="J661" s="1">
        <v>42459</v>
      </c>
      <c r="K661" s="2">
        <v>42459</v>
      </c>
      <c r="L661" t="s">
        <v>41</v>
      </c>
      <c r="M661" s="3">
        <v>0.4375</v>
      </c>
      <c r="N661" t="s">
        <v>3418</v>
      </c>
      <c r="O661" t="s">
        <v>3419</v>
      </c>
      <c r="P661" t="s">
        <v>156</v>
      </c>
      <c r="Q661" t="b">
        <v>0</v>
      </c>
      <c r="R661" s="1">
        <v>42459</v>
      </c>
      <c r="S661" s="2">
        <v>42459</v>
      </c>
      <c r="T661" t="s">
        <v>41</v>
      </c>
      <c r="U661" s="3">
        <v>0.5</v>
      </c>
      <c r="V661" t="s">
        <v>1823</v>
      </c>
      <c r="W661" t="s">
        <v>1824</v>
      </c>
      <c r="X661" t="s">
        <v>156</v>
      </c>
      <c r="Y661" t="s">
        <v>2983</v>
      </c>
      <c r="Z661" t="s">
        <v>2984</v>
      </c>
      <c r="AA661" t="s">
        <v>2983</v>
      </c>
      <c r="AD661" t="s">
        <v>37</v>
      </c>
      <c r="AE661" t="s">
        <v>37</v>
      </c>
      <c r="AF661" t="s">
        <v>38</v>
      </c>
      <c r="AG661" t="s">
        <v>33</v>
      </c>
      <c r="AH661" t="s">
        <v>2999</v>
      </c>
      <c r="AI661" t="s">
        <v>3420</v>
      </c>
      <c r="AK661" t="s">
        <v>3001</v>
      </c>
    </row>
    <row r="662" spans="1:37" x14ac:dyDescent="0.25">
      <c r="A662" t="s">
        <v>3035</v>
      </c>
      <c r="C662" t="s">
        <v>33</v>
      </c>
      <c r="D662" t="s">
        <v>3421</v>
      </c>
      <c r="G662" t="s">
        <v>3422</v>
      </c>
      <c r="H662" t="s">
        <v>34</v>
      </c>
      <c r="I662" t="b">
        <v>0</v>
      </c>
      <c r="J662" s="1">
        <v>42459</v>
      </c>
      <c r="K662" s="2">
        <v>42459</v>
      </c>
      <c r="L662" t="s">
        <v>41</v>
      </c>
      <c r="M662" s="3">
        <v>0.4375</v>
      </c>
      <c r="N662" t="s">
        <v>3418</v>
      </c>
      <c r="O662" t="s">
        <v>3419</v>
      </c>
      <c r="P662" t="s">
        <v>156</v>
      </c>
      <c r="Q662" t="b">
        <v>0</v>
      </c>
      <c r="R662" s="1">
        <v>42459</v>
      </c>
      <c r="S662" s="2">
        <v>42459</v>
      </c>
      <c r="T662" t="s">
        <v>41</v>
      </c>
      <c r="U662" s="3">
        <v>0.4375</v>
      </c>
      <c r="V662" t="s">
        <v>3418</v>
      </c>
      <c r="W662" t="s">
        <v>3419</v>
      </c>
      <c r="X662" t="s">
        <v>156</v>
      </c>
      <c r="Y662" t="s">
        <v>2983</v>
      </c>
      <c r="Z662" t="s">
        <v>2984</v>
      </c>
      <c r="AA662" t="s">
        <v>2983</v>
      </c>
      <c r="AD662" t="s">
        <v>37</v>
      </c>
      <c r="AE662" t="s">
        <v>37</v>
      </c>
      <c r="AF662" t="s">
        <v>38</v>
      </c>
      <c r="AG662" t="s">
        <v>33</v>
      </c>
      <c r="AH662" t="s">
        <v>2991</v>
      </c>
      <c r="AI662" t="s">
        <v>3038</v>
      </c>
      <c r="AK662" t="s">
        <v>2993</v>
      </c>
    </row>
    <row r="663" spans="1:37" x14ac:dyDescent="0.25">
      <c r="A663" t="s">
        <v>2539</v>
      </c>
      <c r="C663" t="s">
        <v>33</v>
      </c>
      <c r="D663" t="s">
        <v>3002</v>
      </c>
      <c r="E663" t="s">
        <v>1828</v>
      </c>
      <c r="G663" t="s">
        <v>3423</v>
      </c>
      <c r="H663" t="s">
        <v>34</v>
      </c>
      <c r="I663" t="b">
        <v>0</v>
      </c>
      <c r="J663" s="1">
        <v>42459</v>
      </c>
      <c r="K663" s="2">
        <v>42459</v>
      </c>
      <c r="L663" t="s">
        <v>41</v>
      </c>
      <c r="M663" s="3">
        <v>0.58333333333333337</v>
      </c>
      <c r="N663" t="s">
        <v>1828</v>
      </c>
      <c r="O663" t="s">
        <v>1829</v>
      </c>
      <c r="P663" t="s">
        <v>156</v>
      </c>
      <c r="Q663" t="b">
        <v>0</v>
      </c>
      <c r="R663" s="1">
        <v>42459</v>
      </c>
      <c r="S663" s="2">
        <v>42459</v>
      </c>
      <c r="T663" t="s">
        <v>41</v>
      </c>
      <c r="U663" s="3">
        <v>0.6875</v>
      </c>
      <c r="V663" t="s">
        <v>609</v>
      </c>
      <c r="W663" t="s">
        <v>610</v>
      </c>
      <c r="X663" t="s">
        <v>156</v>
      </c>
      <c r="Y663" t="s">
        <v>2983</v>
      </c>
      <c r="Z663" t="s">
        <v>2984</v>
      </c>
      <c r="AA663" t="s">
        <v>2983</v>
      </c>
      <c r="AD663" t="s">
        <v>37</v>
      </c>
      <c r="AE663" t="s">
        <v>37</v>
      </c>
      <c r="AF663" t="s">
        <v>38</v>
      </c>
      <c r="AG663" t="s">
        <v>33</v>
      </c>
      <c r="AH663" t="s">
        <v>3006</v>
      </c>
      <c r="AI663" t="s">
        <v>3007</v>
      </c>
      <c r="AK663" t="s">
        <v>3008</v>
      </c>
    </row>
    <row r="664" spans="1:37" x14ac:dyDescent="0.25">
      <c r="A664" t="s">
        <v>3009</v>
      </c>
      <c r="C664" t="s">
        <v>33</v>
      </c>
      <c r="D664" t="s">
        <v>3010</v>
      </c>
      <c r="E664" t="s">
        <v>3424</v>
      </c>
      <c r="G664" t="s">
        <v>3425</v>
      </c>
      <c r="H664" t="s">
        <v>34</v>
      </c>
      <c r="I664" t="b">
        <v>0</v>
      </c>
      <c r="J664" s="1">
        <v>42459</v>
      </c>
      <c r="K664" s="2">
        <v>42459</v>
      </c>
      <c r="L664" t="s">
        <v>41</v>
      </c>
      <c r="M664" s="3">
        <v>0.60416666666666663</v>
      </c>
      <c r="N664" t="s">
        <v>3424</v>
      </c>
      <c r="O664" t="s">
        <v>3426</v>
      </c>
      <c r="P664" t="s">
        <v>156</v>
      </c>
      <c r="Q664" t="b">
        <v>0</v>
      </c>
      <c r="R664" s="1">
        <v>42459</v>
      </c>
      <c r="S664" s="2">
        <v>42459</v>
      </c>
      <c r="T664" t="s">
        <v>41</v>
      </c>
      <c r="U664" s="3">
        <v>0.70833333333333337</v>
      </c>
      <c r="V664" t="s">
        <v>1837</v>
      </c>
      <c r="W664" t="s">
        <v>1838</v>
      </c>
      <c r="X664" t="s">
        <v>156</v>
      </c>
      <c r="Y664" t="s">
        <v>2983</v>
      </c>
      <c r="Z664" t="s">
        <v>2984</v>
      </c>
      <c r="AA664" t="s">
        <v>2983</v>
      </c>
      <c r="AD664" t="s">
        <v>37</v>
      </c>
      <c r="AE664" t="s">
        <v>37</v>
      </c>
      <c r="AF664" t="s">
        <v>38</v>
      </c>
      <c r="AG664" t="s">
        <v>33</v>
      </c>
      <c r="AH664" t="s">
        <v>3016</v>
      </c>
      <c r="AI664" t="s">
        <v>3017</v>
      </c>
      <c r="AK664" t="s">
        <v>3018</v>
      </c>
    </row>
    <row r="665" spans="1:37" x14ac:dyDescent="0.25">
      <c r="A665" t="s">
        <v>3125</v>
      </c>
      <c r="C665" t="s">
        <v>33</v>
      </c>
      <c r="D665" t="s">
        <v>3427</v>
      </c>
      <c r="G665" t="s">
        <v>3428</v>
      </c>
      <c r="H665" t="s">
        <v>34</v>
      </c>
      <c r="I665" t="b">
        <v>0</v>
      </c>
      <c r="J665" s="1">
        <v>42459</v>
      </c>
      <c r="K665" s="2">
        <v>42459</v>
      </c>
      <c r="L665" t="s">
        <v>41</v>
      </c>
      <c r="M665" s="3">
        <v>0.625</v>
      </c>
      <c r="N665" t="s">
        <v>3429</v>
      </c>
      <c r="O665" t="s">
        <v>3430</v>
      </c>
      <c r="P665" t="s">
        <v>156</v>
      </c>
      <c r="Q665" t="b">
        <v>0</v>
      </c>
      <c r="R665" s="1">
        <v>42459</v>
      </c>
      <c r="S665" s="2">
        <v>42459</v>
      </c>
      <c r="T665" t="s">
        <v>41</v>
      </c>
      <c r="U665" s="3">
        <v>0.75</v>
      </c>
      <c r="V665" t="s">
        <v>3431</v>
      </c>
      <c r="W665" t="s">
        <v>3432</v>
      </c>
      <c r="X665" t="s">
        <v>156</v>
      </c>
      <c r="Y665" t="s">
        <v>2983</v>
      </c>
      <c r="Z665" t="s">
        <v>2984</v>
      </c>
      <c r="AA665" t="s">
        <v>2983</v>
      </c>
      <c r="AD665" t="s">
        <v>37</v>
      </c>
      <c r="AE665" t="s">
        <v>37</v>
      </c>
      <c r="AF665" t="s">
        <v>38</v>
      </c>
      <c r="AG665" t="s">
        <v>33</v>
      </c>
      <c r="AH665" t="s">
        <v>3059</v>
      </c>
      <c r="AI665" t="s">
        <v>3130</v>
      </c>
      <c r="AK665" t="s">
        <v>3061</v>
      </c>
    </row>
    <row r="666" spans="1:37" x14ac:dyDescent="0.25">
      <c r="A666" t="s">
        <v>2539</v>
      </c>
      <c r="C666" t="s">
        <v>33</v>
      </c>
      <c r="D666" t="s">
        <v>3002</v>
      </c>
      <c r="E666" t="s">
        <v>3433</v>
      </c>
      <c r="G666" t="s">
        <v>3434</v>
      </c>
      <c r="H666" t="s">
        <v>34</v>
      </c>
      <c r="I666" t="b">
        <v>0</v>
      </c>
      <c r="J666" s="1">
        <v>42460</v>
      </c>
      <c r="K666" s="2">
        <v>42460</v>
      </c>
      <c r="L666" t="s">
        <v>42</v>
      </c>
      <c r="M666" s="3">
        <v>0.58333333333333337</v>
      </c>
      <c r="N666" t="s">
        <v>3433</v>
      </c>
      <c r="O666" t="s">
        <v>3435</v>
      </c>
      <c r="P666" t="s">
        <v>156</v>
      </c>
      <c r="Q666" t="b">
        <v>0</v>
      </c>
      <c r="R666" s="1">
        <v>42460</v>
      </c>
      <c r="S666" s="2">
        <v>42460</v>
      </c>
      <c r="T666" t="s">
        <v>42</v>
      </c>
      <c r="U666" s="3">
        <v>0.6875</v>
      </c>
      <c r="V666" t="s">
        <v>626</v>
      </c>
      <c r="W666" t="s">
        <v>627</v>
      </c>
      <c r="X666" t="s">
        <v>156</v>
      </c>
      <c r="Y666" t="s">
        <v>2983</v>
      </c>
      <c r="Z666" t="s">
        <v>2984</v>
      </c>
      <c r="AA666" t="s">
        <v>2983</v>
      </c>
      <c r="AD666" t="s">
        <v>37</v>
      </c>
      <c r="AE666" t="s">
        <v>37</v>
      </c>
      <c r="AF666" t="s">
        <v>38</v>
      </c>
      <c r="AG666" t="s">
        <v>33</v>
      </c>
      <c r="AH666" t="s">
        <v>3006</v>
      </c>
      <c r="AI666" t="s">
        <v>3007</v>
      </c>
      <c r="AK666" t="s">
        <v>3008</v>
      </c>
    </row>
    <row r="667" spans="1:37" x14ac:dyDescent="0.25">
      <c r="A667" t="s">
        <v>3009</v>
      </c>
      <c r="C667" t="s">
        <v>33</v>
      </c>
      <c r="D667" t="s">
        <v>3010</v>
      </c>
      <c r="E667" t="s">
        <v>3436</v>
      </c>
      <c r="G667" t="s">
        <v>3437</v>
      </c>
      <c r="H667" t="s">
        <v>34</v>
      </c>
      <c r="I667" t="b">
        <v>0</v>
      </c>
      <c r="J667" s="1">
        <v>42460</v>
      </c>
      <c r="K667" s="2">
        <v>42460</v>
      </c>
      <c r="L667" t="s">
        <v>42</v>
      </c>
      <c r="M667" s="3">
        <v>0.60416666666666663</v>
      </c>
      <c r="N667" t="s">
        <v>3436</v>
      </c>
      <c r="O667" t="s">
        <v>3438</v>
      </c>
      <c r="P667" t="s">
        <v>156</v>
      </c>
      <c r="Q667" t="b">
        <v>0</v>
      </c>
      <c r="R667" s="1">
        <v>42460</v>
      </c>
      <c r="S667" s="2">
        <v>42460</v>
      </c>
      <c r="T667" t="s">
        <v>42</v>
      </c>
      <c r="U667" s="3">
        <v>0.70833333333333337</v>
      </c>
      <c r="V667" t="s">
        <v>1854</v>
      </c>
      <c r="W667" t="s">
        <v>1855</v>
      </c>
      <c r="X667" t="s">
        <v>156</v>
      </c>
      <c r="Y667" t="s">
        <v>2983</v>
      </c>
      <c r="Z667" t="s">
        <v>2984</v>
      </c>
      <c r="AA667" t="s">
        <v>2983</v>
      </c>
      <c r="AD667" t="s">
        <v>37</v>
      </c>
      <c r="AE667" t="s">
        <v>37</v>
      </c>
      <c r="AF667" t="s">
        <v>38</v>
      </c>
      <c r="AG667" t="s">
        <v>33</v>
      </c>
      <c r="AH667" t="s">
        <v>3016</v>
      </c>
      <c r="AI667" t="s">
        <v>3017</v>
      </c>
      <c r="AK667" t="s">
        <v>3018</v>
      </c>
    </row>
    <row r="668" spans="1:37" x14ac:dyDescent="0.25">
      <c r="A668" t="s">
        <v>3056</v>
      </c>
      <c r="C668" t="s">
        <v>33</v>
      </c>
      <c r="D668" t="s">
        <v>3439</v>
      </c>
      <c r="G668" t="s">
        <v>3440</v>
      </c>
      <c r="H668" t="s">
        <v>34</v>
      </c>
      <c r="I668" t="b">
        <v>0</v>
      </c>
      <c r="J668" s="1">
        <v>42460</v>
      </c>
      <c r="K668" s="2">
        <v>42460</v>
      </c>
      <c r="L668" t="s">
        <v>42</v>
      </c>
      <c r="M668" s="3">
        <v>0.66666666666666663</v>
      </c>
      <c r="N668" t="s">
        <v>1858</v>
      </c>
      <c r="O668" t="s">
        <v>1859</v>
      </c>
      <c r="P668" t="s">
        <v>156</v>
      </c>
      <c r="Q668" t="b">
        <v>0</v>
      </c>
      <c r="R668" s="1">
        <v>42460</v>
      </c>
      <c r="S668" s="2">
        <v>42460</v>
      </c>
      <c r="T668" t="s">
        <v>42</v>
      </c>
      <c r="U668" s="3">
        <v>0.70833333333333337</v>
      </c>
      <c r="V668" t="s">
        <v>1854</v>
      </c>
      <c r="W668" t="s">
        <v>1855</v>
      </c>
      <c r="X668" t="s">
        <v>156</v>
      </c>
      <c r="Y668" t="s">
        <v>2983</v>
      </c>
      <c r="Z668" t="s">
        <v>2984</v>
      </c>
      <c r="AA668" t="s">
        <v>2983</v>
      </c>
      <c r="AD668" t="s">
        <v>37</v>
      </c>
      <c r="AE668" t="s">
        <v>37</v>
      </c>
      <c r="AF668" t="s">
        <v>38</v>
      </c>
      <c r="AG668" t="s">
        <v>33</v>
      </c>
      <c r="AH668" t="s">
        <v>3059</v>
      </c>
      <c r="AI668" t="s">
        <v>3060</v>
      </c>
      <c r="AK668" t="s">
        <v>3061</v>
      </c>
    </row>
    <row r="669" spans="1:37" x14ac:dyDescent="0.25">
      <c r="A669" t="s">
        <v>2539</v>
      </c>
      <c r="C669" t="s">
        <v>33</v>
      </c>
      <c r="D669" t="s">
        <v>3002</v>
      </c>
      <c r="E669" t="s">
        <v>3441</v>
      </c>
      <c r="G669" t="s">
        <v>3442</v>
      </c>
      <c r="H669" t="s">
        <v>34</v>
      </c>
      <c r="I669" t="b">
        <v>0</v>
      </c>
      <c r="J669" s="1">
        <v>42461</v>
      </c>
      <c r="K669" s="2">
        <v>42461</v>
      </c>
      <c r="L669" t="s">
        <v>43</v>
      </c>
      <c r="M669" s="3">
        <v>0.58333333333333337</v>
      </c>
      <c r="N669" t="s">
        <v>3441</v>
      </c>
      <c r="O669" t="s">
        <v>3443</v>
      </c>
      <c r="P669" t="s">
        <v>156</v>
      </c>
      <c r="Q669" t="b">
        <v>0</v>
      </c>
      <c r="R669" s="1">
        <v>42461</v>
      </c>
      <c r="S669" s="2">
        <v>42461</v>
      </c>
      <c r="T669" t="s">
        <v>43</v>
      </c>
      <c r="U669" s="3">
        <v>0.6875</v>
      </c>
      <c r="V669" t="s">
        <v>3444</v>
      </c>
      <c r="W669" t="s">
        <v>3445</v>
      </c>
      <c r="X669" t="s">
        <v>156</v>
      </c>
      <c r="Y669" t="s">
        <v>2983</v>
      </c>
      <c r="Z669" t="s">
        <v>2984</v>
      </c>
      <c r="AA669" t="s">
        <v>2983</v>
      </c>
      <c r="AD669" t="s">
        <v>37</v>
      </c>
      <c r="AE669" t="s">
        <v>37</v>
      </c>
      <c r="AF669" t="s">
        <v>38</v>
      </c>
      <c r="AG669" t="s">
        <v>33</v>
      </c>
      <c r="AH669" t="s">
        <v>3006</v>
      </c>
      <c r="AI669" t="s">
        <v>3007</v>
      </c>
      <c r="AK669" t="s">
        <v>3008</v>
      </c>
    </row>
    <row r="670" spans="1:37" x14ac:dyDescent="0.25">
      <c r="A670" t="s">
        <v>3446</v>
      </c>
      <c r="C670" t="s">
        <v>33</v>
      </c>
      <c r="D670" t="s">
        <v>3447</v>
      </c>
      <c r="G670" t="s">
        <v>3448</v>
      </c>
      <c r="H670" t="s">
        <v>34</v>
      </c>
      <c r="I670" t="b">
        <v>0</v>
      </c>
      <c r="J670" s="1">
        <v>42462</v>
      </c>
      <c r="K670" s="2">
        <v>42462</v>
      </c>
      <c r="L670" t="s">
        <v>35</v>
      </c>
      <c r="M670" s="3">
        <v>0.4375</v>
      </c>
      <c r="N670" t="s">
        <v>2695</v>
      </c>
      <c r="O670" t="s">
        <v>2697</v>
      </c>
      <c r="P670" t="s">
        <v>156</v>
      </c>
      <c r="Q670" t="b">
        <v>0</v>
      </c>
      <c r="R670" s="1">
        <v>42462</v>
      </c>
      <c r="S670" s="2">
        <v>42462</v>
      </c>
      <c r="T670" t="s">
        <v>35</v>
      </c>
      <c r="U670" s="3">
        <v>0.4375</v>
      </c>
      <c r="V670" t="s">
        <v>2695</v>
      </c>
      <c r="W670" t="s">
        <v>2697</v>
      </c>
      <c r="X670" t="s">
        <v>156</v>
      </c>
      <c r="Y670" t="s">
        <v>2983</v>
      </c>
      <c r="Z670" t="s">
        <v>2984</v>
      </c>
      <c r="AA670" t="s">
        <v>2983</v>
      </c>
      <c r="AD670" t="s">
        <v>37</v>
      </c>
      <c r="AE670" t="s">
        <v>37</v>
      </c>
      <c r="AF670" t="s">
        <v>38</v>
      </c>
      <c r="AG670" t="s">
        <v>33</v>
      </c>
      <c r="AH670" t="s">
        <v>3059</v>
      </c>
      <c r="AI670" t="s">
        <v>3072</v>
      </c>
      <c r="AK670" t="s">
        <v>3061</v>
      </c>
    </row>
    <row r="671" spans="1:37" x14ac:dyDescent="0.25">
      <c r="A671" t="s">
        <v>3125</v>
      </c>
      <c r="C671" t="s">
        <v>33</v>
      </c>
      <c r="D671" t="s">
        <v>3449</v>
      </c>
      <c r="G671" t="s">
        <v>3450</v>
      </c>
      <c r="H671" t="s">
        <v>34</v>
      </c>
      <c r="I671" t="b">
        <v>0</v>
      </c>
      <c r="J671" s="1">
        <v>42463</v>
      </c>
      <c r="K671" s="2">
        <v>42463</v>
      </c>
      <c r="L671" t="s">
        <v>36</v>
      </c>
      <c r="M671" s="3">
        <v>0.58333333333333337</v>
      </c>
      <c r="N671" t="s">
        <v>3451</v>
      </c>
      <c r="O671" t="s">
        <v>3452</v>
      </c>
      <c r="P671" t="s">
        <v>156</v>
      </c>
      <c r="Q671" t="b">
        <v>0</v>
      </c>
      <c r="R671" s="1">
        <v>42463</v>
      </c>
      <c r="S671" s="2">
        <v>42463</v>
      </c>
      <c r="T671" t="s">
        <v>36</v>
      </c>
      <c r="U671" s="3">
        <v>0.6875</v>
      </c>
      <c r="V671" t="s">
        <v>3453</v>
      </c>
      <c r="W671" t="s">
        <v>3454</v>
      </c>
      <c r="X671" t="s">
        <v>156</v>
      </c>
      <c r="Y671" t="s">
        <v>2983</v>
      </c>
      <c r="Z671" t="s">
        <v>2984</v>
      </c>
      <c r="AA671" t="s">
        <v>2983</v>
      </c>
      <c r="AD671" t="s">
        <v>37</v>
      </c>
      <c r="AE671" t="s">
        <v>37</v>
      </c>
      <c r="AF671" t="s">
        <v>38</v>
      </c>
      <c r="AG671" t="s">
        <v>33</v>
      </c>
      <c r="AH671" t="s">
        <v>3059</v>
      </c>
      <c r="AI671" t="s">
        <v>3185</v>
      </c>
      <c r="AK671" t="s">
        <v>3061</v>
      </c>
    </row>
    <row r="672" spans="1:37" x14ac:dyDescent="0.25">
      <c r="A672" t="s">
        <v>3019</v>
      </c>
      <c r="C672" t="s">
        <v>33</v>
      </c>
      <c r="D672" t="s">
        <v>3020</v>
      </c>
      <c r="E672" t="s">
        <v>1865</v>
      </c>
      <c r="G672" t="s">
        <v>3455</v>
      </c>
      <c r="H672" t="s">
        <v>34</v>
      </c>
      <c r="I672" t="b">
        <v>0</v>
      </c>
      <c r="J672" s="1">
        <v>42464</v>
      </c>
      <c r="K672" s="2">
        <v>42464</v>
      </c>
      <c r="L672" t="s">
        <v>39</v>
      </c>
      <c r="M672" s="3">
        <v>0.41666666666666669</v>
      </c>
      <c r="N672" t="s">
        <v>1865</v>
      </c>
      <c r="O672" t="s">
        <v>1867</v>
      </c>
      <c r="P672" t="s">
        <v>156</v>
      </c>
      <c r="Q672" t="b">
        <v>0</v>
      </c>
      <c r="R672" s="1">
        <v>42464</v>
      </c>
      <c r="S672" s="2">
        <v>42464</v>
      </c>
      <c r="T672" t="s">
        <v>39</v>
      </c>
      <c r="U672" s="3">
        <v>0.58333333333333337</v>
      </c>
      <c r="V672" t="s">
        <v>3456</v>
      </c>
      <c r="W672" t="s">
        <v>3457</v>
      </c>
      <c r="X672" t="s">
        <v>156</v>
      </c>
      <c r="Y672" t="s">
        <v>2983</v>
      </c>
      <c r="Z672" t="s">
        <v>2984</v>
      </c>
      <c r="AA672" t="s">
        <v>2983</v>
      </c>
      <c r="AD672" t="s">
        <v>37</v>
      </c>
      <c r="AE672" t="s">
        <v>37</v>
      </c>
      <c r="AF672" t="s">
        <v>38</v>
      </c>
      <c r="AG672" t="s">
        <v>33</v>
      </c>
      <c r="AH672" t="s">
        <v>3026</v>
      </c>
      <c r="AI672" t="s">
        <v>3027</v>
      </c>
      <c r="AK672" t="s">
        <v>3028</v>
      </c>
    </row>
    <row r="673" spans="1:37" x14ac:dyDescent="0.25">
      <c r="A673" t="s">
        <v>3199</v>
      </c>
      <c r="C673" t="s">
        <v>33</v>
      </c>
      <c r="D673" t="s">
        <v>3458</v>
      </c>
      <c r="G673" t="s">
        <v>3459</v>
      </c>
      <c r="H673" t="s">
        <v>34</v>
      </c>
      <c r="I673" t="b">
        <v>0</v>
      </c>
      <c r="J673" s="1">
        <v>42464</v>
      </c>
      <c r="K673" s="2">
        <v>42464</v>
      </c>
      <c r="L673" t="s">
        <v>39</v>
      </c>
      <c r="M673" s="3">
        <v>0.4375</v>
      </c>
      <c r="N673" t="s">
        <v>1870</v>
      </c>
      <c r="O673" t="s">
        <v>1871</v>
      </c>
      <c r="P673" t="s">
        <v>156</v>
      </c>
      <c r="Q673" t="b">
        <v>0</v>
      </c>
      <c r="R673" s="1">
        <v>42464</v>
      </c>
      <c r="S673" s="2">
        <v>42464</v>
      </c>
      <c r="T673" t="s">
        <v>39</v>
      </c>
      <c r="U673" s="3">
        <v>0.4375</v>
      </c>
      <c r="V673" t="s">
        <v>1870</v>
      </c>
      <c r="W673" t="s">
        <v>1871</v>
      </c>
      <c r="X673" t="s">
        <v>156</v>
      </c>
      <c r="Y673" t="s">
        <v>2983</v>
      </c>
      <c r="Z673" t="s">
        <v>2984</v>
      </c>
      <c r="AA673" t="s">
        <v>2983</v>
      </c>
      <c r="AD673" t="s">
        <v>37</v>
      </c>
      <c r="AE673" t="s">
        <v>37</v>
      </c>
      <c r="AF673" t="s">
        <v>38</v>
      </c>
      <c r="AG673" t="s">
        <v>33</v>
      </c>
      <c r="AH673" t="s">
        <v>2991</v>
      </c>
      <c r="AI673" t="s">
        <v>3202</v>
      </c>
      <c r="AK673" t="s">
        <v>2993</v>
      </c>
    </row>
    <row r="674" spans="1:37" x14ac:dyDescent="0.25">
      <c r="A674" t="s">
        <v>3199</v>
      </c>
      <c r="C674" t="s">
        <v>33</v>
      </c>
      <c r="D674" t="s">
        <v>3460</v>
      </c>
      <c r="G674" t="s">
        <v>3461</v>
      </c>
      <c r="H674" t="s">
        <v>34</v>
      </c>
      <c r="I674" t="b">
        <v>0</v>
      </c>
      <c r="J674" s="1">
        <v>42464</v>
      </c>
      <c r="K674" s="2">
        <v>42464</v>
      </c>
      <c r="L674" t="s">
        <v>39</v>
      </c>
      <c r="M674" s="3">
        <v>0.46875</v>
      </c>
      <c r="N674" t="s">
        <v>3462</v>
      </c>
      <c r="O674" t="s">
        <v>3463</v>
      </c>
      <c r="P674" t="s">
        <v>156</v>
      </c>
      <c r="Q674" t="b">
        <v>0</v>
      </c>
      <c r="R674" s="1">
        <v>42464</v>
      </c>
      <c r="S674" s="2">
        <v>42464</v>
      </c>
      <c r="T674" t="s">
        <v>39</v>
      </c>
      <c r="U674" s="3">
        <v>0.46875</v>
      </c>
      <c r="V674" t="s">
        <v>3462</v>
      </c>
      <c r="W674" t="s">
        <v>3463</v>
      </c>
      <c r="X674" t="s">
        <v>156</v>
      </c>
      <c r="Y674" t="s">
        <v>2983</v>
      </c>
      <c r="Z674" t="s">
        <v>2984</v>
      </c>
      <c r="AA674" t="s">
        <v>2983</v>
      </c>
      <c r="AD674" t="s">
        <v>37</v>
      </c>
      <c r="AE674" t="s">
        <v>37</v>
      </c>
      <c r="AF674" t="s">
        <v>38</v>
      </c>
      <c r="AG674" t="s">
        <v>33</v>
      </c>
      <c r="AH674" t="s">
        <v>2991</v>
      </c>
      <c r="AI674" t="s">
        <v>3202</v>
      </c>
      <c r="AK674" t="s">
        <v>2993</v>
      </c>
    </row>
    <row r="675" spans="1:37" x14ac:dyDescent="0.25">
      <c r="A675" t="s">
        <v>2539</v>
      </c>
      <c r="C675" t="s">
        <v>33</v>
      </c>
      <c r="D675" t="s">
        <v>3002</v>
      </c>
      <c r="E675" t="s">
        <v>3456</v>
      </c>
      <c r="G675" t="s">
        <v>3464</v>
      </c>
      <c r="H675" t="s">
        <v>34</v>
      </c>
      <c r="I675" t="b">
        <v>0</v>
      </c>
      <c r="J675" s="1">
        <v>42464</v>
      </c>
      <c r="K675" s="2">
        <v>42464</v>
      </c>
      <c r="L675" t="s">
        <v>39</v>
      </c>
      <c r="M675" s="3">
        <v>0.58333333333333337</v>
      </c>
      <c r="N675" t="s">
        <v>3456</v>
      </c>
      <c r="O675" t="s">
        <v>3457</v>
      </c>
      <c r="P675" t="s">
        <v>156</v>
      </c>
      <c r="Q675" t="b">
        <v>0</v>
      </c>
      <c r="R675" s="1">
        <v>42464</v>
      </c>
      <c r="S675" s="2">
        <v>42464</v>
      </c>
      <c r="T675" t="s">
        <v>39</v>
      </c>
      <c r="U675" s="3">
        <v>0.6875</v>
      </c>
      <c r="V675" t="s">
        <v>3465</v>
      </c>
      <c r="W675" t="s">
        <v>3466</v>
      </c>
      <c r="X675" t="s">
        <v>156</v>
      </c>
      <c r="Y675" t="s">
        <v>2983</v>
      </c>
      <c r="Z675" t="s">
        <v>2984</v>
      </c>
      <c r="AA675" t="s">
        <v>2983</v>
      </c>
      <c r="AD675" t="s">
        <v>37</v>
      </c>
      <c r="AE675" t="s">
        <v>37</v>
      </c>
      <c r="AF675" t="s">
        <v>38</v>
      </c>
      <c r="AG675" t="s">
        <v>33</v>
      </c>
      <c r="AH675" t="s">
        <v>3006</v>
      </c>
      <c r="AI675" t="s">
        <v>3007</v>
      </c>
      <c r="AK675" t="s">
        <v>3008</v>
      </c>
    </row>
    <row r="676" spans="1:37" x14ac:dyDescent="0.25">
      <c r="A676" t="s">
        <v>3009</v>
      </c>
      <c r="C676" t="s">
        <v>33</v>
      </c>
      <c r="D676" t="s">
        <v>3010</v>
      </c>
      <c r="E676" t="s">
        <v>3467</v>
      </c>
      <c r="G676" t="s">
        <v>3468</v>
      </c>
      <c r="H676" t="s">
        <v>34</v>
      </c>
      <c r="I676" t="b">
        <v>0</v>
      </c>
      <c r="J676" s="1">
        <v>42464</v>
      </c>
      <c r="K676" s="2">
        <v>42464</v>
      </c>
      <c r="L676" t="s">
        <v>39</v>
      </c>
      <c r="M676" s="3">
        <v>0.60416666666666663</v>
      </c>
      <c r="N676" t="s">
        <v>3467</v>
      </c>
      <c r="O676" t="s">
        <v>3469</v>
      </c>
      <c r="P676" t="s">
        <v>156</v>
      </c>
      <c r="Q676" t="b">
        <v>0</v>
      </c>
      <c r="R676" s="1">
        <v>42464</v>
      </c>
      <c r="S676" s="2">
        <v>42464</v>
      </c>
      <c r="T676" t="s">
        <v>39</v>
      </c>
      <c r="U676" s="3">
        <v>0.70833333333333337</v>
      </c>
      <c r="V676" t="s">
        <v>3470</v>
      </c>
      <c r="W676" t="s">
        <v>3471</v>
      </c>
      <c r="X676" t="s">
        <v>156</v>
      </c>
      <c r="Y676" t="s">
        <v>2983</v>
      </c>
      <c r="Z676" t="s">
        <v>2984</v>
      </c>
      <c r="AA676" t="s">
        <v>2983</v>
      </c>
      <c r="AD676" t="s">
        <v>37</v>
      </c>
      <c r="AE676" t="s">
        <v>37</v>
      </c>
      <c r="AF676" t="s">
        <v>38</v>
      </c>
      <c r="AG676" t="s">
        <v>33</v>
      </c>
      <c r="AH676" t="s">
        <v>3016</v>
      </c>
      <c r="AI676" t="s">
        <v>3017</v>
      </c>
      <c r="AK676" t="s">
        <v>3018</v>
      </c>
    </row>
    <row r="677" spans="1:37" x14ac:dyDescent="0.25">
      <c r="A677" t="s">
        <v>2976</v>
      </c>
      <c r="C677" t="s">
        <v>33</v>
      </c>
      <c r="D677" t="s">
        <v>3472</v>
      </c>
      <c r="G677" t="s">
        <v>3473</v>
      </c>
      <c r="H677" t="s">
        <v>34</v>
      </c>
      <c r="I677" t="b">
        <v>0</v>
      </c>
      <c r="J677" s="1">
        <v>42465</v>
      </c>
      <c r="K677" s="2">
        <v>42465</v>
      </c>
      <c r="L677" t="s">
        <v>40</v>
      </c>
      <c r="M677" s="3">
        <v>0.42708333333333331</v>
      </c>
      <c r="N677" t="s">
        <v>3474</v>
      </c>
      <c r="O677" t="s">
        <v>3475</v>
      </c>
      <c r="P677" t="s">
        <v>156</v>
      </c>
      <c r="Q677" t="b">
        <v>0</v>
      </c>
      <c r="R677" s="1">
        <v>42465</v>
      </c>
      <c r="S677" s="2">
        <v>42465</v>
      </c>
      <c r="T677" t="s">
        <v>40</v>
      </c>
      <c r="U677" s="3">
        <v>0.46875</v>
      </c>
      <c r="V677" t="s">
        <v>3476</v>
      </c>
      <c r="W677" t="s">
        <v>3477</v>
      </c>
      <c r="X677" t="s">
        <v>156</v>
      </c>
      <c r="Y677" t="s">
        <v>2983</v>
      </c>
      <c r="Z677" t="s">
        <v>2984</v>
      </c>
      <c r="AA677" t="s">
        <v>2983</v>
      </c>
      <c r="AD677" t="s">
        <v>37</v>
      </c>
      <c r="AE677" t="s">
        <v>37</v>
      </c>
      <c r="AF677" t="s">
        <v>38</v>
      </c>
      <c r="AG677" t="s">
        <v>33</v>
      </c>
      <c r="AH677" t="s">
        <v>3232</v>
      </c>
      <c r="AI677" t="s">
        <v>3478</v>
      </c>
      <c r="AK677" t="s">
        <v>3234</v>
      </c>
    </row>
    <row r="678" spans="1:37" x14ac:dyDescent="0.25">
      <c r="A678" t="s">
        <v>2988</v>
      </c>
      <c r="C678" t="s">
        <v>33</v>
      </c>
      <c r="D678" t="s">
        <v>3479</v>
      </c>
      <c r="G678" t="s">
        <v>3480</v>
      </c>
      <c r="H678" t="s">
        <v>34</v>
      </c>
      <c r="I678" t="b">
        <v>0</v>
      </c>
      <c r="J678" s="1">
        <v>42465</v>
      </c>
      <c r="K678" s="2">
        <v>42465</v>
      </c>
      <c r="L678" t="s">
        <v>40</v>
      </c>
      <c r="M678" s="3">
        <v>0.4375</v>
      </c>
      <c r="N678" t="s">
        <v>1883</v>
      </c>
      <c r="O678" t="s">
        <v>1884</v>
      </c>
      <c r="P678" t="s">
        <v>156</v>
      </c>
      <c r="Q678" t="b">
        <v>0</v>
      </c>
      <c r="R678" s="1">
        <v>42465</v>
      </c>
      <c r="S678" s="2">
        <v>42465</v>
      </c>
      <c r="T678" t="s">
        <v>40</v>
      </c>
      <c r="U678" s="3">
        <v>0.4375</v>
      </c>
      <c r="V678" t="s">
        <v>1883</v>
      </c>
      <c r="W678" t="s">
        <v>1884</v>
      </c>
      <c r="X678" t="s">
        <v>156</v>
      </c>
      <c r="Y678" t="s">
        <v>2983</v>
      </c>
      <c r="Z678" t="s">
        <v>2984</v>
      </c>
      <c r="AA678" t="s">
        <v>2983</v>
      </c>
      <c r="AD678" t="s">
        <v>37</v>
      </c>
      <c r="AE678" t="s">
        <v>37</v>
      </c>
      <c r="AF678" t="s">
        <v>38</v>
      </c>
      <c r="AG678" t="s">
        <v>33</v>
      </c>
      <c r="AH678" t="s">
        <v>2991</v>
      </c>
      <c r="AI678" t="s">
        <v>2992</v>
      </c>
      <c r="AK678" t="s">
        <v>2993</v>
      </c>
    </row>
    <row r="679" spans="1:37" x14ac:dyDescent="0.25">
      <c r="A679" t="s">
        <v>2539</v>
      </c>
      <c r="C679" t="s">
        <v>33</v>
      </c>
      <c r="D679" t="s">
        <v>3002</v>
      </c>
      <c r="E679" t="s">
        <v>3481</v>
      </c>
      <c r="G679" t="s">
        <v>3482</v>
      </c>
      <c r="H679" t="s">
        <v>34</v>
      </c>
      <c r="I679" t="b">
        <v>0</v>
      </c>
      <c r="J679" s="1">
        <v>42465</v>
      </c>
      <c r="K679" s="2">
        <v>42465</v>
      </c>
      <c r="L679" t="s">
        <v>40</v>
      </c>
      <c r="M679" s="3">
        <v>0.58333333333333337</v>
      </c>
      <c r="N679" t="s">
        <v>3481</v>
      </c>
      <c r="O679" t="s">
        <v>3483</v>
      </c>
      <c r="P679" t="s">
        <v>156</v>
      </c>
      <c r="Q679" t="b">
        <v>0</v>
      </c>
      <c r="R679" s="1">
        <v>42465</v>
      </c>
      <c r="S679" s="2">
        <v>42465</v>
      </c>
      <c r="T679" t="s">
        <v>40</v>
      </c>
      <c r="U679" s="3">
        <v>0.6875</v>
      </c>
      <c r="V679" t="s">
        <v>2707</v>
      </c>
      <c r="W679" t="s">
        <v>2708</v>
      </c>
      <c r="X679" t="s">
        <v>156</v>
      </c>
      <c r="Y679" t="s">
        <v>2983</v>
      </c>
      <c r="Z679" t="s">
        <v>2984</v>
      </c>
      <c r="AA679" t="s">
        <v>2983</v>
      </c>
      <c r="AD679" t="s">
        <v>37</v>
      </c>
      <c r="AE679" t="s">
        <v>37</v>
      </c>
      <c r="AF679" t="s">
        <v>38</v>
      </c>
      <c r="AG679" t="s">
        <v>33</v>
      </c>
      <c r="AH679" t="s">
        <v>3006</v>
      </c>
      <c r="AI679" t="s">
        <v>3007</v>
      </c>
      <c r="AK679" t="s">
        <v>3008</v>
      </c>
    </row>
    <row r="680" spans="1:37" x14ac:dyDescent="0.25">
      <c r="A680" t="s">
        <v>3246</v>
      </c>
      <c r="C680" t="s">
        <v>33</v>
      </c>
      <c r="D680" t="s">
        <v>3484</v>
      </c>
      <c r="F680" t="s">
        <v>3485</v>
      </c>
      <c r="G680" t="s">
        <v>3486</v>
      </c>
      <c r="H680" t="s">
        <v>34</v>
      </c>
      <c r="I680" t="b">
        <v>0</v>
      </c>
      <c r="J680" s="1">
        <v>42465</v>
      </c>
      <c r="K680" s="2">
        <v>42465</v>
      </c>
      <c r="L680" t="s">
        <v>40</v>
      </c>
      <c r="M680" s="3">
        <v>0.625</v>
      </c>
      <c r="N680" t="s">
        <v>1898</v>
      </c>
      <c r="O680" t="s">
        <v>1899</v>
      </c>
      <c r="P680" t="s">
        <v>156</v>
      </c>
      <c r="Q680" t="b">
        <v>0</v>
      </c>
      <c r="R680" s="1">
        <v>42465</v>
      </c>
      <c r="S680" s="2">
        <v>42465</v>
      </c>
      <c r="T680" t="s">
        <v>40</v>
      </c>
      <c r="U680" s="3">
        <v>0.6875</v>
      </c>
      <c r="V680" t="s">
        <v>2707</v>
      </c>
      <c r="W680" t="s">
        <v>2708</v>
      </c>
      <c r="X680" t="s">
        <v>156</v>
      </c>
      <c r="Y680" t="s">
        <v>2983</v>
      </c>
      <c r="Z680" t="s">
        <v>2984</v>
      </c>
      <c r="AA680" t="s">
        <v>2983</v>
      </c>
      <c r="AD680" t="s">
        <v>37</v>
      </c>
      <c r="AE680" t="s">
        <v>37</v>
      </c>
      <c r="AF680" t="s">
        <v>38</v>
      </c>
      <c r="AG680" t="s">
        <v>33</v>
      </c>
      <c r="AH680" t="s">
        <v>3249</v>
      </c>
      <c r="AI680" t="s">
        <v>3250</v>
      </c>
      <c r="AK680" t="s">
        <v>3487</v>
      </c>
    </row>
    <row r="681" spans="1:37" x14ac:dyDescent="0.25">
      <c r="A681" t="s">
        <v>3488</v>
      </c>
      <c r="C681" t="s">
        <v>33</v>
      </c>
      <c r="D681" t="s">
        <v>3489</v>
      </c>
      <c r="G681" t="s">
        <v>3490</v>
      </c>
      <c r="H681" t="s">
        <v>34</v>
      </c>
      <c r="I681" t="b">
        <v>0</v>
      </c>
      <c r="J681" s="1">
        <v>42465</v>
      </c>
      <c r="K681" s="2">
        <v>42465</v>
      </c>
      <c r="L681" t="s">
        <v>40</v>
      </c>
      <c r="M681" s="3">
        <v>0.77083333333333337</v>
      </c>
      <c r="N681" t="s">
        <v>1909</v>
      </c>
      <c r="O681" t="s">
        <v>1910</v>
      </c>
      <c r="P681" t="s">
        <v>156</v>
      </c>
      <c r="Q681" t="b">
        <v>0</v>
      </c>
      <c r="R681" s="1">
        <v>42465</v>
      </c>
      <c r="S681" s="2">
        <v>42465</v>
      </c>
      <c r="T681" t="s">
        <v>40</v>
      </c>
      <c r="U681" s="3">
        <v>0.77083333333333337</v>
      </c>
      <c r="V681" t="s">
        <v>1909</v>
      </c>
      <c r="W681" t="s">
        <v>1910</v>
      </c>
      <c r="X681" t="s">
        <v>156</v>
      </c>
      <c r="Y681" t="s">
        <v>2983</v>
      </c>
      <c r="Z681" t="s">
        <v>2984</v>
      </c>
      <c r="AA681" t="s">
        <v>2983</v>
      </c>
      <c r="AD681" t="s">
        <v>37</v>
      </c>
      <c r="AE681" t="s">
        <v>37</v>
      </c>
      <c r="AF681" t="s">
        <v>38</v>
      </c>
      <c r="AG681" t="s">
        <v>33</v>
      </c>
      <c r="AH681" t="s">
        <v>3491</v>
      </c>
      <c r="AI681" t="s">
        <v>3492</v>
      </c>
      <c r="AK681" t="s">
        <v>3493</v>
      </c>
    </row>
    <row r="682" spans="1:37" x14ac:dyDescent="0.25">
      <c r="A682" t="s">
        <v>3019</v>
      </c>
      <c r="C682" t="s">
        <v>33</v>
      </c>
      <c r="D682" t="s">
        <v>3020</v>
      </c>
      <c r="E682" t="s">
        <v>697</v>
      </c>
      <c r="G682" t="s">
        <v>3494</v>
      </c>
      <c r="H682" t="s">
        <v>34</v>
      </c>
      <c r="I682" t="b">
        <v>0</v>
      </c>
      <c r="J682" s="1">
        <v>42466</v>
      </c>
      <c r="K682" s="2">
        <v>42466</v>
      </c>
      <c r="L682" t="s">
        <v>41</v>
      </c>
      <c r="M682" s="3">
        <v>0.41666666666666669</v>
      </c>
      <c r="N682" t="s">
        <v>697</v>
      </c>
      <c r="O682" t="s">
        <v>698</v>
      </c>
      <c r="P682" t="s">
        <v>156</v>
      </c>
      <c r="Q682" t="b">
        <v>0</v>
      </c>
      <c r="R682" s="1">
        <v>42466</v>
      </c>
      <c r="S682" s="2">
        <v>42466</v>
      </c>
      <c r="T682" t="s">
        <v>41</v>
      </c>
      <c r="U682" s="3">
        <v>0.58333333333333337</v>
      </c>
      <c r="V682" t="s">
        <v>713</v>
      </c>
      <c r="W682" t="s">
        <v>714</v>
      </c>
      <c r="X682" t="s">
        <v>156</v>
      </c>
      <c r="Y682" t="s">
        <v>2983</v>
      </c>
      <c r="Z682" t="s">
        <v>2984</v>
      </c>
      <c r="AA682" t="s">
        <v>2983</v>
      </c>
      <c r="AD682" t="s">
        <v>37</v>
      </c>
      <c r="AE682" t="s">
        <v>37</v>
      </c>
      <c r="AF682" t="s">
        <v>38</v>
      </c>
      <c r="AG682" t="s">
        <v>33</v>
      </c>
      <c r="AH682" t="s">
        <v>3026</v>
      </c>
      <c r="AI682" t="s">
        <v>3027</v>
      </c>
      <c r="AK682" t="s">
        <v>3028</v>
      </c>
    </row>
    <row r="683" spans="1:37" x14ac:dyDescent="0.25">
      <c r="A683" t="s">
        <v>3495</v>
      </c>
      <c r="C683" t="s">
        <v>33</v>
      </c>
      <c r="D683" t="s">
        <v>3496</v>
      </c>
      <c r="G683" t="s">
        <v>3497</v>
      </c>
      <c r="H683" t="s">
        <v>34</v>
      </c>
      <c r="I683" t="b">
        <v>0</v>
      </c>
      <c r="J683" s="1">
        <v>42466</v>
      </c>
      <c r="K683" s="2">
        <v>42466</v>
      </c>
      <c r="L683" t="s">
        <v>41</v>
      </c>
      <c r="M683" s="3">
        <v>0.4375</v>
      </c>
      <c r="N683" t="s">
        <v>1914</v>
      </c>
      <c r="O683" t="s">
        <v>1915</v>
      </c>
      <c r="P683" t="s">
        <v>156</v>
      </c>
      <c r="Q683" t="b">
        <v>0</v>
      </c>
      <c r="R683" s="1">
        <v>42466</v>
      </c>
      <c r="S683" s="2">
        <v>42466</v>
      </c>
      <c r="T683" t="s">
        <v>41</v>
      </c>
      <c r="U683" s="3">
        <v>0.5</v>
      </c>
      <c r="V683" t="s">
        <v>699</v>
      </c>
      <c r="W683" t="s">
        <v>700</v>
      </c>
      <c r="X683" t="s">
        <v>156</v>
      </c>
      <c r="Y683" t="s">
        <v>2983</v>
      </c>
      <c r="Z683" t="s">
        <v>2984</v>
      </c>
      <c r="AA683" t="s">
        <v>2983</v>
      </c>
      <c r="AD683" t="s">
        <v>37</v>
      </c>
      <c r="AE683" t="s">
        <v>37</v>
      </c>
      <c r="AF683" t="s">
        <v>38</v>
      </c>
      <c r="AG683" t="s">
        <v>33</v>
      </c>
      <c r="AH683" t="s">
        <v>2999</v>
      </c>
      <c r="AI683" t="s">
        <v>3498</v>
      </c>
      <c r="AK683" t="s">
        <v>3001</v>
      </c>
    </row>
    <row r="684" spans="1:37" x14ac:dyDescent="0.25">
      <c r="A684" t="s">
        <v>3499</v>
      </c>
      <c r="C684" t="s">
        <v>33</v>
      </c>
      <c r="D684" t="s">
        <v>3500</v>
      </c>
      <c r="G684" t="s">
        <v>3501</v>
      </c>
      <c r="H684" t="s">
        <v>34</v>
      </c>
      <c r="I684" t="b">
        <v>0</v>
      </c>
      <c r="J684" s="1">
        <v>42466</v>
      </c>
      <c r="K684" s="2">
        <v>42466</v>
      </c>
      <c r="L684" t="s">
        <v>41</v>
      </c>
      <c r="M684" s="3">
        <v>0.4375</v>
      </c>
      <c r="N684" t="s">
        <v>1914</v>
      </c>
      <c r="O684" t="s">
        <v>1915</v>
      </c>
      <c r="P684" t="s">
        <v>156</v>
      </c>
      <c r="Q684" t="b">
        <v>0</v>
      </c>
      <c r="R684" s="1">
        <v>42466</v>
      </c>
      <c r="S684" s="2">
        <v>42466</v>
      </c>
      <c r="T684" t="s">
        <v>41</v>
      </c>
      <c r="U684" s="3">
        <v>0.4375</v>
      </c>
      <c r="V684" t="s">
        <v>1914</v>
      </c>
      <c r="W684" t="s">
        <v>1915</v>
      </c>
      <c r="X684" t="s">
        <v>156</v>
      </c>
      <c r="Y684" t="s">
        <v>2983</v>
      </c>
      <c r="Z684" t="s">
        <v>2984</v>
      </c>
      <c r="AA684" t="s">
        <v>2983</v>
      </c>
      <c r="AD684" t="s">
        <v>37</v>
      </c>
      <c r="AE684" t="s">
        <v>37</v>
      </c>
      <c r="AF684" t="s">
        <v>38</v>
      </c>
      <c r="AG684" t="s">
        <v>33</v>
      </c>
      <c r="AH684" t="s">
        <v>3502</v>
      </c>
      <c r="AI684" t="s">
        <v>674</v>
      </c>
      <c r="AK684" t="s">
        <v>3503</v>
      </c>
    </row>
    <row r="685" spans="1:37" x14ac:dyDescent="0.25">
      <c r="A685" t="s">
        <v>2539</v>
      </c>
      <c r="C685" t="s">
        <v>33</v>
      </c>
      <c r="D685" t="s">
        <v>3002</v>
      </c>
      <c r="E685" t="s">
        <v>713</v>
      </c>
      <c r="G685" t="s">
        <v>3504</v>
      </c>
      <c r="H685" t="s">
        <v>34</v>
      </c>
      <c r="I685" t="b">
        <v>0</v>
      </c>
      <c r="J685" s="1">
        <v>42466</v>
      </c>
      <c r="K685" s="2">
        <v>42466</v>
      </c>
      <c r="L685" t="s">
        <v>41</v>
      </c>
      <c r="M685" s="3">
        <v>0.58333333333333337</v>
      </c>
      <c r="N685" t="s">
        <v>713</v>
      </c>
      <c r="O685" t="s">
        <v>714</v>
      </c>
      <c r="P685" t="s">
        <v>156</v>
      </c>
      <c r="Q685" t="b">
        <v>0</v>
      </c>
      <c r="R685" s="1">
        <v>42466</v>
      </c>
      <c r="S685" s="2">
        <v>42466</v>
      </c>
      <c r="T685" t="s">
        <v>41</v>
      </c>
      <c r="U685" s="3">
        <v>0.6875</v>
      </c>
      <c r="V685" t="s">
        <v>722</v>
      </c>
      <c r="W685" t="s">
        <v>723</v>
      </c>
      <c r="X685" t="s">
        <v>156</v>
      </c>
      <c r="Y685" t="s">
        <v>2983</v>
      </c>
      <c r="Z685" t="s">
        <v>2984</v>
      </c>
      <c r="AA685" t="s">
        <v>2983</v>
      </c>
      <c r="AD685" t="s">
        <v>37</v>
      </c>
      <c r="AE685" t="s">
        <v>37</v>
      </c>
      <c r="AF685" t="s">
        <v>38</v>
      </c>
      <c r="AG685" t="s">
        <v>33</v>
      </c>
      <c r="AH685" t="s">
        <v>3006</v>
      </c>
      <c r="AI685" t="s">
        <v>3007</v>
      </c>
      <c r="AK685" t="s">
        <v>3008</v>
      </c>
    </row>
    <row r="686" spans="1:37" x14ac:dyDescent="0.25">
      <c r="A686" t="s">
        <v>3009</v>
      </c>
      <c r="C686" t="s">
        <v>33</v>
      </c>
      <c r="D686" t="s">
        <v>3010</v>
      </c>
      <c r="E686" t="s">
        <v>3505</v>
      </c>
      <c r="G686" t="s">
        <v>3506</v>
      </c>
      <c r="H686" t="s">
        <v>34</v>
      </c>
      <c r="I686" t="b">
        <v>0</v>
      </c>
      <c r="J686" s="1">
        <v>42466</v>
      </c>
      <c r="K686" s="2">
        <v>42466</v>
      </c>
      <c r="L686" t="s">
        <v>41</v>
      </c>
      <c r="M686" s="3">
        <v>0.60416666666666663</v>
      </c>
      <c r="N686" t="s">
        <v>3505</v>
      </c>
      <c r="O686" t="s">
        <v>3507</v>
      </c>
      <c r="P686" t="s">
        <v>156</v>
      </c>
      <c r="Q686" t="b">
        <v>0</v>
      </c>
      <c r="R686" s="1">
        <v>42466</v>
      </c>
      <c r="S686" s="2">
        <v>42466</v>
      </c>
      <c r="T686" t="s">
        <v>41</v>
      </c>
      <c r="U686" s="3">
        <v>0.70833333333333337</v>
      </c>
      <c r="V686" t="s">
        <v>1923</v>
      </c>
      <c r="W686" t="s">
        <v>1924</v>
      </c>
      <c r="X686" t="s">
        <v>156</v>
      </c>
      <c r="Y686" t="s">
        <v>2983</v>
      </c>
      <c r="Z686" t="s">
        <v>2984</v>
      </c>
      <c r="AA686" t="s">
        <v>2983</v>
      </c>
      <c r="AD686" t="s">
        <v>37</v>
      </c>
      <c r="AE686" t="s">
        <v>37</v>
      </c>
      <c r="AF686" t="s">
        <v>38</v>
      </c>
      <c r="AG686" t="s">
        <v>33</v>
      </c>
      <c r="AH686" t="s">
        <v>3016</v>
      </c>
      <c r="AI686" t="s">
        <v>3017</v>
      </c>
      <c r="AK686" t="s">
        <v>3018</v>
      </c>
    </row>
    <row r="687" spans="1:37" x14ac:dyDescent="0.25">
      <c r="A687" t="s">
        <v>3125</v>
      </c>
      <c r="C687" t="s">
        <v>33</v>
      </c>
      <c r="D687" t="s">
        <v>3508</v>
      </c>
      <c r="G687" t="s">
        <v>3509</v>
      </c>
      <c r="H687" t="s">
        <v>34</v>
      </c>
      <c r="I687" t="b">
        <v>0</v>
      </c>
      <c r="J687" s="1">
        <v>42466</v>
      </c>
      <c r="K687" s="2">
        <v>42466</v>
      </c>
      <c r="L687" t="s">
        <v>41</v>
      </c>
      <c r="M687" s="3">
        <v>0.625</v>
      </c>
      <c r="N687" t="s">
        <v>3510</v>
      </c>
      <c r="O687" t="s">
        <v>3511</v>
      </c>
      <c r="P687" t="s">
        <v>156</v>
      </c>
      <c r="Q687" t="b">
        <v>0</v>
      </c>
      <c r="R687" s="1">
        <v>42466</v>
      </c>
      <c r="S687" s="2">
        <v>42466</v>
      </c>
      <c r="T687" t="s">
        <v>41</v>
      </c>
      <c r="U687" s="3">
        <v>0.75</v>
      </c>
      <c r="V687" t="s">
        <v>3512</v>
      </c>
      <c r="W687" t="s">
        <v>3513</v>
      </c>
      <c r="X687" t="s">
        <v>156</v>
      </c>
      <c r="Y687" t="s">
        <v>2983</v>
      </c>
      <c r="Z687" t="s">
        <v>2984</v>
      </c>
      <c r="AA687" t="s">
        <v>2983</v>
      </c>
      <c r="AD687" t="s">
        <v>37</v>
      </c>
      <c r="AE687" t="s">
        <v>37</v>
      </c>
      <c r="AF687" t="s">
        <v>38</v>
      </c>
      <c r="AG687" t="s">
        <v>33</v>
      </c>
      <c r="AH687" t="s">
        <v>3059</v>
      </c>
      <c r="AI687" t="s">
        <v>3130</v>
      </c>
      <c r="AK687" t="s">
        <v>3061</v>
      </c>
    </row>
    <row r="688" spans="1:37" x14ac:dyDescent="0.25">
      <c r="A688" t="s">
        <v>2539</v>
      </c>
      <c r="C688" t="s">
        <v>33</v>
      </c>
      <c r="D688" t="s">
        <v>3002</v>
      </c>
      <c r="E688" t="s">
        <v>3514</v>
      </c>
      <c r="G688" t="s">
        <v>3515</v>
      </c>
      <c r="H688" t="s">
        <v>34</v>
      </c>
      <c r="I688" t="b">
        <v>0</v>
      </c>
      <c r="J688" s="1">
        <v>42467</v>
      </c>
      <c r="K688" s="2">
        <v>42467</v>
      </c>
      <c r="L688" t="s">
        <v>42</v>
      </c>
      <c r="M688" s="3">
        <v>0.58333333333333337</v>
      </c>
      <c r="N688" t="s">
        <v>3514</v>
      </c>
      <c r="O688" t="s">
        <v>3516</v>
      </c>
      <c r="P688" t="s">
        <v>156</v>
      </c>
      <c r="Q688" t="b">
        <v>0</v>
      </c>
      <c r="R688" s="1">
        <v>42467</v>
      </c>
      <c r="S688" s="2">
        <v>42467</v>
      </c>
      <c r="T688" t="s">
        <v>42</v>
      </c>
      <c r="U688" s="3">
        <v>0.6875</v>
      </c>
      <c r="V688" t="s">
        <v>752</v>
      </c>
      <c r="W688" t="s">
        <v>754</v>
      </c>
      <c r="X688" t="s">
        <v>156</v>
      </c>
      <c r="Y688" t="s">
        <v>2983</v>
      </c>
      <c r="Z688" t="s">
        <v>2984</v>
      </c>
      <c r="AA688" t="s">
        <v>2983</v>
      </c>
      <c r="AD688" t="s">
        <v>37</v>
      </c>
      <c r="AE688" t="s">
        <v>37</v>
      </c>
      <c r="AF688" t="s">
        <v>38</v>
      </c>
      <c r="AG688" t="s">
        <v>33</v>
      </c>
      <c r="AH688" t="s">
        <v>3006</v>
      </c>
      <c r="AI688" t="s">
        <v>3007</v>
      </c>
      <c r="AK688" t="s">
        <v>3008</v>
      </c>
    </row>
    <row r="689" spans="1:37" x14ac:dyDescent="0.25">
      <c r="A689" t="s">
        <v>3009</v>
      </c>
      <c r="C689" t="s">
        <v>33</v>
      </c>
      <c r="D689" t="s">
        <v>3010</v>
      </c>
      <c r="E689" t="s">
        <v>3517</v>
      </c>
      <c r="G689" t="s">
        <v>3518</v>
      </c>
      <c r="H689" t="s">
        <v>34</v>
      </c>
      <c r="I689" t="b">
        <v>0</v>
      </c>
      <c r="J689" s="1">
        <v>42467</v>
      </c>
      <c r="K689" s="2">
        <v>42467</v>
      </c>
      <c r="L689" t="s">
        <v>42</v>
      </c>
      <c r="M689" s="3">
        <v>0.60416666666666663</v>
      </c>
      <c r="N689" t="s">
        <v>3517</v>
      </c>
      <c r="O689" t="s">
        <v>3519</v>
      </c>
      <c r="P689" t="s">
        <v>156</v>
      </c>
      <c r="Q689" t="b">
        <v>0</v>
      </c>
      <c r="R689" s="1">
        <v>42467</v>
      </c>
      <c r="S689" s="2">
        <v>42467</v>
      </c>
      <c r="T689" t="s">
        <v>42</v>
      </c>
      <c r="U689" s="3">
        <v>0.70833333333333337</v>
      </c>
      <c r="V689" t="s">
        <v>1942</v>
      </c>
      <c r="W689" t="s">
        <v>1943</v>
      </c>
      <c r="X689" t="s">
        <v>156</v>
      </c>
      <c r="Y689" t="s">
        <v>2983</v>
      </c>
      <c r="Z689" t="s">
        <v>2984</v>
      </c>
      <c r="AA689" t="s">
        <v>2983</v>
      </c>
      <c r="AD689" t="s">
        <v>37</v>
      </c>
      <c r="AE689" t="s">
        <v>37</v>
      </c>
      <c r="AF689" t="s">
        <v>38</v>
      </c>
      <c r="AG689" t="s">
        <v>33</v>
      </c>
      <c r="AH689" t="s">
        <v>3016</v>
      </c>
      <c r="AI689" t="s">
        <v>3017</v>
      </c>
      <c r="AK689" t="s">
        <v>3018</v>
      </c>
    </row>
    <row r="690" spans="1:37" x14ac:dyDescent="0.25">
      <c r="A690" t="s">
        <v>3520</v>
      </c>
      <c r="C690" t="s">
        <v>33</v>
      </c>
      <c r="D690" t="s">
        <v>3521</v>
      </c>
      <c r="G690" t="s">
        <v>3522</v>
      </c>
      <c r="H690" t="s">
        <v>34</v>
      </c>
      <c r="I690" t="b">
        <v>0</v>
      </c>
      <c r="J690" s="1">
        <v>42467</v>
      </c>
      <c r="K690" s="2">
        <v>42467</v>
      </c>
      <c r="L690" t="s">
        <v>42</v>
      </c>
      <c r="M690" s="3">
        <v>0.66666666666666663</v>
      </c>
      <c r="N690" t="s">
        <v>740</v>
      </c>
      <c r="O690" t="s">
        <v>742</v>
      </c>
      <c r="P690" t="s">
        <v>156</v>
      </c>
      <c r="Q690" t="b">
        <v>0</v>
      </c>
      <c r="R690" s="1">
        <v>42467</v>
      </c>
      <c r="S690" s="2">
        <v>42467</v>
      </c>
      <c r="T690" t="s">
        <v>42</v>
      </c>
      <c r="U690" s="3">
        <v>0.70833333333333337</v>
      </c>
      <c r="V690" t="s">
        <v>1942</v>
      </c>
      <c r="W690" t="s">
        <v>1943</v>
      </c>
      <c r="X690" t="s">
        <v>156</v>
      </c>
      <c r="Y690" t="s">
        <v>2983</v>
      </c>
      <c r="Z690" t="s">
        <v>2984</v>
      </c>
      <c r="AA690" t="s">
        <v>2983</v>
      </c>
      <c r="AD690" t="s">
        <v>37</v>
      </c>
      <c r="AE690" t="s">
        <v>37</v>
      </c>
      <c r="AF690" t="s">
        <v>38</v>
      </c>
      <c r="AG690" t="s">
        <v>33</v>
      </c>
      <c r="AH690" t="s">
        <v>3523</v>
      </c>
      <c r="AI690" t="s">
        <v>3524</v>
      </c>
      <c r="AK690" t="s">
        <v>3525</v>
      </c>
    </row>
    <row r="691" spans="1:37" x14ac:dyDescent="0.25">
      <c r="A691" t="s">
        <v>3138</v>
      </c>
      <c r="C691" t="s">
        <v>33</v>
      </c>
      <c r="D691" t="s">
        <v>3526</v>
      </c>
      <c r="G691" t="s">
        <v>3527</v>
      </c>
      <c r="H691" t="s">
        <v>34</v>
      </c>
      <c r="I691" t="b">
        <v>0</v>
      </c>
      <c r="J691" s="1">
        <v>42468</v>
      </c>
      <c r="K691" s="2">
        <v>42468</v>
      </c>
      <c r="L691" t="s">
        <v>43</v>
      </c>
      <c r="M691" s="3">
        <v>0.4375</v>
      </c>
      <c r="N691" t="s">
        <v>3528</v>
      </c>
      <c r="O691" t="s">
        <v>3529</v>
      </c>
      <c r="P691" t="s">
        <v>156</v>
      </c>
      <c r="Q691" t="b">
        <v>0</v>
      </c>
      <c r="R691" s="1">
        <v>42468</v>
      </c>
      <c r="S691" s="2">
        <v>42468</v>
      </c>
      <c r="T691" t="s">
        <v>43</v>
      </c>
      <c r="U691" s="3">
        <v>0.4375</v>
      </c>
      <c r="V691" t="s">
        <v>3528</v>
      </c>
      <c r="W691" t="s">
        <v>3529</v>
      </c>
      <c r="X691" t="s">
        <v>156</v>
      </c>
      <c r="Y691" t="s">
        <v>2983</v>
      </c>
      <c r="Z691" t="s">
        <v>2984</v>
      </c>
      <c r="AA691" t="s">
        <v>2983</v>
      </c>
      <c r="AD691" t="s">
        <v>37</v>
      </c>
      <c r="AE691" t="s">
        <v>37</v>
      </c>
      <c r="AF691" t="s">
        <v>38</v>
      </c>
      <c r="AG691" t="s">
        <v>33</v>
      </c>
      <c r="AH691" t="s">
        <v>3059</v>
      </c>
      <c r="AI691" t="s">
        <v>3143</v>
      </c>
      <c r="AK691" t="s">
        <v>3061</v>
      </c>
    </row>
    <row r="692" spans="1:37" x14ac:dyDescent="0.25">
      <c r="A692" t="s">
        <v>2539</v>
      </c>
      <c r="C692" t="s">
        <v>33</v>
      </c>
      <c r="D692" t="s">
        <v>3002</v>
      </c>
      <c r="E692" t="s">
        <v>3530</v>
      </c>
      <c r="G692" t="s">
        <v>3531</v>
      </c>
      <c r="H692" t="s">
        <v>34</v>
      </c>
      <c r="I692" t="b">
        <v>0</v>
      </c>
      <c r="J692" s="1">
        <v>42468</v>
      </c>
      <c r="K692" s="2">
        <v>42468</v>
      </c>
      <c r="L692" t="s">
        <v>43</v>
      </c>
      <c r="M692" s="3">
        <v>0.58333333333333337</v>
      </c>
      <c r="N692" t="s">
        <v>3530</v>
      </c>
      <c r="O692" t="s">
        <v>3532</v>
      </c>
      <c r="P692" t="s">
        <v>156</v>
      </c>
      <c r="Q692" t="b">
        <v>0</v>
      </c>
      <c r="R692" s="1">
        <v>42468</v>
      </c>
      <c r="S692" s="2">
        <v>42468</v>
      </c>
      <c r="T692" t="s">
        <v>43</v>
      </c>
      <c r="U692" s="3">
        <v>0.6875</v>
      </c>
      <c r="V692" t="s">
        <v>3533</v>
      </c>
      <c r="W692" t="s">
        <v>3534</v>
      </c>
      <c r="X692" t="s">
        <v>156</v>
      </c>
      <c r="Y692" t="s">
        <v>2983</v>
      </c>
      <c r="Z692" t="s">
        <v>2984</v>
      </c>
      <c r="AA692" t="s">
        <v>2983</v>
      </c>
      <c r="AD692" t="s">
        <v>37</v>
      </c>
      <c r="AE692" t="s">
        <v>37</v>
      </c>
      <c r="AF692" t="s">
        <v>38</v>
      </c>
      <c r="AG692" t="s">
        <v>33</v>
      </c>
      <c r="AH692" t="s">
        <v>3006</v>
      </c>
      <c r="AI692" t="s">
        <v>3007</v>
      </c>
      <c r="AK692" t="s">
        <v>3008</v>
      </c>
    </row>
    <row r="693" spans="1:37" x14ac:dyDescent="0.25">
      <c r="A693" t="s">
        <v>2725</v>
      </c>
      <c r="C693" t="s">
        <v>33</v>
      </c>
      <c r="D693" t="s">
        <v>3535</v>
      </c>
      <c r="G693" t="s">
        <v>3536</v>
      </c>
      <c r="H693" t="s">
        <v>34</v>
      </c>
      <c r="I693" t="b">
        <v>0</v>
      </c>
      <c r="J693" s="1">
        <v>42468</v>
      </c>
      <c r="K693" s="2">
        <v>42468</v>
      </c>
      <c r="L693" t="s">
        <v>43</v>
      </c>
      <c r="M693" s="3">
        <v>0.625</v>
      </c>
      <c r="N693" t="s">
        <v>3537</v>
      </c>
      <c r="O693" t="s">
        <v>3538</v>
      </c>
      <c r="P693" t="s">
        <v>156</v>
      </c>
      <c r="Q693" t="b">
        <v>0</v>
      </c>
      <c r="R693" s="1">
        <v>42468</v>
      </c>
      <c r="S693" s="2">
        <v>42468</v>
      </c>
      <c r="T693" t="s">
        <v>43</v>
      </c>
      <c r="U693" s="3">
        <v>0.625</v>
      </c>
      <c r="V693" t="s">
        <v>3537</v>
      </c>
      <c r="W693" t="s">
        <v>3538</v>
      </c>
      <c r="X693" t="s">
        <v>156</v>
      </c>
      <c r="Y693" t="s">
        <v>2983</v>
      </c>
      <c r="Z693" t="s">
        <v>2984</v>
      </c>
      <c r="AA693" t="s">
        <v>2983</v>
      </c>
      <c r="AD693" t="s">
        <v>37</v>
      </c>
      <c r="AE693" t="s">
        <v>37</v>
      </c>
      <c r="AF693" t="s">
        <v>38</v>
      </c>
      <c r="AG693" t="s">
        <v>33</v>
      </c>
      <c r="AH693" t="s">
        <v>3539</v>
      </c>
      <c r="AI693" t="s">
        <v>2116</v>
      </c>
      <c r="AK693" t="s">
        <v>3540</v>
      </c>
    </row>
    <row r="694" spans="1:37" x14ac:dyDescent="0.25">
      <c r="A694" t="s">
        <v>3357</v>
      </c>
      <c r="C694" t="s">
        <v>33</v>
      </c>
      <c r="D694" t="s">
        <v>3541</v>
      </c>
      <c r="G694" t="s">
        <v>3542</v>
      </c>
      <c r="H694" t="s">
        <v>34</v>
      </c>
      <c r="I694" t="b">
        <v>0</v>
      </c>
      <c r="J694" s="1">
        <v>42469</v>
      </c>
      <c r="K694" s="2">
        <v>42469</v>
      </c>
      <c r="L694" t="s">
        <v>35</v>
      </c>
      <c r="M694" s="3">
        <v>0.54166666666666663</v>
      </c>
      <c r="N694" t="s">
        <v>3543</v>
      </c>
      <c r="O694" t="s">
        <v>3544</v>
      </c>
      <c r="P694" t="s">
        <v>156</v>
      </c>
      <c r="Q694" t="b">
        <v>0</v>
      </c>
      <c r="R694" s="1">
        <v>42469</v>
      </c>
      <c r="S694" s="2">
        <v>42469</v>
      </c>
      <c r="T694" t="s">
        <v>35</v>
      </c>
      <c r="U694" s="3">
        <v>0.54166666666666663</v>
      </c>
      <c r="V694" t="s">
        <v>3543</v>
      </c>
      <c r="W694" t="s">
        <v>3544</v>
      </c>
      <c r="X694" t="s">
        <v>156</v>
      </c>
      <c r="Y694" t="s">
        <v>2983</v>
      </c>
      <c r="Z694" t="s">
        <v>2984</v>
      </c>
      <c r="AA694" t="s">
        <v>2983</v>
      </c>
      <c r="AD694" t="s">
        <v>37</v>
      </c>
      <c r="AE694" t="s">
        <v>37</v>
      </c>
      <c r="AF694" t="s">
        <v>38</v>
      </c>
      <c r="AG694" t="s">
        <v>33</v>
      </c>
      <c r="AH694" t="s">
        <v>3160</v>
      </c>
      <c r="AI694" t="s">
        <v>3161</v>
      </c>
      <c r="AK694" t="s">
        <v>3162</v>
      </c>
    </row>
    <row r="695" spans="1:37" x14ac:dyDescent="0.25">
      <c r="A695" t="s">
        <v>3280</v>
      </c>
      <c r="C695" t="s">
        <v>33</v>
      </c>
      <c r="D695" t="s">
        <v>3545</v>
      </c>
      <c r="G695" t="s">
        <v>3546</v>
      </c>
      <c r="H695" t="s">
        <v>34</v>
      </c>
      <c r="I695" t="b">
        <v>0</v>
      </c>
      <c r="J695" s="1">
        <v>42469</v>
      </c>
      <c r="K695" s="2">
        <v>42469</v>
      </c>
      <c r="L695" t="s">
        <v>35</v>
      </c>
      <c r="M695" s="3">
        <v>0.625</v>
      </c>
      <c r="N695" t="s">
        <v>3547</v>
      </c>
      <c r="O695" t="s">
        <v>3548</v>
      </c>
      <c r="P695" t="s">
        <v>156</v>
      </c>
      <c r="Q695" t="b">
        <v>0</v>
      </c>
      <c r="R695" s="1">
        <v>42469</v>
      </c>
      <c r="S695" s="2">
        <v>42469</v>
      </c>
      <c r="T695" t="s">
        <v>35</v>
      </c>
      <c r="U695" s="3">
        <v>0.625</v>
      </c>
      <c r="V695" t="s">
        <v>3547</v>
      </c>
      <c r="W695" t="s">
        <v>3548</v>
      </c>
      <c r="X695" t="s">
        <v>156</v>
      </c>
      <c r="Y695" t="s">
        <v>2983</v>
      </c>
      <c r="Z695" t="s">
        <v>2984</v>
      </c>
      <c r="AA695" t="s">
        <v>2983</v>
      </c>
      <c r="AD695" t="s">
        <v>37</v>
      </c>
      <c r="AE695" t="s">
        <v>37</v>
      </c>
      <c r="AF695" t="s">
        <v>38</v>
      </c>
      <c r="AG695" t="s">
        <v>33</v>
      </c>
      <c r="AH695" t="s">
        <v>3168</v>
      </c>
      <c r="AI695" t="s">
        <v>3283</v>
      </c>
      <c r="AK695" t="s">
        <v>3170</v>
      </c>
    </row>
    <row r="696" spans="1:37" x14ac:dyDescent="0.25">
      <c r="A696" t="s">
        <v>3171</v>
      </c>
      <c r="C696" t="s">
        <v>33</v>
      </c>
      <c r="D696" t="s">
        <v>3549</v>
      </c>
      <c r="G696" t="s">
        <v>3550</v>
      </c>
      <c r="H696" t="s">
        <v>34</v>
      </c>
      <c r="I696" t="b">
        <v>0</v>
      </c>
      <c r="J696" s="1">
        <v>42469</v>
      </c>
      <c r="K696" s="2">
        <v>42469</v>
      </c>
      <c r="L696" t="s">
        <v>35</v>
      </c>
      <c r="M696" s="3">
        <v>0.625</v>
      </c>
      <c r="N696" t="s">
        <v>3547</v>
      </c>
      <c r="O696" t="s">
        <v>3548</v>
      </c>
      <c r="P696" t="s">
        <v>156</v>
      </c>
      <c r="Q696" t="b">
        <v>0</v>
      </c>
      <c r="R696" s="1">
        <v>42469</v>
      </c>
      <c r="S696" s="2">
        <v>42469</v>
      </c>
      <c r="T696" t="s">
        <v>35</v>
      </c>
      <c r="U696" s="3">
        <v>0.6875</v>
      </c>
      <c r="V696" t="s">
        <v>3551</v>
      </c>
      <c r="W696" t="s">
        <v>3552</v>
      </c>
      <c r="X696" t="s">
        <v>156</v>
      </c>
      <c r="Y696" t="s">
        <v>2983</v>
      </c>
      <c r="Z696" t="s">
        <v>2984</v>
      </c>
      <c r="AA696" t="s">
        <v>2983</v>
      </c>
      <c r="AD696" t="s">
        <v>37</v>
      </c>
      <c r="AE696" t="s">
        <v>37</v>
      </c>
      <c r="AF696" t="s">
        <v>38</v>
      </c>
      <c r="AG696" t="s">
        <v>33</v>
      </c>
      <c r="AH696" t="s">
        <v>3176</v>
      </c>
      <c r="AI696" t="s">
        <v>3177</v>
      </c>
      <c r="AK696" t="s">
        <v>3178</v>
      </c>
    </row>
    <row r="697" spans="1:37" x14ac:dyDescent="0.25">
      <c r="A697" t="s">
        <v>3125</v>
      </c>
      <c r="C697" t="s">
        <v>33</v>
      </c>
      <c r="D697" t="s">
        <v>3553</v>
      </c>
      <c r="G697" t="s">
        <v>3554</v>
      </c>
      <c r="H697" t="s">
        <v>34</v>
      </c>
      <c r="I697" t="b">
        <v>0</v>
      </c>
      <c r="J697" s="1">
        <v>42470</v>
      </c>
      <c r="K697" s="2">
        <v>42470</v>
      </c>
      <c r="L697" t="s">
        <v>36</v>
      </c>
      <c r="M697" s="3">
        <v>0.58333333333333337</v>
      </c>
      <c r="N697" t="s">
        <v>784</v>
      </c>
      <c r="O697" t="s">
        <v>786</v>
      </c>
      <c r="P697" t="s">
        <v>156</v>
      </c>
      <c r="Q697" t="b">
        <v>0</v>
      </c>
      <c r="R697" s="1">
        <v>42470</v>
      </c>
      <c r="S697" s="2">
        <v>42470</v>
      </c>
      <c r="T697" t="s">
        <v>36</v>
      </c>
      <c r="U697" s="3">
        <v>0.6875</v>
      </c>
      <c r="V697" t="s">
        <v>3555</v>
      </c>
      <c r="W697" t="s">
        <v>3556</v>
      </c>
      <c r="X697" t="s">
        <v>156</v>
      </c>
      <c r="Y697" t="s">
        <v>2983</v>
      </c>
      <c r="Z697" t="s">
        <v>2984</v>
      </c>
      <c r="AA697" t="s">
        <v>2983</v>
      </c>
      <c r="AD697" t="s">
        <v>37</v>
      </c>
      <c r="AE697" t="s">
        <v>37</v>
      </c>
      <c r="AF697" t="s">
        <v>38</v>
      </c>
      <c r="AG697" t="s">
        <v>33</v>
      </c>
      <c r="AH697" t="s">
        <v>3059</v>
      </c>
      <c r="AI697" t="s">
        <v>3185</v>
      </c>
      <c r="AK697" t="s">
        <v>3061</v>
      </c>
    </row>
    <row r="698" spans="1:37" x14ac:dyDescent="0.25">
      <c r="A698" t="s">
        <v>3019</v>
      </c>
      <c r="C698" t="s">
        <v>33</v>
      </c>
      <c r="D698" t="s">
        <v>3020</v>
      </c>
      <c r="E698" t="s">
        <v>1968</v>
      </c>
      <c r="G698" t="s">
        <v>3557</v>
      </c>
      <c r="H698" t="s">
        <v>34</v>
      </c>
      <c r="I698" t="b">
        <v>0</v>
      </c>
      <c r="J698" s="1">
        <v>42471</v>
      </c>
      <c r="K698" s="2">
        <v>42471</v>
      </c>
      <c r="L698" t="s">
        <v>39</v>
      </c>
      <c r="M698" s="3">
        <v>0.41666666666666669</v>
      </c>
      <c r="N698" t="s">
        <v>1968</v>
      </c>
      <c r="O698" t="s">
        <v>1970</v>
      </c>
      <c r="P698" t="s">
        <v>156</v>
      </c>
      <c r="Q698" t="b">
        <v>0</v>
      </c>
      <c r="R698" s="1">
        <v>42471</v>
      </c>
      <c r="S698" s="2">
        <v>42471</v>
      </c>
      <c r="T698" t="s">
        <v>39</v>
      </c>
      <c r="U698" s="3">
        <v>0.58333333333333337</v>
      </c>
      <c r="V698" t="s">
        <v>3558</v>
      </c>
      <c r="W698" t="s">
        <v>3559</v>
      </c>
      <c r="X698" t="s">
        <v>156</v>
      </c>
      <c r="Y698" t="s">
        <v>2983</v>
      </c>
      <c r="Z698" t="s">
        <v>2984</v>
      </c>
      <c r="AA698" t="s">
        <v>2983</v>
      </c>
      <c r="AD698" t="s">
        <v>37</v>
      </c>
      <c r="AE698" t="s">
        <v>37</v>
      </c>
      <c r="AF698" t="s">
        <v>38</v>
      </c>
      <c r="AG698" t="s">
        <v>33</v>
      </c>
      <c r="AH698" t="s">
        <v>3026</v>
      </c>
      <c r="AI698" t="s">
        <v>3027</v>
      </c>
      <c r="AK698" t="s">
        <v>3028</v>
      </c>
    </row>
    <row r="699" spans="1:37" x14ac:dyDescent="0.25">
      <c r="A699" t="s">
        <v>3199</v>
      </c>
      <c r="C699" t="s">
        <v>33</v>
      </c>
      <c r="D699" t="s">
        <v>3560</v>
      </c>
      <c r="G699" t="s">
        <v>3561</v>
      </c>
      <c r="H699" t="s">
        <v>34</v>
      </c>
      <c r="I699" t="b">
        <v>0</v>
      </c>
      <c r="J699" s="1">
        <v>42471</v>
      </c>
      <c r="K699" s="2">
        <v>42471</v>
      </c>
      <c r="L699" t="s">
        <v>39</v>
      </c>
      <c r="M699" s="3">
        <v>0.4375</v>
      </c>
      <c r="N699" t="s">
        <v>1973</v>
      </c>
      <c r="O699" t="s">
        <v>1974</v>
      </c>
      <c r="P699" t="s">
        <v>156</v>
      </c>
      <c r="Q699" t="b">
        <v>0</v>
      </c>
      <c r="R699" s="1">
        <v>42471</v>
      </c>
      <c r="S699" s="2">
        <v>42471</v>
      </c>
      <c r="T699" t="s">
        <v>39</v>
      </c>
      <c r="U699" s="3">
        <v>0.4375</v>
      </c>
      <c r="V699" t="s">
        <v>1973</v>
      </c>
      <c r="W699" t="s">
        <v>1974</v>
      </c>
      <c r="X699" t="s">
        <v>156</v>
      </c>
      <c r="Y699" t="s">
        <v>2983</v>
      </c>
      <c r="Z699" t="s">
        <v>2984</v>
      </c>
      <c r="AA699" t="s">
        <v>2983</v>
      </c>
      <c r="AD699" t="s">
        <v>37</v>
      </c>
      <c r="AE699" t="s">
        <v>37</v>
      </c>
      <c r="AF699" t="s">
        <v>38</v>
      </c>
      <c r="AG699" t="s">
        <v>33</v>
      </c>
      <c r="AH699" t="s">
        <v>2991</v>
      </c>
      <c r="AI699" t="s">
        <v>3202</v>
      </c>
      <c r="AK699" t="s">
        <v>2993</v>
      </c>
    </row>
    <row r="700" spans="1:37" x14ac:dyDescent="0.25">
      <c r="A700" t="s">
        <v>3199</v>
      </c>
      <c r="C700" t="s">
        <v>33</v>
      </c>
      <c r="D700" t="s">
        <v>3562</v>
      </c>
      <c r="G700" t="s">
        <v>3563</v>
      </c>
      <c r="H700" t="s">
        <v>34</v>
      </c>
      <c r="I700" t="b">
        <v>0</v>
      </c>
      <c r="J700" s="1">
        <v>42471</v>
      </c>
      <c r="K700" s="2">
        <v>42471</v>
      </c>
      <c r="L700" t="s">
        <v>39</v>
      </c>
      <c r="M700" s="3">
        <v>0.46875</v>
      </c>
      <c r="N700" t="s">
        <v>3564</v>
      </c>
      <c r="O700" t="s">
        <v>3565</v>
      </c>
      <c r="P700" t="s">
        <v>156</v>
      </c>
      <c r="Q700" t="b">
        <v>0</v>
      </c>
      <c r="R700" s="1">
        <v>42471</v>
      </c>
      <c r="S700" s="2">
        <v>42471</v>
      </c>
      <c r="T700" t="s">
        <v>39</v>
      </c>
      <c r="U700" s="3">
        <v>0.46875</v>
      </c>
      <c r="V700" t="s">
        <v>3564</v>
      </c>
      <c r="W700" t="s">
        <v>3565</v>
      </c>
      <c r="X700" t="s">
        <v>156</v>
      </c>
      <c r="Y700" t="s">
        <v>2983</v>
      </c>
      <c r="Z700" t="s">
        <v>2984</v>
      </c>
      <c r="AA700" t="s">
        <v>2983</v>
      </c>
      <c r="AD700" t="s">
        <v>37</v>
      </c>
      <c r="AE700" t="s">
        <v>37</v>
      </c>
      <c r="AF700" t="s">
        <v>38</v>
      </c>
      <c r="AG700" t="s">
        <v>33</v>
      </c>
      <c r="AH700" t="s">
        <v>2991</v>
      </c>
      <c r="AI700" t="s">
        <v>3202</v>
      </c>
      <c r="AK700" t="s">
        <v>2993</v>
      </c>
    </row>
    <row r="701" spans="1:37" x14ac:dyDescent="0.25">
      <c r="A701" t="s">
        <v>2539</v>
      </c>
      <c r="C701" t="s">
        <v>33</v>
      </c>
      <c r="D701" t="s">
        <v>3002</v>
      </c>
      <c r="E701" t="s">
        <v>3558</v>
      </c>
      <c r="G701" t="s">
        <v>3566</v>
      </c>
      <c r="H701" t="s">
        <v>34</v>
      </c>
      <c r="I701" t="b">
        <v>0</v>
      </c>
      <c r="J701" s="1">
        <v>42471</v>
      </c>
      <c r="K701" s="2">
        <v>42471</v>
      </c>
      <c r="L701" t="s">
        <v>39</v>
      </c>
      <c r="M701" s="3">
        <v>0.58333333333333337</v>
      </c>
      <c r="N701" t="s">
        <v>3558</v>
      </c>
      <c r="O701" t="s">
        <v>3559</v>
      </c>
      <c r="P701" t="s">
        <v>156</v>
      </c>
      <c r="Q701" t="b">
        <v>0</v>
      </c>
      <c r="R701" s="1">
        <v>42471</v>
      </c>
      <c r="S701" s="2">
        <v>42471</v>
      </c>
      <c r="T701" t="s">
        <v>39</v>
      </c>
      <c r="U701" s="3">
        <v>0.6875</v>
      </c>
      <c r="V701" t="s">
        <v>3567</v>
      </c>
      <c r="W701" t="s">
        <v>3568</v>
      </c>
      <c r="X701" t="s">
        <v>156</v>
      </c>
      <c r="Y701" t="s">
        <v>2983</v>
      </c>
      <c r="Z701" t="s">
        <v>2984</v>
      </c>
      <c r="AA701" t="s">
        <v>2983</v>
      </c>
      <c r="AD701" t="s">
        <v>37</v>
      </c>
      <c r="AE701" t="s">
        <v>37</v>
      </c>
      <c r="AF701" t="s">
        <v>38</v>
      </c>
      <c r="AG701" t="s">
        <v>33</v>
      </c>
      <c r="AH701" t="s">
        <v>3006</v>
      </c>
      <c r="AI701" t="s">
        <v>3007</v>
      </c>
      <c r="AK701" t="s">
        <v>3008</v>
      </c>
    </row>
    <row r="702" spans="1:37" x14ac:dyDescent="0.25">
      <c r="A702" t="s">
        <v>3009</v>
      </c>
      <c r="C702" t="s">
        <v>33</v>
      </c>
      <c r="D702" t="s">
        <v>3010</v>
      </c>
      <c r="E702" t="s">
        <v>3569</v>
      </c>
      <c r="G702" t="s">
        <v>3570</v>
      </c>
      <c r="H702" t="s">
        <v>34</v>
      </c>
      <c r="I702" t="b">
        <v>0</v>
      </c>
      <c r="J702" s="1">
        <v>42471</v>
      </c>
      <c r="K702" s="2">
        <v>42471</v>
      </c>
      <c r="L702" t="s">
        <v>39</v>
      </c>
      <c r="M702" s="3">
        <v>0.60416666666666663</v>
      </c>
      <c r="N702" t="s">
        <v>3569</v>
      </c>
      <c r="O702" t="s">
        <v>3571</v>
      </c>
      <c r="P702" t="s">
        <v>156</v>
      </c>
      <c r="Q702" t="b">
        <v>0</v>
      </c>
      <c r="R702" s="1">
        <v>42471</v>
      </c>
      <c r="S702" s="2">
        <v>42471</v>
      </c>
      <c r="T702" t="s">
        <v>39</v>
      </c>
      <c r="U702" s="3">
        <v>0.70833333333333337</v>
      </c>
      <c r="V702" t="s">
        <v>3572</v>
      </c>
      <c r="W702" t="s">
        <v>3573</v>
      </c>
      <c r="X702" t="s">
        <v>156</v>
      </c>
      <c r="Y702" t="s">
        <v>2983</v>
      </c>
      <c r="Z702" t="s">
        <v>2984</v>
      </c>
      <c r="AA702" t="s">
        <v>2983</v>
      </c>
      <c r="AD702" t="s">
        <v>37</v>
      </c>
      <c r="AE702" t="s">
        <v>37</v>
      </c>
      <c r="AF702" t="s">
        <v>38</v>
      </c>
      <c r="AG702" t="s">
        <v>33</v>
      </c>
      <c r="AH702" t="s">
        <v>3016</v>
      </c>
      <c r="AI702" t="s">
        <v>3017</v>
      </c>
      <c r="AK702" t="s">
        <v>3018</v>
      </c>
    </row>
    <row r="703" spans="1:37" x14ac:dyDescent="0.25">
      <c r="A703" t="s">
        <v>3218</v>
      </c>
      <c r="C703" t="s">
        <v>33</v>
      </c>
      <c r="D703" t="s">
        <v>3574</v>
      </c>
      <c r="G703" t="s">
        <v>3575</v>
      </c>
      <c r="H703" t="s">
        <v>34</v>
      </c>
      <c r="I703" t="b">
        <v>0</v>
      </c>
      <c r="J703" s="1">
        <v>42471</v>
      </c>
      <c r="K703" s="2">
        <v>42471</v>
      </c>
      <c r="L703" t="s">
        <v>39</v>
      </c>
      <c r="M703" s="3">
        <v>0.66666666666666663</v>
      </c>
      <c r="N703" t="s">
        <v>3576</v>
      </c>
      <c r="O703" t="s">
        <v>3577</v>
      </c>
      <c r="P703" t="s">
        <v>156</v>
      </c>
      <c r="Q703" t="b">
        <v>0</v>
      </c>
      <c r="R703" s="1">
        <v>42471</v>
      </c>
      <c r="S703" s="2">
        <v>42471</v>
      </c>
      <c r="T703" t="s">
        <v>39</v>
      </c>
      <c r="U703" s="3">
        <v>0.66666666666666663</v>
      </c>
      <c r="V703" t="s">
        <v>3576</v>
      </c>
      <c r="W703" t="s">
        <v>3577</v>
      </c>
      <c r="X703" t="s">
        <v>156</v>
      </c>
      <c r="Y703" t="s">
        <v>2983</v>
      </c>
      <c r="Z703" t="s">
        <v>2984</v>
      </c>
      <c r="AA703" t="s">
        <v>2983</v>
      </c>
      <c r="AD703" t="s">
        <v>37</v>
      </c>
      <c r="AE703" t="s">
        <v>37</v>
      </c>
      <c r="AF703" t="s">
        <v>38</v>
      </c>
      <c r="AG703" t="s">
        <v>33</v>
      </c>
      <c r="AH703" t="s">
        <v>2991</v>
      </c>
      <c r="AI703" t="s">
        <v>3221</v>
      </c>
      <c r="AK703" t="s">
        <v>2993</v>
      </c>
    </row>
    <row r="704" spans="1:37" x14ac:dyDescent="0.25">
      <c r="A704" t="s">
        <v>3222</v>
      </c>
      <c r="C704" t="s">
        <v>33</v>
      </c>
      <c r="D704" t="s">
        <v>3578</v>
      </c>
      <c r="G704" t="s">
        <v>3579</v>
      </c>
      <c r="H704" t="s">
        <v>34</v>
      </c>
      <c r="I704" t="b">
        <v>0</v>
      </c>
      <c r="J704" s="1">
        <v>42471</v>
      </c>
      <c r="K704" s="2">
        <v>42471</v>
      </c>
      <c r="L704" t="s">
        <v>39</v>
      </c>
      <c r="M704" s="3">
        <v>0.75</v>
      </c>
      <c r="N704" t="s">
        <v>798</v>
      </c>
      <c r="O704" t="s">
        <v>799</v>
      </c>
      <c r="P704" t="s">
        <v>156</v>
      </c>
      <c r="Q704" t="b">
        <v>0</v>
      </c>
      <c r="R704" s="1">
        <v>42471</v>
      </c>
      <c r="S704" s="2">
        <v>42471</v>
      </c>
      <c r="T704" t="s">
        <v>39</v>
      </c>
      <c r="U704" s="3">
        <v>0.75</v>
      </c>
      <c r="V704" t="s">
        <v>798</v>
      </c>
      <c r="W704" t="s">
        <v>799</v>
      </c>
      <c r="X704" t="s">
        <v>156</v>
      </c>
      <c r="Y704" t="s">
        <v>2983</v>
      </c>
      <c r="Z704" t="s">
        <v>2984</v>
      </c>
      <c r="AA704" t="s">
        <v>2983</v>
      </c>
      <c r="AD704" t="s">
        <v>37</v>
      </c>
      <c r="AE704" t="s">
        <v>37</v>
      </c>
      <c r="AF704" t="s">
        <v>38</v>
      </c>
      <c r="AG704" t="s">
        <v>33</v>
      </c>
      <c r="AH704" t="s">
        <v>2991</v>
      </c>
      <c r="AI704" t="s">
        <v>3225</v>
      </c>
      <c r="AK704" t="s">
        <v>2993</v>
      </c>
    </row>
    <row r="705" spans="1:37" x14ac:dyDescent="0.25">
      <c r="A705" t="s">
        <v>3235</v>
      </c>
      <c r="C705" t="s">
        <v>33</v>
      </c>
      <c r="D705" t="s">
        <v>3580</v>
      </c>
      <c r="G705" t="s">
        <v>3581</v>
      </c>
      <c r="H705" t="s">
        <v>34</v>
      </c>
      <c r="I705" t="b">
        <v>0</v>
      </c>
      <c r="J705" s="1">
        <v>42472</v>
      </c>
      <c r="K705" s="2">
        <v>42472</v>
      </c>
      <c r="L705" t="s">
        <v>40</v>
      </c>
      <c r="M705" s="3">
        <v>0.4375</v>
      </c>
      <c r="N705" t="s">
        <v>1982</v>
      </c>
      <c r="O705" t="s">
        <v>1983</v>
      </c>
      <c r="P705" t="s">
        <v>156</v>
      </c>
      <c r="Q705" t="b">
        <v>0</v>
      </c>
      <c r="R705" s="1">
        <v>42472</v>
      </c>
      <c r="S705" s="2">
        <v>42472</v>
      </c>
      <c r="T705" t="s">
        <v>40</v>
      </c>
      <c r="U705" s="3">
        <v>0.5</v>
      </c>
      <c r="V705" t="s">
        <v>3582</v>
      </c>
      <c r="W705" t="s">
        <v>3583</v>
      </c>
      <c r="X705" t="s">
        <v>156</v>
      </c>
      <c r="Y705" t="s">
        <v>2983</v>
      </c>
      <c r="Z705" t="s">
        <v>2984</v>
      </c>
      <c r="AA705" t="s">
        <v>2983</v>
      </c>
      <c r="AD705" t="s">
        <v>37</v>
      </c>
      <c r="AE705" t="s">
        <v>37</v>
      </c>
      <c r="AF705" t="s">
        <v>38</v>
      </c>
      <c r="AG705" t="s">
        <v>33</v>
      </c>
      <c r="AH705" t="s">
        <v>2999</v>
      </c>
      <c r="AI705" t="s">
        <v>3240</v>
      </c>
      <c r="AK705" t="s">
        <v>3001</v>
      </c>
    </row>
    <row r="706" spans="1:37" x14ac:dyDescent="0.25">
      <c r="A706" t="s">
        <v>2988</v>
      </c>
      <c r="C706" t="s">
        <v>33</v>
      </c>
      <c r="D706" t="s">
        <v>3584</v>
      </c>
      <c r="G706" t="s">
        <v>3585</v>
      </c>
      <c r="H706" t="s">
        <v>34</v>
      </c>
      <c r="I706" t="b">
        <v>0</v>
      </c>
      <c r="J706" s="1">
        <v>42472</v>
      </c>
      <c r="K706" s="2">
        <v>42472</v>
      </c>
      <c r="L706" t="s">
        <v>40</v>
      </c>
      <c r="M706" s="3">
        <v>0.4375</v>
      </c>
      <c r="N706" t="s">
        <v>1982</v>
      </c>
      <c r="O706" t="s">
        <v>1983</v>
      </c>
      <c r="P706" t="s">
        <v>156</v>
      </c>
      <c r="Q706" t="b">
        <v>0</v>
      </c>
      <c r="R706" s="1">
        <v>42472</v>
      </c>
      <c r="S706" s="2">
        <v>42472</v>
      </c>
      <c r="T706" t="s">
        <v>40</v>
      </c>
      <c r="U706" s="3">
        <v>0.4375</v>
      </c>
      <c r="V706" t="s">
        <v>1982</v>
      </c>
      <c r="W706" t="s">
        <v>1983</v>
      </c>
      <c r="X706" t="s">
        <v>156</v>
      </c>
      <c r="Y706" t="s">
        <v>2983</v>
      </c>
      <c r="Z706" t="s">
        <v>2984</v>
      </c>
      <c r="AA706" t="s">
        <v>2983</v>
      </c>
      <c r="AD706" t="s">
        <v>37</v>
      </c>
      <c r="AE706" t="s">
        <v>37</v>
      </c>
      <c r="AF706" t="s">
        <v>38</v>
      </c>
      <c r="AG706" t="s">
        <v>33</v>
      </c>
      <c r="AH706" t="s">
        <v>2991</v>
      </c>
      <c r="AI706" t="s">
        <v>2992</v>
      </c>
      <c r="AK706" t="s">
        <v>2993</v>
      </c>
    </row>
    <row r="707" spans="1:37" x14ac:dyDescent="0.25">
      <c r="A707" t="s">
        <v>2539</v>
      </c>
      <c r="C707" t="s">
        <v>33</v>
      </c>
      <c r="D707" t="s">
        <v>3002</v>
      </c>
      <c r="E707" t="s">
        <v>3586</v>
      </c>
      <c r="G707" t="s">
        <v>3587</v>
      </c>
      <c r="H707" t="s">
        <v>34</v>
      </c>
      <c r="I707" t="b">
        <v>0</v>
      </c>
      <c r="J707" s="1">
        <v>42472</v>
      </c>
      <c r="K707" s="2">
        <v>42472</v>
      </c>
      <c r="L707" t="s">
        <v>40</v>
      </c>
      <c r="M707" s="3">
        <v>0.58333333333333337</v>
      </c>
      <c r="N707" t="s">
        <v>3586</v>
      </c>
      <c r="O707" t="s">
        <v>3588</v>
      </c>
      <c r="P707" t="s">
        <v>156</v>
      </c>
      <c r="Q707" t="b">
        <v>0</v>
      </c>
      <c r="R707" s="1">
        <v>42472</v>
      </c>
      <c r="S707" s="2">
        <v>42472</v>
      </c>
      <c r="T707" t="s">
        <v>40</v>
      </c>
      <c r="U707" s="3">
        <v>0.6875</v>
      </c>
      <c r="V707" t="s">
        <v>2758</v>
      </c>
      <c r="W707" t="s">
        <v>2759</v>
      </c>
      <c r="X707" t="s">
        <v>156</v>
      </c>
      <c r="Y707" t="s">
        <v>2983</v>
      </c>
      <c r="Z707" t="s">
        <v>2984</v>
      </c>
      <c r="AA707" t="s">
        <v>2983</v>
      </c>
      <c r="AD707" t="s">
        <v>37</v>
      </c>
      <c r="AE707" t="s">
        <v>37</v>
      </c>
      <c r="AF707" t="s">
        <v>38</v>
      </c>
      <c r="AG707" t="s">
        <v>33</v>
      </c>
      <c r="AH707" t="s">
        <v>3006</v>
      </c>
      <c r="AI707" t="s">
        <v>3007</v>
      </c>
      <c r="AK707" t="s">
        <v>3008</v>
      </c>
    </row>
    <row r="708" spans="1:37" x14ac:dyDescent="0.25">
      <c r="A708" t="s">
        <v>3246</v>
      </c>
      <c r="C708" t="s">
        <v>33</v>
      </c>
      <c r="D708" t="s">
        <v>3589</v>
      </c>
      <c r="G708" t="s">
        <v>3590</v>
      </c>
      <c r="H708" t="s">
        <v>34</v>
      </c>
      <c r="I708" t="b">
        <v>0</v>
      </c>
      <c r="J708" s="1">
        <v>42472</v>
      </c>
      <c r="K708" s="2">
        <v>42472</v>
      </c>
      <c r="L708" t="s">
        <v>40</v>
      </c>
      <c r="M708" s="3">
        <v>0.625</v>
      </c>
      <c r="N708" t="s">
        <v>1988</v>
      </c>
      <c r="O708" t="s">
        <v>1989</v>
      </c>
      <c r="P708" t="s">
        <v>156</v>
      </c>
      <c r="Q708" t="b">
        <v>0</v>
      </c>
      <c r="R708" s="1">
        <v>42472</v>
      </c>
      <c r="S708" s="2">
        <v>42472</v>
      </c>
      <c r="T708" t="s">
        <v>40</v>
      </c>
      <c r="U708" s="3">
        <v>0.6875</v>
      </c>
      <c r="V708" t="s">
        <v>2758</v>
      </c>
      <c r="W708" t="s">
        <v>2759</v>
      </c>
      <c r="X708" t="s">
        <v>156</v>
      </c>
      <c r="Y708" t="s">
        <v>2983</v>
      </c>
      <c r="Z708" t="s">
        <v>2984</v>
      </c>
      <c r="AA708" t="s">
        <v>2983</v>
      </c>
      <c r="AD708" t="s">
        <v>37</v>
      </c>
      <c r="AE708" t="s">
        <v>37</v>
      </c>
      <c r="AF708" t="s">
        <v>38</v>
      </c>
      <c r="AG708" t="s">
        <v>33</v>
      </c>
      <c r="AH708" t="s">
        <v>3249</v>
      </c>
      <c r="AI708" t="s">
        <v>3250</v>
      </c>
      <c r="AK708" t="s">
        <v>3591</v>
      </c>
    </row>
    <row r="709" spans="1:37" x14ac:dyDescent="0.25">
      <c r="A709" t="s">
        <v>3592</v>
      </c>
      <c r="C709" t="s">
        <v>33</v>
      </c>
      <c r="D709" t="s">
        <v>3593</v>
      </c>
      <c r="G709" t="s">
        <v>3594</v>
      </c>
      <c r="H709" t="s">
        <v>34</v>
      </c>
      <c r="I709" t="b">
        <v>0</v>
      </c>
      <c r="J709" s="1">
        <v>42472</v>
      </c>
      <c r="K709" s="2">
        <v>42472</v>
      </c>
      <c r="L709" t="s">
        <v>40</v>
      </c>
      <c r="M709" s="3">
        <v>0.64583333333333337</v>
      </c>
      <c r="N709" t="s">
        <v>3595</v>
      </c>
      <c r="O709" t="s">
        <v>3596</v>
      </c>
      <c r="P709" t="s">
        <v>156</v>
      </c>
      <c r="Q709" t="b">
        <v>0</v>
      </c>
      <c r="R709" s="1">
        <v>42472</v>
      </c>
      <c r="S709" s="2">
        <v>42472</v>
      </c>
      <c r="T709" t="s">
        <v>40</v>
      </c>
      <c r="U709" s="3">
        <v>0.6875</v>
      </c>
      <c r="V709" t="s">
        <v>2758</v>
      </c>
      <c r="W709" t="s">
        <v>2759</v>
      </c>
      <c r="X709" t="s">
        <v>156</v>
      </c>
      <c r="Y709" t="s">
        <v>371</v>
      </c>
      <c r="AA709" t="s">
        <v>2983</v>
      </c>
      <c r="AD709" t="s">
        <v>37</v>
      </c>
      <c r="AE709" t="s">
        <v>37</v>
      </c>
      <c r="AF709" t="s">
        <v>38</v>
      </c>
      <c r="AG709" t="s">
        <v>33</v>
      </c>
      <c r="AH709" t="s">
        <v>3597</v>
      </c>
      <c r="AI709" t="s">
        <v>3598</v>
      </c>
      <c r="AK709" t="s">
        <v>3599</v>
      </c>
    </row>
    <row r="710" spans="1:37" x14ac:dyDescent="0.25">
      <c r="A710" t="s">
        <v>3019</v>
      </c>
      <c r="C710" t="s">
        <v>33</v>
      </c>
      <c r="D710" t="s">
        <v>3020</v>
      </c>
      <c r="E710" t="s">
        <v>3600</v>
      </c>
      <c r="G710" t="s">
        <v>3601</v>
      </c>
      <c r="H710" t="s">
        <v>34</v>
      </c>
      <c r="I710" t="b">
        <v>0</v>
      </c>
      <c r="J710" s="1">
        <v>42473</v>
      </c>
      <c r="K710" s="2">
        <v>42473</v>
      </c>
      <c r="L710" t="s">
        <v>41</v>
      </c>
      <c r="M710" s="3">
        <v>0.41666666666666669</v>
      </c>
      <c r="N710" t="s">
        <v>3600</v>
      </c>
      <c r="O710" t="s">
        <v>3602</v>
      </c>
      <c r="P710" t="s">
        <v>156</v>
      </c>
      <c r="Q710" t="b">
        <v>0</v>
      </c>
      <c r="R710" s="1">
        <v>42473</v>
      </c>
      <c r="S710" s="2">
        <v>42473</v>
      </c>
      <c r="T710" t="s">
        <v>41</v>
      </c>
      <c r="U710" s="3">
        <v>0.58333333333333337</v>
      </c>
      <c r="V710" t="s">
        <v>836</v>
      </c>
      <c r="W710" t="s">
        <v>837</v>
      </c>
      <c r="X710" t="s">
        <v>156</v>
      </c>
      <c r="Y710" t="s">
        <v>2983</v>
      </c>
      <c r="Z710" t="s">
        <v>2984</v>
      </c>
      <c r="AA710" t="s">
        <v>2983</v>
      </c>
      <c r="AD710" t="s">
        <v>37</v>
      </c>
      <c r="AE710" t="s">
        <v>37</v>
      </c>
      <c r="AF710" t="s">
        <v>38</v>
      </c>
      <c r="AG710" t="s">
        <v>33</v>
      </c>
      <c r="AH710" t="s">
        <v>3026</v>
      </c>
      <c r="AI710" t="s">
        <v>3027</v>
      </c>
      <c r="AK710" t="s">
        <v>3028</v>
      </c>
    </row>
    <row r="711" spans="1:37" x14ac:dyDescent="0.25">
      <c r="A711" t="s">
        <v>3035</v>
      </c>
      <c r="C711" t="s">
        <v>33</v>
      </c>
      <c r="D711" t="s">
        <v>3603</v>
      </c>
      <c r="G711" t="s">
        <v>3604</v>
      </c>
      <c r="H711" t="s">
        <v>34</v>
      </c>
      <c r="I711" t="b">
        <v>0</v>
      </c>
      <c r="J711" s="1">
        <v>42473</v>
      </c>
      <c r="K711" s="2">
        <v>42473</v>
      </c>
      <c r="L711" t="s">
        <v>41</v>
      </c>
      <c r="M711" s="3">
        <v>0.4375</v>
      </c>
      <c r="N711" t="s">
        <v>3605</v>
      </c>
      <c r="O711" t="s">
        <v>3606</v>
      </c>
      <c r="P711" t="s">
        <v>156</v>
      </c>
      <c r="Q711" t="b">
        <v>0</v>
      </c>
      <c r="R711" s="1">
        <v>42473</v>
      </c>
      <c r="S711" s="2">
        <v>42473</v>
      </c>
      <c r="T711" t="s">
        <v>41</v>
      </c>
      <c r="U711" s="3">
        <v>0.4375</v>
      </c>
      <c r="V711" t="s">
        <v>3605</v>
      </c>
      <c r="W711" t="s">
        <v>3606</v>
      </c>
      <c r="X711" t="s">
        <v>156</v>
      </c>
      <c r="Y711" t="s">
        <v>2983</v>
      </c>
      <c r="Z711" t="s">
        <v>2984</v>
      </c>
      <c r="AA711" t="s">
        <v>2983</v>
      </c>
      <c r="AD711" t="s">
        <v>37</v>
      </c>
      <c r="AE711" t="s">
        <v>37</v>
      </c>
      <c r="AF711" t="s">
        <v>38</v>
      </c>
      <c r="AG711" t="s">
        <v>33</v>
      </c>
      <c r="AH711" t="s">
        <v>2991</v>
      </c>
      <c r="AI711" t="s">
        <v>3038</v>
      </c>
      <c r="AK711" t="s">
        <v>2993</v>
      </c>
    </row>
    <row r="712" spans="1:37" x14ac:dyDescent="0.25">
      <c r="A712" t="s">
        <v>3253</v>
      </c>
      <c r="C712" t="s">
        <v>33</v>
      </c>
      <c r="D712" t="s">
        <v>3607</v>
      </c>
      <c r="G712" t="s">
        <v>3608</v>
      </c>
      <c r="H712" t="s">
        <v>34</v>
      </c>
      <c r="I712" t="b">
        <v>0</v>
      </c>
      <c r="J712" s="1">
        <v>42473</v>
      </c>
      <c r="K712" s="2">
        <v>42473</v>
      </c>
      <c r="L712" t="s">
        <v>41</v>
      </c>
      <c r="M712" s="3">
        <v>0.4375</v>
      </c>
      <c r="N712" t="s">
        <v>3605</v>
      </c>
      <c r="O712" t="s">
        <v>3606</v>
      </c>
      <c r="P712" t="s">
        <v>156</v>
      </c>
      <c r="Q712" t="b">
        <v>0</v>
      </c>
      <c r="R712" s="1">
        <v>42473</v>
      </c>
      <c r="S712" s="2">
        <v>42473</v>
      </c>
      <c r="T712" t="s">
        <v>41</v>
      </c>
      <c r="U712" s="3">
        <v>0.5</v>
      </c>
      <c r="V712" t="s">
        <v>3609</v>
      </c>
      <c r="W712" t="s">
        <v>3610</v>
      </c>
      <c r="X712" t="s">
        <v>156</v>
      </c>
      <c r="Y712" t="s">
        <v>2983</v>
      </c>
      <c r="Z712" t="s">
        <v>2984</v>
      </c>
      <c r="AA712" t="s">
        <v>2983</v>
      </c>
      <c r="AD712" t="s">
        <v>37</v>
      </c>
      <c r="AE712" t="s">
        <v>37</v>
      </c>
      <c r="AF712" t="s">
        <v>38</v>
      </c>
      <c r="AG712" t="s">
        <v>33</v>
      </c>
      <c r="AH712" t="s">
        <v>2999</v>
      </c>
      <c r="AI712" t="s">
        <v>3256</v>
      </c>
      <c r="AK712" t="s">
        <v>3001</v>
      </c>
    </row>
    <row r="713" spans="1:37" x14ac:dyDescent="0.25">
      <c r="A713" t="s">
        <v>3035</v>
      </c>
      <c r="C713" t="s">
        <v>33</v>
      </c>
      <c r="D713" t="s">
        <v>3611</v>
      </c>
      <c r="G713" t="s">
        <v>3612</v>
      </c>
      <c r="H713" t="s">
        <v>34</v>
      </c>
      <c r="I713" t="b">
        <v>0</v>
      </c>
      <c r="J713" s="1">
        <v>42473</v>
      </c>
      <c r="K713" s="2">
        <v>42473</v>
      </c>
      <c r="L713" t="s">
        <v>41</v>
      </c>
      <c r="M713" s="3">
        <v>0.4375</v>
      </c>
      <c r="N713" t="s">
        <v>3605</v>
      </c>
      <c r="O713" t="s">
        <v>3606</v>
      </c>
      <c r="P713" t="s">
        <v>156</v>
      </c>
      <c r="Q713" t="b">
        <v>0</v>
      </c>
      <c r="R713" s="1">
        <v>42473</v>
      </c>
      <c r="S713" s="2">
        <v>42473</v>
      </c>
      <c r="T713" t="s">
        <v>41</v>
      </c>
      <c r="U713" s="3">
        <v>0.4375</v>
      </c>
      <c r="V713" t="s">
        <v>3605</v>
      </c>
      <c r="W713" t="s">
        <v>3606</v>
      </c>
      <c r="X713" t="s">
        <v>156</v>
      </c>
      <c r="Y713" t="s">
        <v>2983</v>
      </c>
      <c r="Z713" t="s">
        <v>2984</v>
      </c>
      <c r="AA713" t="s">
        <v>2983</v>
      </c>
      <c r="AD713" t="s">
        <v>37</v>
      </c>
      <c r="AE713" t="s">
        <v>37</v>
      </c>
      <c r="AF713" t="s">
        <v>38</v>
      </c>
      <c r="AG713" t="s">
        <v>33</v>
      </c>
      <c r="AH713" t="s">
        <v>2991</v>
      </c>
      <c r="AI713" t="s">
        <v>3038</v>
      </c>
      <c r="AK713" t="s">
        <v>2993</v>
      </c>
    </row>
    <row r="714" spans="1:37" x14ac:dyDescent="0.25">
      <c r="A714" t="s">
        <v>2539</v>
      </c>
      <c r="C714" t="s">
        <v>33</v>
      </c>
      <c r="D714" t="s">
        <v>3002</v>
      </c>
      <c r="E714" t="s">
        <v>836</v>
      </c>
      <c r="G714" t="s">
        <v>3613</v>
      </c>
      <c r="H714" t="s">
        <v>34</v>
      </c>
      <c r="I714" t="b">
        <v>0</v>
      </c>
      <c r="J714" s="1">
        <v>42473</v>
      </c>
      <c r="K714" s="2">
        <v>42473</v>
      </c>
      <c r="L714" t="s">
        <v>41</v>
      </c>
      <c r="M714" s="3">
        <v>0.58333333333333337</v>
      </c>
      <c r="N714" t="s">
        <v>836</v>
      </c>
      <c r="O714" t="s">
        <v>837</v>
      </c>
      <c r="P714" t="s">
        <v>156</v>
      </c>
      <c r="Q714" t="b">
        <v>0</v>
      </c>
      <c r="R714" s="1">
        <v>42473</v>
      </c>
      <c r="S714" s="2">
        <v>42473</v>
      </c>
      <c r="T714" t="s">
        <v>41</v>
      </c>
      <c r="U714" s="3">
        <v>0.6875</v>
      </c>
      <c r="V714" t="s">
        <v>851</v>
      </c>
      <c r="W714" t="s">
        <v>852</v>
      </c>
      <c r="X714" t="s">
        <v>156</v>
      </c>
      <c r="Y714" t="s">
        <v>2983</v>
      </c>
      <c r="Z714" t="s">
        <v>2984</v>
      </c>
      <c r="AA714" t="s">
        <v>2983</v>
      </c>
      <c r="AD714" t="s">
        <v>37</v>
      </c>
      <c r="AE714" t="s">
        <v>37</v>
      </c>
      <c r="AF714" t="s">
        <v>38</v>
      </c>
      <c r="AG714" t="s">
        <v>33</v>
      </c>
      <c r="AH714" t="s">
        <v>3006</v>
      </c>
      <c r="AI714" t="s">
        <v>3007</v>
      </c>
      <c r="AK714" t="s">
        <v>3008</v>
      </c>
    </row>
    <row r="715" spans="1:37" x14ac:dyDescent="0.25">
      <c r="A715" t="s">
        <v>3009</v>
      </c>
      <c r="C715" t="s">
        <v>33</v>
      </c>
      <c r="D715" t="s">
        <v>3010</v>
      </c>
      <c r="E715" t="s">
        <v>3614</v>
      </c>
      <c r="G715" t="s">
        <v>3615</v>
      </c>
      <c r="H715" t="s">
        <v>34</v>
      </c>
      <c r="I715" t="b">
        <v>0</v>
      </c>
      <c r="J715" s="1">
        <v>42473</v>
      </c>
      <c r="K715" s="2">
        <v>42473</v>
      </c>
      <c r="L715" t="s">
        <v>41</v>
      </c>
      <c r="M715" s="3">
        <v>0.60416666666666663</v>
      </c>
      <c r="N715" t="s">
        <v>3614</v>
      </c>
      <c r="O715" t="s">
        <v>3616</v>
      </c>
      <c r="P715" t="s">
        <v>156</v>
      </c>
      <c r="Q715" t="b">
        <v>0</v>
      </c>
      <c r="R715" s="1">
        <v>42473</v>
      </c>
      <c r="S715" s="2">
        <v>42473</v>
      </c>
      <c r="T715" t="s">
        <v>41</v>
      </c>
      <c r="U715" s="3">
        <v>0.70833333333333337</v>
      </c>
      <c r="V715" t="s">
        <v>2008</v>
      </c>
      <c r="W715" t="s">
        <v>2009</v>
      </c>
      <c r="X715" t="s">
        <v>156</v>
      </c>
      <c r="Y715" t="s">
        <v>2983</v>
      </c>
      <c r="Z715" t="s">
        <v>2984</v>
      </c>
      <c r="AA715" t="s">
        <v>2983</v>
      </c>
      <c r="AD715" t="s">
        <v>37</v>
      </c>
      <c r="AE715" t="s">
        <v>37</v>
      </c>
      <c r="AF715" t="s">
        <v>38</v>
      </c>
      <c r="AG715" t="s">
        <v>33</v>
      </c>
      <c r="AH715" t="s">
        <v>3016</v>
      </c>
      <c r="AI715" t="s">
        <v>3017</v>
      </c>
      <c r="AK715" t="s">
        <v>3018</v>
      </c>
    </row>
    <row r="716" spans="1:37" x14ac:dyDescent="0.25">
      <c r="A716" t="s">
        <v>3125</v>
      </c>
      <c r="C716" t="s">
        <v>33</v>
      </c>
      <c r="D716" t="s">
        <v>3617</v>
      </c>
      <c r="G716" t="s">
        <v>3618</v>
      </c>
      <c r="H716" t="s">
        <v>34</v>
      </c>
      <c r="I716" t="b">
        <v>0</v>
      </c>
      <c r="J716" s="1">
        <v>42473</v>
      </c>
      <c r="K716" s="2">
        <v>42473</v>
      </c>
      <c r="L716" t="s">
        <v>41</v>
      </c>
      <c r="M716" s="3">
        <v>0.625</v>
      </c>
      <c r="N716" t="s">
        <v>3619</v>
      </c>
      <c r="O716" t="s">
        <v>3620</v>
      </c>
      <c r="P716" t="s">
        <v>156</v>
      </c>
      <c r="Q716" t="b">
        <v>0</v>
      </c>
      <c r="R716" s="1">
        <v>42473</v>
      </c>
      <c r="S716" s="2">
        <v>42473</v>
      </c>
      <c r="T716" t="s">
        <v>41</v>
      </c>
      <c r="U716" s="3">
        <v>0.75</v>
      </c>
      <c r="V716" t="s">
        <v>3621</v>
      </c>
      <c r="W716" t="s">
        <v>3622</v>
      </c>
      <c r="X716" t="s">
        <v>156</v>
      </c>
      <c r="Y716" t="s">
        <v>2983</v>
      </c>
      <c r="Z716" t="s">
        <v>2984</v>
      </c>
      <c r="AA716" t="s">
        <v>2983</v>
      </c>
      <c r="AD716" t="s">
        <v>37</v>
      </c>
      <c r="AE716" t="s">
        <v>37</v>
      </c>
      <c r="AF716" t="s">
        <v>38</v>
      </c>
      <c r="AG716" t="s">
        <v>33</v>
      </c>
      <c r="AH716" t="s">
        <v>3059</v>
      </c>
      <c r="AI716" t="s">
        <v>3130</v>
      </c>
      <c r="AK716" t="s">
        <v>3061</v>
      </c>
    </row>
    <row r="717" spans="1:37" x14ac:dyDescent="0.25">
      <c r="A717" t="s">
        <v>2539</v>
      </c>
      <c r="C717" t="s">
        <v>33</v>
      </c>
      <c r="D717" t="s">
        <v>3002</v>
      </c>
      <c r="E717" t="s">
        <v>3623</v>
      </c>
      <c r="G717" t="s">
        <v>3624</v>
      </c>
      <c r="H717" t="s">
        <v>34</v>
      </c>
      <c r="I717" t="b">
        <v>0</v>
      </c>
      <c r="J717" s="1">
        <v>42474</v>
      </c>
      <c r="K717" s="2">
        <v>42474</v>
      </c>
      <c r="L717" t="s">
        <v>42</v>
      </c>
      <c r="M717" s="3">
        <v>0.58333333333333337</v>
      </c>
      <c r="N717" t="s">
        <v>3623</v>
      </c>
      <c r="O717" t="s">
        <v>3625</v>
      </c>
      <c r="P717" t="s">
        <v>156</v>
      </c>
      <c r="Q717" t="b">
        <v>0</v>
      </c>
      <c r="R717" s="1">
        <v>42474</v>
      </c>
      <c r="S717" s="2">
        <v>42474</v>
      </c>
      <c r="T717" t="s">
        <v>42</v>
      </c>
      <c r="U717" s="3">
        <v>0.6875</v>
      </c>
      <c r="V717" t="s">
        <v>866</v>
      </c>
      <c r="W717" t="s">
        <v>868</v>
      </c>
      <c r="X717" t="s">
        <v>156</v>
      </c>
      <c r="Y717" t="s">
        <v>2983</v>
      </c>
      <c r="Z717" t="s">
        <v>2984</v>
      </c>
      <c r="AA717" t="s">
        <v>2983</v>
      </c>
      <c r="AD717" t="s">
        <v>37</v>
      </c>
      <c r="AE717" t="s">
        <v>37</v>
      </c>
      <c r="AF717" t="s">
        <v>38</v>
      </c>
      <c r="AG717" t="s">
        <v>33</v>
      </c>
      <c r="AH717" t="s">
        <v>3006</v>
      </c>
      <c r="AI717" t="s">
        <v>3007</v>
      </c>
      <c r="AK717" t="s">
        <v>3008</v>
      </c>
    </row>
    <row r="718" spans="1:37" x14ac:dyDescent="0.25">
      <c r="A718" t="s">
        <v>3009</v>
      </c>
      <c r="C718" t="s">
        <v>33</v>
      </c>
      <c r="D718" t="s">
        <v>3010</v>
      </c>
      <c r="E718" t="s">
        <v>3626</v>
      </c>
      <c r="G718" t="s">
        <v>3627</v>
      </c>
      <c r="H718" t="s">
        <v>34</v>
      </c>
      <c r="I718" t="b">
        <v>0</v>
      </c>
      <c r="J718" s="1">
        <v>42474</v>
      </c>
      <c r="K718" s="2">
        <v>42474</v>
      </c>
      <c r="L718" t="s">
        <v>42</v>
      </c>
      <c r="M718" s="3">
        <v>0.60416666666666663</v>
      </c>
      <c r="N718" t="s">
        <v>3626</v>
      </c>
      <c r="O718" t="s">
        <v>3628</v>
      </c>
      <c r="P718" t="s">
        <v>156</v>
      </c>
      <c r="Q718" t="b">
        <v>0</v>
      </c>
      <c r="R718" s="1">
        <v>42474</v>
      </c>
      <c r="S718" s="2">
        <v>42474</v>
      </c>
      <c r="T718" t="s">
        <v>42</v>
      </c>
      <c r="U718" s="3">
        <v>0.70833333333333337</v>
      </c>
      <c r="V718" t="s">
        <v>2038</v>
      </c>
      <c r="W718" t="s">
        <v>2039</v>
      </c>
      <c r="X718" t="s">
        <v>156</v>
      </c>
      <c r="Y718" t="s">
        <v>2983</v>
      </c>
      <c r="Z718" t="s">
        <v>2984</v>
      </c>
      <c r="AA718" t="s">
        <v>2983</v>
      </c>
      <c r="AD718" t="s">
        <v>37</v>
      </c>
      <c r="AE718" t="s">
        <v>37</v>
      </c>
      <c r="AF718" t="s">
        <v>38</v>
      </c>
      <c r="AG718" t="s">
        <v>33</v>
      </c>
      <c r="AH718" t="s">
        <v>3016</v>
      </c>
      <c r="AI718" t="s">
        <v>3017</v>
      </c>
      <c r="AK718" t="s">
        <v>3018</v>
      </c>
    </row>
    <row r="719" spans="1:37" x14ac:dyDescent="0.25">
      <c r="A719" t="s">
        <v>3056</v>
      </c>
      <c r="C719" t="s">
        <v>33</v>
      </c>
      <c r="D719" t="s">
        <v>3629</v>
      </c>
      <c r="G719" t="s">
        <v>3630</v>
      </c>
      <c r="H719" t="s">
        <v>34</v>
      </c>
      <c r="I719" t="b">
        <v>0</v>
      </c>
      <c r="J719" s="1">
        <v>42474</v>
      </c>
      <c r="K719" s="2">
        <v>42474</v>
      </c>
      <c r="L719" t="s">
        <v>42</v>
      </c>
      <c r="M719" s="3">
        <v>0.66666666666666663</v>
      </c>
      <c r="N719" t="s">
        <v>2043</v>
      </c>
      <c r="O719" t="s">
        <v>2044</v>
      </c>
      <c r="P719" t="s">
        <v>156</v>
      </c>
      <c r="Q719" t="b">
        <v>0</v>
      </c>
      <c r="R719" s="1">
        <v>42474</v>
      </c>
      <c r="S719" s="2">
        <v>42474</v>
      </c>
      <c r="T719" t="s">
        <v>42</v>
      </c>
      <c r="U719" s="3">
        <v>0.70833333333333337</v>
      </c>
      <c r="V719" t="s">
        <v>2038</v>
      </c>
      <c r="W719" t="s">
        <v>2039</v>
      </c>
      <c r="X719" t="s">
        <v>156</v>
      </c>
      <c r="Y719" t="s">
        <v>2983</v>
      </c>
      <c r="Z719" t="s">
        <v>2984</v>
      </c>
      <c r="AA719" t="s">
        <v>2983</v>
      </c>
      <c r="AD719" t="s">
        <v>37</v>
      </c>
      <c r="AE719" t="s">
        <v>37</v>
      </c>
      <c r="AF719" t="s">
        <v>38</v>
      </c>
      <c r="AG719" t="s">
        <v>33</v>
      </c>
      <c r="AH719" t="s">
        <v>3059</v>
      </c>
      <c r="AI719" t="s">
        <v>3060</v>
      </c>
      <c r="AK719" t="s">
        <v>3061</v>
      </c>
    </row>
    <row r="720" spans="1:37" x14ac:dyDescent="0.25">
      <c r="A720" t="s">
        <v>2539</v>
      </c>
      <c r="C720" t="s">
        <v>33</v>
      </c>
      <c r="D720" t="s">
        <v>3002</v>
      </c>
      <c r="E720" t="s">
        <v>3631</v>
      </c>
      <c r="G720" t="s">
        <v>3632</v>
      </c>
      <c r="H720" t="s">
        <v>34</v>
      </c>
      <c r="I720" t="b">
        <v>0</v>
      </c>
      <c r="J720" s="1">
        <v>42475</v>
      </c>
      <c r="K720" s="2">
        <v>42475</v>
      </c>
      <c r="L720" t="s">
        <v>43</v>
      </c>
      <c r="M720" s="3">
        <v>0.58333333333333337</v>
      </c>
      <c r="N720" t="s">
        <v>3631</v>
      </c>
      <c r="O720" t="s">
        <v>3633</v>
      </c>
      <c r="P720" t="s">
        <v>156</v>
      </c>
      <c r="Q720" t="b">
        <v>0</v>
      </c>
      <c r="R720" s="1">
        <v>42475</v>
      </c>
      <c r="S720" s="2">
        <v>42475</v>
      </c>
      <c r="T720" t="s">
        <v>43</v>
      </c>
      <c r="U720" s="3">
        <v>0.6875</v>
      </c>
      <c r="V720" t="s">
        <v>3634</v>
      </c>
      <c r="W720" t="s">
        <v>3635</v>
      </c>
      <c r="X720" t="s">
        <v>156</v>
      </c>
      <c r="Y720" t="s">
        <v>2983</v>
      </c>
      <c r="Z720" t="s">
        <v>2984</v>
      </c>
      <c r="AA720" t="s">
        <v>2983</v>
      </c>
      <c r="AD720" t="s">
        <v>37</v>
      </c>
      <c r="AE720" t="s">
        <v>37</v>
      </c>
      <c r="AF720" t="s">
        <v>38</v>
      </c>
      <c r="AG720" t="s">
        <v>33</v>
      </c>
      <c r="AH720" t="s">
        <v>3006</v>
      </c>
      <c r="AI720" t="s">
        <v>3007</v>
      </c>
      <c r="AK720" t="s">
        <v>3008</v>
      </c>
    </row>
    <row r="721" spans="1:37" x14ac:dyDescent="0.25">
      <c r="A721" t="s">
        <v>3636</v>
      </c>
      <c r="C721" t="s">
        <v>33</v>
      </c>
      <c r="D721" t="s">
        <v>3637</v>
      </c>
      <c r="G721" t="s">
        <v>3638</v>
      </c>
      <c r="H721" t="s">
        <v>34</v>
      </c>
      <c r="I721" t="b">
        <v>0</v>
      </c>
      <c r="J721" s="1">
        <v>42476</v>
      </c>
      <c r="K721" s="2">
        <v>42476</v>
      </c>
      <c r="L721" t="s">
        <v>35</v>
      </c>
      <c r="M721" s="3">
        <v>0.4375</v>
      </c>
      <c r="N721" t="s">
        <v>2061</v>
      </c>
      <c r="O721" t="s">
        <v>2062</v>
      </c>
      <c r="P721" t="s">
        <v>156</v>
      </c>
      <c r="Q721" t="b">
        <v>0</v>
      </c>
      <c r="R721" s="1">
        <v>42476</v>
      </c>
      <c r="S721" s="2">
        <v>42476</v>
      </c>
      <c r="T721" t="s">
        <v>35</v>
      </c>
      <c r="U721" s="3">
        <v>0.4375</v>
      </c>
      <c r="V721" t="s">
        <v>2061</v>
      </c>
      <c r="W721" t="s">
        <v>2062</v>
      </c>
      <c r="X721" t="s">
        <v>156</v>
      </c>
      <c r="Y721" t="s">
        <v>2983</v>
      </c>
      <c r="Z721" t="s">
        <v>2984</v>
      </c>
      <c r="AA721" t="s">
        <v>2983</v>
      </c>
      <c r="AD721" t="s">
        <v>37</v>
      </c>
      <c r="AE721" t="s">
        <v>37</v>
      </c>
      <c r="AF721" t="s">
        <v>38</v>
      </c>
      <c r="AG721" t="s">
        <v>33</v>
      </c>
      <c r="AH721" t="s">
        <v>3059</v>
      </c>
      <c r="AI721" t="s">
        <v>3356</v>
      </c>
      <c r="AK721" t="s">
        <v>3061</v>
      </c>
    </row>
    <row r="722" spans="1:37" x14ac:dyDescent="0.25">
      <c r="A722" t="s">
        <v>3362</v>
      </c>
      <c r="C722" t="s">
        <v>33</v>
      </c>
      <c r="D722" t="s">
        <v>3363</v>
      </c>
      <c r="E722" t="s">
        <v>2069</v>
      </c>
      <c r="G722" t="s">
        <v>3639</v>
      </c>
      <c r="H722" t="s">
        <v>34</v>
      </c>
      <c r="I722" t="b">
        <v>0</v>
      </c>
      <c r="J722" s="1">
        <v>42476</v>
      </c>
      <c r="K722" s="2">
        <v>42476</v>
      </c>
      <c r="L722" t="s">
        <v>35</v>
      </c>
      <c r="M722" s="3">
        <v>0.625</v>
      </c>
      <c r="N722" t="s">
        <v>2069</v>
      </c>
      <c r="O722" t="s">
        <v>2070</v>
      </c>
      <c r="P722" t="s">
        <v>156</v>
      </c>
      <c r="Q722" t="b">
        <v>0</v>
      </c>
      <c r="R722" s="1">
        <v>42476</v>
      </c>
      <c r="S722" s="2">
        <v>42476</v>
      </c>
      <c r="T722" t="s">
        <v>35</v>
      </c>
      <c r="U722" s="3">
        <v>0.66666666666666663</v>
      </c>
      <c r="V722" t="s">
        <v>2071</v>
      </c>
      <c r="W722" t="s">
        <v>2072</v>
      </c>
      <c r="X722" t="s">
        <v>156</v>
      </c>
      <c r="Y722" t="s">
        <v>2983</v>
      </c>
      <c r="Z722" t="s">
        <v>2984</v>
      </c>
      <c r="AA722" t="s">
        <v>2983</v>
      </c>
      <c r="AD722" t="s">
        <v>37</v>
      </c>
      <c r="AE722" t="s">
        <v>37</v>
      </c>
      <c r="AF722" t="s">
        <v>38</v>
      </c>
      <c r="AG722" t="s">
        <v>33</v>
      </c>
      <c r="AH722" t="s">
        <v>3369</v>
      </c>
      <c r="AI722" t="s">
        <v>3370</v>
      </c>
      <c r="AK722" t="s">
        <v>3371</v>
      </c>
    </row>
    <row r="723" spans="1:37" x14ac:dyDescent="0.25">
      <c r="A723" t="s">
        <v>3125</v>
      </c>
      <c r="C723" t="s">
        <v>33</v>
      </c>
      <c r="D723" t="s">
        <v>3640</v>
      </c>
      <c r="G723" t="s">
        <v>3641</v>
      </c>
      <c r="H723" t="s">
        <v>34</v>
      </c>
      <c r="I723" t="b">
        <v>0</v>
      </c>
      <c r="J723" s="1">
        <v>42477</v>
      </c>
      <c r="K723" s="2">
        <v>42477</v>
      </c>
      <c r="L723" t="s">
        <v>36</v>
      </c>
      <c r="M723" s="3">
        <v>0.58333333333333337</v>
      </c>
      <c r="N723" t="s">
        <v>3642</v>
      </c>
      <c r="O723" t="s">
        <v>3643</v>
      </c>
      <c r="P723" t="s">
        <v>156</v>
      </c>
      <c r="Q723" t="b">
        <v>0</v>
      </c>
      <c r="R723" s="1">
        <v>42477</v>
      </c>
      <c r="S723" s="2">
        <v>42477</v>
      </c>
      <c r="T723" t="s">
        <v>36</v>
      </c>
      <c r="U723" s="3">
        <v>0.6875</v>
      </c>
      <c r="V723" t="s">
        <v>3644</v>
      </c>
      <c r="W723" t="s">
        <v>3645</v>
      </c>
      <c r="X723" t="s">
        <v>156</v>
      </c>
      <c r="Y723" t="s">
        <v>2983</v>
      </c>
      <c r="Z723" t="s">
        <v>2984</v>
      </c>
      <c r="AA723" t="s">
        <v>2983</v>
      </c>
      <c r="AD723" t="s">
        <v>37</v>
      </c>
      <c r="AE723" t="s">
        <v>37</v>
      </c>
      <c r="AF723" t="s">
        <v>38</v>
      </c>
      <c r="AG723" t="s">
        <v>33</v>
      </c>
      <c r="AH723" t="s">
        <v>3059</v>
      </c>
      <c r="AI723" t="s">
        <v>3185</v>
      </c>
      <c r="AK723" t="s">
        <v>3061</v>
      </c>
    </row>
    <row r="724" spans="1:37" x14ac:dyDescent="0.25">
      <c r="A724" t="s">
        <v>3019</v>
      </c>
      <c r="C724" t="s">
        <v>33</v>
      </c>
      <c r="D724" t="s">
        <v>3020</v>
      </c>
      <c r="E724" t="s">
        <v>2076</v>
      </c>
      <c r="G724" t="s">
        <v>3646</v>
      </c>
      <c r="H724" t="s">
        <v>34</v>
      </c>
      <c r="I724" t="b">
        <v>0</v>
      </c>
      <c r="J724" s="1">
        <v>42478</v>
      </c>
      <c r="K724" s="2">
        <v>42478</v>
      </c>
      <c r="L724" t="s">
        <v>39</v>
      </c>
      <c r="M724" s="3">
        <v>0.41666666666666669</v>
      </c>
      <c r="N724" t="s">
        <v>2076</v>
      </c>
      <c r="O724" t="s">
        <v>2078</v>
      </c>
      <c r="P724" t="s">
        <v>156</v>
      </c>
      <c r="Q724" t="b">
        <v>0</v>
      </c>
      <c r="R724" s="1">
        <v>42478</v>
      </c>
      <c r="S724" s="2">
        <v>42478</v>
      </c>
      <c r="T724" t="s">
        <v>39</v>
      </c>
      <c r="U724" s="3">
        <v>0.58333333333333337</v>
      </c>
      <c r="V724" t="s">
        <v>3647</v>
      </c>
      <c r="W724" t="s">
        <v>3648</v>
      </c>
      <c r="X724" t="s">
        <v>156</v>
      </c>
      <c r="Y724" t="s">
        <v>2983</v>
      </c>
      <c r="Z724" t="s">
        <v>2984</v>
      </c>
      <c r="AA724" t="s">
        <v>2983</v>
      </c>
      <c r="AD724" t="s">
        <v>37</v>
      </c>
      <c r="AE724" t="s">
        <v>37</v>
      </c>
      <c r="AF724" t="s">
        <v>38</v>
      </c>
      <c r="AG724" t="s">
        <v>33</v>
      </c>
      <c r="AH724" t="s">
        <v>3026</v>
      </c>
      <c r="AI724" t="s">
        <v>3027</v>
      </c>
      <c r="AK724" t="s">
        <v>3028</v>
      </c>
    </row>
    <row r="725" spans="1:37" x14ac:dyDescent="0.25">
      <c r="A725" t="s">
        <v>3199</v>
      </c>
      <c r="C725" t="s">
        <v>33</v>
      </c>
      <c r="D725" t="s">
        <v>3649</v>
      </c>
      <c r="G725" t="s">
        <v>3650</v>
      </c>
      <c r="H725" t="s">
        <v>34</v>
      </c>
      <c r="I725" t="b">
        <v>0</v>
      </c>
      <c r="J725" s="1">
        <v>42478</v>
      </c>
      <c r="K725" s="2">
        <v>42478</v>
      </c>
      <c r="L725" t="s">
        <v>39</v>
      </c>
      <c r="M725" s="3">
        <v>0.4375</v>
      </c>
      <c r="N725" t="s">
        <v>2081</v>
      </c>
      <c r="O725" t="s">
        <v>2082</v>
      </c>
      <c r="P725" t="s">
        <v>156</v>
      </c>
      <c r="Q725" t="b">
        <v>0</v>
      </c>
      <c r="R725" s="1">
        <v>42478</v>
      </c>
      <c r="S725" s="2">
        <v>42478</v>
      </c>
      <c r="T725" t="s">
        <v>39</v>
      </c>
      <c r="U725" s="3">
        <v>0.4375</v>
      </c>
      <c r="V725" t="s">
        <v>2081</v>
      </c>
      <c r="W725" t="s">
        <v>2082</v>
      </c>
      <c r="X725" t="s">
        <v>156</v>
      </c>
      <c r="Y725" t="s">
        <v>2983</v>
      </c>
      <c r="Z725" t="s">
        <v>2984</v>
      </c>
      <c r="AA725" t="s">
        <v>2983</v>
      </c>
      <c r="AD725" t="s">
        <v>37</v>
      </c>
      <c r="AE725" t="s">
        <v>37</v>
      </c>
      <c r="AF725" t="s">
        <v>38</v>
      </c>
      <c r="AG725" t="s">
        <v>33</v>
      </c>
      <c r="AH725" t="s">
        <v>2991</v>
      </c>
      <c r="AI725" t="s">
        <v>3202</v>
      </c>
      <c r="AK725" t="s">
        <v>2993</v>
      </c>
    </row>
    <row r="726" spans="1:37" x14ac:dyDescent="0.25">
      <c r="A726" t="s">
        <v>3305</v>
      </c>
      <c r="C726" t="s">
        <v>33</v>
      </c>
      <c r="D726" t="s">
        <v>3651</v>
      </c>
      <c r="G726" t="s">
        <v>3652</v>
      </c>
      <c r="H726" t="s">
        <v>34</v>
      </c>
      <c r="I726" t="b">
        <v>0</v>
      </c>
      <c r="J726" s="1">
        <v>42478</v>
      </c>
      <c r="K726" s="2">
        <v>42478</v>
      </c>
      <c r="L726" t="s">
        <v>39</v>
      </c>
      <c r="M726" s="3">
        <v>0.4375</v>
      </c>
      <c r="N726" t="s">
        <v>2081</v>
      </c>
      <c r="O726" t="s">
        <v>2082</v>
      </c>
      <c r="P726" t="s">
        <v>156</v>
      </c>
      <c r="Q726" t="b">
        <v>0</v>
      </c>
      <c r="R726" s="1">
        <v>42478</v>
      </c>
      <c r="S726" s="2">
        <v>42478</v>
      </c>
      <c r="T726" t="s">
        <v>39</v>
      </c>
      <c r="U726" s="3">
        <v>0.5</v>
      </c>
      <c r="V726" t="s">
        <v>3653</v>
      </c>
      <c r="W726" t="s">
        <v>3654</v>
      </c>
      <c r="X726" t="s">
        <v>156</v>
      </c>
      <c r="Y726" t="s">
        <v>2983</v>
      </c>
      <c r="Z726" t="s">
        <v>2984</v>
      </c>
      <c r="AA726" t="s">
        <v>2983</v>
      </c>
      <c r="AD726" t="s">
        <v>37</v>
      </c>
      <c r="AE726" t="s">
        <v>37</v>
      </c>
      <c r="AF726" t="s">
        <v>38</v>
      </c>
      <c r="AG726" t="s">
        <v>33</v>
      </c>
      <c r="AH726" t="s">
        <v>2999</v>
      </c>
      <c r="AI726" t="s">
        <v>3310</v>
      </c>
      <c r="AK726" t="s">
        <v>3001</v>
      </c>
    </row>
    <row r="727" spans="1:37" x14ac:dyDescent="0.25">
      <c r="A727" t="s">
        <v>3655</v>
      </c>
      <c r="C727" t="s">
        <v>33</v>
      </c>
      <c r="D727" t="s">
        <v>3656</v>
      </c>
      <c r="G727" t="s">
        <v>3657</v>
      </c>
      <c r="H727" t="s">
        <v>34</v>
      </c>
      <c r="I727" t="b">
        <v>0</v>
      </c>
      <c r="J727" s="1">
        <v>42478</v>
      </c>
      <c r="K727" s="2">
        <v>42478</v>
      </c>
      <c r="L727" t="s">
        <v>39</v>
      </c>
      <c r="M727" s="3">
        <v>0.46875</v>
      </c>
      <c r="N727" t="s">
        <v>3658</v>
      </c>
      <c r="O727" t="s">
        <v>3659</v>
      </c>
      <c r="P727" t="s">
        <v>156</v>
      </c>
      <c r="Q727" t="b">
        <v>0</v>
      </c>
      <c r="R727" s="1">
        <v>42478</v>
      </c>
      <c r="S727" s="2">
        <v>42478</v>
      </c>
      <c r="T727" t="s">
        <v>39</v>
      </c>
      <c r="U727" s="3">
        <v>0.46875</v>
      </c>
      <c r="V727" t="s">
        <v>3658</v>
      </c>
      <c r="W727" t="s">
        <v>3659</v>
      </c>
      <c r="X727" t="s">
        <v>156</v>
      </c>
      <c r="Y727" t="s">
        <v>2983</v>
      </c>
      <c r="Z727" t="s">
        <v>2984</v>
      </c>
      <c r="AA727" t="s">
        <v>2983</v>
      </c>
      <c r="AD727" t="s">
        <v>37</v>
      </c>
      <c r="AE727" t="s">
        <v>37</v>
      </c>
      <c r="AF727" t="s">
        <v>38</v>
      </c>
      <c r="AG727" t="s">
        <v>33</v>
      </c>
      <c r="AH727" t="s">
        <v>3660</v>
      </c>
      <c r="AI727" t="s">
        <v>3661</v>
      </c>
      <c r="AK727" t="s">
        <v>3662</v>
      </c>
    </row>
    <row r="728" spans="1:37" x14ac:dyDescent="0.25">
      <c r="A728" t="s">
        <v>2539</v>
      </c>
      <c r="C728" t="s">
        <v>33</v>
      </c>
      <c r="D728" t="s">
        <v>3002</v>
      </c>
      <c r="E728" t="s">
        <v>3647</v>
      </c>
      <c r="G728" t="s">
        <v>3663</v>
      </c>
      <c r="H728" t="s">
        <v>34</v>
      </c>
      <c r="I728" t="b">
        <v>0</v>
      </c>
      <c r="J728" s="1">
        <v>42478</v>
      </c>
      <c r="K728" s="2">
        <v>42478</v>
      </c>
      <c r="L728" t="s">
        <v>39</v>
      </c>
      <c r="M728" s="3">
        <v>0.58333333333333337</v>
      </c>
      <c r="N728" t="s">
        <v>3647</v>
      </c>
      <c r="O728" t="s">
        <v>3648</v>
      </c>
      <c r="P728" t="s">
        <v>156</v>
      </c>
      <c r="Q728" t="b">
        <v>0</v>
      </c>
      <c r="R728" s="1">
        <v>42478</v>
      </c>
      <c r="S728" s="2">
        <v>42478</v>
      </c>
      <c r="T728" t="s">
        <v>39</v>
      </c>
      <c r="U728" s="3">
        <v>0.6875</v>
      </c>
      <c r="V728" t="s">
        <v>3664</v>
      </c>
      <c r="W728" t="s">
        <v>3665</v>
      </c>
      <c r="X728" t="s">
        <v>156</v>
      </c>
      <c r="Y728" t="s">
        <v>2983</v>
      </c>
      <c r="Z728" t="s">
        <v>2984</v>
      </c>
      <c r="AA728" t="s">
        <v>2983</v>
      </c>
      <c r="AD728" t="s">
        <v>37</v>
      </c>
      <c r="AE728" t="s">
        <v>37</v>
      </c>
      <c r="AF728" t="s">
        <v>38</v>
      </c>
      <c r="AG728" t="s">
        <v>33</v>
      </c>
      <c r="AH728" t="s">
        <v>3006</v>
      </c>
      <c r="AI728" t="s">
        <v>3007</v>
      </c>
      <c r="AK728" t="s">
        <v>3008</v>
      </c>
    </row>
    <row r="729" spans="1:37" x14ac:dyDescent="0.25">
      <c r="A729" t="s">
        <v>3009</v>
      </c>
      <c r="C729" t="s">
        <v>33</v>
      </c>
      <c r="D729" t="s">
        <v>3010</v>
      </c>
      <c r="E729" t="s">
        <v>3666</v>
      </c>
      <c r="G729" t="s">
        <v>3667</v>
      </c>
      <c r="H729" t="s">
        <v>34</v>
      </c>
      <c r="I729" t="b">
        <v>0</v>
      </c>
      <c r="J729" s="1">
        <v>42478</v>
      </c>
      <c r="K729" s="2">
        <v>42478</v>
      </c>
      <c r="L729" t="s">
        <v>39</v>
      </c>
      <c r="M729" s="3">
        <v>0.60416666666666663</v>
      </c>
      <c r="N729" t="s">
        <v>3666</v>
      </c>
      <c r="O729" t="s">
        <v>3668</v>
      </c>
      <c r="P729" t="s">
        <v>156</v>
      </c>
      <c r="Q729" t="b">
        <v>0</v>
      </c>
      <c r="R729" s="1">
        <v>42478</v>
      </c>
      <c r="S729" s="2">
        <v>42478</v>
      </c>
      <c r="T729" t="s">
        <v>39</v>
      </c>
      <c r="U729" s="3">
        <v>0.70833333333333337</v>
      </c>
      <c r="V729" t="s">
        <v>2089</v>
      </c>
      <c r="W729" t="s">
        <v>2090</v>
      </c>
      <c r="X729" t="s">
        <v>156</v>
      </c>
      <c r="Y729" t="s">
        <v>2983</v>
      </c>
      <c r="Z729" t="s">
        <v>2984</v>
      </c>
      <c r="AA729" t="s">
        <v>2983</v>
      </c>
      <c r="AD729" t="s">
        <v>37</v>
      </c>
      <c r="AE729" t="s">
        <v>37</v>
      </c>
      <c r="AF729" t="s">
        <v>38</v>
      </c>
      <c r="AG729" t="s">
        <v>33</v>
      </c>
      <c r="AH729" t="s">
        <v>3016</v>
      </c>
      <c r="AI729" t="s">
        <v>3017</v>
      </c>
      <c r="AK729" t="s">
        <v>3018</v>
      </c>
    </row>
    <row r="730" spans="1:37" x14ac:dyDescent="0.25">
      <c r="A730" t="s">
        <v>2976</v>
      </c>
      <c r="C730" t="s">
        <v>33</v>
      </c>
      <c r="D730" t="s">
        <v>3669</v>
      </c>
      <c r="G730" t="s">
        <v>3670</v>
      </c>
      <c r="H730" t="s">
        <v>34</v>
      </c>
      <c r="I730" t="b">
        <v>0</v>
      </c>
      <c r="J730" s="1">
        <v>42479</v>
      </c>
      <c r="K730" s="2">
        <v>42479</v>
      </c>
      <c r="L730" t="s">
        <v>40</v>
      </c>
      <c r="M730" s="3">
        <v>0.42708333333333331</v>
      </c>
      <c r="N730" t="s">
        <v>3671</v>
      </c>
      <c r="O730" t="s">
        <v>3672</v>
      </c>
      <c r="P730" t="s">
        <v>156</v>
      </c>
      <c r="Q730" t="b">
        <v>0</v>
      </c>
      <c r="R730" s="1">
        <v>42479</v>
      </c>
      <c r="S730" s="2">
        <v>42479</v>
      </c>
      <c r="T730" t="s">
        <v>40</v>
      </c>
      <c r="U730" s="3">
        <v>0.46875</v>
      </c>
      <c r="V730" t="s">
        <v>3673</v>
      </c>
      <c r="W730" t="s">
        <v>3674</v>
      </c>
      <c r="X730" t="s">
        <v>156</v>
      </c>
      <c r="Y730" t="s">
        <v>2983</v>
      </c>
      <c r="Z730" t="s">
        <v>2984</v>
      </c>
      <c r="AA730" t="s">
        <v>2983</v>
      </c>
      <c r="AD730" t="s">
        <v>37</v>
      </c>
      <c r="AE730" t="s">
        <v>37</v>
      </c>
      <c r="AF730" t="s">
        <v>38</v>
      </c>
      <c r="AG730" t="s">
        <v>33</v>
      </c>
      <c r="AH730" t="s">
        <v>3232</v>
      </c>
      <c r="AI730" t="s">
        <v>3675</v>
      </c>
      <c r="AK730" t="s">
        <v>3234</v>
      </c>
    </row>
    <row r="731" spans="1:37" x14ac:dyDescent="0.25">
      <c r="A731" t="s">
        <v>2988</v>
      </c>
      <c r="C731" t="s">
        <v>33</v>
      </c>
      <c r="D731" t="s">
        <v>3676</v>
      </c>
      <c r="G731" t="s">
        <v>3677</v>
      </c>
      <c r="H731" t="s">
        <v>34</v>
      </c>
      <c r="I731" t="b">
        <v>0</v>
      </c>
      <c r="J731" s="1">
        <v>42479</v>
      </c>
      <c r="K731" s="2">
        <v>42479</v>
      </c>
      <c r="L731" t="s">
        <v>40</v>
      </c>
      <c r="M731" s="3">
        <v>0.4375</v>
      </c>
      <c r="N731" t="s">
        <v>915</v>
      </c>
      <c r="O731" t="s">
        <v>916</v>
      </c>
      <c r="P731" t="s">
        <v>156</v>
      </c>
      <c r="Q731" t="b">
        <v>0</v>
      </c>
      <c r="R731" s="1">
        <v>42479</v>
      </c>
      <c r="S731" s="2">
        <v>42479</v>
      </c>
      <c r="T731" t="s">
        <v>40</v>
      </c>
      <c r="U731" s="3">
        <v>0.4375</v>
      </c>
      <c r="V731" t="s">
        <v>915</v>
      </c>
      <c r="W731" t="s">
        <v>916</v>
      </c>
      <c r="X731" t="s">
        <v>156</v>
      </c>
      <c r="Y731" t="s">
        <v>2983</v>
      </c>
      <c r="Z731" t="s">
        <v>2984</v>
      </c>
      <c r="AA731" t="s">
        <v>2983</v>
      </c>
      <c r="AD731" t="s">
        <v>37</v>
      </c>
      <c r="AE731" t="s">
        <v>37</v>
      </c>
      <c r="AF731" t="s">
        <v>38</v>
      </c>
      <c r="AG731" t="s">
        <v>33</v>
      </c>
      <c r="AH731" t="s">
        <v>2991</v>
      </c>
      <c r="AI731" t="s">
        <v>2992</v>
      </c>
      <c r="AK731" t="s">
        <v>2993</v>
      </c>
    </row>
    <row r="732" spans="1:37" x14ac:dyDescent="0.25">
      <c r="A732" t="s">
        <v>3678</v>
      </c>
      <c r="C732" t="s">
        <v>33</v>
      </c>
      <c r="D732" t="s">
        <v>3679</v>
      </c>
      <c r="G732" t="s">
        <v>3680</v>
      </c>
      <c r="H732" t="s">
        <v>34</v>
      </c>
      <c r="I732" t="b">
        <v>0</v>
      </c>
      <c r="J732" s="1">
        <v>42479</v>
      </c>
      <c r="K732" s="2">
        <v>42479</v>
      </c>
      <c r="L732" t="s">
        <v>40</v>
      </c>
      <c r="M732" s="3">
        <v>0.54166666666666663</v>
      </c>
      <c r="N732" t="s">
        <v>3681</v>
      </c>
      <c r="O732" t="s">
        <v>3682</v>
      </c>
      <c r="P732" t="s">
        <v>156</v>
      </c>
      <c r="Q732" t="b">
        <v>0</v>
      </c>
      <c r="R732" s="1">
        <v>42479</v>
      </c>
      <c r="S732" s="2">
        <v>42479</v>
      </c>
      <c r="T732" t="s">
        <v>40</v>
      </c>
      <c r="U732" s="3">
        <v>0.625</v>
      </c>
      <c r="V732" t="s">
        <v>2098</v>
      </c>
      <c r="W732" t="s">
        <v>2099</v>
      </c>
      <c r="X732" t="s">
        <v>156</v>
      </c>
      <c r="Y732" t="s">
        <v>2983</v>
      </c>
      <c r="Z732" t="s">
        <v>2984</v>
      </c>
      <c r="AA732" t="s">
        <v>2983</v>
      </c>
      <c r="AD732" t="s">
        <v>37</v>
      </c>
      <c r="AE732" t="s">
        <v>37</v>
      </c>
      <c r="AF732" t="s">
        <v>38</v>
      </c>
      <c r="AG732" t="s">
        <v>33</v>
      </c>
      <c r="AH732" t="s">
        <v>3683</v>
      </c>
      <c r="AI732" t="s">
        <v>3684</v>
      </c>
      <c r="AK732" t="s">
        <v>3685</v>
      </c>
    </row>
    <row r="733" spans="1:37" x14ac:dyDescent="0.25">
      <c r="A733" t="s">
        <v>2539</v>
      </c>
      <c r="C733" t="s">
        <v>33</v>
      </c>
      <c r="D733" t="s">
        <v>3002</v>
      </c>
      <c r="E733" t="s">
        <v>3686</v>
      </c>
      <c r="G733" t="s">
        <v>3687</v>
      </c>
      <c r="H733" t="s">
        <v>34</v>
      </c>
      <c r="I733" t="b">
        <v>0</v>
      </c>
      <c r="J733" s="1">
        <v>42479</v>
      </c>
      <c r="K733" s="2">
        <v>42479</v>
      </c>
      <c r="L733" t="s">
        <v>40</v>
      </c>
      <c r="M733" s="3">
        <v>0.58333333333333337</v>
      </c>
      <c r="N733" t="s">
        <v>3686</v>
      </c>
      <c r="O733" t="s">
        <v>3688</v>
      </c>
      <c r="P733" t="s">
        <v>156</v>
      </c>
      <c r="Q733" t="b">
        <v>0</v>
      </c>
      <c r="R733" s="1">
        <v>42479</v>
      </c>
      <c r="S733" s="2">
        <v>42479</v>
      </c>
      <c r="T733" t="s">
        <v>40</v>
      </c>
      <c r="U733" s="3">
        <v>0.6875</v>
      </c>
      <c r="V733" t="s">
        <v>2788</v>
      </c>
      <c r="W733" t="s">
        <v>2789</v>
      </c>
      <c r="X733" t="s">
        <v>156</v>
      </c>
      <c r="Y733" t="s">
        <v>2983</v>
      </c>
      <c r="Z733" t="s">
        <v>2984</v>
      </c>
      <c r="AA733" t="s">
        <v>2983</v>
      </c>
      <c r="AD733" t="s">
        <v>37</v>
      </c>
      <c r="AE733" t="s">
        <v>37</v>
      </c>
      <c r="AF733" t="s">
        <v>38</v>
      </c>
      <c r="AG733" t="s">
        <v>33</v>
      </c>
      <c r="AH733" t="s">
        <v>3006</v>
      </c>
      <c r="AI733" t="s">
        <v>3007</v>
      </c>
      <c r="AK733" t="s">
        <v>3008</v>
      </c>
    </row>
    <row r="734" spans="1:37" x14ac:dyDescent="0.25">
      <c r="A734" t="s">
        <v>3246</v>
      </c>
      <c r="C734" t="s">
        <v>33</v>
      </c>
      <c r="D734" t="s">
        <v>3689</v>
      </c>
      <c r="G734" t="s">
        <v>3690</v>
      </c>
      <c r="H734" t="s">
        <v>34</v>
      </c>
      <c r="I734" t="b">
        <v>0</v>
      </c>
      <c r="J734" s="1">
        <v>42479</v>
      </c>
      <c r="K734" s="2">
        <v>42479</v>
      </c>
      <c r="L734" t="s">
        <v>40</v>
      </c>
      <c r="M734" s="3">
        <v>0.625</v>
      </c>
      <c r="N734" t="s">
        <v>2098</v>
      </c>
      <c r="O734" t="s">
        <v>2099</v>
      </c>
      <c r="P734" t="s">
        <v>156</v>
      </c>
      <c r="Q734" t="b">
        <v>0</v>
      </c>
      <c r="R734" s="1">
        <v>42479</v>
      </c>
      <c r="S734" s="2">
        <v>42479</v>
      </c>
      <c r="T734" t="s">
        <v>40</v>
      </c>
      <c r="U734" s="3">
        <v>0.6875</v>
      </c>
      <c r="V734" t="s">
        <v>2788</v>
      </c>
      <c r="W734" t="s">
        <v>2789</v>
      </c>
      <c r="X734" t="s">
        <v>156</v>
      </c>
      <c r="Y734" t="s">
        <v>2983</v>
      </c>
      <c r="Z734" t="s">
        <v>2984</v>
      </c>
      <c r="AA734" t="s">
        <v>2983</v>
      </c>
      <c r="AD734" t="s">
        <v>37</v>
      </c>
      <c r="AE734" t="s">
        <v>37</v>
      </c>
      <c r="AF734" t="s">
        <v>38</v>
      </c>
      <c r="AG734" t="s">
        <v>33</v>
      </c>
      <c r="AH734" t="s">
        <v>3249</v>
      </c>
      <c r="AI734" t="s">
        <v>3250</v>
      </c>
      <c r="AK734" t="s">
        <v>3251</v>
      </c>
    </row>
    <row r="735" spans="1:37" x14ac:dyDescent="0.25">
      <c r="A735" t="s">
        <v>160</v>
      </c>
      <c r="C735" t="s">
        <v>33</v>
      </c>
      <c r="D735" t="s">
        <v>3316</v>
      </c>
      <c r="E735" t="s">
        <v>2109</v>
      </c>
      <c r="G735" t="s">
        <v>3691</v>
      </c>
      <c r="H735" t="s">
        <v>34</v>
      </c>
      <c r="I735" t="b">
        <v>0</v>
      </c>
      <c r="J735" s="1">
        <v>42479</v>
      </c>
      <c r="K735" s="2">
        <v>42479</v>
      </c>
      <c r="L735" t="s">
        <v>40</v>
      </c>
      <c r="M735" s="3">
        <v>0.77083333333333337</v>
      </c>
      <c r="N735" t="s">
        <v>2109</v>
      </c>
      <c r="O735" t="s">
        <v>2110</v>
      </c>
      <c r="P735" t="s">
        <v>156</v>
      </c>
      <c r="Q735" t="b">
        <v>0</v>
      </c>
      <c r="R735" s="1">
        <v>42479</v>
      </c>
      <c r="S735" s="2">
        <v>42479</v>
      </c>
      <c r="T735" t="s">
        <v>40</v>
      </c>
      <c r="U735" s="3">
        <v>0.8125</v>
      </c>
      <c r="V735" t="s">
        <v>3692</v>
      </c>
      <c r="W735" t="s">
        <v>3693</v>
      </c>
      <c r="X735" t="s">
        <v>156</v>
      </c>
      <c r="Y735" t="s">
        <v>2983</v>
      </c>
      <c r="Z735" t="s">
        <v>2984</v>
      </c>
      <c r="AA735" t="s">
        <v>2983</v>
      </c>
      <c r="AD735" t="s">
        <v>37</v>
      </c>
      <c r="AE735" t="s">
        <v>37</v>
      </c>
      <c r="AF735" t="s">
        <v>38</v>
      </c>
      <c r="AG735" t="s">
        <v>33</v>
      </c>
      <c r="AH735" t="s">
        <v>3320</v>
      </c>
      <c r="AI735" t="s">
        <v>3321</v>
      </c>
      <c r="AK735" t="s">
        <v>3322</v>
      </c>
    </row>
    <row r="736" spans="1:37" x14ac:dyDescent="0.25">
      <c r="A736" t="s">
        <v>3035</v>
      </c>
      <c r="C736" t="s">
        <v>33</v>
      </c>
      <c r="D736" t="s">
        <v>3694</v>
      </c>
      <c r="G736" t="s">
        <v>3695</v>
      </c>
      <c r="H736" t="s">
        <v>34</v>
      </c>
      <c r="I736" t="b">
        <v>0</v>
      </c>
      <c r="J736" s="1">
        <v>42480</v>
      </c>
      <c r="K736" s="2">
        <v>42480</v>
      </c>
      <c r="L736" t="s">
        <v>41</v>
      </c>
      <c r="M736" s="3">
        <v>0.4375</v>
      </c>
      <c r="N736" t="s">
        <v>2114</v>
      </c>
      <c r="O736" t="s">
        <v>2115</v>
      </c>
      <c r="P736" t="s">
        <v>156</v>
      </c>
      <c r="Q736" t="b">
        <v>0</v>
      </c>
      <c r="R736" s="1">
        <v>42480</v>
      </c>
      <c r="S736" s="2">
        <v>42480</v>
      </c>
      <c r="T736" t="s">
        <v>41</v>
      </c>
      <c r="U736" s="3">
        <v>0.4375</v>
      </c>
      <c r="V736" t="s">
        <v>2114</v>
      </c>
      <c r="W736" t="s">
        <v>2115</v>
      </c>
      <c r="X736" t="s">
        <v>156</v>
      </c>
      <c r="Y736" t="s">
        <v>2983</v>
      </c>
      <c r="Z736" t="s">
        <v>2984</v>
      </c>
      <c r="AA736" t="s">
        <v>2983</v>
      </c>
      <c r="AD736" t="s">
        <v>37</v>
      </c>
      <c r="AE736" t="s">
        <v>37</v>
      </c>
      <c r="AF736" t="s">
        <v>38</v>
      </c>
      <c r="AG736" t="s">
        <v>33</v>
      </c>
      <c r="AH736" t="s">
        <v>2991</v>
      </c>
      <c r="AI736" t="s">
        <v>3038</v>
      </c>
      <c r="AK736" t="s">
        <v>2993</v>
      </c>
    </row>
    <row r="737" spans="1:37" x14ac:dyDescent="0.25">
      <c r="A737" t="s">
        <v>3324</v>
      </c>
      <c r="C737" t="s">
        <v>33</v>
      </c>
      <c r="D737" t="s">
        <v>3696</v>
      </c>
      <c r="G737" t="s">
        <v>3697</v>
      </c>
      <c r="H737" t="s">
        <v>34</v>
      </c>
      <c r="I737" t="b">
        <v>0</v>
      </c>
      <c r="J737" s="1">
        <v>42480</v>
      </c>
      <c r="K737" s="2">
        <v>42480</v>
      </c>
      <c r="L737" t="s">
        <v>41</v>
      </c>
      <c r="M737" s="3">
        <v>0.4375</v>
      </c>
      <c r="N737" t="s">
        <v>2114</v>
      </c>
      <c r="O737" t="s">
        <v>2115</v>
      </c>
      <c r="P737" t="s">
        <v>156</v>
      </c>
      <c r="Q737" t="b">
        <v>0</v>
      </c>
      <c r="R737" s="1">
        <v>42480</v>
      </c>
      <c r="S737" s="2">
        <v>42480</v>
      </c>
      <c r="T737" t="s">
        <v>41</v>
      </c>
      <c r="U737" s="3">
        <v>0.5</v>
      </c>
      <c r="V737" t="s">
        <v>3698</v>
      </c>
      <c r="W737" t="s">
        <v>3699</v>
      </c>
      <c r="X737" t="s">
        <v>156</v>
      </c>
      <c r="Y737" t="s">
        <v>2983</v>
      </c>
      <c r="Z737" t="s">
        <v>2984</v>
      </c>
      <c r="AA737" t="s">
        <v>2983</v>
      </c>
      <c r="AD737" t="s">
        <v>37</v>
      </c>
      <c r="AE737" t="s">
        <v>37</v>
      </c>
      <c r="AF737" t="s">
        <v>38</v>
      </c>
      <c r="AG737" t="s">
        <v>33</v>
      </c>
      <c r="AH737" t="s">
        <v>2999</v>
      </c>
      <c r="AI737" t="s">
        <v>3327</v>
      </c>
      <c r="AK737" t="s">
        <v>3001</v>
      </c>
    </row>
    <row r="738" spans="1:37" x14ac:dyDescent="0.25">
      <c r="A738" t="s">
        <v>2539</v>
      </c>
      <c r="C738" t="s">
        <v>33</v>
      </c>
      <c r="D738" t="s">
        <v>3002</v>
      </c>
      <c r="E738" t="s">
        <v>942</v>
      </c>
      <c r="G738" t="s">
        <v>3700</v>
      </c>
      <c r="H738" t="s">
        <v>34</v>
      </c>
      <c r="I738" t="b">
        <v>0</v>
      </c>
      <c r="J738" s="1">
        <v>42480</v>
      </c>
      <c r="K738" s="2">
        <v>42480</v>
      </c>
      <c r="L738" t="s">
        <v>41</v>
      </c>
      <c r="M738" s="3">
        <v>0.58333333333333337</v>
      </c>
      <c r="N738" t="s">
        <v>942</v>
      </c>
      <c r="O738" t="s">
        <v>943</v>
      </c>
      <c r="P738" t="s">
        <v>156</v>
      </c>
      <c r="Q738" t="b">
        <v>0</v>
      </c>
      <c r="R738" s="1">
        <v>42480</v>
      </c>
      <c r="S738" s="2">
        <v>42480</v>
      </c>
      <c r="T738" t="s">
        <v>41</v>
      </c>
      <c r="U738" s="3">
        <v>0.6875</v>
      </c>
      <c r="V738" t="s">
        <v>952</v>
      </c>
      <c r="W738" t="s">
        <v>953</v>
      </c>
      <c r="X738" t="s">
        <v>156</v>
      </c>
      <c r="Y738" t="s">
        <v>2983</v>
      </c>
      <c r="Z738" t="s">
        <v>2984</v>
      </c>
      <c r="AA738" t="s">
        <v>2983</v>
      </c>
      <c r="AD738" t="s">
        <v>37</v>
      </c>
      <c r="AE738" t="s">
        <v>37</v>
      </c>
      <c r="AF738" t="s">
        <v>38</v>
      </c>
      <c r="AG738" t="s">
        <v>33</v>
      </c>
      <c r="AH738" t="s">
        <v>3006</v>
      </c>
      <c r="AI738" t="s">
        <v>3007</v>
      </c>
      <c r="AK738" t="s">
        <v>3008</v>
      </c>
    </row>
    <row r="739" spans="1:37" x14ac:dyDescent="0.25">
      <c r="A739" t="s">
        <v>3009</v>
      </c>
      <c r="C739" t="s">
        <v>33</v>
      </c>
      <c r="D739" t="s">
        <v>3010</v>
      </c>
      <c r="E739" t="s">
        <v>3701</v>
      </c>
      <c r="G739" t="s">
        <v>3702</v>
      </c>
      <c r="H739" t="s">
        <v>34</v>
      </c>
      <c r="I739" t="b">
        <v>0</v>
      </c>
      <c r="J739" s="1">
        <v>42480</v>
      </c>
      <c r="K739" s="2">
        <v>42480</v>
      </c>
      <c r="L739" t="s">
        <v>41</v>
      </c>
      <c r="M739" s="3">
        <v>0.60416666666666663</v>
      </c>
      <c r="N739" t="s">
        <v>3701</v>
      </c>
      <c r="O739" t="s">
        <v>3703</v>
      </c>
      <c r="P739" t="s">
        <v>156</v>
      </c>
      <c r="Q739" t="b">
        <v>0</v>
      </c>
      <c r="R739" s="1">
        <v>42480</v>
      </c>
      <c r="S739" s="2">
        <v>42480</v>
      </c>
      <c r="T739" t="s">
        <v>41</v>
      </c>
      <c r="U739" s="3">
        <v>0.70833333333333337</v>
      </c>
      <c r="V739" t="s">
        <v>2122</v>
      </c>
      <c r="W739" t="s">
        <v>2123</v>
      </c>
      <c r="X739" t="s">
        <v>156</v>
      </c>
      <c r="Y739" t="s">
        <v>2983</v>
      </c>
      <c r="Z739" t="s">
        <v>2984</v>
      </c>
      <c r="AA739" t="s">
        <v>2983</v>
      </c>
      <c r="AD739" t="s">
        <v>37</v>
      </c>
      <c r="AE739" t="s">
        <v>37</v>
      </c>
      <c r="AF739" t="s">
        <v>38</v>
      </c>
      <c r="AG739" t="s">
        <v>33</v>
      </c>
      <c r="AH739" t="s">
        <v>3016</v>
      </c>
      <c r="AI739" t="s">
        <v>3017</v>
      </c>
      <c r="AK739" t="s">
        <v>3018</v>
      </c>
    </row>
    <row r="740" spans="1:37" x14ac:dyDescent="0.25">
      <c r="A740" t="s">
        <v>3125</v>
      </c>
      <c r="C740" t="s">
        <v>33</v>
      </c>
      <c r="D740" t="s">
        <v>3704</v>
      </c>
      <c r="G740" t="s">
        <v>3705</v>
      </c>
      <c r="H740" t="s">
        <v>34</v>
      </c>
      <c r="I740" t="b">
        <v>0</v>
      </c>
      <c r="J740" s="1">
        <v>42480</v>
      </c>
      <c r="K740" s="2">
        <v>42480</v>
      </c>
      <c r="L740" t="s">
        <v>41</v>
      </c>
      <c r="M740" s="3">
        <v>0.625</v>
      </c>
      <c r="N740" t="s">
        <v>3706</v>
      </c>
      <c r="O740" t="s">
        <v>3707</v>
      </c>
      <c r="P740" t="s">
        <v>156</v>
      </c>
      <c r="Q740" t="b">
        <v>0</v>
      </c>
      <c r="R740" s="1">
        <v>42480</v>
      </c>
      <c r="S740" s="2">
        <v>42480</v>
      </c>
      <c r="T740" t="s">
        <v>41</v>
      </c>
      <c r="U740" s="3">
        <v>0.75</v>
      </c>
      <c r="V740" t="s">
        <v>3708</v>
      </c>
      <c r="W740" t="s">
        <v>3709</v>
      </c>
      <c r="X740" t="s">
        <v>156</v>
      </c>
      <c r="Y740" t="s">
        <v>2983</v>
      </c>
      <c r="Z740" t="s">
        <v>2984</v>
      </c>
      <c r="AA740" t="s">
        <v>2983</v>
      </c>
      <c r="AD740" t="s">
        <v>37</v>
      </c>
      <c r="AE740" t="s">
        <v>37</v>
      </c>
      <c r="AF740" t="s">
        <v>38</v>
      </c>
      <c r="AG740" t="s">
        <v>33</v>
      </c>
      <c r="AH740" t="s">
        <v>3059</v>
      </c>
      <c r="AI740" t="s">
        <v>3130</v>
      </c>
      <c r="AK740" t="s">
        <v>3061</v>
      </c>
    </row>
    <row r="741" spans="1:37" x14ac:dyDescent="0.25">
      <c r="A741" t="s">
        <v>2539</v>
      </c>
      <c r="C741" t="s">
        <v>33</v>
      </c>
      <c r="D741" t="s">
        <v>3002</v>
      </c>
      <c r="E741" t="s">
        <v>2130</v>
      </c>
      <c r="G741" t="s">
        <v>3710</v>
      </c>
      <c r="H741" t="s">
        <v>34</v>
      </c>
      <c r="I741" t="b">
        <v>0</v>
      </c>
      <c r="J741" s="1">
        <v>42481</v>
      </c>
      <c r="K741" s="2">
        <v>42481</v>
      </c>
      <c r="L741" t="s">
        <v>42</v>
      </c>
      <c r="M741" s="3">
        <v>0.58333333333333337</v>
      </c>
      <c r="N741" t="s">
        <v>2130</v>
      </c>
      <c r="O741" t="s">
        <v>2131</v>
      </c>
      <c r="P741" t="s">
        <v>156</v>
      </c>
      <c r="Q741" t="b">
        <v>0</v>
      </c>
      <c r="R741" s="1">
        <v>42481</v>
      </c>
      <c r="S741" s="2">
        <v>42481</v>
      </c>
      <c r="T741" t="s">
        <v>42</v>
      </c>
      <c r="U741" s="3">
        <v>0.6875</v>
      </c>
      <c r="V741" t="s">
        <v>968</v>
      </c>
      <c r="W741" t="s">
        <v>970</v>
      </c>
      <c r="X741" t="s">
        <v>156</v>
      </c>
      <c r="Y741" t="s">
        <v>2983</v>
      </c>
      <c r="Z741" t="s">
        <v>2984</v>
      </c>
      <c r="AA741" t="s">
        <v>2983</v>
      </c>
      <c r="AD741" t="s">
        <v>37</v>
      </c>
      <c r="AE741" t="s">
        <v>37</v>
      </c>
      <c r="AF741" t="s">
        <v>38</v>
      </c>
      <c r="AG741" t="s">
        <v>33</v>
      </c>
      <c r="AH741" t="s">
        <v>3006</v>
      </c>
      <c r="AI741" t="s">
        <v>3007</v>
      </c>
      <c r="AK741" t="s">
        <v>3008</v>
      </c>
    </row>
    <row r="742" spans="1:37" x14ac:dyDescent="0.25">
      <c r="A742" t="s">
        <v>3009</v>
      </c>
      <c r="C742" t="s">
        <v>33</v>
      </c>
      <c r="D742" t="s">
        <v>3010</v>
      </c>
      <c r="E742" t="s">
        <v>3711</v>
      </c>
      <c r="G742" t="s">
        <v>3712</v>
      </c>
      <c r="H742" t="s">
        <v>34</v>
      </c>
      <c r="I742" t="b">
        <v>0</v>
      </c>
      <c r="J742" s="1">
        <v>42481</v>
      </c>
      <c r="K742" s="2">
        <v>42481</v>
      </c>
      <c r="L742" t="s">
        <v>42</v>
      </c>
      <c r="M742" s="3">
        <v>0.60416666666666663</v>
      </c>
      <c r="N742" t="s">
        <v>3711</v>
      </c>
      <c r="O742" t="s">
        <v>3713</v>
      </c>
      <c r="P742" t="s">
        <v>156</v>
      </c>
      <c r="Q742" t="b">
        <v>0</v>
      </c>
      <c r="R742" s="1">
        <v>42481</v>
      </c>
      <c r="S742" s="2">
        <v>42481</v>
      </c>
      <c r="T742" t="s">
        <v>42</v>
      </c>
      <c r="U742" s="3">
        <v>0.70833333333333337</v>
      </c>
      <c r="V742" t="s">
        <v>2138</v>
      </c>
      <c r="W742" t="s">
        <v>2139</v>
      </c>
      <c r="X742" t="s">
        <v>156</v>
      </c>
      <c r="Y742" t="s">
        <v>2983</v>
      </c>
      <c r="Z742" t="s">
        <v>2984</v>
      </c>
      <c r="AA742" t="s">
        <v>2983</v>
      </c>
      <c r="AD742" t="s">
        <v>37</v>
      </c>
      <c r="AE742" t="s">
        <v>37</v>
      </c>
      <c r="AF742" t="s">
        <v>38</v>
      </c>
      <c r="AG742" t="s">
        <v>33</v>
      </c>
      <c r="AH742" t="s">
        <v>3016</v>
      </c>
      <c r="AI742" t="s">
        <v>3017</v>
      </c>
      <c r="AK742" t="s">
        <v>3018</v>
      </c>
    </row>
    <row r="743" spans="1:37" x14ac:dyDescent="0.25">
      <c r="A743" t="s">
        <v>3056</v>
      </c>
      <c r="C743" t="s">
        <v>33</v>
      </c>
      <c r="D743" t="s">
        <v>3714</v>
      </c>
      <c r="G743" t="s">
        <v>3715</v>
      </c>
      <c r="H743" t="s">
        <v>34</v>
      </c>
      <c r="I743" t="b">
        <v>0</v>
      </c>
      <c r="J743" s="1">
        <v>42481</v>
      </c>
      <c r="K743" s="2">
        <v>42481</v>
      </c>
      <c r="L743" t="s">
        <v>42</v>
      </c>
      <c r="M743" s="3">
        <v>0.66666666666666663</v>
      </c>
      <c r="N743" t="s">
        <v>2149</v>
      </c>
      <c r="O743" t="s">
        <v>2150</v>
      </c>
      <c r="P743" t="s">
        <v>156</v>
      </c>
      <c r="Q743" t="b">
        <v>0</v>
      </c>
      <c r="R743" s="1">
        <v>42481</v>
      </c>
      <c r="S743" s="2">
        <v>42481</v>
      </c>
      <c r="T743" t="s">
        <v>42</v>
      </c>
      <c r="U743" s="3">
        <v>0.70833333333333337</v>
      </c>
      <c r="V743" t="s">
        <v>2138</v>
      </c>
      <c r="W743" t="s">
        <v>2139</v>
      </c>
      <c r="X743" t="s">
        <v>156</v>
      </c>
      <c r="Y743" t="s">
        <v>2983</v>
      </c>
      <c r="Z743" t="s">
        <v>2984</v>
      </c>
      <c r="AA743" t="s">
        <v>2983</v>
      </c>
      <c r="AD743" t="s">
        <v>37</v>
      </c>
      <c r="AE743" t="s">
        <v>37</v>
      </c>
      <c r="AF743" t="s">
        <v>38</v>
      </c>
      <c r="AG743" t="s">
        <v>33</v>
      </c>
      <c r="AH743" t="s">
        <v>3059</v>
      </c>
      <c r="AI743" t="s">
        <v>3060</v>
      </c>
      <c r="AK743" t="s">
        <v>3061</v>
      </c>
    </row>
    <row r="744" spans="1:37" x14ac:dyDescent="0.25">
      <c r="A744" t="s">
        <v>1694</v>
      </c>
      <c r="C744" t="s">
        <v>33</v>
      </c>
      <c r="D744" t="s">
        <v>3716</v>
      </c>
      <c r="F744" t="s">
        <v>1685</v>
      </c>
      <c r="G744" t="s">
        <v>3717</v>
      </c>
      <c r="H744" t="s">
        <v>34</v>
      </c>
      <c r="I744" t="b">
        <v>0</v>
      </c>
      <c r="J744" s="1">
        <v>42481</v>
      </c>
      <c r="K744" s="2">
        <v>42481</v>
      </c>
      <c r="L744" t="s">
        <v>42</v>
      </c>
      <c r="M744" s="3">
        <v>0.75</v>
      </c>
      <c r="N744" t="s">
        <v>971</v>
      </c>
      <c r="O744" t="s">
        <v>972</v>
      </c>
      <c r="P744" t="s">
        <v>156</v>
      </c>
      <c r="Q744" t="b">
        <v>0</v>
      </c>
      <c r="R744" s="1">
        <v>42481</v>
      </c>
      <c r="S744" s="2">
        <v>42481</v>
      </c>
      <c r="T744" t="s">
        <v>42</v>
      </c>
      <c r="U744" s="3">
        <v>0.83333333333333337</v>
      </c>
      <c r="V744" t="s">
        <v>3718</v>
      </c>
      <c r="W744" t="s">
        <v>3719</v>
      </c>
      <c r="X744" t="s">
        <v>156</v>
      </c>
      <c r="Y744" t="s">
        <v>2983</v>
      </c>
      <c r="Z744" t="s">
        <v>2984</v>
      </c>
      <c r="AA744" t="s">
        <v>2983</v>
      </c>
      <c r="AD744" t="s">
        <v>37</v>
      </c>
      <c r="AE744" t="s">
        <v>37</v>
      </c>
      <c r="AF744" t="s">
        <v>38</v>
      </c>
      <c r="AG744" t="s">
        <v>33</v>
      </c>
      <c r="AH744" t="s">
        <v>3720</v>
      </c>
      <c r="AI744" t="s">
        <v>3721</v>
      </c>
      <c r="AK744" t="s">
        <v>3722</v>
      </c>
    </row>
    <row r="745" spans="1:37" x14ac:dyDescent="0.25">
      <c r="A745" t="s">
        <v>2539</v>
      </c>
      <c r="C745" t="s">
        <v>33</v>
      </c>
      <c r="D745" t="s">
        <v>3002</v>
      </c>
      <c r="E745" t="s">
        <v>3723</v>
      </c>
      <c r="G745" t="s">
        <v>3724</v>
      </c>
      <c r="H745" t="s">
        <v>34</v>
      </c>
      <c r="I745" t="b">
        <v>0</v>
      </c>
      <c r="J745" s="1">
        <v>42482</v>
      </c>
      <c r="K745" s="2">
        <v>42482</v>
      </c>
      <c r="L745" t="s">
        <v>43</v>
      </c>
      <c r="M745" s="3">
        <v>0.58333333333333337</v>
      </c>
      <c r="N745" t="s">
        <v>3723</v>
      </c>
      <c r="O745" t="s">
        <v>3725</v>
      </c>
      <c r="P745" t="s">
        <v>156</v>
      </c>
      <c r="Q745" t="b">
        <v>0</v>
      </c>
      <c r="R745" s="1">
        <v>42482</v>
      </c>
      <c r="S745" s="2">
        <v>42482</v>
      </c>
      <c r="T745" t="s">
        <v>43</v>
      </c>
      <c r="U745" s="3">
        <v>0.6875</v>
      </c>
      <c r="V745" t="s">
        <v>3726</v>
      </c>
      <c r="W745" t="s">
        <v>3727</v>
      </c>
      <c r="X745" t="s">
        <v>156</v>
      </c>
      <c r="Y745" t="s">
        <v>2983</v>
      </c>
      <c r="Z745" t="s">
        <v>2984</v>
      </c>
      <c r="AA745" t="s">
        <v>2983</v>
      </c>
      <c r="AD745" t="s">
        <v>37</v>
      </c>
      <c r="AE745" t="s">
        <v>37</v>
      </c>
      <c r="AF745" t="s">
        <v>38</v>
      </c>
      <c r="AG745" t="s">
        <v>33</v>
      </c>
      <c r="AH745" t="s">
        <v>3006</v>
      </c>
      <c r="AI745" t="s">
        <v>3007</v>
      </c>
      <c r="AK745" t="s">
        <v>3008</v>
      </c>
    </row>
    <row r="746" spans="1:37" x14ac:dyDescent="0.25">
      <c r="A746" t="s">
        <v>3357</v>
      </c>
      <c r="C746" t="s">
        <v>33</v>
      </c>
      <c r="D746" t="s">
        <v>3728</v>
      </c>
      <c r="G746" t="s">
        <v>3729</v>
      </c>
      <c r="H746" t="s">
        <v>34</v>
      </c>
      <c r="I746" t="b">
        <v>0</v>
      </c>
      <c r="J746" s="1">
        <v>42483</v>
      </c>
      <c r="K746" s="2">
        <v>42483</v>
      </c>
      <c r="L746" t="s">
        <v>35</v>
      </c>
      <c r="M746" s="3">
        <v>0.54166666666666663</v>
      </c>
      <c r="N746" t="s">
        <v>983</v>
      </c>
      <c r="O746" t="s">
        <v>984</v>
      </c>
      <c r="P746" t="s">
        <v>156</v>
      </c>
      <c r="Q746" t="b">
        <v>0</v>
      </c>
      <c r="R746" s="1">
        <v>42483</v>
      </c>
      <c r="S746" s="2">
        <v>42483</v>
      </c>
      <c r="T746" t="s">
        <v>35</v>
      </c>
      <c r="U746" s="3">
        <v>0.54166666666666663</v>
      </c>
      <c r="V746" t="s">
        <v>983</v>
      </c>
      <c r="W746" t="s">
        <v>984</v>
      </c>
      <c r="X746" t="s">
        <v>156</v>
      </c>
      <c r="Y746" t="s">
        <v>2983</v>
      </c>
      <c r="Z746" t="s">
        <v>2984</v>
      </c>
      <c r="AA746" t="s">
        <v>2983</v>
      </c>
      <c r="AD746" t="s">
        <v>37</v>
      </c>
      <c r="AE746" t="s">
        <v>37</v>
      </c>
      <c r="AF746" t="s">
        <v>38</v>
      </c>
      <c r="AG746" t="s">
        <v>33</v>
      </c>
      <c r="AH746" t="s">
        <v>3160</v>
      </c>
      <c r="AI746" t="s">
        <v>3161</v>
      </c>
      <c r="AK746" t="s">
        <v>3162</v>
      </c>
    </row>
    <row r="747" spans="1:37" x14ac:dyDescent="0.25">
      <c r="A747" t="s">
        <v>3171</v>
      </c>
      <c r="C747" t="s">
        <v>33</v>
      </c>
      <c r="D747" t="s">
        <v>3730</v>
      </c>
      <c r="G747" t="s">
        <v>3731</v>
      </c>
      <c r="H747" t="s">
        <v>34</v>
      </c>
      <c r="I747" t="b">
        <v>0</v>
      </c>
      <c r="J747" s="1">
        <v>42483</v>
      </c>
      <c r="K747" s="2">
        <v>42483</v>
      </c>
      <c r="L747" t="s">
        <v>35</v>
      </c>
      <c r="M747" s="3">
        <v>0.625</v>
      </c>
      <c r="N747" t="s">
        <v>3732</v>
      </c>
      <c r="O747" t="s">
        <v>3733</v>
      </c>
      <c r="P747" t="s">
        <v>156</v>
      </c>
      <c r="Q747" t="b">
        <v>0</v>
      </c>
      <c r="R747" s="1">
        <v>42483</v>
      </c>
      <c r="S747" s="2">
        <v>42483</v>
      </c>
      <c r="T747" t="s">
        <v>35</v>
      </c>
      <c r="U747" s="3">
        <v>0.6875</v>
      </c>
      <c r="V747" t="s">
        <v>3734</v>
      </c>
      <c r="W747" t="s">
        <v>3735</v>
      </c>
      <c r="X747" t="s">
        <v>156</v>
      </c>
      <c r="Y747" t="s">
        <v>2983</v>
      </c>
      <c r="Z747" t="s">
        <v>2984</v>
      </c>
      <c r="AA747" t="s">
        <v>2983</v>
      </c>
      <c r="AD747" t="s">
        <v>37</v>
      </c>
      <c r="AE747" t="s">
        <v>37</v>
      </c>
      <c r="AF747" t="s">
        <v>38</v>
      </c>
      <c r="AG747" t="s">
        <v>33</v>
      </c>
      <c r="AH747" t="s">
        <v>3176</v>
      </c>
      <c r="AI747" t="s">
        <v>3177</v>
      </c>
      <c r="AK747" t="s">
        <v>3178</v>
      </c>
    </row>
    <row r="748" spans="1:37" x14ac:dyDescent="0.25">
      <c r="A748" t="s">
        <v>3736</v>
      </c>
      <c r="C748" t="s">
        <v>33</v>
      </c>
      <c r="D748" t="s">
        <v>3737</v>
      </c>
      <c r="G748" t="s">
        <v>3738</v>
      </c>
      <c r="H748" t="s">
        <v>34</v>
      </c>
      <c r="I748" t="b">
        <v>0</v>
      </c>
      <c r="J748" s="1">
        <v>42483</v>
      </c>
      <c r="K748" s="2">
        <v>42483</v>
      </c>
      <c r="L748" t="s">
        <v>35</v>
      </c>
      <c r="M748" s="3">
        <v>0.625</v>
      </c>
      <c r="N748" t="s">
        <v>3732</v>
      </c>
      <c r="O748" t="s">
        <v>3733</v>
      </c>
      <c r="P748" t="s">
        <v>156</v>
      </c>
      <c r="Q748" t="b">
        <v>0</v>
      </c>
      <c r="R748" s="1">
        <v>42483</v>
      </c>
      <c r="S748" s="2">
        <v>42483</v>
      </c>
      <c r="T748" t="s">
        <v>35</v>
      </c>
      <c r="U748" s="3">
        <v>0.625</v>
      </c>
      <c r="V748" t="s">
        <v>3732</v>
      </c>
      <c r="W748" t="s">
        <v>3733</v>
      </c>
      <c r="X748" t="s">
        <v>156</v>
      </c>
      <c r="Y748" t="s">
        <v>2983</v>
      </c>
      <c r="Z748" t="s">
        <v>2984</v>
      </c>
      <c r="AA748" t="s">
        <v>2983</v>
      </c>
      <c r="AD748" t="s">
        <v>37</v>
      </c>
      <c r="AE748" t="s">
        <v>37</v>
      </c>
      <c r="AF748" t="s">
        <v>38</v>
      </c>
      <c r="AG748" t="s">
        <v>33</v>
      </c>
      <c r="AH748" t="s">
        <v>3168</v>
      </c>
      <c r="AI748" t="s">
        <v>3169</v>
      </c>
      <c r="AK748" t="s">
        <v>3170</v>
      </c>
    </row>
    <row r="749" spans="1:37" x14ac:dyDescent="0.25">
      <c r="A749" t="s">
        <v>3125</v>
      </c>
      <c r="C749" t="s">
        <v>33</v>
      </c>
      <c r="D749" t="s">
        <v>3739</v>
      </c>
      <c r="G749" t="s">
        <v>3740</v>
      </c>
      <c r="H749" t="s">
        <v>34</v>
      </c>
      <c r="I749" t="b">
        <v>0</v>
      </c>
      <c r="J749" s="1">
        <v>42484</v>
      </c>
      <c r="K749" s="2">
        <v>42484</v>
      </c>
      <c r="L749" t="s">
        <v>36</v>
      </c>
      <c r="M749" s="3">
        <v>0.58333333333333337</v>
      </c>
      <c r="N749" t="s">
        <v>3741</v>
      </c>
      <c r="O749" t="s">
        <v>3742</v>
      </c>
      <c r="P749" t="s">
        <v>156</v>
      </c>
      <c r="Q749" t="b">
        <v>0</v>
      </c>
      <c r="R749" s="1">
        <v>42484</v>
      </c>
      <c r="S749" s="2">
        <v>42484</v>
      </c>
      <c r="T749" t="s">
        <v>36</v>
      </c>
      <c r="U749" s="3">
        <v>0.6875</v>
      </c>
      <c r="V749" t="s">
        <v>3743</v>
      </c>
      <c r="W749" t="s">
        <v>3744</v>
      </c>
      <c r="X749" t="s">
        <v>156</v>
      </c>
      <c r="Y749" t="s">
        <v>2983</v>
      </c>
      <c r="Z749" t="s">
        <v>2984</v>
      </c>
      <c r="AA749" t="s">
        <v>2983</v>
      </c>
      <c r="AD749" t="s">
        <v>37</v>
      </c>
      <c r="AE749" t="s">
        <v>37</v>
      </c>
      <c r="AF749" t="s">
        <v>38</v>
      </c>
      <c r="AG749" t="s">
        <v>33</v>
      </c>
      <c r="AH749" t="s">
        <v>3059</v>
      </c>
      <c r="AI749" t="s">
        <v>3185</v>
      </c>
      <c r="AK749" t="s">
        <v>3061</v>
      </c>
    </row>
    <row r="750" spans="1:37" x14ac:dyDescent="0.25">
      <c r="A750" t="s">
        <v>3199</v>
      </c>
      <c r="C750" t="s">
        <v>33</v>
      </c>
      <c r="D750" t="s">
        <v>3745</v>
      </c>
      <c r="G750" t="s">
        <v>3746</v>
      </c>
      <c r="H750" t="s">
        <v>34</v>
      </c>
      <c r="I750" t="b">
        <v>0</v>
      </c>
      <c r="J750" s="1">
        <v>42485</v>
      </c>
      <c r="K750" s="2">
        <v>42485</v>
      </c>
      <c r="L750" t="s">
        <v>39</v>
      </c>
      <c r="M750" s="3">
        <v>0.4375</v>
      </c>
      <c r="N750" t="s">
        <v>2186</v>
      </c>
      <c r="O750" t="s">
        <v>2187</v>
      </c>
      <c r="P750" t="s">
        <v>156</v>
      </c>
      <c r="Q750" t="b">
        <v>0</v>
      </c>
      <c r="R750" s="1">
        <v>42485</v>
      </c>
      <c r="S750" s="2">
        <v>42485</v>
      </c>
      <c r="T750" t="s">
        <v>39</v>
      </c>
      <c r="U750" s="3">
        <v>0.4375</v>
      </c>
      <c r="V750" t="s">
        <v>2186</v>
      </c>
      <c r="W750" t="s">
        <v>2187</v>
      </c>
      <c r="X750" t="s">
        <v>156</v>
      </c>
      <c r="Y750" t="s">
        <v>2983</v>
      </c>
      <c r="Z750" t="s">
        <v>2984</v>
      </c>
      <c r="AA750" t="s">
        <v>2983</v>
      </c>
      <c r="AD750" t="s">
        <v>37</v>
      </c>
      <c r="AE750" t="s">
        <v>37</v>
      </c>
      <c r="AF750" t="s">
        <v>38</v>
      </c>
      <c r="AG750" t="s">
        <v>33</v>
      </c>
      <c r="AH750" t="s">
        <v>2991</v>
      </c>
      <c r="AI750" t="s">
        <v>3202</v>
      </c>
      <c r="AK750" t="s">
        <v>2993</v>
      </c>
    </row>
    <row r="751" spans="1:37" x14ac:dyDescent="0.25">
      <c r="A751" t="s">
        <v>3199</v>
      </c>
      <c r="C751" t="s">
        <v>33</v>
      </c>
      <c r="D751" t="s">
        <v>3747</v>
      </c>
      <c r="G751" t="s">
        <v>3748</v>
      </c>
      <c r="H751" t="s">
        <v>34</v>
      </c>
      <c r="I751" t="b">
        <v>0</v>
      </c>
      <c r="J751" s="1">
        <v>42485</v>
      </c>
      <c r="K751" s="2">
        <v>42485</v>
      </c>
      <c r="L751" t="s">
        <v>39</v>
      </c>
      <c r="M751" s="3">
        <v>0.46875</v>
      </c>
      <c r="N751" t="s">
        <v>3749</v>
      </c>
      <c r="O751" t="s">
        <v>3750</v>
      </c>
      <c r="P751" t="s">
        <v>156</v>
      </c>
      <c r="Q751" t="b">
        <v>0</v>
      </c>
      <c r="R751" s="1">
        <v>42485</v>
      </c>
      <c r="S751" s="2">
        <v>42485</v>
      </c>
      <c r="T751" t="s">
        <v>39</v>
      </c>
      <c r="U751" s="3">
        <v>0.46875</v>
      </c>
      <c r="V751" t="s">
        <v>3749</v>
      </c>
      <c r="W751" t="s">
        <v>3750</v>
      </c>
      <c r="X751" t="s">
        <v>156</v>
      </c>
      <c r="Y751" t="s">
        <v>2983</v>
      </c>
      <c r="Z751" t="s">
        <v>2984</v>
      </c>
      <c r="AA751" t="s">
        <v>2983</v>
      </c>
      <c r="AD751" t="s">
        <v>37</v>
      </c>
      <c r="AE751" t="s">
        <v>37</v>
      </c>
      <c r="AF751" t="s">
        <v>38</v>
      </c>
      <c r="AG751" t="s">
        <v>33</v>
      </c>
      <c r="AH751" t="s">
        <v>2991</v>
      </c>
      <c r="AI751" t="s">
        <v>3202</v>
      </c>
      <c r="AK751" t="s">
        <v>2993</v>
      </c>
    </row>
    <row r="752" spans="1:37" x14ac:dyDescent="0.25">
      <c r="A752" t="s">
        <v>2539</v>
      </c>
      <c r="C752" t="s">
        <v>33</v>
      </c>
      <c r="D752" t="s">
        <v>3002</v>
      </c>
      <c r="E752" t="s">
        <v>3751</v>
      </c>
      <c r="G752" t="s">
        <v>3752</v>
      </c>
      <c r="H752" t="s">
        <v>34</v>
      </c>
      <c r="I752" t="b">
        <v>0</v>
      </c>
      <c r="J752" s="1">
        <v>42485</v>
      </c>
      <c r="K752" s="2">
        <v>42485</v>
      </c>
      <c r="L752" t="s">
        <v>39</v>
      </c>
      <c r="M752" s="3">
        <v>0.58333333333333337</v>
      </c>
      <c r="N752" t="s">
        <v>3751</v>
      </c>
      <c r="O752" t="s">
        <v>3753</v>
      </c>
      <c r="P752" t="s">
        <v>156</v>
      </c>
      <c r="Q752" t="b">
        <v>0</v>
      </c>
      <c r="R752" s="1">
        <v>42485</v>
      </c>
      <c r="S752" s="2">
        <v>42485</v>
      </c>
      <c r="T752" t="s">
        <v>39</v>
      </c>
      <c r="U752" s="3">
        <v>0.6875</v>
      </c>
      <c r="V752" t="s">
        <v>3754</v>
      </c>
      <c r="W752" t="s">
        <v>3755</v>
      </c>
      <c r="X752" t="s">
        <v>156</v>
      </c>
      <c r="Y752" t="s">
        <v>2983</v>
      </c>
      <c r="Z752" t="s">
        <v>2984</v>
      </c>
      <c r="AA752" t="s">
        <v>2983</v>
      </c>
      <c r="AD752" t="s">
        <v>37</v>
      </c>
      <c r="AE752" t="s">
        <v>37</v>
      </c>
      <c r="AF752" t="s">
        <v>38</v>
      </c>
      <c r="AG752" t="s">
        <v>33</v>
      </c>
      <c r="AH752" t="s">
        <v>3006</v>
      </c>
      <c r="AI752" t="s">
        <v>3007</v>
      </c>
      <c r="AK752" t="s">
        <v>3008</v>
      </c>
    </row>
    <row r="753" spans="1:37" x14ac:dyDescent="0.25">
      <c r="A753" t="s">
        <v>3009</v>
      </c>
      <c r="C753" t="s">
        <v>33</v>
      </c>
      <c r="D753" t="s">
        <v>3010</v>
      </c>
      <c r="E753" t="s">
        <v>3756</v>
      </c>
      <c r="G753" t="s">
        <v>3757</v>
      </c>
      <c r="H753" t="s">
        <v>34</v>
      </c>
      <c r="I753" t="b">
        <v>0</v>
      </c>
      <c r="J753" s="1">
        <v>42485</v>
      </c>
      <c r="K753" s="2">
        <v>42485</v>
      </c>
      <c r="L753" t="s">
        <v>39</v>
      </c>
      <c r="M753" s="3">
        <v>0.60416666666666663</v>
      </c>
      <c r="N753" t="s">
        <v>3756</v>
      </c>
      <c r="O753" t="s">
        <v>3758</v>
      </c>
      <c r="P753" t="s">
        <v>156</v>
      </c>
      <c r="Q753" t="b">
        <v>0</v>
      </c>
      <c r="R753" s="1">
        <v>42485</v>
      </c>
      <c r="S753" s="2">
        <v>42485</v>
      </c>
      <c r="T753" t="s">
        <v>39</v>
      </c>
      <c r="U753" s="3">
        <v>0.70833333333333337</v>
      </c>
      <c r="V753" t="s">
        <v>2193</v>
      </c>
      <c r="W753" t="s">
        <v>2194</v>
      </c>
      <c r="X753" t="s">
        <v>156</v>
      </c>
      <c r="Y753" t="s">
        <v>2983</v>
      </c>
      <c r="Z753" t="s">
        <v>2984</v>
      </c>
      <c r="AA753" t="s">
        <v>2983</v>
      </c>
      <c r="AD753" t="s">
        <v>37</v>
      </c>
      <c r="AE753" t="s">
        <v>37</v>
      </c>
      <c r="AF753" t="s">
        <v>38</v>
      </c>
      <c r="AG753" t="s">
        <v>33</v>
      </c>
      <c r="AH753" t="s">
        <v>3016</v>
      </c>
      <c r="AI753" t="s">
        <v>3017</v>
      </c>
      <c r="AK753" t="s">
        <v>3018</v>
      </c>
    </row>
    <row r="754" spans="1:37" x14ac:dyDescent="0.25">
      <c r="A754" t="s">
        <v>3222</v>
      </c>
      <c r="C754" t="s">
        <v>33</v>
      </c>
      <c r="D754" t="s">
        <v>3759</v>
      </c>
      <c r="G754" t="s">
        <v>3760</v>
      </c>
      <c r="H754" t="s">
        <v>34</v>
      </c>
      <c r="I754" t="b">
        <v>0</v>
      </c>
      <c r="J754" s="1">
        <v>42485</v>
      </c>
      <c r="K754" s="2">
        <v>42485</v>
      </c>
      <c r="L754" t="s">
        <v>39</v>
      </c>
      <c r="M754" s="3">
        <v>0.75</v>
      </c>
      <c r="N754" t="s">
        <v>3761</v>
      </c>
      <c r="O754" t="s">
        <v>3762</v>
      </c>
      <c r="P754" t="s">
        <v>156</v>
      </c>
      <c r="Q754" t="b">
        <v>0</v>
      </c>
      <c r="R754" s="1">
        <v>42485</v>
      </c>
      <c r="S754" s="2">
        <v>42485</v>
      </c>
      <c r="T754" t="s">
        <v>39</v>
      </c>
      <c r="U754" s="3">
        <v>0.75</v>
      </c>
      <c r="V754" t="s">
        <v>3761</v>
      </c>
      <c r="W754" t="s">
        <v>3762</v>
      </c>
      <c r="X754" t="s">
        <v>156</v>
      </c>
      <c r="Y754" t="s">
        <v>2983</v>
      </c>
      <c r="Z754" t="s">
        <v>2984</v>
      </c>
      <c r="AA754" t="s">
        <v>2983</v>
      </c>
      <c r="AD754" t="s">
        <v>37</v>
      </c>
      <c r="AE754" t="s">
        <v>37</v>
      </c>
      <c r="AF754" t="s">
        <v>38</v>
      </c>
      <c r="AG754" t="s">
        <v>33</v>
      </c>
      <c r="AH754" t="s">
        <v>2991</v>
      </c>
      <c r="AI754" t="s">
        <v>3225</v>
      </c>
      <c r="AK754" t="s">
        <v>2993</v>
      </c>
    </row>
    <row r="755" spans="1:37" x14ac:dyDescent="0.25">
      <c r="A755" t="s">
        <v>3763</v>
      </c>
      <c r="C755" t="s">
        <v>33</v>
      </c>
      <c r="D755" t="s">
        <v>3764</v>
      </c>
      <c r="E755" t="s">
        <v>3765</v>
      </c>
      <c r="G755" t="s">
        <v>3766</v>
      </c>
      <c r="H755" t="s">
        <v>34</v>
      </c>
      <c r="I755" t="b">
        <v>1</v>
      </c>
      <c r="J755" s="1">
        <v>42486</v>
      </c>
      <c r="K755" s="2">
        <v>42486</v>
      </c>
      <c r="L755" t="s">
        <v>40</v>
      </c>
      <c r="M755" s="3">
        <v>0</v>
      </c>
      <c r="N755" t="s">
        <v>3765</v>
      </c>
      <c r="O755">
        <v>20160426</v>
      </c>
      <c r="Q755" t="b">
        <v>1</v>
      </c>
      <c r="R755" s="1">
        <v>42486</v>
      </c>
      <c r="S755" s="2">
        <v>42486</v>
      </c>
      <c r="T755" t="s">
        <v>40</v>
      </c>
      <c r="U755" s="3">
        <v>0</v>
      </c>
      <c r="V755" t="s">
        <v>3767</v>
      </c>
      <c r="W755">
        <v>20160426</v>
      </c>
      <c r="Y755" t="s">
        <v>2983</v>
      </c>
      <c r="Z755" t="s">
        <v>2984</v>
      </c>
      <c r="AA755" t="s">
        <v>2983</v>
      </c>
      <c r="AD755" t="s">
        <v>37</v>
      </c>
      <c r="AE755" t="s">
        <v>37</v>
      </c>
      <c r="AF755" t="s">
        <v>38</v>
      </c>
      <c r="AG755" t="s">
        <v>33</v>
      </c>
      <c r="AH755" t="s">
        <v>3768</v>
      </c>
      <c r="AI755" t="s">
        <v>3769</v>
      </c>
      <c r="AK755" t="s">
        <v>3770</v>
      </c>
    </row>
    <row r="756" spans="1:37" x14ac:dyDescent="0.25">
      <c r="A756" t="s">
        <v>2988</v>
      </c>
      <c r="C756" t="s">
        <v>33</v>
      </c>
      <c r="D756" t="s">
        <v>3771</v>
      </c>
      <c r="G756" t="s">
        <v>3772</v>
      </c>
      <c r="H756" t="s">
        <v>34</v>
      </c>
      <c r="I756" t="b">
        <v>0</v>
      </c>
      <c r="J756" s="1">
        <v>42486</v>
      </c>
      <c r="K756" s="2">
        <v>42486</v>
      </c>
      <c r="L756" t="s">
        <v>40</v>
      </c>
      <c r="M756" s="3">
        <v>0.4375</v>
      </c>
      <c r="N756" t="s">
        <v>2197</v>
      </c>
      <c r="O756" t="s">
        <v>2198</v>
      </c>
      <c r="P756" t="s">
        <v>156</v>
      </c>
      <c r="Q756" t="b">
        <v>0</v>
      </c>
      <c r="R756" s="1">
        <v>42486</v>
      </c>
      <c r="S756" s="2">
        <v>42486</v>
      </c>
      <c r="T756" t="s">
        <v>40</v>
      </c>
      <c r="U756" s="3">
        <v>0.4375</v>
      </c>
      <c r="V756" t="s">
        <v>2197</v>
      </c>
      <c r="W756" t="s">
        <v>2198</v>
      </c>
      <c r="X756" t="s">
        <v>156</v>
      </c>
      <c r="Y756" t="s">
        <v>2983</v>
      </c>
      <c r="Z756" t="s">
        <v>2984</v>
      </c>
      <c r="AA756" t="s">
        <v>2983</v>
      </c>
      <c r="AD756" t="s">
        <v>37</v>
      </c>
      <c r="AE756" t="s">
        <v>37</v>
      </c>
      <c r="AF756" t="s">
        <v>38</v>
      </c>
      <c r="AG756" t="s">
        <v>33</v>
      </c>
      <c r="AH756" t="s">
        <v>2991</v>
      </c>
      <c r="AI756" t="s">
        <v>2992</v>
      </c>
      <c r="AK756" t="s">
        <v>2993</v>
      </c>
    </row>
    <row r="757" spans="1:37" x14ac:dyDescent="0.25">
      <c r="A757" t="s">
        <v>2539</v>
      </c>
      <c r="C757" t="s">
        <v>33</v>
      </c>
      <c r="D757" t="s">
        <v>3002</v>
      </c>
      <c r="E757" t="s">
        <v>3773</v>
      </c>
      <c r="G757" t="s">
        <v>3774</v>
      </c>
      <c r="H757" t="s">
        <v>34</v>
      </c>
      <c r="I757" t="b">
        <v>0</v>
      </c>
      <c r="J757" s="1">
        <v>42486</v>
      </c>
      <c r="K757" s="2">
        <v>42486</v>
      </c>
      <c r="L757" t="s">
        <v>40</v>
      </c>
      <c r="M757" s="3">
        <v>0.58333333333333337</v>
      </c>
      <c r="N757" t="s">
        <v>3773</v>
      </c>
      <c r="O757" t="s">
        <v>3775</v>
      </c>
      <c r="P757" t="s">
        <v>156</v>
      </c>
      <c r="Q757" t="b">
        <v>0</v>
      </c>
      <c r="R757" s="1">
        <v>42486</v>
      </c>
      <c r="S757" s="2">
        <v>42486</v>
      </c>
      <c r="T757" t="s">
        <v>40</v>
      </c>
      <c r="U757" s="3">
        <v>0.6875</v>
      </c>
      <c r="V757" t="s">
        <v>2822</v>
      </c>
      <c r="W757" t="s">
        <v>2823</v>
      </c>
      <c r="X757" t="s">
        <v>156</v>
      </c>
      <c r="Y757" t="s">
        <v>2983</v>
      </c>
      <c r="Z757" t="s">
        <v>2984</v>
      </c>
      <c r="AA757" t="s">
        <v>2983</v>
      </c>
      <c r="AD757" t="s">
        <v>37</v>
      </c>
      <c r="AE757" t="s">
        <v>37</v>
      </c>
      <c r="AF757" t="s">
        <v>38</v>
      </c>
      <c r="AG757" t="s">
        <v>33</v>
      </c>
      <c r="AH757" t="s">
        <v>3006</v>
      </c>
      <c r="AI757" t="s">
        <v>3007</v>
      </c>
      <c r="AK757" t="s">
        <v>3008</v>
      </c>
    </row>
    <row r="758" spans="1:37" x14ac:dyDescent="0.25">
      <c r="A758" t="s">
        <v>3246</v>
      </c>
      <c r="C758" t="s">
        <v>33</v>
      </c>
      <c r="D758" t="s">
        <v>3776</v>
      </c>
      <c r="G758" t="s">
        <v>3777</v>
      </c>
      <c r="H758" t="s">
        <v>34</v>
      </c>
      <c r="I758" t="b">
        <v>0</v>
      </c>
      <c r="J758" s="1">
        <v>42486</v>
      </c>
      <c r="K758" s="2">
        <v>42486</v>
      </c>
      <c r="L758" t="s">
        <v>40</v>
      </c>
      <c r="M758" s="3">
        <v>0.625</v>
      </c>
      <c r="N758" t="s">
        <v>2203</v>
      </c>
      <c r="O758" t="s">
        <v>2204</v>
      </c>
      <c r="P758" t="s">
        <v>156</v>
      </c>
      <c r="Q758" t="b">
        <v>0</v>
      </c>
      <c r="R758" s="1">
        <v>42486</v>
      </c>
      <c r="S758" s="2">
        <v>42486</v>
      </c>
      <c r="T758" t="s">
        <v>40</v>
      </c>
      <c r="U758" s="3">
        <v>0.6875</v>
      </c>
      <c r="V758" t="s">
        <v>2822</v>
      </c>
      <c r="W758" t="s">
        <v>2823</v>
      </c>
      <c r="X758" t="s">
        <v>156</v>
      </c>
      <c r="Y758" t="s">
        <v>2983</v>
      </c>
      <c r="Z758" t="s">
        <v>2984</v>
      </c>
      <c r="AA758" t="s">
        <v>2983</v>
      </c>
      <c r="AD758" t="s">
        <v>37</v>
      </c>
      <c r="AE758" t="s">
        <v>37</v>
      </c>
      <c r="AF758" t="s">
        <v>38</v>
      </c>
      <c r="AG758" t="s">
        <v>33</v>
      </c>
      <c r="AH758" t="s">
        <v>3249</v>
      </c>
      <c r="AI758" t="s">
        <v>3250</v>
      </c>
      <c r="AK758" t="s">
        <v>3251</v>
      </c>
    </row>
    <row r="759" spans="1:37" x14ac:dyDescent="0.25">
      <c r="A759" t="s">
        <v>3763</v>
      </c>
      <c r="C759" t="s">
        <v>33</v>
      </c>
      <c r="D759" t="s">
        <v>3764</v>
      </c>
      <c r="E759" t="s">
        <v>3778</v>
      </c>
      <c r="G759" t="s">
        <v>3779</v>
      </c>
      <c r="H759" t="s">
        <v>34</v>
      </c>
      <c r="I759" t="b">
        <v>1</v>
      </c>
      <c r="J759" s="1">
        <v>42487</v>
      </c>
      <c r="K759" s="2">
        <v>42487</v>
      </c>
      <c r="L759" t="s">
        <v>41</v>
      </c>
      <c r="M759" s="3">
        <v>0</v>
      </c>
      <c r="N759" t="s">
        <v>3778</v>
      </c>
      <c r="O759">
        <v>20160427</v>
      </c>
      <c r="Q759" t="b">
        <v>1</v>
      </c>
      <c r="R759" s="1">
        <v>42487</v>
      </c>
      <c r="S759" s="2">
        <v>42487</v>
      </c>
      <c r="T759" t="s">
        <v>41</v>
      </c>
      <c r="U759" s="3">
        <v>0</v>
      </c>
      <c r="V759" t="s">
        <v>3780</v>
      </c>
      <c r="W759">
        <v>20160427</v>
      </c>
      <c r="Y759" t="s">
        <v>2983</v>
      </c>
      <c r="Z759" t="s">
        <v>2984</v>
      </c>
      <c r="AA759" t="s">
        <v>2983</v>
      </c>
      <c r="AD759" t="s">
        <v>37</v>
      </c>
      <c r="AE759" t="s">
        <v>37</v>
      </c>
      <c r="AF759" t="s">
        <v>38</v>
      </c>
      <c r="AG759" t="s">
        <v>33</v>
      </c>
      <c r="AH759" t="s">
        <v>3768</v>
      </c>
      <c r="AI759" t="s">
        <v>3769</v>
      </c>
      <c r="AK759" t="s">
        <v>3770</v>
      </c>
    </row>
    <row r="760" spans="1:37" x14ac:dyDescent="0.25">
      <c r="A760" t="s">
        <v>3781</v>
      </c>
      <c r="C760" t="s">
        <v>33</v>
      </c>
      <c r="D760" t="s">
        <v>3782</v>
      </c>
      <c r="G760" t="s">
        <v>3783</v>
      </c>
      <c r="H760" t="s">
        <v>34</v>
      </c>
      <c r="I760" t="b">
        <v>0</v>
      </c>
      <c r="J760" s="1">
        <v>42487</v>
      </c>
      <c r="K760" s="2">
        <v>42487</v>
      </c>
      <c r="L760" t="s">
        <v>41</v>
      </c>
      <c r="M760" s="3">
        <v>0.4375</v>
      </c>
      <c r="N760" t="s">
        <v>2826</v>
      </c>
      <c r="O760" t="s">
        <v>2827</v>
      </c>
      <c r="P760" t="s">
        <v>156</v>
      </c>
      <c r="Q760" t="b">
        <v>0</v>
      </c>
      <c r="R760" s="1">
        <v>42487</v>
      </c>
      <c r="S760" s="2">
        <v>42487</v>
      </c>
      <c r="T760" t="s">
        <v>41</v>
      </c>
      <c r="U760" s="3">
        <v>0.4375</v>
      </c>
      <c r="V760" t="s">
        <v>2826</v>
      </c>
      <c r="W760" t="s">
        <v>2827</v>
      </c>
      <c r="X760" t="s">
        <v>156</v>
      </c>
      <c r="Y760" t="s">
        <v>2983</v>
      </c>
      <c r="Z760" t="s">
        <v>2984</v>
      </c>
      <c r="AA760" t="s">
        <v>2983</v>
      </c>
      <c r="AD760" t="s">
        <v>37</v>
      </c>
      <c r="AE760" t="s">
        <v>37</v>
      </c>
      <c r="AF760" t="s">
        <v>38</v>
      </c>
      <c r="AG760" t="s">
        <v>33</v>
      </c>
      <c r="AH760" t="s">
        <v>3523</v>
      </c>
      <c r="AI760" t="s">
        <v>686</v>
      </c>
      <c r="AK760" t="s">
        <v>3784</v>
      </c>
    </row>
    <row r="761" spans="1:37" x14ac:dyDescent="0.25">
      <c r="A761" t="s">
        <v>3415</v>
      </c>
      <c r="C761" t="s">
        <v>33</v>
      </c>
      <c r="D761" t="s">
        <v>3785</v>
      </c>
      <c r="G761" t="s">
        <v>3786</v>
      </c>
      <c r="H761" t="s">
        <v>34</v>
      </c>
      <c r="I761" t="b">
        <v>0</v>
      </c>
      <c r="J761" s="1">
        <v>42487</v>
      </c>
      <c r="K761" s="2">
        <v>42487</v>
      </c>
      <c r="L761" t="s">
        <v>41</v>
      </c>
      <c r="M761" s="3">
        <v>0.4375</v>
      </c>
      <c r="N761" t="s">
        <v>2826</v>
      </c>
      <c r="O761" t="s">
        <v>2827</v>
      </c>
      <c r="P761" t="s">
        <v>156</v>
      </c>
      <c r="Q761" t="b">
        <v>0</v>
      </c>
      <c r="R761" s="1">
        <v>42487</v>
      </c>
      <c r="S761" s="2">
        <v>42487</v>
      </c>
      <c r="T761" t="s">
        <v>41</v>
      </c>
      <c r="U761" s="3">
        <v>0.5</v>
      </c>
      <c r="V761" t="s">
        <v>1009</v>
      </c>
      <c r="W761" t="s">
        <v>1010</v>
      </c>
      <c r="X761" t="s">
        <v>156</v>
      </c>
      <c r="Y761" t="s">
        <v>2983</v>
      </c>
      <c r="Z761" t="s">
        <v>2984</v>
      </c>
      <c r="AA761" t="s">
        <v>2983</v>
      </c>
      <c r="AD761" t="s">
        <v>37</v>
      </c>
      <c r="AE761" t="s">
        <v>37</v>
      </c>
      <c r="AF761" t="s">
        <v>38</v>
      </c>
      <c r="AG761" t="s">
        <v>33</v>
      </c>
      <c r="AH761" t="s">
        <v>2999</v>
      </c>
      <c r="AI761" t="s">
        <v>3420</v>
      </c>
      <c r="AK761" t="s">
        <v>3001</v>
      </c>
    </row>
    <row r="762" spans="1:37" x14ac:dyDescent="0.25">
      <c r="A762" t="s">
        <v>2539</v>
      </c>
      <c r="C762" t="s">
        <v>33</v>
      </c>
      <c r="D762" t="s">
        <v>3002</v>
      </c>
      <c r="E762" t="s">
        <v>1027</v>
      </c>
      <c r="G762" t="s">
        <v>3787</v>
      </c>
      <c r="H762" t="s">
        <v>34</v>
      </c>
      <c r="I762" t="b">
        <v>0</v>
      </c>
      <c r="J762" s="1">
        <v>42487</v>
      </c>
      <c r="K762" s="2">
        <v>42487</v>
      </c>
      <c r="L762" t="s">
        <v>41</v>
      </c>
      <c r="M762" s="3">
        <v>0.58333333333333337</v>
      </c>
      <c r="N762" t="s">
        <v>1027</v>
      </c>
      <c r="O762" t="s">
        <v>1028</v>
      </c>
      <c r="P762" t="s">
        <v>156</v>
      </c>
      <c r="Q762" t="b">
        <v>0</v>
      </c>
      <c r="R762" s="1">
        <v>42487</v>
      </c>
      <c r="S762" s="2">
        <v>42487</v>
      </c>
      <c r="T762" t="s">
        <v>41</v>
      </c>
      <c r="U762" s="3">
        <v>0.6875</v>
      </c>
      <c r="V762" t="s">
        <v>1034</v>
      </c>
      <c r="W762" t="s">
        <v>1035</v>
      </c>
      <c r="X762" t="s">
        <v>156</v>
      </c>
      <c r="Y762" t="s">
        <v>2983</v>
      </c>
      <c r="Z762" t="s">
        <v>2984</v>
      </c>
      <c r="AA762" t="s">
        <v>2983</v>
      </c>
      <c r="AD762" t="s">
        <v>37</v>
      </c>
      <c r="AE762" t="s">
        <v>37</v>
      </c>
      <c r="AF762" t="s">
        <v>38</v>
      </c>
      <c r="AG762" t="s">
        <v>33</v>
      </c>
      <c r="AH762" t="s">
        <v>3006</v>
      </c>
      <c r="AI762" t="s">
        <v>3007</v>
      </c>
      <c r="AK762" t="s">
        <v>3008</v>
      </c>
    </row>
    <row r="763" spans="1:37" x14ac:dyDescent="0.25">
      <c r="A763" t="s">
        <v>3009</v>
      </c>
      <c r="C763" t="s">
        <v>33</v>
      </c>
      <c r="D763" t="s">
        <v>3010</v>
      </c>
      <c r="E763" t="s">
        <v>3788</v>
      </c>
      <c r="G763" t="s">
        <v>3789</v>
      </c>
      <c r="H763" t="s">
        <v>34</v>
      </c>
      <c r="I763" t="b">
        <v>0</v>
      </c>
      <c r="J763" s="1">
        <v>42487</v>
      </c>
      <c r="K763" s="2">
        <v>42487</v>
      </c>
      <c r="L763" t="s">
        <v>41</v>
      </c>
      <c r="M763" s="3">
        <v>0.60416666666666663</v>
      </c>
      <c r="N763" t="s">
        <v>3788</v>
      </c>
      <c r="O763" t="s">
        <v>3790</v>
      </c>
      <c r="P763" t="s">
        <v>156</v>
      </c>
      <c r="Q763" t="b">
        <v>0</v>
      </c>
      <c r="R763" s="1">
        <v>42487</v>
      </c>
      <c r="S763" s="2">
        <v>42487</v>
      </c>
      <c r="T763" t="s">
        <v>41</v>
      </c>
      <c r="U763" s="3">
        <v>0.70833333333333337</v>
      </c>
      <c r="V763" t="s">
        <v>2221</v>
      </c>
      <c r="W763" t="s">
        <v>2222</v>
      </c>
      <c r="X763" t="s">
        <v>156</v>
      </c>
      <c r="Y763" t="s">
        <v>2983</v>
      </c>
      <c r="Z763" t="s">
        <v>2984</v>
      </c>
      <c r="AA763" t="s">
        <v>2983</v>
      </c>
      <c r="AD763" t="s">
        <v>37</v>
      </c>
      <c r="AE763" t="s">
        <v>37</v>
      </c>
      <c r="AF763" t="s">
        <v>38</v>
      </c>
      <c r="AG763" t="s">
        <v>33</v>
      </c>
      <c r="AH763" t="s">
        <v>3016</v>
      </c>
      <c r="AI763" t="s">
        <v>3017</v>
      </c>
      <c r="AK763" t="s">
        <v>3018</v>
      </c>
    </row>
    <row r="764" spans="1:37" x14ac:dyDescent="0.25">
      <c r="A764" t="s">
        <v>3125</v>
      </c>
      <c r="C764" t="s">
        <v>33</v>
      </c>
      <c r="D764" t="s">
        <v>3791</v>
      </c>
      <c r="G764" t="s">
        <v>3792</v>
      </c>
      <c r="H764" t="s">
        <v>34</v>
      </c>
      <c r="I764" t="b">
        <v>0</v>
      </c>
      <c r="J764" s="1">
        <v>42487</v>
      </c>
      <c r="K764" s="2">
        <v>42487</v>
      </c>
      <c r="L764" t="s">
        <v>41</v>
      </c>
      <c r="M764" s="3">
        <v>0.625</v>
      </c>
      <c r="N764" t="s">
        <v>3793</v>
      </c>
      <c r="O764" t="s">
        <v>3794</v>
      </c>
      <c r="P764" t="s">
        <v>156</v>
      </c>
      <c r="Q764" t="b">
        <v>0</v>
      </c>
      <c r="R764" s="1">
        <v>42487</v>
      </c>
      <c r="S764" s="2">
        <v>42487</v>
      </c>
      <c r="T764" t="s">
        <v>41</v>
      </c>
      <c r="U764" s="3">
        <v>0.75</v>
      </c>
      <c r="V764" t="s">
        <v>3795</v>
      </c>
      <c r="W764" t="s">
        <v>3796</v>
      </c>
      <c r="X764" t="s">
        <v>156</v>
      </c>
      <c r="Y764" t="s">
        <v>2983</v>
      </c>
      <c r="Z764" t="s">
        <v>2984</v>
      </c>
      <c r="AA764" t="s">
        <v>2983</v>
      </c>
      <c r="AD764" t="s">
        <v>37</v>
      </c>
      <c r="AE764" t="s">
        <v>37</v>
      </c>
      <c r="AF764" t="s">
        <v>38</v>
      </c>
      <c r="AG764" t="s">
        <v>33</v>
      </c>
      <c r="AH764" t="s">
        <v>3059</v>
      </c>
      <c r="AI764" t="s">
        <v>3130</v>
      </c>
      <c r="AK764" t="s">
        <v>3061</v>
      </c>
    </row>
    <row r="765" spans="1:37" x14ac:dyDescent="0.25">
      <c r="A765" t="s">
        <v>3763</v>
      </c>
      <c r="C765" t="s">
        <v>33</v>
      </c>
      <c r="D765" t="s">
        <v>3764</v>
      </c>
      <c r="E765" t="s">
        <v>3797</v>
      </c>
      <c r="G765" t="s">
        <v>3798</v>
      </c>
      <c r="H765" t="s">
        <v>34</v>
      </c>
      <c r="I765" t="b">
        <v>1</v>
      </c>
      <c r="J765" s="1">
        <v>42488</v>
      </c>
      <c r="K765" s="2">
        <v>42488</v>
      </c>
      <c r="L765" t="s">
        <v>42</v>
      </c>
      <c r="M765" s="3">
        <v>0</v>
      </c>
      <c r="N765" t="s">
        <v>3797</v>
      </c>
      <c r="O765">
        <v>20160428</v>
      </c>
      <c r="Q765" t="b">
        <v>1</v>
      </c>
      <c r="R765" s="1">
        <v>42488</v>
      </c>
      <c r="S765" s="2">
        <v>42488</v>
      </c>
      <c r="T765" t="s">
        <v>42</v>
      </c>
      <c r="U765" s="3">
        <v>0</v>
      </c>
      <c r="V765" t="s">
        <v>3799</v>
      </c>
      <c r="W765">
        <v>20160428</v>
      </c>
      <c r="Y765" t="s">
        <v>2983</v>
      </c>
      <c r="Z765" t="s">
        <v>2984</v>
      </c>
      <c r="AA765" t="s">
        <v>2983</v>
      </c>
      <c r="AD765" t="s">
        <v>37</v>
      </c>
      <c r="AE765" t="s">
        <v>37</v>
      </c>
      <c r="AF765" t="s">
        <v>38</v>
      </c>
      <c r="AG765" t="s">
        <v>33</v>
      </c>
      <c r="AH765" t="s">
        <v>3768</v>
      </c>
      <c r="AI765" t="s">
        <v>3769</v>
      </c>
      <c r="AK765" t="s">
        <v>3770</v>
      </c>
    </row>
    <row r="766" spans="1:37" x14ac:dyDescent="0.25">
      <c r="A766" t="s">
        <v>2539</v>
      </c>
      <c r="C766" t="s">
        <v>33</v>
      </c>
      <c r="D766" t="s">
        <v>3002</v>
      </c>
      <c r="E766" t="s">
        <v>3800</v>
      </c>
      <c r="G766" t="s">
        <v>3801</v>
      </c>
      <c r="H766" t="s">
        <v>34</v>
      </c>
      <c r="I766" t="b">
        <v>0</v>
      </c>
      <c r="J766" s="1">
        <v>42488</v>
      </c>
      <c r="K766" s="2">
        <v>42488</v>
      </c>
      <c r="L766" t="s">
        <v>42</v>
      </c>
      <c r="M766" s="3">
        <v>0.58333333333333337</v>
      </c>
      <c r="N766" t="s">
        <v>3800</v>
      </c>
      <c r="O766" t="s">
        <v>3802</v>
      </c>
      <c r="P766" t="s">
        <v>156</v>
      </c>
      <c r="Q766" t="b">
        <v>0</v>
      </c>
      <c r="R766" s="1">
        <v>42488</v>
      </c>
      <c r="S766" s="2">
        <v>42488</v>
      </c>
      <c r="T766" t="s">
        <v>42</v>
      </c>
      <c r="U766" s="3">
        <v>0.6875</v>
      </c>
      <c r="V766" t="s">
        <v>1049</v>
      </c>
      <c r="W766" t="s">
        <v>1051</v>
      </c>
      <c r="X766" t="s">
        <v>156</v>
      </c>
      <c r="Y766" t="s">
        <v>2983</v>
      </c>
      <c r="Z766" t="s">
        <v>2984</v>
      </c>
      <c r="AA766" t="s">
        <v>2983</v>
      </c>
      <c r="AD766" t="s">
        <v>37</v>
      </c>
      <c r="AE766" t="s">
        <v>37</v>
      </c>
      <c r="AF766" t="s">
        <v>38</v>
      </c>
      <c r="AG766" t="s">
        <v>33</v>
      </c>
      <c r="AH766" t="s">
        <v>3006</v>
      </c>
      <c r="AI766" t="s">
        <v>3007</v>
      </c>
      <c r="AK766" t="s">
        <v>3008</v>
      </c>
    </row>
    <row r="767" spans="1:37" x14ac:dyDescent="0.25">
      <c r="A767" t="s">
        <v>3009</v>
      </c>
      <c r="C767" t="s">
        <v>33</v>
      </c>
      <c r="D767" t="s">
        <v>3010</v>
      </c>
      <c r="E767" t="s">
        <v>3803</v>
      </c>
      <c r="G767" t="s">
        <v>3804</v>
      </c>
      <c r="H767" t="s">
        <v>34</v>
      </c>
      <c r="I767" t="b">
        <v>0</v>
      </c>
      <c r="J767" s="1">
        <v>42488</v>
      </c>
      <c r="K767" s="2">
        <v>42488</v>
      </c>
      <c r="L767" t="s">
        <v>42</v>
      </c>
      <c r="M767" s="3">
        <v>0.60416666666666663</v>
      </c>
      <c r="N767" t="s">
        <v>3803</v>
      </c>
      <c r="O767" t="s">
        <v>3805</v>
      </c>
      <c r="P767" t="s">
        <v>156</v>
      </c>
      <c r="Q767" t="b">
        <v>0</v>
      </c>
      <c r="R767" s="1">
        <v>42488</v>
      </c>
      <c r="S767" s="2">
        <v>42488</v>
      </c>
      <c r="T767" t="s">
        <v>42</v>
      </c>
      <c r="U767" s="3">
        <v>0.70833333333333337</v>
      </c>
      <c r="V767" t="s">
        <v>2233</v>
      </c>
      <c r="W767" t="s">
        <v>2234</v>
      </c>
      <c r="X767" t="s">
        <v>156</v>
      </c>
      <c r="Y767" t="s">
        <v>2983</v>
      </c>
      <c r="Z767" t="s">
        <v>2984</v>
      </c>
      <c r="AA767" t="s">
        <v>2983</v>
      </c>
      <c r="AD767" t="s">
        <v>37</v>
      </c>
      <c r="AE767" t="s">
        <v>37</v>
      </c>
      <c r="AF767" t="s">
        <v>38</v>
      </c>
      <c r="AG767" t="s">
        <v>33</v>
      </c>
      <c r="AH767" t="s">
        <v>3016</v>
      </c>
      <c r="AI767" t="s">
        <v>3017</v>
      </c>
      <c r="AK767" t="s">
        <v>3018</v>
      </c>
    </row>
    <row r="768" spans="1:37" x14ac:dyDescent="0.25">
      <c r="A768" t="s">
        <v>3806</v>
      </c>
      <c r="C768" t="s">
        <v>33</v>
      </c>
      <c r="D768" t="s">
        <v>3807</v>
      </c>
      <c r="G768" t="s">
        <v>3808</v>
      </c>
      <c r="H768" t="s">
        <v>34</v>
      </c>
      <c r="I768" t="b">
        <v>0</v>
      </c>
      <c r="J768" s="1">
        <v>42488</v>
      </c>
      <c r="K768" s="2">
        <v>42488</v>
      </c>
      <c r="L768" t="s">
        <v>42</v>
      </c>
      <c r="M768" s="3">
        <v>0.66666666666666663</v>
      </c>
      <c r="N768" t="s">
        <v>2241</v>
      </c>
      <c r="O768" t="s">
        <v>2242</v>
      </c>
      <c r="P768" t="s">
        <v>156</v>
      </c>
      <c r="Q768" t="b">
        <v>0</v>
      </c>
      <c r="R768" s="1">
        <v>42488</v>
      </c>
      <c r="S768" s="2">
        <v>42488</v>
      </c>
      <c r="T768" t="s">
        <v>42</v>
      </c>
      <c r="U768" s="3">
        <v>0.70833333333333337</v>
      </c>
      <c r="V768" t="s">
        <v>2233</v>
      </c>
      <c r="W768" t="s">
        <v>2234</v>
      </c>
      <c r="X768" t="s">
        <v>156</v>
      </c>
      <c r="Y768" t="s">
        <v>2983</v>
      </c>
      <c r="Z768" t="s">
        <v>2984</v>
      </c>
      <c r="AA768" t="s">
        <v>2983</v>
      </c>
      <c r="AD768" t="s">
        <v>37</v>
      </c>
      <c r="AE768" t="s">
        <v>37</v>
      </c>
      <c r="AF768" t="s">
        <v>38</v>
      </c>
      <c r="AG768" t="s">
        <v>33</v>
      </c>
      <c r="AH768" t="s">
        <v>3523</v>
      </c>
      <c r="AI768" t="s">
        <v>3809</v>
      </c>
      <c r="AK768" t="s">
        <v>3525</v>
      </c>
    </row>
    <row r="769" spans="1:37" x14ac:dyDescent="0.25">
      <c r="A769" t="s">
        <v>3763</v>
      </c>
      <c r="C769" t="s">
        <v>33</v>
      </c>
      <c r="D769" t="s">
        <v>3764</v>
      </c>
      <c r="E769" t="s">
        <v>3810</v>
      </c>
      <c r="G769" t="s">
        <v>3811</v>
      </c>
      <c r="H769" t="s">
        <v>34</v>
      </c>
      <c r="I769" t="b">
        <v>1</v>
      </c>
      <c r="J769" s="1">
        <v>42489</v>
      </c>
      <c r="K769" s="2">
        <v>42489</v>
      </c>
      <c r="L769" t="s">
        <v>43</v>
      </c>
      <c r="M769" s="3">
        <v>0</v>
      </c>
      <c r="N769" t="s">
        <v>3810</v>
      </c>
      <c r="O769">
        <v>20160429</v>
      </c>
      <c r="Q769" t="b">
        <v>1</v>
      </c>
      <c r="R769" s="1">
        <v>42489</v>
      </c>
      <c r="S769" s="2">
        <v>42489</v>
      </c>
      <c r="T769" t="s">
        <v>43</v>
      </c>
      <c r="U769" s="3">
        <v>0</v>
      </c>
      <c r="V769" t="s">
        <v>3812</v>
      </c>
      <c r="W769">
        <v>20160429</v>
      </c>
      <c r="Y769" t="s">
        <v>2983</v>
      </c>
      <c r="Z769" t="s">
        <v>2984</v>
      </c>
      <c r="AA769" t="s">
        <v>2983</v>
      </c>
      <c r="AD769" t="s">
        <v>37</v>
      </c>
      <c r="AE769" t="s">
        <v>37</v>
      </c>
      <c r="AF769" t="s">
        <v>38</v>
      </c>
      <c r="AG769" t="s">
        <v>33</v>
      </c>
      <c r="AH769" t="s">
        <v>3768</v>
      </c>
      <c r="AI769" t="s">
        <v>3769</v>
      </c>
      <c r="AK769" t="s">
        <v>3770</v>
      </c>
    </row>
    <row r="770" spans="1:37" x14ac:dyDescent="0.25">
      <c r="A770" t="s">
        <v>2539</v>
      </c>
      <c r="C770" t="s">
        <v>33</v>
      </c>
      <c r="D770" t="s">
        <v>3002</v>
      </c>
      <c r="E770" t="s">
        <v>3813</v>
      </c>
      <c r="G770" t="s">
        <v>3814</v>
      </c>
      <c r="H770" t="s">
        <v>34</v>
      </c>
      <c r="I770" t="b">
        <v>0</v>
      </c>
      <c r="J770" s="1">
        <v>42489</v>
      </c>
      <c r="K770" s="2">
        <v>42489</v>
      </c>
      <c r="L770" t="s">
        <v>43</v>
      </c>
      <c r="M770" s="3">
        <v>0.58333333333333337</v>
      </c>
      <c r="N770" t="s">
        <v>3813</v>
      </c>
      <c r="O770" t="s">
        <v>3815</v>
      </c>
      <c r="P770" t="s">
        <v>156</v>
      </c>
      <c r="Q770" t="b">
        <v>0</v>
      </c>
      <c r="R770" s="1">
        <v>42489</v>
      </c>
      <c r="S770" s="2">
        <v>42489</v>
      </c>
      <c r="T770" t="s">
        <v>43</v>
      </c>
      <c r="U770" s="3">
        <v>0.6875</v>
      </c>
      <c r="V770" t="s">
        <v>3816</v>
      </c>
      <c r="W770" t="s">
        <v>3817</v>
      </c>
      <c r="X770" t="s">
        <v>156</v>
      </c>
      <c r="Y770" t="s">
        <v>2983</v>
      </c>
      <c r="Z770" t="s">
        <v>2984</v>
      </c>
      <c r="AA770" t="s">
        <v>2983</v>
      </c>
      <c r="AD770" t="s">
        <v>37</v>
      </c>
      <c r="AE770" t="s">
        <v>37</v>
      </c>
      <c r="AF770" t="s">
        <v>38</v>
      </c>
      <c r="AG770" t="s">
        <v>33</v>
      </c>
      <c r="AH770" t="s">
        <v>3006</v>
      </c>
      <c r="AI770" t="s">
        <v>3007</v>
      </c>
      <c r="AK770" t="s">
        <v>3008</v>
      </c>
    </row>
    <row r="771" spans="1:37" x14ac:dyDescent="0.25">
      <c r="A771" t="s">
        <v>3763</v>
      </c>
      <c r="C771" t="s">
        <v>33</v>
      </c>
      <c r="D771" t="s">
        <v>3764</v>
      </c>
      <c r="E771" t="s">
        <v>3818</v>
      </c>
      <c r="G771" t="s">
        <v>3819</v>
      </c>
      <c r="H771" t="s">
        <v>34</v>
      </c>
      <c r="I771" t="b">
        <v>1</v>
      </c>
      <c r="J771" s="1">
        <v>42490</v>
      </c>
      <c r="K771" s="2">
        <v>42490</v>
      </c>
      <c r="L771" t="s">
        <v>35</v>
      </c>
      <c r="M771" s="3">
        <v>0</v>
      </c>
      <c r="N771" t="s">
        <v>3818</v>
      </c>
      <c r="O771">
        <v>20160430</v>
      </c>
      <c r="Q771" t="b">
        <v>1</v>
      </c>
      <c r="R771" s="1">
        <v>42490</v>
      </c>
      <c r="S771" s="2">
        <v>42490</v>
      </c>
      <c r="T771" t="s">
        <v>35</v>
      </c>
      <c r="U771" s="3">
        <v>0</v>
      </c>
      <c r="V771" t="s">
        <v>3820</v>
      </c>
      <c r="W771">
        <v>20160430</v>
      </c>
      <c r="Y771" t="s">
        <v>2983</v>
      </c>
      <c r="Z771" t="s">
        <v>2984</v>
      </c>
      <c r="AA771" t="s">
        <v>2983</v>
      </c>
      <c r="AD771" t="s">
        <v>37</v>
      </c>
      <c r="AE771" t="s">
        <v>37</v>
      </c>
      <c r="AF771" t="s">
        <v>38</v>
      </c>
      <c r="AG771" t="s">
        <v>33</v>
      </c>
      <c r="AH771" t="s">
        <v>3768</v>
      </c>
      <c r="AI771" t="s">
        <v>3769</v>
      </c>
      <c r="AK771" t="s">
        <v>3770</v>
      </c>
    </row>
    <row r="772" spans="1:37" x14ac:dyDescent="0.25">
      <c r="A772" t="s">
        <v>3763</v>
      </c>
      <c r="C772" t="s">
        <v>33</v>
      </c>
      <c r="D772" t="s">
        <v>3764</v>
      </c>
      <c r="E772" t="s">
        <v>3821</v>
      </c>
      <c r="G772" t="s">
        <v>3822</v>
      </c>
      <c r="H772" t="s">
        <v>34</v>
      </c>
      <c r="I772" t="b">
        <v>1</v>
      </c>
      <c r="J772" s="1">
        <v>42491</v>
      </c>
      <c r="K772" s="2">
        <v>42491</v>
      </c>
      <c r="L772" t="s">
        <v>36</v>
      </c>
      <c r="M772" s="3">
        <v>0</v>
      </c>
      <c r="N772" t="s">
        <v>3821</v>
      </c>
      <c r="O772">
        <v>20160501</v>
      </c>
      <c r="Q772" t="b">
        <v>1</v>
      </c>
      <c r="R772" s="1">
        <v>42491</v>
      </c>
      <c r="S772" s="2">
        <v>42491</v>
      </c>
      <c r="T772" t="s">
        <v>36</v>
      </c>
      <c r="U772" s="3">
        <v>0</v>
      </c>
      <c r="V772" t="s">
        <v>3823</v>
      </c>
      <c r="W772">
        <v>20160501</v>
      </c>
      <c r="Y772" t="s">
        <v>2983</v>
      </c>
      <c r="Z772" t="s">
        <v>2984</v>
      </c>
      <c r="AA772" t="s">
        <v>2983</v>
      </c>
      <c r="AD772" t="s">
        <v>37</v>
      </c>
      <c r="AE772" t="s">
        <v>37</v>
      </c>
      <c r="AF772" t="s">
        <v>38</v>
      </c>
      <c r="AG772" t="s">
        <v>33</v>
      </c>
      <c r="AH772" t="s">
        <v>3768</v>
      </c>
      <c r="AI772" t="s">
        <v>3769</v>
      </c>
      <c r="AK772" t="s">
        <v>3770</v>
      </c>
    </row>
    <row r="773" spans="1:37" x14ac:dyDescent="0.25">
      <c r="A773" t="s">
        <v>3125</v>
      </c>
      <c r="C773" t="s">
        <v>33</v>
      </c>
      <c r="D773" t="s">
        <v>3824</v>
      </c>
      <c r="G773" t="s">
        <v>3825</v>
      </c>
      <c r="H773" t="s">
        <v>34</v>
      </c>
      <c r="I773" t="b">
        <v>0</v>
      </c>
      <c r="J773" s="1">
        <v>42491</v>
      </c>
      <c r="K773" s="2">
        <v>42491</v>
      </c>
      <c r="L773" t="s">
        <v>36</v>
      </c>
      <c r="M773" s="3">
        <v>0.58333333333333337</v>
      </c>
      <c r="N773" t="s">
        <v>3826</v>
      </c>
      <c r="O773" t="s">
        <v>3827</v>
      </c>
      <c r="P773" t="s">
        <v>156</v>
      </c>
      <c r="Q773" t="b">
        <v>0</v>
      </c>
      <c r="R773" s="1">
        <v>42491</v>
      </c>
      <c r="S773" s="2">
        <v>42491</v>
      </c>
      <c r="T773" t="s">
        <v>36</v>
      </c>
      <c r="U773" s="3">
        <v>0.6875</v>
      </c>
      <c r="V773" t="s">
        <v>3828</v>
      </c>
      <c r="W773" t="s">
        <v>3829</v>
      </c>
      <c r="X773" t="s">
        <v>156</v>
      </c>
      <c r="Y773" t="s">
        <v>2983</v>
      </c>
      <c r="Z773" t="s">
        <v>2984</v>
      </c>
      <c r="AA773" t="s">
        <v>2983</v>
      </c>
      <c r="AD773" t="s">
        <v>37</v>
      </c>
      <c r="AE773" t="s">
        <v>37</v>
      </c>
      <c r="AF773" t="s">
        <v>38</v>
      </c>
      <c r="AG773" t="s">
        <v>33</v>
      </c>
      <c r="AH773" t="s">
        <v>3059</v>
      </c>
      <c r="AI773" t="s">
        <v>3185</v>
      </c>
      <c r="AK773" t="s">
        <v>3061</v>
      </c>
    </row>
    <row r="774" spans="1:37" x14ac:dyDescent="0.25">
      <c r="A774" t="s">
        <v>3763</v>
      </c>
      <c r="C774" t="s">
        <v>33</v>
      </c>
      <c r="D774" t="s">
        <v>3764</v>
      </c>
      <c r="E774" t="s">
        <v>3830</v>
      </c>
      <c r="G774" t="s">
        <v>3831</v>
      </c>
      <c r="H774" t="s">
        <v>34</v>
      </c>
      <c r="I774" t="b">
        <v>1</v>
      </c>
      <c r="J774" s="1">
        <v>42492</v>
      </c>
      <c r="K774" s="2">
        <v>42492</v>
      </c>
      <c r="L774" t="s">
        <v>39</v>
      </c>
      <c r="M774" s="3">
        <v>0</v>
      </c>
      <c r="N774" t="s">
        <v>3830</v>
      </c>
      <c r="O774">
        <v>20160502</v>
      </c>
      <c r="Q774" t="b">
        <v>1</v>
      </c>
      <c r="R774" s="1">
        <v>42492</v>
      </c>
      <c r="S774" s="2">
        <v>42492</v>
      </c>
      <c r="T774" t="s">
        <v>39</v>
      </c>
      <c r="U774" s="3">
        <v>0</v>
      </c>
      <c r="V774" t="s">
        <v>3832</v>
      </c>
      <c r="W774">
        <v>20160502</v>
      </c>
      <c r="Y774" t="s">
        <v>2983</v>
      </c>
      <c r="Z774" t="s">
        <v>2984</v>
      </c>
      <c r="AA774" t="s">
        <v>2983</v>
      </c>
      <c r="AD774" t="s">
        <v>37</v>
      </c>
      <c r="AE774" t="s">
        <v>37</v>
      </c>
      <c r="AF774" t="s">
        <v>38</v>
      </c>
      <c r="AG774" t="s">
        <v>33</v>
      </c>
      <c r="AH774" t="s">
        <v>3768</v>
      </c>
      <c r="AI774" t="s">
        <v>3769</v>
      </c>
      <c r="AK774" t="s">
        <v>3770</v>
      </c>
    </row>
    <row r="775" spans="1:37" x14ac:dyDescent="0.25">
      <c r="A775" t="s">
        <v>3199</v>
      </c>
      <c r="C775" t="s">
        <v>33</v>
      </c>
      <c r="D775" t="s">
        <v>3833</v>
      </c>
      <c r="G775" t="s">
        <v>3834</v>
      </c>
      <c r="H775" t="s">
        <v>34</v>
      </c>
      <c r="I775" t="b">
        <v>0</v>
      </c>
      <c r="J775" s="1">
        <v>42492</v>
      </c>
      <c r="K775" s="2">
        <v>42492</v>
      </c>
      <c r="L775" t="s">
        <v>39</v>
      </c>
      <c r="M775" s="3">
        <v>0.4375</v>
      </c>
      <c r="N775" t="s">
        <v>2253</v>
      </c>
      <c r="O775" t="s">
        <v>2254</v>
      </c>
      <c r="P775" t="s">
        <v>156</v>
      </c>
      <c r="Q775" t="b">
        <v>0</v>
      </c>
      <c r="R775" s="1">
        <v>42492</v>
      </c>
      <c r="S775" s="2">
        <v>42492</v>
      </c>
      <c r="T775" t="s">
        <v>39</v>
      </c>
      <c r="U775" s="3">
        <v>0.4375</v>
      </c>
      <c r="V775" t="s">
        <v>2253</v>
      </c>
      <c r="W775" t="s">
        <v>2254</v>
      </c>
      <c r="X775" t="s">
        <v>156</v>
      </c>
      <c r="Y775" t="s">
        <v>2983</v>
      </c>
      <c r="Z775" t="s">
        <v>2984</v>
      </c>
      <c r="AA775" t="s">
        <v>2983</v>
      </c>
      <c r="AD775" t="s">
        <v>37</v>
      </c>
      <c r="AE775" t="s">
        <v>37</v>
      </c>
      <c r="AF775" t="s">
        <v>38</v>
      </c>
      <c r="AG775" t="s">
        <v>33</v>
      </c>
      <c r="AH775" t="s">
        <v>2991</v>
      </c>
      <c r="AI775" t="s">
        <v>3202</v>
      </c>
      <c r="AK775" t="s">
        <v>2993</v>
      </c>
    </row>
    <row r="776" spans="1:37" x14ac:dyDescent="0.25">
      <c r="A776" t="s">
        <v>3199</v>
      </c>
      <c r="C776" t="s">
        <v>33</v>
      </c>
      <c r="D776" t="s">
        <v>3835</v>
      </c>
      <c r="G776" t="s">
        <v>3836</v>
      </c>
      <c r="H776" t="s">
        <v>34</v>
      </c>
      <c r="I776" t="b">
        <v>0</v>
      </c>
      <c r="J776" s="1">
        <v>42492</v>
      </c>
      <c r="K776" s="2">
        <v>42492</v>
      </c>
      <c r="L776" t="s">
        <v>39</v>
      </c>
      <c r="M776" s="3">
        <v>0.46875</v>
      </c>
      <c r="N776" t="s">
        <v>3837</v>
      </c>
      <c r="O776" t="s">
        <v>3838</v>
      </c>
      <c r="P776" t="s">
        <v>156</v>
      </c>
      <c r="Q776" t="b">
        <v>0</v>
      </c>
      <c r="R776" s="1">
        <v>42492</v>
      </c>
      <c r="S776" s="2">
        <v>42492</v>
      </c>
      <c r="T776" t="s">
        <v>39</v>
      </c>
      <c r="U776" s="3">
        <v>0.46875</v>
      </c>
      <c r="V776" t="s">
        <v>3837</v>
      </c>
      <c r="W776" t="s">
        <v>3838</v>
      </c>
      <c r="X776" t="s">
        <v>156</v>
      </c>
      <c r="Y776" t="s">
        <v>2983</v>
      </c>
      <c r="Z776" t="s">
        <v>2984</v>
      </c>
      <c r="AA776" t="s">
        <v>2983</v>
      </c>
      <c r="AD776" t="s">
        <v>37</v>
      </c>
      <c r="AE776" t="s">
        <v>37</v>
      </c>
      <c r="AF776" t="s">
        <v>38</v>
      </c>
      <c r="AG776" t="s">
        <v>33</v>
      </c>
      <c r="AH776" t="s">
        <v>2991</v>
      </c>
      <c r="AI776" t="s">
        <v>3202</v>
      </c>
      <c r="AK776" t="s">
        <v>2993</v>
      </c>
    </row>
    <row r="777" spans="1:37" x14ac:dyDescent="0.25">
      <c r="A777" t="s">
        <v>2539</v>
      </c>
      <c r="C777" t="s">
        <v>33</v>
      </c>
      <c r="D777" t="s">
        <v>3002</v>
      </c>
      <c r="E777" t="s">
        <v>3839</v>
      </c>
      <c r="G777" t="s">
        <v>3840</v>
      </c>
      <c r="H777" t="s">
        <v>34</v>
      </c>
      <c r="I777" t="b">
        <v>0</v>
      </c>
      <c r="J777" s="1">
        <v>42492</v>
      </c>
      <c r="K777" s="2">
        <v>42492</v>
      </c>
      <c r="L777" t="s">
        <v>39</v>
      </c>
      <c r="M777" s="3">
        <v>0.58333333333333337</v>
      </c>
      <c r="N777" t="s">
        <v>3839</v>
      </c>
      <c r="O777" t="s">
        <v>3841</v>
      </c>
      <c r="P777" t="s">
        <v>156</v>
      </c>
      <c r="Q777" t="b">
        <v>0</v>
      </c>
      <c r="R777" s="1">
        <v>42492</v>
      </c>
      <c r="S777" s="2">
        <v>42492</v>
      </c>
      <c r="T777" t="s">
        <v>39</v>
      </c>
      <c r="U777" s="3">
        <v>0.6875</v>
      </c>
      <c r="V777" t="s">
        <v>3842</v>
      </c>
      <c r="W777" t="s">
        <v>3843</v>
      </c>
      <c r="X777" t="s">
        <v>156</v>
      </c>
      <c r="Y777" t="s">
        <v>2983</v>
      </c>
      <c r="Z777" t="s">
        <v>2984</v>
      </c>
      <c r="AA777" t="s">
        <v>2983</v>
      </c>
      <c r="AD777" t="s">
        <v>37</v>
      </c>
      <c r="AE777" t="s">
        <v>37</v>
      </c>
      <c r="AF777" t="s">
        <v>38</v>
      </c>
      <c r="AG777" t="s">
        <v>33</v>
      </c>
      <c r="AH777" t="s">
        <v>3006</v>
      </c>
      <c r="AI777" t="s">
        <v>3007</v>
      </c>
      <c r="AK777" t="s">
        <v>3008</v>
      </c>
    </row>
    <row r="778" spans="1:37" x14ac:dyDescent="0.25">
      <c r="A778" t="s">
        <v>3009</v>
      </c>
      <c r="C778" t="s">
        <v>33</v>
      </c>
      <c r="D778" t="s">
        <v>3010</v>
      </c>
      <c r="E778" t="s">
        <v>3844</v>
      </c>
      <c r="G778" t="s">
        <v>3845</v>
      </c>
      <c r="H778" t="s">
        <v>34</v>
      </c>
      <c r="I778" t="b">
        <v>0</v>
      </c>
      <c r="J778" s="1">
        <v>42492</v>
      </c>
      <c r="K778" s="2">
        <v>42492</v>
      </c>
      <c r="L778" t="s">
        <v>39</v>
      </c>
      <c r="M778" s="3">
        <v>0.60416666666666663</v>
      </c>
      <c r="N778" t="s">
        <v>3844</v>
      </c>
      <c r="O778" t="s">
        <v>3846</v>
      </c>
      <c r="P778" t="s">
        <v>156</v>
      </c>
      <c r="Q778" t="b">
        <v>0</v>
      </c>
      <c r="R778" s="1">
        <v>42492</v>
      </c>
      <c r="S778" s="2">
        <v>42492</v>
      </c>
      <c r="T778" t="s">
        <v>39</v>
      </c>
      <c r="U778" s="3">
        <v>0.70833333333333337</v>
      </c>
      <c r="V778" t="s">
        <v>2259</v>
      </c>
      <c r="W778" t="s">
        <v>2260</v>
      </c>
      <c r="X778" t="s">
        <v>156</v>
      </c>
      <c r="Y778" t="s">
        <v>2983</v>
      </c>
      <c r="Z778" t="s">
        <v>2984</v>
      </c>
      <c r="AA778" t="s">
        <v>2983</v>
      </c>
      <c r="AD778" t="s">
        <v>37</v>
      </c>
      <c r="AE778" t="s">
        <v>37</v>
      </c>
      <c r="AF778" t="s">
        <v>38</v>
      </c>
      <c r="AG778" t="s">
        <v>33</v>
      </c>
      <c r="AH778" t="s">
        <v>3016</v>
      </c>
      <c r="AI778" t="s">
        <v>3017</v>
      </c>
      <c r="AK778" t="s">
        <v>3018</v>
      </c>
    </row>
    <row r="779" spans="1:37" x14ac:dyDescent="0.25">
      <c r="A779" t="s">
        <v>2976</v>
      </c>
      <c r="C779" t="s">
        <v>33</v>
      </c>
      <c r="D779" t="s">
        <v>3847</v>
      </c>
      <c r="G779" t="s">
        <v>3848</v>
      </c>
      <c r="H779" t="s">
        <v>34</v>
      </c>
      <c r="I779" t="b">
        <v>0</v>
      </c>
      <c r="J779" s="1">
        <v>42493</v>
      </c>
      <c r="K779" s="2">
        <v>42493</v>
      </c>
      <c r="L779" t="s">
        <v>40</v>
      </c>
      <c r="M779" s="3">
        <v>0.42708333333333331</v>
      </c>
      <c r="N779" t="s">
        <v>3849</v>
      </c>
      <c r="O779" t="s">
        <v>3850</v>
      </c>
      <c r="P779" t="s">
        <v>156</v>
      </c>
      <c r="Q779" t="b">
        <v>0</v>
      </c>
      <c r="R779" s="1">
        <v>42493</v>
      </c>
      <c r="S779" s="2">
        <v>42493</v>
      </c>
      <c r="T779" t="s">
        <v>40</v>
      </c>
      <c r="U779" s="3">
        <v>0.46875</v>
      </c>
      <c r="V779" t="s">
        <v>3851</v>
      </c>
      <c r="W779" t="s">
        <v>3852</v>
      </c>
      <c r="X779" t="s">
        <v>156</v>
      </c>
      <c r="Y779" t="s">
        <v>2983</v>
      </c>
      <c r="Z779" t="s">
        <v>2984</v>
      </c>
      <c r="AA779" t="s">
        <v>2983</v>
      </c>
      <c r="AD779" t="s">
        <v>37</v>
      </c>
      <c r="AE779" t="s">
        <v>37</v>
      </c>
      <c r="AF779" t="s">
        <v>38</v>
      </c>
      <c r="AG779" t="s">
        <v>33</v>
      </c>
      <c r="AH779" t="s">
        <v>3232</v>
      </c>
      <c r="AI779" t="s">
        <v>3853</v>
      </c>
      <c r="AK779" t="s">
        <v>3234</v>
      </c>
    </row>
    <row r="780" spans="1:37" x14ac:dyDescent="0.25">
      <c r="A780" t="s">
        <v>2988</v>
      </c>
      <c r="C780" t="s">
        <v>33</v>
      </c>
      <c r="D780" t="s">
        <v>3854</v>
      </c>
      <c r="G780" t="s">
        <v>3855</v>
      </c>
      <c r="H780" t="s">
        <v>34</v>
      </c>
      <c r="I780" t="b">
        <v>0</v>
      </c>
      <c r="J780" s="1">
        <v>42493</v>
      </c>
      <c r="K780" s="2">
        <v>42493</v>
      </c>
      <c r="L780" t="s">
        <v>40</v>
      </c>
      <c r="M780" s="3">
        <v>0.4375</v>
      </c>
      <c r="N780" t="s">
        <v>2263</v>
      </c>
      <c r="O780" t="s">
        <v>2264</v>
      </c>
      <c r="P780" t="s">
        <v>156</v>
      </c>
      <c r="Q780" t="b">
        <v>0</v>
      </c>
      <c r="R780" s="1">
        <v>42493</v>
      </c>
      <c r="S780" s="2">
        <v>42493</v>
      </c>
      <c r="T780" t="s">
        <v>40</v>
      </c>
      <c r="U780" s="3">
        <v>0.4375</v>
      </c>
      <c r="V780" t="s">
        <v>2263</v>
      </c>
      <c r="W780" t="s">
        <v>2264</v>
      </c>
      <c r="X780" t="s">
        <v>156</v>
      </c>
      <c r="Y780" t="s">
        <v>2983</v>
      </c>
      <c r="Z780" t="s">
        <v>2984</v>
      </c>
      <c r="AA780" t="s">
        <v>2983</v>
      </c>
      <c r="AD780" t="s">
        <v>37</v>
      </c>
      <c r="AE780" t="s">
        <v>37</v>
      </c>
      <c r="AF780" t="s">
        <v>38</v>
      </c>
      <c r="AG780" t="s">
        <v>33</v>
      </c>
      <c r="AH780" t="s">
        <v>2991</v>
      </c>
      <c r="AI780" t="s">
        <v>2992</v>
      </c>
      <c r="AK780" t="s">
        <v>2993</v>
      </c>
    </row>
    <row r="781" spans="1:37" x14ac:dyDescent="0.25">
      <c r="A781" t="s">
        <v>2539</v>
      </c>
      <c r="C781" t="s">
        <v>33</v>
      </c>
      <c r="D781" t="s">
        <v>3002</v>
      </c>
      <c r="E781" t="s">
        <v>3856</v>
      </c>
      <c r="G781" t="s">
        <v>3857</v>
      </c>
      <c r="H781" t="s">
        <v>34</v>
      </c>
      <c r="I781" t="b">
        <v>0</v>
      </c>
      <c r="J781" s="1">
        <v>42493</v>
      </c>
      <c r="K781" s="2">
        <v>42493</v>
      </c>
      <c r="L781" t="s">
        <v>40</v>
      </c>
      <c r="M781" s="3">
        <v>0.58333333333333337</v>
      </c>
      <c r="N781" t="s">
        <v>3856</v>
      </c>
      <c r="O781" t="s">
        <v>3858</v>
      </c>
      <c r="P781" t="s">
        <v>156</v>
      </c>
      <c r="Q781" t="b">
        <v>0</v>
      </c>
      <c r="R781" s="1">
        <v>42493</v>
      </c>
      <c r="S781" s="2">
        <v>42493</v>
      </c>
      <c r="T781" t="s">
        <v>40</v>
      </c>
      <c r="U781" s="3">
        <v>0.6875</v>
      </c>
      <c r="V781" t="s">
        <v>2847</v>
      </c>
      <c r="W781" t="s">
        <v>2848</v>
      </c>
      <c r="X781" t="s">
        <v>156</v>
      </c>
      <c r="Y781" t="s">
        <v>2983</v>
      </c>
      <c r="Z781" t="s">
        <v>2984</v>
      </c>
      <c r="AA781" t="s">
        <v>2983</v>
      </c>
      <c r="AD781" t="s">
        <v>37</v>
      </c>
      <c r="AE781" t="s">
        <v>37</v>
      </c>
      <c r="AF781" t="s">
        <v>38</v>
      </c>
      <c r="AG781" t="s">
        <v>33</v>
      </c>
      <c r="AH781" t="s">
        <v>3006</v>
      </c>
      <c r="AI781" t="s">
        <v>3007</v>
      </c>
      <c r="AK781" t="s">
        <v>3008</v>
      </c>
    </row>
    <row r="782" spans="1:37" x14ac:dyDescent="0.25">
      <c r="A782" t="s">
        <v>3246</v>
      </c>
      <c r="C782" t="s">
        <v>33</v>
      </c>
      <c r="D782" t="s">
        <v>3859</v>
      </c>
      <c r="G782" t="s">
        <v>3860</v>
      </c>
      <c r="H782" t="s">
        <v>34</v>
      </c>
      <c r="I782" t="b">
        <v>0</v>
      </c>
      <c r="J782" s="1">
        <v>42493</v>
      </c>
      <c r="K782" s="2">
        <v>42493</v>
      </c>
      <c r="L782" t="s">
        <v>40</v>
      </c>
      <c r="M782" s="3">
        <v>0.625</v>
      </c>
      <c r="N782" t="s">
        <v>2270</v>
      </c>
      <c r="O782" t="s">
        <v>2271</v>
      </c>
      <c r="P782" t="s">
        <v>156</v>
      </c>
      <c r="Q782" t="b">
        <v>0</v>
      </c>
      <c r="R782" s="1">
        <v>42493</v>
      </c>
      <c r="S782" s="2">
        <v>42493</v>
      </c>
      <c r="T782" t="s">
        <v>40</v>
      </c>
      <c r="U782" s="3">
        <v>0.6875</v>
      </c>
      <c r="V782" t="s">
        <v>2847</v>
      </c>
      <c r="W782" t="s">
        <v>2848</v>
      </c>
      <c r="X782" t="s">
        <v>156</v>
      </c>
      <c r="Y782" t="s">
        <v>2983</v>
      </c>
      <c r="Z782" t="s">
        <v>2984</v>
      </c>
      <c r="AA782" t="s">
        <v>2983</v>
      </c>
      <c r="AD782" t="s">
        <v>37</v>
      </c>
      <c r="AE782" t="s">
        <v>37</v>
      </c>
      <c r="AF782" t="s">
        <v>38</v>
      </c>
      <c r="AG782" t="s">
        <v>33</v>
      </c>
      <c r="AH782" t="s">
        <v>3249</v>
      </c>
      <c r="AI782" t="s">
        <v>3250</v>
      </c>
      <c r="AK782" t="s">
        <v>3251</v>
      </c>
    </row>
    <row r="783" spans="1:37" x14ac:dyDescent="0.25">
      <c r="A783" t="s">
        <v>252</v>
      </c>
      <c r="C783" t="s">
        <v>33</v>
      </c>
      <c r="D783" t="s">
        <v>3861</v>
      </c>
      <c r="G783" t="s">
        <v>3862</v>
      </c>
      <c r="H783" t="s">
        <v>34</v>
      </c>
      <c r="I783" t="b">
        <v>0</v>
      </c>
      <c r="J783" s="1">
        <v>42494</v>
      </c>
      <c r="K783" s="2">
        <v>42494</v>
      </c>
      <c r="L783" t="s">
        <v>41</v>
      </c>
      <c r="M783" s="3">
        <v>0.41666666666666669</v>
      </c>
      <c r="N783" t="s">
        <v>2853</v>
      </c>
      <c r="O783" t="s">
        <v>2854</v>
      </c>
      <c r="P783" t="s">
        <v>156</v>
      </c>
      <c r="Q783" t="b">
        <v>0</v>
      </c>
      <c r="R783" s="1">
        <v>42494</v>
      </c>
      <c r="S783" s="2">
        <v>42494</v>
      </c>
      <c r="T783" t="s">
        <v>41</v>
      </c>
      <c r="U783" s="3">
        <v>0.5</v>
      </c>
      <c r="V783" t="s">
        <v>3863</v>
      </c>
      <c r="W783" t="s">
        <v>3864</v>
      </c>
      <c r="X783" t="s">
        <v>156</v>
      </c>
      <c r="Y783" t="s">
        <v>2983</v>
      </c>
      <c r="Z783" t="s">
        <v>2984</v>
      </c>
      <c r="AA783" t="s">
        <v>2983</v>
      </c>
      <c r="AD783" t="s">
        <v>37</v>
      </c>
      <c r="AE783" t="s">
        <v>37</v>
      </c>
      <c r="AF783" t="s">
        <v>38</v>
      </c>
      <c r="AG783" t="s">
        <v>33</v>
      </c>
      <c r="AH783" t="s">
        <v>2999</v>
      </c>
      <c r="AI783" t="s">
        <v>253</v>
      </c>
      <c r="AK783" t="s">
        <v>3001</v>
      </c>
    </row>
    <row r="784" spans="1:37" x14ac:dyDescent="0.25">
      <c r="A784" t="s">
        <v>3035</v>
      </c>
      <c r="C784" t="s">
        <v>33</v>
      </c>
      <c r="D784" t="s">
        <v>3865</v>
      </c>
      <c r="G784" t="s">
        <v>3866</v>
      </c>
      <c r="H784" t="s">
        <v>34</v>
      </c>
      <c r="I784" t="b">
        <v>0</v>
      </c>
      <c r="J784" s="1">
        <v>42494</v>
      </c>
      <c r="K784" s="2">
        <v>42494</v>
      </c>
      <c r="L784" t="s">
        <v>41</v>
      </c>
      <c r="M784" s="3">
        <v>0.4375</v>
      </c>
      <c r="N784" t="s">
        <v>2284</v>
      </c>
      <c r="O784" t="s">
        <v>2285</v>
      </c>
      <c r="P784" t="s">
        <v>156</v>
      </c>
      <c r="Q784" t="b">
        <v>0</v>
      </c>
      <c r="R784" s="1">
        <v>42494</v>
      </c>
      <c r="S784" s="2">
        <v>42494</v>
      </c>
      <c r="T784" t="s">
        <v>41</v>
      </c>
      <c r="U784" s="3">
        <v>0.4375</v>
      </c>
      <c r="V784" t="s">
        <v>2284</v>
      </c>
      <c r="W784" t="s">
        <v>2285</v>
      </c>
      <c r="X784" t="s">
        <v>156</v>
      </c>
      <c r="Y784" t="s">
        <v>2983</v>
      </c>
      <c r="Z784" t="s">
        <v>2984</v>
      </c>
      <c r="AA784" t="s">
        <v>2983</v>
      </c>
      <c r="AD784" t="s">
        <v>37</v>
      </c>
      <c r="AE784" t="s">
        <v>37</v>
      </c>
      <c r="AF784" t="s">
        <v>38</v>
      </c>
      <c r="AG784" t="s">
        <v>33</v>
      </c>
      <c r="AH784" t="s">
        <v>2991</v>
      </c>
      <c r="AI784" t="s">
        <v>3038</v>
      </c>
      <c r="AK784" t="s">
        <v>2993</v>
      </c>
    </row>
    <row r="785" spans="1:37" x14ac:dyDescent="0.25">
      <c r="A785" t="s">
        <v>259</v>
      </c>
      <c r="C785" t="s">
        <v>33</v>
      </c>
      <c r="D785" t="s">
        <v>3867</v>
      </c>
      <c r="G785" t="s">
        <v>3868</v>
      </c>
      <c r="H785" t="s">
        <v>34</v>
      </c>
      <c r="I785" t="b">
        <v>0</v>
      </c>
      <c r="J785" s="1">
        <v>42494</v>
      </c>
      <c r="K785" s="2">
        <v>42494</v>
      </c>
      <c r="L785" t="s">
        <v>41</v>
      </c>
      <c r="M785" s="3">
        <v>0.58333333333333337</v>
      </c>
      <c r="N785" t="s">
        <v>3869</v>
      </c>
      <c r="O785" t="s">
        <v>3870</v>
      </c>
      <c r="P785" t="s">
        <v>156</v>
      </c>
      <c r="Q785" t="b">
        <v>0</v>
      </c>
      <c r="R785" s="1">
        <v>42494</v>
      </c>
      <c r="S785" s="2">
        <v>42494</v>
      </c>
      <c r="T785" t="s">
        <v>41</v>
      </c>
      <c r="U785" s="3">
        <v>0.66666666666666663</v>
      </c>
      <c r="V785" t="s">
        <v>2294</v>
      </c>
      <c r="W785" t="s">
        <v>2295</v>
      </c>
      <c r="X785" t="s">
        <v>156</v>
      </c>
      <c r="Y785" t="s">
        <v>2983</v>
      </c>
      <c r="Z785" t="s">
        <v>2984</v>
      </c>
      <c r="AA785" t="s">
        <v>2983</v>
      </c>
      <c r="AD785" t="s">
        <v>37</v>
      </c>
      <c r="AE785" t="s">
        <v>37</v>
      </c>
      <c r="AF785" t="s">
        <v>38</v>
      </c>
      <c r="AG785" t="s">
        <v>33</v>
      </c>
      <c r="AH785" t="s">
        <v>2999</v>
      </c>
      <c r="AI785" t="s">
        <v>260</v>
      </c>
      <c r="AK785" t="s">
        <v>3001</v>
      </c>
    </row>
    <row r="786" spans="1:37" x14ac:dyDescent="0.25">
      <c r="A786" t="s">
        <v>2539</v>
      </c>
      <c r="C786" t="s">
        <v>33</v>
      </c>
      <c r="D786" t="s">
        <v>3002</v>
      </c>
      <c r="E786" t="s">
        <v>3869</v>
      </c>
      <c r="G786" t="s">
        <v>3871</v>
      </c>
      <c r="H786" t="s">
        <v>34</v>
      </c>
      <c r="I786" t="b">
        <v>0</v>
      </c>
      <c r="J786" s="1">
        <v>42494</v>
      </c>
      <c r="K786" s="2">
        <v>42494</v>
      </c>
      <c r="L786" t="s">
        <v>41</v>
      </c>
      <c r="M786" s="3">
        <v>0.58333333333333337</v>
      </c>
      <c r="N786" t="s">
        <v>3869</v>
      </c>
      <c r="O786" t="s">
        <v>3870</v>
      </c>
      <c r="P786" t="s">
        <v>156</v>
      </c>
      <c r="Q786" t="b">
        <v>0</v>
      </c>
      <c r="R786" s="1">
        <v>42494</v>
      </c>
      <c r="S786" s="2">
        <v>42494</v>
      </c>
      <c r="T786" t="s">
        <v>41</v>
      </c>
      <c r="U786" s="3">
        <v>0.6875</v>
      </c>
      <c r="V786" t="s">
        <v>1105</v>
      </c>
      <c r="W786" t="s">
        <v>1106</v>
      </c>
      <c r="X786" t="s">
        <v>156</v>
      </c>
      <c r="Y786" t="s">
        <v>2983</v>
      </c>
      <c r="Z786" t="s">
        <v>2984</v>
      </c>
      <c r="AA786" t="s">
        <v>2983</v>
      </c>
      <c r="AD786" t="s">
        <v>37</v>
      </c>
      <c r="AE786" t="s">
        <v>37</v>
      </c>
      <c r="AF786" t="s">
        <v>38</v>
      </c>
      <c r="AG786" t="s">
        <v>33</v>
      </c>
      <c r="AH786" t="s">
        <v>3006</v>
      </c>
      <c r="AI786" t="s">
        <v>3007</v>
      </c>
      <c r="AK786" t="s">
        <v>3008</v>
      </c>
    </row>
    <row r="787" spans="1:37" x14ac:dyDescent="0.25">
      <c r="A787" t="s">
        <v>3009</v>
      </c>
      <c r="C787" t="s">
        <v>33</v>
      </c>
      <c r="D787" t="s">
        <v>3010</v>
      </c>
      <c r="E787" t="s">
        <v>3872</v>
      </c>
      <c r="G787" t="s">
        <v>3873</v>
      </c>
      <c r="H787" t="s">
        <v>34</v>
      </c>
      <c r="I787" t="b">
        <v>0</v>
      </c>
      <c r="J787" s="1">
        <v>42494</v>
      </c>
      <c r="K787" s="2">
        <v>42494</v>
      </c>
      <c r="L787" t="s">
        <v>41</v>
      </c>
      <c r="M787" s="3">
        <v>0.60416666666666663</v>
      </c>
      <c r="N787" t="s">
        <v>3872</v>
      </c>
      <c r="O787" t="s">
        <v>3874</v>
      </c>
      <c r="P787" t="s">
        <v>156</v>
      </c>
      <c r="Q787" t="b">
        <v>0</v>
      </c>
      <c r="R787" s="1">
        <v>42494</v>
      </c>
      <c r="S787" s="2">
        <v>42494</v>
      </c>
      <c r="T787" t="s">
        <v>41</v>
      </c>
      <c r="U787" s="3">
        <v>0.70833333333333337</v>
      </c>
      <c r="V787" t="s">
        <v>2290</v>
      </c>
      <c r="W787" t="s">
        <v>2291</v>
      </c>
      <c r="X787" t="s">
        <v>156</v>
      </c>
      <c r="Y787" t="s">
        <v>2983</v>
      </c>
      <c r="Z787" t="s">
        <v>2984</v>
      </c>
      <c r="AA787" t="s">
        <v>2983</v>
      </c>
      <c r="AD787" t="s">
        <v>37</v>
      </c>
      <c r="AE787" t="s">
        <v>37</v>
      </c>
      <c r="AF787" t="s">
        <v>38</v>
      </c>
      <c r="AG787" t="s">
        <v>33</v>
      </c>
      <c r="AH787" t="s">
        <v>3016</v>
      </c>
      <c r="AI787" t="s">
        <v>3017</v>
      </c>
      <c r="AK787" t="s">
        <v>3018</v>
      </c>
    </row>
    <row r="788" spans="1:37" x14ac:dyDescent="0.25">
      <c r="A788" t="s">
        <v>3125</v>
      </c>
      <c r="C788" t="s">
        <v>33</v>
      </c>
      <c r="D788" t="s">
        <v>3875</v>
      </c>
      <c r="G788" t="s">
        <v>3876</v>
      </c>
      <c r="H788" t="s">
        <v>34</v>
      </c>
      <c r="I788" t="b">
        <v>0</v>
      </c>
      <c r="J788" s="1">
        <v>42494</v>
      </c>
      <c r="K788" s="2">
        <v>42494</v>
      </c>
      <c r="L788" t="s">
        <v>41</v>
      </c>
      <c r="M788" s="3">
        <v>0.625</v>
      </c>
      <c r="N788" t="s">
        <v>3877</v>
      </c>
      <c r="O788" t="s">
        <v>3878</v>
      </c>
      <c r="P788" t="s">
        <v>156</v>
      </c>
      <c r="Q788" t="b">
        <v>0</v>
      </c>
      <c r="R788" s="1">
        <v>42494</v>
      </c>
      <c r="S788" s="2">
        <v>42494</v>
      </c>
      <c r="T788" t="s">
        <v>41</v>
      </c>
      <c r="U788" s="3">
        <v>0.75</v>
      </c>
      <c r="V788" t="s">
        <v>3879</v>
      </c>
      <c r="W788" t="s">
        <v>3880</v>
      </c>
      <c r="X788" t="s">
        <v>156</v>
      </c>
      <c r="Y788" t="s">
        <v>2983</v>
      </c>
      <c r="Z788" t="s">
        <v>2984</v>
      </c>
      <c r="AA788" t="s">
        <v>2983</v>
      </c>
      <c r="AD788" t="s">
        <v>37</v>
      </c>
      <c r="AE788" t="s">
        <v>37</v>
      </c>
      <c r="AF788" t="s">
        <v>38</v>
      </c>
      <c r="AG788" t="s">
        <v>33</v>
      </c>
      <c r="AH788" t="s">
        <v>3059</v>
      </c>
      <c r="AI788" t="s">
        <v>3130</v>
      </c>
      <c r="AK788" t="s">
        <v>3061</v>
      </c>
    </row>
    <row r="789" spans="1:37" x14ac:dyDescent="0.25">
      <c r="A789" t="s">
        <v>2539</v>
      </c>
      <c r="C789" t="s">
        <v>33</v>
      </c>
      <c r="D789" t="s">
        <v>3002</v>
      </c>
      <c r="E789" t="s">
        <v>3881</v>
      </c>
      <c r="G789" t="s">
        <v>3882</v>
      </c>
      <c r="H789" t="s">
        <v>34</v>
      </c>
      <c r="I789" t="b">
        <v>0</v>
      </c>
      <c r="J789" s="1">
        <v>42495</v>
      </c>
      <c r="K789" s="2">
        <v>42495</v>
      </c>
      <c r="L789" t="s">
        <v>42</v>
      </c>
      <c r="M789" s="3">
        <v>0.58333333333333337</v>
      </c>
      <c r="N789" t="s">
        <v>3881</v>
      </c>
      <c r="O789" t="s">
        <v>3883</v>
      </c>
      <c r="P789" t="s">
        <v>156</v>
      </c>
      <c r="Q789" t="b">
        <v>0</v>
      </c>
      <c r="R789" s="1">
        <v>42495</v>
      </c>
      <c r="S789" s="2">
        <v>42495</v>
      </c>
      <c r="T789" t="s">
        <v>42</v>
      </c>
      <c r="U789" s="3">
        <v>0.6875</v>
      </c>
      <c r="V789" t="s">
        <v>1130</v>
      </c>
      <c r="W789" t="s">
        <v>1132</v>
      </c>
      <c r="X789" t="s">
        <v>156</v>
      </c>
      <c r="Y789" t="s">
        <v>2983</v>
      </c>
      <c r="Z789" t="s">
        <v>2984</v>
      </c>
      <c r="AA789" t="s">
        <v>2983</v>
      </c>
      <c r="AD789" t="s">
        <v>37</v>
      </c>
      <c r="AE789" t="s">
        <v>37</v>
      </c>
      <c r="AF789" t="s">
        <v>38</v>
      </c>
      <c r="AG789" t="s">
        <v>33</v>
      </c>
      <c r="AH789" t="s">
        <v>3006</v>
      </c>
      <c r="AI789" t="s">
        <v>3007</v>
      </c>
      <c r="AK789" t="s">
        <v>3008</v>
      </c>
    </row>
    <row r="790" spans="1:37" x14ac:dyDescent="0.25">
      <c r="A790" t="s">
        <v>3009</v>
      </c>
      <c r="C790" t="s">
        <v>33</v>
      </c>
      <c r="D790" t="s">
        <v>3010</v>
      </c>
      <c r="E790" t="s">
        <v>3884</v>
      </c>
      <c r="G790" t="s">
        <v>3885</v>
      </c>
      <c r="H790" t="s">
        <v>34</v>
      </c>
      <c r="I790" t="b">
        <v>0</v>
      </c>
      <c r="J790" s="1">
        <v>42495</v>
      </c>
      <c r="K790" s="2">
        <v>42495</v>
      </c>
      <c r="L790" t="s">
        <v>42</v>
      </c>
      <c r="M790" s="3">
        <v>0.60416666666666663</v>
      </c>
      <c r="N790" t="s">
        <v>3884</v>
      </c>
      <c r="O790" t="s">
        <v>3886</v>
      </c>
      <c r="P790" t="s">
        <v>156</v>
      </c>
      <c r="Q790" t="b">
        <v>0</v>
      </c>
      <c r="R790" s="1">
        <v>42495</v>
      </c>
      <c r="S790" s="2">
        <v>42495</v>
      </c>
      <c r="T790" t="s">
        <v>42</v>
      </c>
      <c r="U790" s="3">
        <v>0.70833333333333337</v>
      </c>
      <c r="V790" t="s">
        <v>2304</v>
      </c>
      <c r="W790" t="s">
        <v>2305</v>
      </c>
      <c r="X790" t="s">
        <v>156</v>
      </c>
      <c r="Y790" t="s">
        <v>2983</v>
      </c>
      <c r="Z790" t="s">
        <v>2984</v>
      </c>
      <c r="AA790" t="s">
        <v>2983</v>
      </c>
      <c r="AD790" t="s">
        <v>37</v>
      </c>
      <c r="AE790" t="s">
        <v>37</v>
      </c>
      <c r="AF790" t="s">
        <v>38</v>
      </c>
      <c r="AG790" t="s">
        <v>33</v>
      </c>
      <c r="AH790" t="s">
        <v>3016</v>
      </c>
      <c r="AI790" t="s">
        <v>3017</v>
      </c>
      <c r="AK790" t="s">
        <v>3018</v>
      </c>
    </row>
    <row r="791" spans="1:37" x14ac:dyDescent="0.25">
      <c r="A791" t="s">
        <v>3056</v>
      </c>
      <c r="C791" t="s">
        <v>33</v>
      </c>
      <c r="D791" t="s">
        <v>3887</v>
      </c>
      <c r="G791" t="s">
        <v>3888</v>
      </c>
      <c r="H791" t="s">
        <v>34</v>
      </c>
      <c r="I791" t="b">
        <v>0</v>
      </c>
      <c r="J791" s="1">
        <v>42495</v>
      </c>
      <c r="K791" s="2">
        <v>42495</v>
      </c>
      <c r="L791" t="s">
        <v>42</v>
      </c>
      <c r="M791" s="3">
        <v>0.66666666666666663</v>
      </c>
      <c r="N791" t="s">
        <v>2309</v>
      </c>
      <c r="O791" t="s">
        <v>2310</v>
      </c>
      <c r="P791" t="s">
        <v>156</v>
      </c>
      <c r="Q791" t="b">
        <v>0</v>
      </c>
      <c r="R791" s="1">
        <v>42495</v>
      </c>
      <c r="S791" s="2">
        <v>42495</v>
      </c>
      <c r="T791" t="s">
        <v>42</v>
      </c>
      <c r="U791" s="3">
        <v>0.70833333333333337</v>
      </c>
      <c r="V791" t="s">
        <v>2304</v>
      </c>
      <c r="W791" t="s">
        <v>2305</v>
      </c>
      <c r="X791" t="s">
        <v>156</v>
      </c>
      <c r="Y791" t="s">
        <v>2983</v>
      </c>
      <c r="Z791" t="s">
        <v>2984</v>
      </c>
      <c r="AA791" t="s">
        <v>2983</v>
      </c>
      <c r="AD791" t="s">
        <v>37</v>
      </c>
      <c r="AE791" t="s">
        <v>37</v>
      </c>
      <c r="AF791" t="s">
        <v>38</v>
      </c>
      <c r="AG791" t="s">
        <v>33</v>
      </c>
      <c r="AH791" t="s">
        <v>3059</v>
      </c>
      <c r="AI791" t="s">
        <v>3060</v>
      </c>
      <c r="AK791" t="s">
        <v>3061</v>
      </c>
    </row>
    <row r="792" spans="1:37" x14ac:dyDescent="0.25">
      <c r="A792" t="s">
        <v>2539</v>
      </c>
      <c r="C792" t="s">
        <v>33</v>
      </c>
      <c r="D792" t="s">
        <v>3002</v>
      </c>
      <c r="E792" t="s">
        <v>3889</v>
      </c>
      <c r="G792" t="s">
        <v>3890</v>
      </c>
      <c r="H792" t="s">
        <v>34</v>
      </c>
      <c r="I792" t="b">
        <v>0</v>
      </c>
      <c r="J792" s="1">
        <v>42496</v>
      </c>
      <c r="K792" s="2">
        <v>42496</v>
      </c>
      <c r="L792" t="s">
        <v>43</v>
      </c>
      <c r="M792" s="3">
        <v>0.58333333333333337</v>
      </c>
      <c r="N792" t="s">
        <v>3889</v>
      </c>
      <c r="O792" t="s">
        <v>3891</v>
      </c>
      <c r="P792" t="s">
        <v>156</v>
      </c>
      <c r="Q792" t="b">
        <v>0</v>
      </c>
      <c r="R792" s="1">
        <v>42496</v>
      </c>
      <c r="S792" s="2">
        <v>42496</v>
      </c>
      <c r="T792" t="s">
        <v>43</v>
      </c>
      <c r="U792" s="3">
        <v>0.6875</v>
      </c>
      <c r="V792" t="s">
        <v>3892</v>
      </c>
      <c r="W792" t="s">
        <v>3893</v>
      </c>
      <c r="X792" t="s">
        <v>156</v>
      </c>
      <c r="Y792" t="s">
        <v>2983</v>
      </c>
      <c r="Z792" t="s">
        <v>2984</v>
      </c>
      <c r="AA792" t="s">
        <v>2983</v>
      </c>
      <c r="AD792" t="s">
        <v>37</v>
      </c>
      <c r="AE792" t="s">
        <v>37</v>
      </c>
      <c r="AF792" t="s">
        <v>38</v>
      </c>
      <c r="AG792" t="s">
        <v>33</v>
      </c>
      <c r="AH792" t="s">
        <v>3006</v>
      </c>
      <c r="AI792" t="s">
        <v>3007</v>
      </c>
      <c r="AK792" t="s">
        <v>3008</v>
      </c>
    </row>
    <row r="793" spans="1:37" x14ac:dyDescent="0.25">
      <c r="A793" t="s">
        <v>3894</v>
      </c>
      <c r="C793" t="s">
        <v>33</v>
      </c>
      <c r="D793" t="s">
        <v>3895</v>
      </c>
      <c r="G793" t="s">
        <v>3896</v>
      </c>
      <c r="H793" t="s">
        <v>34</v>
      </c>
      <c r="I793" t="b">
        <v>0</v>
      </c>
      <c r="J793" s="1">
        <v>42497</v>
      </c>
      <c r="K793" s="2">
        <v>42497</v>
      </c>
      <c r="L793" t="s">
        <v>35</v>
      </c>
      <c r="M793" s="3">
        <v>0.4375</v>
      </c>
      <c r="N793" t="s">
        <v>3897</v>
      </c>
      <c r="O793" t="s">
        <v>3898</v>
      </c>
      <c r="P793" t="s">
        <v>156</v>
      </c>
      <c r="Q793" t="b">
        <v>0</v>
      </c>
      <c r="R793" s="1">
        <v>42497</v>
      </c>
      <c r="S793" s="2">
        <v>42497</v>
      </c>
      <c r="T793" t="s">
        <v>35</v>
      </c>
      <c r="U793" s="3">
        <v>0.4375</v>
      </c>
      <c r="V793" t="s">
        <v>3897</v>
      </c>
      <c r="W793" t="s">
        <v>3898</v>
      </c>
      <c r="X793" t="s">
        <v>156</v>
      </c>
      <c r="Y793" t="s">
        <v>2983</v>
      </c>
      <c r="Z793" t="s">
        <v>2984</v>
      </c>
      <c r="AA793" t="s">
        <v>2983</v>
      </c>
      <c r="AD793" t="s">
        <v>37</v>
      </c>
      <c r="AE793" t="s">
        <v>37</v>
      </c>
      <c r="AF793" t="s">
        <v>38</v>
      </c>
      <c r="AG793" t="s">
        <v>33</v>
      </c>
      <c r="AH793" t="s">
        <v>3059</v>
      </c>
      <c r="AI793" t="s">
        <v>3072</v>
      </c>
      <c r="AK793" t="s">
        <v>3061</v>
      </c>
    </row>
    <row r="794" spans="1:37" x14ac:dyDescent="0.25">
      <c r="A794" t="s">
        <v>3362</v>
      </c>
      <c r="C794" t="s">
        <v>33</v>
      </c>
      <c r="D794" t="s">
        <v>3363</v>
      </c>
      <c r="E794" t="s">
        <v>1146</v>
      </c>
      <c r="G794" t="s">
        <v>3899</v>
      </c>
      <c r="H794" t="s">
        <v>34</v>
      </c>
      <c r="I794" t="b">
        <v>0</v>
      </c>
      <c r="J794" s="1">
        <v>42497</v>
      </c>
      <c r="K794" s="2">
        <v>42497</v>
      </c>
      <c r="L794" t="s">
        <v>35</v>
      </c>
      <c r="M794" s="3">
        <v>0.625</v>
      </c>
      <c r="N794" t="s">
        <v>1146</v>
      </c>
      <c r="O794" t="s">
        <v>1147</v>
      </c>
      <c r="P794" t="s">
        <v>156</v>
      </c>
      <c r="Q794" t="b">
        <v>0</v>
      </c>
      <c r="R794" s="1">
        <v>42497</v>
      </c>
      <c r="S794" s="2">
        <v>42497</v>
      </c>
      <c r="T794" t="s">
        <v>35</v>
      </c>
      <c r="U794" s="3">
        <v>0.66666666666666663</v>
      </c>
      <c r="V794" t="s">
        <v>3900</v>
      </c>
      <c r="W794" t="s">
        <v>3901</v>
      </c>
      <c r="X794" t="s">
        <v>156</v>
      </c>
      <c r="Y794" t="s">
        <v>2983</v>
      </c>
      <c r="Z794" t="s">
        <v>2984</v>
      </c>
      <c r="AA794" t="s">
        <v>2983</v>
      </c>
      <c r="AD794" t="s">
        <v>37</v>
      </c>
      <c r="AE794" t="s">
        <v>37</v>
      </c>
      <c r="AF794" t="s">
        <v>38</v>
      </c>
      <c r="AG794" t="s">
        <v>33</v>
      </c>
      <c r="AH794" t="s">
        <v>3369</v>
      </c>
      <c r="AI794" t="s">
        <v>3370</v>
      </c>
      <c r="AK794" t="s">
        <v>3371</v>
      </c>
    </row>
    <row r="795" spans="1:37" x14ac:dyDescent="0.25">
      <c r="A795" t="s">
        <v>3125</v>
      </c>
      <c r="C795" t="s">
        <v>33</v>
      </c>
      <c r="D795" t="s">
        <v>3902</v>
      </c>
      <c r="G795" t="s">
        <v>3903</v>
      </c>
      <c r="H795" t="s">
        <v>34</v>
      </c>
      <c r="I795" t="b">
        <v>0</v>
      </c>
      <c r="J795" s="1">
        <v>42498</v>
      </c>
      <c r="K795" s="2">
        <v>42498</v>
      </c>
      <c r="L795" t="s">
        <v>36</v>
      </c>
      <c r="M795" s="3">
        <v>0.58333333333333337</v>
      </c>
      <c r="N795" t="s">
        <v>3904</v>
      </c>
      <c r="O795" t="s">
        <v>3905</v>
      </c>
      <c r="P795" t="s">
        <v>156</v>
      </c>
      <c r="Q795" t="b">
        <v>0</v>
      </c>
      <c r="R795" s="1">
        <v>42498</v>
      </c>
      <c r="S795" s="2">
        <v>42498</v>
      </c>
      <c r="T795" t="s">
        <v>36</v>
      </c>
      <c r="U795" s="3">
        <v>0.6875</v>
      </c>
      <c r="V795" t="s">
        <v>3906</v>
      </c>
      <c r="W795" t="s">
        <v>3907</v>
      </c>
      <c r="X795" t="s">
        <v>156</v>
      </c>
      <c r="Y795" t="s">
        <v>2983</v>
      </c>
      <c r="Z795" t="s">
        <v>2984</v>
      </c>
      <c r="AA795" t="s">
        <v>2983</v>
      </c>
      <c r="AD795" t="s">
        <v>37</v>
      </c>
      <c r="AE795" t="s">
        <v>37</v>
      </c>
      <c r="AF795" t="s">
        <v>38</v>
      </c>
      <c r="AG795" t="s">
        <v>33</v>
      </c>
      <c r="AH795" t="s">
        <v>3059</v>
      </c>
      <c r="AI795" t="s">
        <v>3185</v>
      </c>
      <c r="AK795" t="s">
        <v>3061</v>
      </c>
    </row>
    <row r="796" spans="1:37" x14ac:dyDescent="0.25">
      <c r="A796" t="s">
        <v>3199</v>
      </c>
      <c r="C796" t="s">
        <v>33</v>
      </c>
      <c r="D796" t="s">
        <v>3908</v>
      </c>
      <c r="G796" t="s">
        <v>3909</v>
      </c>
      <c r="H796" t="s">
        <v>34</v>
      </c>
      <c r="I796" t="b">
        <v>0</v>
      </c>
      <c r="J796" s="1">
        <v>42499</v>
      </c>
      <c r="K796" s="2">
        <v>42499</v>
      </c>
      <c r="L796" t="s">
        <v>39</v>
      </c>
      <c r="M796" s="3">
        <v>0.4375</v>
      </c>
      <c r="N796" t="s">
        <v>2333</v>
      </c>
      <c r="O796" t="s">
        <v>2334</v>
      </c>
      <c r="P796" t="s">
        <v>156</v>
      </c>
      <c r="Q796" t="b">
        <v>0</v>
      </c>
      <c r="R796" s="1">
        <v>42499</v>
      </c>
      <c r="S796" s="2">
        <v>42499</v>
      </c>
      <c r="T796" t="s">
        <v>39</v>
      </c>
      <c r="U796" s="3">
        <v>0.4375</v>
      </c>
      <c r="V796" t="s">
        <v>2333</v>
      </c>
      <c r="W796" t="s">
        <v>2334</v>
      </c>
      <c r="X796" t="s">
        <v>156</v>
      </c>
      <c r="Y796" t="s">
        <v>2983</v>
      </c>
      <c r="Z796" t="s">
        <v>2984</v>
      </c>
      <c r="AA796" t="s">
        <v>2983</v>
      </c>
      <c r="AD796" t="s">
        <v>37</v>
      </c>
      <c r="AE796" t="s">
        <v>37</v>
      </c>
      <c r="AF796" t="s">
        <v>38</v>
      </c>
      <c r="AG796" t="s">
        <v>33</v>
      </c>
      <c r="AH796" t="s">
        <v>2991</v>
      </c>
      <c r="AI796" t="s">
        <v>3202</v>
      </c>
      <c r="AK796" t="s">
        <v>2993</v>
      </c>
    </row>
    <row r="797" spans="1:37" x14ac:dyDescent="0.25">
      <c r="A797" t="s">
        <v>3199</v>
      </c>
      <c r="C797" t="s">
        <v>33</v>
      </c>
      <c r="D797" t="s">
        <v>3910</v>
      </c>
      <c r="G797" t="s">
        <v>3911</v>
      </c>
      <c r="H797" t="s">
        <v>34</v>
      </c>
      <c r="I797" t="b">
        <v>0</v>
      </c>
      <c r="J797" s="1">
        <v>42499</v>
      </c>
      <c r="K797" s="2">
        <v>42499</v>
      </c>
      <c r="L797" t="s">
        <v>39</v>
      </c>
      <c r="M797" s="3">
        <v>0.46875</v>
      </c>
      <c r="N797" t="s">
        <v>3912</v>
      </c>
      <c r="O797" t="s">
        <v>3913</v>
      </c>
      <c r="P797" t="s">
        <v>156</v>
      </c>
      <c r="Q797" t="b">
        <v>0</v>
      </c>
      <c r="R797" s="1">
        <v>42499</v>
      </c>
      <c r="S797" s="2">
        <v>42499</v>
      </c>
      <c r="T797" t="s">
        <v>39</v>
      </c>
      <c r="U797" s="3">
        <v>0.46875</v>
      </c>
      <c r="V797" t="s">
        <v>3912</v>
      </c>
      <c r="W797" t="s">
        <v>3913</v>
      </c>
      <c r="X797" t="s">
        <v>156</v>
      </c>
      <c r="Y797" t="s">
        <v>2983</v>
      </c>
      <c r="Z797" t="s">
        <v>2984</v>
      </c>
      <c r="AA797" t="s">
        <v>2983</v>
      </c>
      <c r="AD797" t="s">
        <v>37</v>
      </c>
      <c r="AE797" t="s">
        <v>37</v>
      </c>
      <c r="AF797" t="s">
        <v>38</v>
      </c>
      <c r="AG797" t="s">
        <v>33</v>
      </c>
      <c r="AH797" t="s">
        <v>2991</v>
      </c>
      <c r="AI797" t="s">
        <v>3202</v>
      </c>
      <c r="AK797" t="s">
        <v>2993</v>
      </c>
    </row>
    <row r="798" spans="1:37" x14ac:dyDescent="0.25">
      <c r="A798" t="s">
        <v>2539</v>
      </c>
      <c r="C798" t="s">
        <v>33</v>
      </c>
      <c r="D798" t="s">
        <v>3002</v>
      </c>
      <c r="E798" t="s">
        <v>3914</v>
      </c>
      <c r="G798" t="s">
        <v>3915</v>
      </c>
      <c r="H798" t="s">
        <v>34</v>
      </c>
      <c r="I798" t="b">
        <v>0</v>
      </c>
      <c r="J798" s="1">
        <v>42499</v>
      </c>
      <c r="K798" s="2">
        <v>42499</v>
      </c>
      <c r="L798" t="s">
        <v>39</v>
      </c>
      <c r="M798" s="3">
        <v>0.58333333333333337</v>
      </c>
      <c r="N798" t="s">
        <v>3914</v>
      </c>
      <c r="O798" t="s">
        <v>3916</v>
      </c>
      <c r="P798" t="s">
        <v>156</v>
      </c>
      <c r="Q798" t="b">
        <v>0</v>
      </c>
      <c r="R798" s="1">
        <v>42499</v>
      </c>
      <c r="S798" s="2">
        <v>42499</v>
      </c>
      <c r="T798" t="s">
        <v>39</v>
      </c>
      <c r="U798" s="3">
        <v>0.6875</v>
      </c>
      <c r="V798" t="s">
        <v>3917</v>
      </c>
      <c r="W798" t="s">
        <v>3918</v>
      </c>
      <c r="X798" t="s">
        <v>156</v>
      </c>
      <c r="Y798" t="s">
        <v>2983</v>
      </c>
      <c r="Z798" t="s">
        <v>2984</v>
      </c>
      <c r="AA798" t="s">
        <v>2983</v>
      </c>
      <c r="AD798" t="s">
        <v>37</v>
      </c>
      <c r="AE798" t="s">
        <v>37</v>
      </c>
      <c r="AF798" t="s">
        <v>38</v>
      </c>
      <c r="AG798" t="s">
        <v>33</v>
      </c>
      <c r="AH798" t="s">
        <v>3006</v>
      </c>
      <c r="AI798" t="s">
        <v>3007</v>
      </c>
      <c r="AK798" t="s">
        <v>3008</v>
      </c>
    </row>
    <row r="799" spans="1:37" x14ac:dyDescent="0.25">
      <c r="A799" t="s">
        <v>3009</v>
      </c>
      <c r="C799" t="s">
        <v>33</v>
      </c>
      <c r="D799" t="s">
        <v>3010</v>
      </c>
      <c r="E799" t="s">
        <v>3919</v>
      </c>
      <c r="G799" t="s">
        <v>3920</v>
      </c>
      <c r="H799" t="s">
        <v>34</v>
      </c>
      <c r="I799" t="b">
        <v>0</v>
      </c>
      <c r="J799" s="1">
        <v>42499</v>
      </c>
      <c r="K799" s="2">
        <v>42499</v>
      </c>
      <c r="L799" t="s">
        <v>39</v>
      </c>
      <c r="M799" s="3">
        <v>0.60416666666666663</v>
      </c>
      <c r="N799" t="s">
        <v>3919</v>
      </c>
      <c r="O799" t="s">
        <v>3921</v>
      </c>
      <c r="P799" t="s">
        <v>156</v>
      </c>
      <c r="Q799" t="b">
        <v>0</v>
      </c>
      <c r="R799" s="1">
        <v>42499</v>
      </c>
      <c r="S799" s="2">
        <v>42499</v>
      </c>
      <c r="T799" t="s">
        <v>39</v>
      </c>
      <c r="U799" s="3">
        <v>0.70833333333333337</v>
      </c>
      <c r="V799" t="s">
        <v>2339</v>
      </c>
      <c r="W799" t="s">
        <v>2340</v>
      </c>
      <c r="X799" t="s">
        <v>156</v>
      </c>
      <c r="Y799" t="s">
        <v>2983</v>
      </c>
      <c r="Z799" t="s">
        <v>2984</v>
      </c>
      <c r="AA799" t="s">
        <v>2983</v>
      </c>
      <c r="AD799" t="s">
        <v>37</v>
      </c>
      <c r="AE799" t="s">
        <v>37</v>
      </c>
      <c r="AF799" t="s">
        <v>38</v>
      </c>
      <c r="AG799" t="s">
        <v>33</v>
      </c>
      <c r="AH799" t="s">
        <v>3016</v>
      </c>
      <c r="AI799" t="s">
        <v>3017</v>
      </c>
      <c r="AK799" t="s">
        <v>3018</v>
      </c>
    </row>
    <row r="800" spans="1:37" x14ac:dyDescent="0.25">
      <c r="A800" t="s">
        <v>3218</v>
      </c>
      <c r="C800" t="s">
        <v>33</v>
      </c>
      <c r="D800" t="s">
        <v>3922</v>
      </c>
      <c r="G800" t="s">
        <v>3923</v>
      </c>
      <c r="H800" t="s">
        <v>34</v>
      </c>
      <c r="I800" t="b">
        <v>0</v>
      </c>
      <c r="J800" s="1">
        <v>42499</v>
      </c>
      <c r="K800" s="2">
        <v>42499</v>
      </c>
      <c r="L800" t="s">
        <v>39</v>
      </c>
      <c r="M800" s="3">
        <v>0.66666666666666663</v>
      </c>
      <c r="N800" t="s">
        <v>3924</v>
      </c>
      <c r="O800" t="s">
        <v>3925</v>
      </c>
      <c r="P800" t="s">
        <v>156</v>
      </c>
      <c r="Q800" t="b">
        <v>0</v>
      </c>
      <c r="R800" s="1">
        <v>42499</v>
      </c>
      <c r="S800" s="2">
        <v>42499</v>
      </c>
      <c r="T800" t="s">
        <v>39</v>
      </c>
      <c r="U800" s="3">
        <v>0.66666666666666663</v>
      </c>
      <c r="V800" t="s">
        <v>3924</v>
      </c>
      <c r="W800" t="s">
        <v>3925</v>
      </c>
      <c r="X800" t="s">
        <v>156</v>
      </c>
      <c r="Y800" t="s">
        <v>2983</v>
      </c>
      <c r="Z800" t="s">
        <v>2984</v>
      </c>
      <c r="AA800" t="s">
        <v>2983</v>
      </c>
      <c r="AD800" t="s">
        <v>37</v>
      </c>
      <c r="AE800" t="s">
        <v>37</v>
      </c>
      <c r="AF800" t="s">
        <v>38</v>
      </c>
      <c r="AG800" t="s">
        <v>33</v>
      </c>
      <c r="AH800" t="s">
        <v>2991</v>
      </c>
      <c r="AI800" t="s">
        <v>3221</v>
      </c>
      <c r="AK800" t="s">
        <v>2993</v>
      </c>
    </row>
    <row r="801" spans="1:37" x14ac:dyDescent="0.25">
      <c r="A801" t="s">
        <v>3222</v>
      </c>
      <c r="C801" t="s">
        <v>33</v>
      </c>
      <c r="D801" t="s">
        <v>3926</v>
      </c>
      <c r="G801" t="s">
        <v>3927</v>
      </c>
      <c r="H801" t="s">
        <v>34</v>
      </c>
      <c r="I801" t="b">
        <v>0</v>
      </c>
      <c r="J801" s="1">
        <v>42499</v>
      </c>
      <c r="K801" s="2">
        <v>42499</v>
      </c>
      <c r="L801" t="s">
        <v>39</v>
      </c>
      <c r="M801" s="3">
        <v>0.75</v>
      </c>
      <c r="N801" t="s">
        <v>1157</v>
      </c>
      <c r="O801" t="s">
        <v>1158</v>
      </c>
      <c r="P801" t="s">
        <v>156</v>
      </c>
      <c r="Q801" t="b">
        <v>0</v>
      </c>
      <c r="R801" s="1">
        <v>42499</v>
      </c>
      <c r="S801" s="2">
        <v>42499</v>
      </c>
      <c r="T801" t="s">
        <v>39</v>
      </c>
      <c r="U801" s="3">
        <v>0.75</v>
      </c>
      <c r="V801" t="s">
        <v>1157</v>
      </c>
      <c r="W801" t="s">
        <v>1158</v>
      </c>
      <c r="X801" t="s">
        <v>156</v>
      </c>
      <c r="Y801" t="s">
        <v>2983</v>
      </c>
      <c r="Z801" t="s">
        <v>2984</v>
      </c>
      <c r="AA801" t="s">
        <v>2983</v>
      </c>
      <c r="AD801" t="s">
        <v>37</v>
      </c>
      <c r="AE801" t="s">
        <v>37</v>
      </c>
      <c r="AF801" t="s">
        <v>38</v>
      </c>
      <c r="AG801" t="s">
        <v>33</v>
      </c>
      <c r="AH801" t="s">
        <v>2991</v>
      </c>
      <c r="AI801" t="s">
        <v>3225</v>
      </c>
      <c r="AK801" t="s">
        <v>2993</v>
      </c>
    </row>
    <row r="802" spans="1:37" x14ac:dyDescent="0.25">
      <c r="A802" t="s">
        <v>3928</v>
      </c>
      <c r="C802" t="s">
        <v>33</v>
      </c>
      <c r="D802" t="s">
        <v>3929</v>
      </c>
      <c r="G802" t="s">
        <v>3930</v>
      </c>
      <c r="H802" t="s">
        <v>34</v>
      </c>
      <c r="I802" t="b">
        <v>0</v>
      </c>
      <c r="J802" s="1">
        <v>42500</v>
      </c>
      <c r="K802" s="2">
        <v>42500</v>
      </c>
      <c r="L802" t="s">
        <v>40</v>
      </c>
      <c r="M802" s="3">
        <v>0.4375</v>
      </c>
      <c r="N802" t="s">
        <v>2343</v>
      </c>
      <c r="O802" t="s">
        <v>2344</v>
      </c>
      <c r="P802" t="s">
        <v>156</v>
      </c>
      <c r="Q802" t="b">
        <v>0</v>
      </c>
      <c r="R802" s="1">
        <v>42500</v>
      </c>
      <c r="S802" s="2">
        <v>42500</v>
      </c>
      <c r="T802" t="s">
        <v>40</v>
      </c>
      <c r="U802" s="3">
        <v>0.5</v>
      </c>
      <c r="V802" t="s">
        <v>3931</v>
      </c>
      <c r="W802" t="s">
        <v>3932</v>
      </c>
      <c r="X802" t="s">
        <v>156</v>
      </c>
      <c r="Y802" t="s">
        <v>2983</v>
      </c>
      <c r="Z802" t="s">
        <v>2984</v>
      </c>
      <c r="AA802" t="s">
        <v>2983</v>
      </c>
      <c r="AD802" t="s">
        <v>37</v>
      </c>
      <c r="AE802" t="s">
        <v>37</v>
      </c>
      <c r="AF802" t="s">
        <v>38</v>
      </c>
      <c r="AG802" t="s">
        <v>33</v>
      </c>
      <c r="AH802" t="s">
        <v>2999</v>
      </c>
      <c r="AI802" t="s">
        <v>3933</v>
      </c>
      <c r="AK802" t="s">
        <v>3934</v>
      </c>
    </row>
    <row r="803" spans="1:37" x14ac:dyDescent="0.25">
      <c r="A803" t="s">
        <v>2988</v>
      </c>
      <c r="C803" t="s">
        <v>33</v>
      </c>
      <c r="D803" t="s">
        <v>3935</v>
      </c>
      <c r="G803" t="s">
        <v>3936</v>
      </c>
      <c r="H803" t="s">
        <v>34</v>
      </c>
      <c r="I803" t="b">
        <v>0</v>
      </c>
      <c r="J803" s="1">
        <v>42500</v>
      </c>
      <c r="K803" s="2">
        <v>42500</v>
      </c>
      <c r="L803" t="s">
        <v>40</v>
      </c>
      <c r="M803" s="3">
        <v>0.4375</v>
      </c>
      <c r="N803" t="s">
        <v>2343</v>
      </c>
      <c r="O803" t="s">
        <v>2344</v>
      </c>
      <c r="P803" t="s">
        <v>156</v>
      </c>
      <c r="Q803" t="b">
        <v>0</v>
      </c>
      <c r="R803" s="1">
        <v>42500</v>
      </c>
      <c r="S803" s="2">
        <v>42500</v>
      </c>
      <c r="T803" t="s">
        <v>40</v>
      </c>
      <c r="U803" s="3">
        <v>0.4375</v>
      </c>
      <c r="V803" t="s">
        <v>2343</v>
      </c>
      <c r="W803" t="s">
        <v>2344</v>
      </c>
      <c r="X803" t="s">
        <v>156</v>
      </c>
      <c r="Y803" t="s">
        <v>2983</v>
      </c>
      <c r="Z803" t="s">
        <v>2984</v>
      </c>
      <c r="AA803" t="s">
        <v>2983</v>
      </c>
      <c r="AD803" t="s">
        <v>37</v>
      </c>
      <c r="AE803" t="s">
        <v>37</v>
      </c>
      <c r="AF803" t="s">
        <v>38</v>
      </c>
      <c r="AG803" t="s">
        <v>33</v>
      </c>
      <c r="AH803" t="s">
        <v>2991</v>
      </c>
      <c r="AI803" t="s">
        <v>2992</v>
      </c>
      <c r="AK803" t="s">
        <v>2993</v>
      </c>
    </row>
    <row r="804" spans="1:37" x14ac:dyDescent="0.25">
      <c r="A804" t="s">
        <v>2539</v>
      </c>
      <c r="C804" t="s">
        <v>33</v>
      </c>
      <c r="D804" t="s">
        <v>3002</v>
      </c>
      <c r="E804" t="s">
        <v>3937</v>
      </c>
      <c r="G804" t="s">
        <v>3938</v>
      </c>
      <c r="H804" t="s">
        <v>34</v>
      </c>
      <c r="I804" t="b">
        <v>0</v>
      </c>
      <c r="J804" s="1">
        <v>42500</v>
      </c>
      <c r="K804" s="2">
        <v>42500</v>
      </c>
      <c r="L804" t="s">
        <v>40</v>
      </c>
      <c r="M804" s="3">
        <v>0.58333333333333337</v>
      </c>
      <c r="N804" t="s">
        <v>3937</v>
      </c>
      <c r="O804" t="s">
        <v>3939</v>
      </c>
      <c r="P804" t="s">
        <v>156</v>
      </c>
      <c r="Q804" t="b">
        <v>0</v>
      </c>
      <c r="R804" s="1">
        <v>42500</v>
      </c>
      <c r="S804" s="2">
        <v>42500</v>
      </c>
      <c r="T804" t="s">
        <v>40</v>
      </c>
      <c r="U804" s="3">
        <v>0.6875</v>
      </c>
      <c r="V804" t="s">
        <v>2878</v>
      </c>
      <c r="W804" t="s">
        <v>2879</v>
      </c>
      <c r="X804" t="s">
        <v>156</v>
      </c>
      <c r="Y804" t="s">
        <v>2983</v>
      </c>
      <c r="Z804" t="s">
        <v>2984</v>
      </c>
      <c r="AA804" t="s">
        <v>2983</v>
      </c>
      <c r="AD804" t="s">
        <v>37</v>
      </c>
      <c r="AE804" t="s">
        <v>37</v>
      </c>
      <c r="AF804" t="s">
        <v>38</v>
      </c>
      <c r="AG804" t="s">
        <v>33</v>
      </c>
      <c r="AH804" t="s">
        <v>3006</v>
      </c>
      <c r="AI804" t="s">
        <v>3007</v>
      </c>
      <c r="AK804" t="s">
        <v>3008</v>
      </c>
    </row>
    <row r="805" spans="1:37" x14ac:dyDescent="0.25">
      <c r="A805" t="s">
        <v>3246</v>
      </c>
      <c r="C805" t="s">
        <v>33</v>
      </c>
      <c r="D805" t="s">
        <v>3940</v>
      </c>
      <c r="G805" t="s">
        <v>3941</v>
      </c>
      <c r="H805" t="s">
        <v>34</v>
      </c>
      <c r="I805" t="b">
        <v>0</v>
      </c>
      <c r="J805" s="1">
        <v>42500</v>
      </c>
      <c r="K805" s="2">
        <v>42500</v>
      </c>
      <c r="L805" t="s">
        <v>40</v>
      </c>
      <c r="M805" s="3">
        <v>0.625</v>
      </c>
      <c r="N805" t="s">
        <v>2350</v>
      </c>
      <c r="O805" t="s">
        <v>2351</v>
      </c>
      <c r="P805" t="s">
        <v>156</v>
      </c>
      <c r="Q805" t="b">
        <v>0</v>
      </c>
      <c r="R805" s="1">
        <v>42500</v>
      </c>
      <c r="S805" s="2">
        <v>42500</v>
      </c>
      <c r="T805" t="s">
        <v>40</v>
      </c>
      <c r="U805" s="3">
        <v>0.6875</v>
      </c>
      <c r="V805" t="s">
        <v>2878</v>
      </c>
      <c r="W805" t="s">
        <v>2879</v>
      </c>
      <c r="X805" t="s">
        <v>156</v>
      </c>
      <c r="Y805" t="s">
        <v>2983</v>
      </c>
      <c r="Z805" t="s">
        <v>2984</v>
      </c>
      <c r="AA805" t="s">
        <v>2983</v>
      </c>
      <c r="AD805" t="s">
        <v>37</v>
      </c>
      <c r="AE805" t="s">
        <v>37</v>
      </c>
      <c r="AF805" t="s">
        <v>38</v>
      </c>
      <c r="AG805" t="s">
        <v>33</v>
      </c>
      <c r="AH805" t="s">
        <v>3249</v>
      </c>
      <c r="AI805" t="s">
        <v>3250</v>
      </c>
      <c r="AK805" t="s">
        <v>3591</v>
      </c>
    </row>
    <row r="806" spans="1:37" x14ac:dyDescent="0.25">
      <c r="A806" t="s">
        <v>3246</v>
      </c>
      <c r="C806" t="s">
        <v>33</v>
      </c>
      <c r="D806" t="s">
        <v>3942</v>
      </c>
      <c r="G806" t="s">
        <v>3943</v>
      </c>
      <c r="H806" t="s">
        <v>34</v>
      </c>
      <c r="I806" t="b">
        <v>0</v>
      </c>
      <c r="J806" s="1">
        <v>42500</v>
      </c>
      <c r="K806" s="2">
        <v>42500</v>
      </c>
      <c r="L806" t="s">
        <v>40</v>
      </c>
      <c r="M806" s="3">
        <v>0.625</v>
      </c>
      <c r="N806" t="s">
        <v>2350</v>
      </c>
      <c r="O806" t="s">
        <v>2351</v>
      </c>
      <c r="P806" t="s">
        <v>156</v>
      </c>
      <c r="Q806" t="b">
        <v>0</v>
      </c>
      <c r="R806" s="1">
        <v>42500</v>
      </c>
      <c r="S806" s="2">
        <v>42500</v>
      </c>
      <c r="T806" t="s">
        <v>40</v>
      </c>
      <c r="U806" s="3">
        <v>0.6875</v>
      </c>
      <c r="V806" t="s">
        <v>2878</v>
      </c>
      <c r="W806" t="s">
        <v>2879</v>
      </c>
      <c r="X806" t="s">
        <v>156</v>
      </c>
      <c r="Y806" t="s">
        <v>2983</v>
      </c>
      <c r="Z806" t="s">
        <v>2984</v>
      </c>
      <c r="AA806" t="s">
        <v>2983</v>
      </c>
      <c r="AD806" t="s">
        <v>37</v>
      </c>
      <c r="AE806" t="s">
        <v>37</v>
      </c>
      <c r="AF806" t="s">
        <v>38</v>
      </c>
      <c r="AG806" t="s">
        <v>33</v>
      </c>
      <c r="AH806" t="s">
        <v>3249</v>
      </c>
      <c r="AI806" t="s">
        <v>3250</v>
      </c>
      <c r="AK806" t="s">
        <v>3251</v>
      </c>
    </row>
    <row r="807" spans="1:37" x14ac:dyDescent="0.25">
      <c r="A807" t="s">
        <v>1631</v>
      </c>
      <c r="C807" t="s">
        <v>33</v>
      </c>
      <c r="D807" t="s">
        <v>3944</v>
      </c>
      <c r="G807" t="s">
        <v>3945</v>
      </c>
      <c r="H807" t="s">
        <v>34</v>
      </c>
      <c r="I807" t="b">
        <v>0</v>
      </c>
      <c r="J807" s="1">
        <v>42501</v>
      </c>
      <c r="K807" s="2">
        <v>42501</v>
      </c>
      <c r="L807" t="s">
        <v>41</v>
      </c>
      <c r="M807" s="3">
        <v>0.41666666666666669</v>
      </c>
      <c r="N807" t="s">
        <v>3946</v>
      </c>
      <c r="O807" t="s">
        <v>3947</v>
      </c>
      <c r="P807" t="s">
        <v>156</v>
      </c>
      <c r="Q807" t="b">
        <v>0</v>
      </c>
      <c r="R807" s="1">
        <v>42501</v>
      </c>
      <c r="S807" s="2">
        <v>42501</v>
      </c>
      <c r="T807" t="s">
        <v>41</v>
      </c>
      <c r="U807" s="3">
        <v>0.5</v>
      </c>
      <c r="V807" t="s">
        <v>3948</v>
      </c>
      <c r="W807" t="s">
        <v>3949</v>
      </c>
      <c r="X807" t="s">
        <v>156</v>
      </c>
      <c r="Y807" t="s">
        <v>2983</v>
      </c>
      <c r="Z807" t="s">
        <v>2984</v>
      </c>
      <c r="AA807" t="s">
        <v>2983</v>
      </c>
      <c r="AD807" t="s">
        <v>37</v>
      </c>
      <c r="AE807" t="s">
        <v>37</v>
      </c>
      <c r="AF807" t="s">
        <v>38</v>
      </c>
      <c r="AG807" t="s">
        <v>33</v>
      </c>
      <c r="AH807" t="s">
        <v>2999</v>
      </c>
      <c r="AI807" t="s">
        <v>1638</v>
      </c>
      <c r="AK807" t="s">
        <v>3001</v>
      </c>
    </row>
    <row r="808" spans="1:37" x14ac:dyDescent="0.25">
      <c r="A808" t="s">
        <v>3035</v>
      </c>
      <c r="C808" t="s">
        <v>33</v>
      </c>
      <c r="D808" t="s">
        <v>3950</v>
      </c>
      <c r="G808" t="s">
        <v>3951</v>
      </c>
      <c r="H808" t="s">
        <v>34</v>
      </c>
      <c r="I808" t="b">
        <v>0</v>
      </c>
      <c r="J808" s="1">
        <v>42501</v>
      </c>
      <c r="K808" s="2">
        <v>42501</v>
      </c>
      <c r="L808" t="s">
        <v>41</v>
      </c>
      <c r="M808" s="3">
        <v>0.4375</v>
      </c>
      <c r="N808" t="s">
        <v>2887</v>
      </c>
      <c r="O808" t="s">
        <v>2888</v>
      </c>
      <c r="P808" t="s">
        <v>156</v>
      </c>
      <c r="Q808" t="b">
        <v>0</v>
      </c>
      <c r="R808" s="1">
        <v>42501</v>
      </c>
      <c r="S808" s="2">
        <v>42501</v>
      </c>
      <c r="T808" t="s">
        <v>41</v>
      </c>
      <c r="U808" s="3">
        <v>0.4375</v>
      </c>
      <c r="V808" t="s">
        <v>2887</v>
      </c>
      <c r="W808" t="s">
        <v>2888</v>
      </c>
      <c r="X808" t="s">
        <v>156</v>
      </c>
      <c r="Y808" t="s">
        <v>2983</v>
      </c>
      <c r="Z808" t="s">
        <v>2984</v>
      </c>
      <c r="AA808" t="s">
        <v>2983</v>
      </c>
      <c r="AD808" t="s">
        <v>37</v>
      </c>
      <c r="AE808" t="s">
        <v>37</v>
      </c>
      <c r="AF808" t="s">
        <v>38</v>
      </c>
      <c r="AG808" t="s">
        <v>33</v>
      </c>
      <c r="AH808" t="s">
        <v>2991</v>
      </c>
      <c r="AI808" t="s">
        <v>3038</v>
      </c>
      <c r="AK808" t="s">
        <v>2993</v>
      </c>
    </row>
    <row r="809" spans="1:37" x14ac:dyDescent="0.25">
      <c r="A809" t="s">
        <v>840</v>
      </c>
      <c r="C809" t="s">
        <v>33</v>
      </c>
      <c r="D809" t="s">
        <v>3952</v>
      </c>
      <c r="G809" t="s">
        <v>3953</v>
      </c>
      <c r="H809" t="s">
        <v>34</v>
      </c>
      <c r="I809" t="b">
        <v>0</v>
      </c>
      <c r="J809" s="1">
        <v>42501</v>
      </c>
      <c r="K809" s="2">
        <v>42501</v>
      </c>
      <c r="L809" t="s">
        <v>41</v>
      </c>
      <c r="M809" s="3">
        <v>0.58333333333333337</v>
      </c>
      <c r="N809" t="s">
        <v>1224</v>
      </c>
      <c r="O809" t="s">
        <v>1225</v>
      </c>
      <c r="P809" t="s">
        <v>156</v>
      </c>
      <c r="Q809" t="b">
        <v>0</v>
      </c>
      <c r="R809" s="1">
        <v>42501</v>
      </c>
      <c r="S809" s="2">
        <v>42501</v>
      </c>
      <c r="T809" t="s">
        <v>41</v>
      </c>
      <c r="U809" s="3">
        <v>0.66666666666666663</v>
      </c>
      <c r="V809" t="s">
        <v>2365</v>
      </c>
      <c r="W809" t="s">
        <v>2366</v>
      </c>
      <c r="X809" t="s">
        <v>156</v>
      </c>
      <c r="Y809" t="s">
        <v>2983</v>
      </c>
      <c r="Z809" t="s">
        <v>2984</v>
      </c>
      <c r="AA809" t="s">
        <v>2983</v>
      </c>
      <c r="AD809" t="s">
        <v>37</v>
      </c>
      <c r="AE809" t="s">
        <v>37</v>
      </c>
      <c r="AF809" t="s">
        <v>38</v>
      </c>
      <c r="AG809" t="s">
        <v>33</v>
      </c>
      <c r="AH809" t="s">
        <v>2999</v>
      </c>
      <c r="AI809" t="s">
        <v>3954</v>
      </c>
      <c r="AK809" t="s">
        <v>3001</v>
      </c>
    </row>
    <row r="810" spans="1:37" x14ac:dyDescent="0.25">
      <c r="A810" t="s">
        <v>2539</v>
      </c>
      <c r="C810" t="s">
        <v>33</v>
      </c>
      <c r="D810" t="s">
        <v>3002</v>
      </c>
      <c r="E810" t="s">
        <v>1224</v>
      </c>
      <c r="G810" t="s">
        <v>3955</v>
      </c>
      <c r="H810" t="s">
        <v>34</v>
      </c>
      <c r="I810" t="b">
        <v>0</v>
      </c>
      <c r="J810" s="1">
        <v>42501</v>
      </c>
      <c r="K810" s="2">
        <v>42501</v>
      </c>
      <c r="L810" t="s">
        <v>41</v>
      </c>
      <c r="M810" s="3">
        <v>0.58333333333333337</v>
      </c>
      <c r="N810" t="s">
        <v>1224</v>
      </c>
      <c r="O810" t="s">
        <v>1225</v>
      </c>
      <c r="P810" t="s">
        <v>156</v>
      </c>
      <c r="Q810" t="b">
        <v>0</v>
      </c>
      <c r="R810" s="1">
        <v>42501</v>
      </c>
      <c r="S810" s="2">
        <v>42501</v>
      </c>
      <c r="T810" t="s">
        <v>41</v>
      </c>
      <c r="U810" s="3">
        <v>0.6875</v>
      </c>
      <c r="V810" t="s">
        <v>1231</v>
      </c>
      <c r="W810" t="s">
        <v>1232</v>
      </c>
      <c r="X810" t="s">
        <v>156</v>
      </c>
      <c r="Y810" t="s">
        <v>2983</v>
      </c>
      <c r="Z810" t="s">
        <v>2984</v>
      </c>
      <c r="AA810" t="s">
        <v>2983</v>
      </c>
      <c r="AD810" t="s">
        <v>37</v>
      </c>
      <c r="AE810" t="s">
        <v>37</v>
      </c>
      <c r="AF810" t="s">
        <v>38</v>
      </c>
      <c r="AG810" t="s">
        <v>33</v>
      </c>
      <c r="AH810" t="s">
        <v>3006</v>
      </c>
      <c r="AI810" t="s">
        <v>3007</v>
      </c>
      <c r="AK810" t="s">
        <v>3008</v>
      </c>
    </row>
    <row r="811" spans="1:37" x14ac:dyDescent="0.25">
      <c r="A811" t="s">
        <v>3009</v>
      </c>
      <c r="C811" t="s">
        <v>33</v>
      </c>
      <c r="D811" t="s">
        <v>3010</v>
      </c>
      <c r="E811" t="s">
        <v>3956</v>
      </c>
      <c r="G811" t="s">
        <v>3957</v>
      </c>
      <c r="H811" t="s">
        <v>34</v>
      </c>
      <c r="I811" t="b">
        <v>0</v>
      </c>
      <c r="J811" s="1">
        <v>42501</v>
      </c>
      <c r="K811" s="2">
        <v>42501</v>
      </c>
      <c r="L811" t="s">
        <v>41</v>
      </c>
      <c r="M811" s="3">
        <v>0.60416666666666663</v>
      </c>
      <c r="N811" t="s">
        <v>3956</v>
      </c>
      <c r="O811" t="s">
        <v>3958</v>
      </c>
      <c r="P811" t="s">
        <v>156</v>
      </c>
      <c r="Q811" t="b">
        <v>0</v>
      </c>
      <c r="R811" s="1">
        <v>42501</v>
      </c>
      <c r="S811" s="2">
        <v>42501</v>
      </c>
      <c r="T811" t="s">
        <v>41</v>
      </c>
      <c r="U811" s="3">
        <v>0.70833333333333337</v>
      </c>
      <c r="V811" t="s">
        <v>2361</v>
      </c>
      <c r="W811" t="s">
        <v>2362</v>
      </c>
      <c r="X811" t="s">
        <v>156</v>
      </c>
      <c r="Y811" t="s">
        <v>2983</v>
      </c>
      <c r="Z811" t="s">
        <v>2984</v>
      </c>
      <c r="AA811" t="s">
        <v>2983</v>
      </c>
      <c r="AD811" t="s">
        <v>37</v>
      </c>
      <c r="AE811" t="s">
        <v>37</v>
      </c>
      <c r="AF811" t="s">
        <v>38</v>
      </c>
      <c r="AG811" t="s">
        <v>33</v>
      </c>
      <c r="AH811" t="s">
        <v>3016</v>
      </c>
      <c r="AI811" t="s">
        <v>3017</v>
      </c>
      <c r="AK811" t="s">
        <v>3018</v>
      </c>
    </row>
    <row r="812" spans="1:37" x14ac:dyDescent="0.25">
      <c r="A812" t="s">
        <v>3125</v>
      </c>
      <c r="C812" t="s">
        <v>33</v>
      </c>
      <c r="D812" t="s">
        <v>3959</v>
      </c>
      <c r="G812" t="s">
        <v>3960</v>
      </c>
      <c r="H812" t="s">
        <v>34</v>
      </c>
      <c r="I812" t="b">
        <v>0</v>
      </c>
      <c r="J812" s="1">
        <v>42501</v>
      </c>
      <c r="K812" s="2">
        <v>42501</v>
      </c>
      <c r="L812" t="s">
        <v>41</v>
      </c>
      <c r="M812" s="3">
        <v>0.625</v>
      </c>
      <c r="N812" t="s">
        <v>3961</v>
      </c>
      <c r="O812" t="s">
        <v>3962</v>
      </c>
      <c r="P812" t="s">
        <v>156</v>
      </c>
      <c r="Q812" t="b">
        <v>0</v>
      </c>
      <c r="R812" s="1">
        <v>42501</v>
      </c>
      <c r="S812" s="2">
        <v>42501</v>
      </c>
      <c r="T812" t="s">
        <v>41</v>
      </c>
      <c r="U812" s="3">
        <v>0.75</v>
      </c>
      <c r="V812" t="s">
        <v>3963</v>
      </c>
      <c r="W812" t="s">
        <v>3964</v>
      </c>
      <c r="X812" t="s">
        <v>156</v>
      </c>
      <c r="Y812" t="s">
        <v>2983</v>
      </c>
      <c r="Z812" t="s">
        <v>2984</v>
      </c>
      <c r="AA812" t="s">
        <v>2983</v>
      </c>
      <c r="AD812" t="s">
        <v>37</v>
      </c>
      <c r="AE812" t="s">
        <v>37</v>
      </c>
      <c r="AF812" t="s">
        <v>38</v>
      </c>
      <c r="AG812" t="s">
        <v>33</v>
      </c>
      <c r="AH812" t="s">
        <v>3059</v>
      </c>
      <c r="AI812" t="s">
        <v>3130</v>
      </c>
      <c r="AK812" t="s">
        <v>3061</v>
      </c>
    </row>
    <row r="813" spans="1:37" x14ac:dyDescent="0.25">
      <c r="A813" t="s">
        <v>2539</v>
      </c>
      <c r="C813" t="s">
        <v>33</v>
      </c>
      <c r="D813" t="s">
        <v>3002</v>
      </c>
      <c r="E813" t="s">
        <v>3965</v>
      </c>
      <c r="G813" t="s">
        <v>3966</v>
      </c>
      <c r="H813" t="s">
        <v>34</v>
      </c>
      <c r="I813" t="b">
        <v>0</v>
      </c>
      <c r="J813" s="1">
        <v>42502</v>
      </c>
      <c r="K813" s="2">
        <v>42502</v>
      </c>
      <c r="L813" t="s">
        <v>42</v>
      </c>
      <c r="M813" s="3">
        <v>0.58333333333333337</v>
      </c>
      <c r="N813" t="s">
        <v>3965</v>
      </c>
      <c r="O813" t="s">
        <v>3967</v>
      </c>
      <c r="P813" t="s">
        <v>156</v>
      </c>
      <c r="Q813" t="b">
        <v>0</v>
      </c>
      <c r="R813" s="1">
        <v>42502</v>
      </c>
      <c r="S813" s="2">
        <v>42502</v>
      </c>
      <c r="T813" t="s">
        <v>42</v>
      </c>
      <c r="U813" s="3">
        <v>0.6875</v>
      </c>
      <c r="V813" t="s">
        <v>1246</v>
      </c>
      <c r="W813" t="s">
        <v>1248</v>
      </c>
      <c r="X813" t="s">
        <v>156</v>
      </c>
      <c r="Y813" t="s">
        <v>2983</v>
      </c>
      <c r="Z813" t="s">
        <v>2984</v>
      </c>
      <c r="AA813" t="s">
        <v>2983</v>
      </c>
      <c r="AD813" t="s">
        <v>37</v>
      </c>
      <c r="AE813" t="s">
        <v>37</v>
      </c>
      <c r="AF813" t="s">
        <v>38</v>
      </c>
      <c r="AG813" t="s">
        <v>33</v>
      </c>
      <c r="AH813" t="s">
        <v>3006</v>
      </c>
      <c r="AI813" t="s">
        <v>3007</v>
      </c>
      <c r="AK813" t="s">
        <v>3008</v>
      </c>
    </row>
    <row r="814" spans="1:37" x14ac:dyDescent="0.25">
      <c r="A814" t="s">
        <v>3009</v>
      </c>
      <c r="C814" t="s">
        <v>33</v>
      </c>
      <c r="D814" t="s">
        <v>3010</v>
      </c>
      <c r="E814" t="s">
        <v>3968</v>
      </c>
      <c r="G814" t="s">
        <v>3969</v>
      </c>
      <c r="H814" t="s">
        <v>34</v>
      </c>
      <c r="I814" t="b">
        <v>0</v>
      </c>
      <c r="J814" s="1">
        <v>42502</v>
      </c>
      <c r="K814" s="2">
        <v>42502</v>
      </c>
      <c r="L814" t="s">
        <v>42</v>
      </c>
      <c r="M814" s="3">
        <v>0.60416666666666663</v>
      </c>
      <c r="N814" t="s">
        <v>3968</v>
      </c>
      <c r="O814" t="s">
        <v>3970</v>
      </c>
      <c r="P814" t="s">
        <v>156</v>
      </c>
      <c r="Q814" t="b">
        <v>0</v>
      </c>
      <c r="R814" s="1">
        <v>42502</v>
      </c>
      <c r="S814" s="2">
        <v>42502</v>
      </c>
      <c r="T814" t="s">
        <v>42</v>
      </c>
      <c r="U814" s="3">
        <v>0.70833333333333337</v>
      </c>
      <c r="V814" t="s">
        <v>2379</v>
      </c>
      <c r="W814" t="s">
        <v>2380</v>
      </c>
      <c r="X814" t="s">
        <v>156</v>
      </c>
      <c r="Y814" t="s">
        <v>2983</v>
      </c>
      <c r="Z814" t="s">
        <v>2984</v>
      </c>
      <c r="AA814" t="s">
        <v>2983</v>
      </c>
      <c r="AD814" t="s">
        <v>37</v>
      </c>
      <c r="AE814" t="s">
        <v>37</v>
      </c>
      <c r="AF814" t="s">
        <v>38</v>
      </c>
      <c r="AG814" t="s">
        <v>33</v>
      </c>
      <c r="AH814" t="s">
        <v>3016</v>
      </c>
      <c r="AI814" t="s">
        <v>3017</v>
      </c>
      <c r="AK814" t="s">
        <v>3018</v>
      </c>
    </row>
    <row r="815" spans="1:37" x14ac:dyDescent="0.25">
      <c r="A815" t="s">
        <v>3056</v>
      </c>
      <c r="C815" t="s">
        <v>33</v>
      </c>
      <c r="D815" t="s">
        <v>3971</v>
      </c>
      <c r="G815" t="s">
        <v>3972</v>
      </c>
      <c r="H815" t="s">
        <v>34</v>
      </c>
      <c r="I815" t="b">
        <v>0</v>
      </c>
      <c r="J815" s="1">
        <v>42502</v>
      </c>
      <c r="K815" s="2">
        <v>42502</v>
      </c>
      <c r="L815" t="s">
        <v>42</v>
      </c>
      <c r="M815" s="3">
        <v>0.66666666666666663</v>
      </c>
      <c r="N815" t="s">
        <v>2387</v>
      </c>
      <c r="O815" t="s">
        <v>2388</v>
      </c>
      <c r="P815" t="s">
        <v>156</v>
      </c>
      <c r="Q815" t="b">
        <v>0</v>
      </c>
      <c r="R815" s="1">
        <v>42502</v>
      </c>
      <c r="S815" s="2">
        <v>42502</v>
      </c>
      <c r="T815" t="s">
        <v>42</v>
      </c>
      <c r="U815" s="3">
        <v>0.70833333333333337</v>
      </c>
      <c r="V815" t="s">
        <v>2379</v>
      </c>
      <c r="W815" t="s">
        <v>2380</v>
      </c>
      <c r="X815" t="s">
        <v>156</v>
      </c>
      <c r="Y815" t="s">
        <v>2983</v>
      </c>
      <c r="Z815" t="s">
        <v>2984</v>
      </c>
      <c r="AA815" t="s">
        <v>2983</v>
      </c>
      <c r="AD815" t="s">
        <v>37</v>
      </c>
      <c r="AE815" t="s">
        <v>37</v>
      </c>
      <c r="AF815" t="s">
        <v>38</v>
      </c>
      <c r="AG815" t="s">
        <v>33</v>
      </c>
      <c r="AH815" t="s">
        <v>3059</v>
      </c>
      <c r="AI815" t="s">
        <v>3060</v>
      </c>
      <c r="AK815" t="s">
        <v>3061</v>
      </c>
    </row>
    <row r="816" spans="1:37" x14ac:dyDescent="0.25">
      <c r="A816" t="s">
        <v>3138</v>
      </c>
      <c r="C816" t="s">
        <v>33</v>
      </c>
      <c r="D816" t="s">
        <v>3973</v>
      </c>
      <c r="G816" t="s">
        <v>3974</v>
      </c>
      <c r="H816" t="s">
        <v>34</v>
      </c>
      <c r="I816" t="b">
        <v>0</v>
      </c>
      <c r="J816" s="1">
        <v>42503</v>
      </c>
      <c r="K816" s="2">
        <v>42503</v>
      </c>
      <c r="L816" t="s">
        <v>43</v>
      </c>
      <c r="M816" s="3">
        <v>0.4375</v>
      </c>
      <c r="N816" t="s">
        <v>3975</v>
      </c>
      <c r="O816" t="s">
        <v>3976</v>
      </c>
      <c r="P816" t="s">
        <v>156</v>
      </c>
      <c r="Q816" t="b">
        <v>0</v>
      </c>
      <c r="R816" s="1">
        <v>42503</v>
      </c>
      <c r="S816" s="2">
        <v>42503</v>
      </c>
      <c r="T816" t="s">
        <v>43</v>
      </c>
      <c r="U816" s="3">
        <v>0.4375</v>
      </c>
      <c r="V816" t="s">
        <v>3975</v>
      </c>
      <c r="W816" t="s">
        <v>3976</v>
      </c>
      <c r="X816" t="s">
        <v>156</v>
      </c>
      <c r="Y816" t="s">
        <v>2983</v>
      </c>
      <c r="Z816" t="s">
        <v>2984</v>
      </c>
      <c r="AA816" t="s">
        <v>2983</v>
      </c>
      <c r="AD816" t="s">
        <v>37</v>
      </c>
      <c r="AE816" t="s">
        <v>37</v>
      </c>
      <c r="AF816" t="s">
        <v>38</v>
      </c>
      <c r="AG816" t="s">
        <v>33</v>
      </c>
      <c r="AH816" t="s">
        <v>3059</v>
      </c>
      <c r="AI816" t="s">
        <v>3143</v>
      </c>
      <c r="AK816" t="s">
        <v>3061</v>
      </c>
    </row>
    <row r="817" spans="1:37" x14ac:dyDescent="0.25">
      <c r="A817" t="s">
        <v>2539</v>
      </c>
      <c r="C817" t="s">
        <v>33</v>
      </c>
      <c r="D817" t="s">
        <v>3002</v>
      </c>
      <c r="E817" t="s">
        <v>3977</v>
      </c>
      <c r="G817" t="s">
        <v>3978</v>
      </c>
      <c r="H817" t="s">
        <v>34</v>
      </c>
      <c r="I817" t="b">
        <v>0</v>
      </c>
      <c r="J817" s="1">
        <v>42503</v>
      </c>
      <c r="K817" s="2">
        <v>42503</v>
      </c>
      <c r="L817" t="s">
        <v>43</v>
      </c>
      <c r="M817" s="3">
        <v>0.58333333333333337</v>
      </c>
      <c r="N817" t="s">
        <v>3977</v>
      </c>
      <c r="O817" t="s">
        <v>3979</v>
      </c>
      <c r="P817" t="s">
        <v>156</v>
      </c>
      <c r="Q817" t="b">
        <v>0</v>
      </c>
      <c r="R817" s="1">
        <v>42503</v>
      </c>
      <c r="S817" s="2">
        <v>42503</v>
      </c>
      <c r="T817" t="s">
        <v>43</v>
      </c>
      <c r="U817" s="3">
        <v>0.6875</v>
      </c>
      <c r="V817" t="s">
        <v>3980</v>
      </c>
      <c r="W817" t="s">
        <v>3981</v>
      </c>
      <c r="X817" t="s">
        <v>156</v>
      </c>
      <c r="Y817" t="s">
        <v>2983</v>
      </c>
      <c r="Z817" t="s">
        <v>2984</v>
      </c>
      <c r="AA817" t="s">
        <v>2983</v>
      </c>
      <c r="AD817" t="s">
        <v>37</v>
      </c>
      <c r="AE817" t="s">
        <v>37</v>
      </c>
      <c r="AF817" t="s">
        <v>38</v>
      </c>
      <c r="AG817" t="s">
        <v>33</v>
      </c>
      <c r="AH817" t="s">
        <v>3006</v>
      </c>
      <c r="AI817" t="s">
        <v>3007</v>
      </c>
      <c r="AK817" t="s">
        <v>3008</v>
      </c>
    </row>
    <row r="818" spans="1:37" x14ac:dyDescent="0.25">
      <c r="A818" t="s">
        <v>3357</v>
      </c>
      <c r="C818" t="s">
        <v>33</v>
      </c>
      <c r="D818" t="s">
        <v>3982</v>
      </c>
      <c r="G818" t="s">
        <v>3983</v>
      </c>
      <c r="H818" t="s">
        <v>34</v>
      </c>
      <c r="I818" t="b">
        <v>0</v>
      </c>
      <c r="J818" s="1">
        <v>42504</v>
      </c>
      <c r="K818" s="2">
        <v>42504</v>
      </c>
      <c r="L818" t="s">
        <v>35</v>
      </c>
      <c r="M818" s="3">
        <v>0.54166666666666663</v>
      </c>
      <c r="N818" t="s">
        <v>1269</v>
      </c>
      <c r="O818" t="s">
        <v>1270</v>
      </c>
      <c r="P818" t="s">
        <v>156</v>
      </c>
      <c r="Q818" t="b">
        <v>0</v>
      </c>
      <c r="R818" s="1">
        <v>42504</v>
      </c>
      <c r="S818" s="2">
        <v>42504</v>
      </c>
      <c r="T818" t="s">
        <v>35</v>
      </c>
      <c r="U818" s="3">
        <v>0.54166666666666663</v>
      </c>
      <c r="V818" t="s">
        <v>1269</v>
      </c>
      <c r="W818" t="s">
        <v>1270</v>
      </c>
      <c r="X818" t="s">
        <v>156</v>
      </c>
      <c r="Y818" t="s">
        <v>2983</v>
      </c>
      <c r="Z818" t="s">
        <v>2984</v>
      </c>
      <c r="AA818" t="s">
        <v>2983</v>
      </c>
      <c r="AD818" t="s">
        <v>37</v>
      </c>
      <c r="AE818" t="s">
        <v>37</v>
      </c>
      <c r="AF818" t="s">
        <v>38</v>
      </c>
      <c r="AG818" t="s">
        <v>33</v>
      </c>
      <c r="AH818" t="s">
        <v>3160</v>
      </c>
      <c r="AI818" t="s">
        <v>3169</v>
      </c>
      <c r="AK818" t="s">
        <v>3162</v>
      </c>
    </row>
    <row r="819" spans="1:37" x14ac:dyDescent="0.25">
      <c r="A819" t="s">
        <v>3163</v>
      </c>
      <c r="C819" t="s">
        <v>33</v>
      </c>
      <c r="D819" t="s">
        <v>3984</v>
      </c>
      <c r="G819" t="s">
        <v>3985</v>
      </c>
      <c r="H819" t="s">
        <v>34</v>
      </c>
      <c r="I819" t="b">
        <v>0</v>
      </c>
      <c r="J819" s="1">
        <v>42504</v>
      </c>
      <c r="K819" s="2">
        <v>42504</v>
      </c>
      <c r="L819" t="s">
        <v>35</v>
      </c>
      <c r="M819" s="3">
        <v>0.625</v>
      </c>
      <c r="N819" t="s">
        <v>1271</v>
      </c>
      <c r="O819" t="s">
        <v>1272</v>
      </c>
      <c r="P819" t="s">
        <v>156</v>
      </c>
      <c r="Q819" t="b">
        <v>0</v>
      </c>
      <c r="R819" s="1">
        <v>42504</v>
      </c>
      <c r="S819" s="2">
        <v>42504</v>
      </c>
      <c r="T819" t="s">
        <v>35</v>
      </c>
      <c r="U819" s="3">
        <v>0.625</v>
      </c>
      <c r="V819" t="s">
        <v>1271</v>
      </c>
      <c r="W819" t="s">
        <v>1272</v>
      </c>
      <c r="X819" t="s">
        <v>156</v>
      </c>
      <c r="Y819" t="s">
        <v>2983</v>
      </c>
      <c r="Z819" t="s">
        <v>2984</v>
      </c>
      <c r="AA819" t="s">
        <v>2983</v>
      </c>
      <c r="AD819" t="s">
        <v>37</v>
      </c>
      <c r="AE819" t="s">
        <v>37</v>
      </c>
      <c r="AF819" t="s">
        <v>38</v>
      </c>
      <c r="AG819" t="s">
        <v>33</v>
      </c>
      <c r="AH819" t="s">
        <v>3168</v>
      </c>
      <c r="AI819" t="s">
        <v>3169</v>
      </c>
      <c r="AK819" t="s">
        <v>3170</v>
      </c>
    </row>
    <row r="820" spans="1:37" x14ac:dyDescent="0.25">
      <c r="A820" t="s">
        <v>3171</v>
      </c>
      <c r="C820" t="s">
        <v>33</v>
      </c>
      <c r="D820" t="s">
        <v>3986</v>
      </c>
      <c r="G820" t="s">
        <v>3987</v>
      </c>
      <c r="H820" t="s">
        <v>34</v>
      </c>
      <c r="I820" t="b">
        <v>0</v>
      </c>
      <c r="J820" s="1">
        <v>42504</v>
      </c>
      <c r="K820" s="2">
        <v>42504</v>
      </c>
      <c r="L820" t="s">
        <v>35</v>
      </c>
      <c r="M820" s="3">
        <v>0.625</v>
      </c>
      <c r="N820" t="s">
        <v>1271</v>
      </c>
      <c r="O820" t="s">
        <v>1272</v>
      </c>
      <c r="P820" t="s">
        <v>156</v>
      </c>
      <c r="Q820" t="b">
        <v>0</v>
      </c>
      <c r="R820" s="1">
        <v>42504</v>
      </c>
      <c r="S820" s="2">
        <v>42504</v>
      </c>
      <c r="T820" t="s">
        <v>35</v>
      </c>
      <c r="U820" s="3">
        <v>0.6875</v>
      </c>
      <c r="V820" t="s">
        <v>3988</v>
      </c>
      <c r="W820" t="s">
        <v>3989</v>
      </c>
      <c r="X820" t="s">
        <v>156</v>
      </c>
      <c r="Y820" t="s">
        <v>2983</v>
      </c>
      <c r="Z820" t="s">
        <v>2984</v>
      </c>
      <c r="AA820" t="s">
        <v>2983</v>
      </c>
      <c r="AD820" t="s">
        <v>37</v>
      </c>
      <c r="AE820" t="s">
        <v>37</v>
      </c>
      <c r="AF820" t="s">
        <v>38</v>
      </c>
      <c r="AG820" t="s">
        <v>33</v>
      </c>
      <c r="AH820" t="s">
        <v>3176</v>
      </c>
      <c r="AI820" t="s">
        <v>3177</v>
      </c>
      <c r="AK820" t="s">
        <v>3178</v>
      </c>
    </row>
    <row r="821" spans="1:37" x14ac:dyDescent="0.25">
      <c r="A821" t="s">
        <v>3125</v>
      </c>
      <c r="C821" t="s">
        <v>33</v>
      </c>
      <c r="D821" t="s">
        <v>3990</v>
      </c>
      <c r="G821" t="s">
        <v>3991</v>
      </c>
      <c r="H821" t="s">
        <v>34</v>
      </c>
      <c r="I821" t="b">
        <v>0</v>
      </c>
      <c r="J821" s="1">
        <v>42505</v>
      </c>
      <c r="K821" s="2">
        <v>42505</v>
      </c>
      <c r="L821" t="s">
        <v>36</v>
      </c>
      <c r="M821" s="3">
        <v>0.58333333333333337</v>
      </c>
      <c r="N821" t="s">
        <v>3992</v>
      </c>
      <c r="O821" t="s">
        <v>3993</v>
      </c>
      <c r="P821" t="s">
        <v>156</v>
      </c>
      <c r="Q821" t="b">
        <v>0</v>
      </c>
      <c r="R821" s="1">
        <v>42505</v>
      </c>
      <c r="S821" s="2">
        <v>42505</v>
      </c>
      <c r="T821" t="s">
        <v>36</v>
      </c>
      <c r="U821" s="3">
        <v>0.6875</v>
      </c>
      <c r="V821" t="s">
        <v>3994</v>
      </c>
      <c r="W821" t="s">
        <v>3995</v>
      </c>
      <c r="X821" t="s">
        <v>156</v>
      </c>
      <c r="Y821" t="s">
        <v>2983</v>
      </c>
      <c r="Z821" t="s">
        <v>2984</v>
      </c>
      <c r="AA821" t="s">
        <v>2983</v>
      </c>
      <c r="AD821" t="s">
        <v>37</v>
      </c>
      <c r="AE821" t="s">
        <v>37</v>
      </c>
      <c r="AF821" t="s">
        <v>38</v>
      </c>
      <c r="AG821" t="s">
        <v>33</v>
      </c>
      <c r="AH821" t="s">
        <v>3059</v>
      </c>
      <c r="AI821" t="s">
        <v>3185</v>
      </c>
      <c r="AK821" t="s">
        <v>3061</v>
      </c>
    </row>
    <row r="822" spans="1:37" x14ac:dyDescent="0.25">
      <c r="A822" t="s">
        <v>3199</v>
      </c>
      <c r="C822" t="s">
        <v>33</v>
      </c>
      <c r="D822" t="s">
        <v>3996</v>
      </c>
      <c r="G822" t="s">
        <v>3997</v>
      </c>
      <c r="H822" t="s">
        <v>34</v>
      </c>
      <c r="I822" t="b">
        <v>0</v>
      </c>
      <c r="J822" s="1">
        <v>42506</v>
      </c>
      <c r="K822" s="2">
        <v>42506</v>
      </c>
      <c r="L822" t="s">
        <v>39</v>
      </c>
      <c r="M822" s="3">
        <v>0.4375</v>
      </c>
      <c r="N822" t="s">
        <v>2401</v>
      </c>
      <c r="O822" t="s">
        <v>2402</v>
      </c>
      <c r="P822" t="s">
        <v>156</v>
      </c>
      <c r="Q822" t="b">
        <v>0</v>
      </c>
      <c r="R822" s="1">
        <v>42506</v>
      </c>
      <c r="S822" s="2">
        <v>42506</v>
      </c>
      <c r="T822" t="s">
        <v>39</v>
      </c>
      <c r="U822" s="3">
        <v>0.4375</v>
      </c>
      <c r="V822" t="s">
        <v>2401</v>
      </c>
      <c r="W822" t="s">
        <v>2402</v>
      </c>
      <c r="X822" t="s">
        <v>156</v>
      </c>
      <c r="Y822" t="s">
        <v>2983</v>
      </c>
      <c r="Z822" t="s">
        <v>2984</v>
      </c>
      <c r="AA822" t="s">
        <v>2983</v>
      </c>
      <c r="AD822" t="s">
        <v>37</v>
      </c>
      <c r="AE822" t="s">
        <v>37</v>
      </c>
      <c r="AF822" t="s">
        <v>38</v>
      </c>
      <c r="AG822" t="s">
        <v>33</v>
      </c>
      <c r="AH822" t="s">
        <v>2991</v>
      </c>
      <c r="AI822" t="s">
        <v>3202</v>
      </c>
      <c r="AK822" t="s">
        <v>2993</v>
      </c>
    </row>
    <row r="823" spans="1:37" x14ac:dyDescent="0.25">
      <c r="A823" t="s">
        <v>3199</v>
      </c>
      <c r="C823" t="s">
        <v>33</v>
      </c>
      <c r="D823" t="s">
        <v>3998</v>
      </c>
      <c r="G823" t="s">
        <v>3999</v>
      </c>
      <c r="H823" t="s">
        <v>34</v>
      </c>
      <c r="I823" t="b">
        <v>0</v>
      </c>
      <c r="J823" s="1">
        <v>42506</v>
      </c>
      <c r="K823" s="2">
        <v>42506</v>
      </c>
      <c r="L823" t="s">
        <v>39</v>
      </c>
      <c r="M823" s="3">
        <v>0.46875</v>
      </c>
      <c r="N823" t="s">
        <v>4000</v>
      </c>
      <c r="O823" t="s">
        <v>4001</v>
      </c>
      <c r="P823" t="s">
        <v>156</v>
      </c>
      <c r="Q823" t="b">
        <v>0</v>
      </c>
      <c r="R823" s="1">
        <v>42506</v>
      </c>
      <c r="S823" s="2">
        <v>42506</v>
      </c>
      <c r="T823" t="s">
        <v>39</v>
      </c>
      <c r="U823" s="3">
        <v>0.46875</v>
      </c>
      <c r="V823" t="s">
        <v>4000</v>
      </c>
      <c r="W823" t="s">
        <v>4001</v>
      </c>
      <c r="X823" t="s">
        <v>156</v>
      </c>
      <c r="Y823" t="s">
        <v>2983</v>
      </c>
      <c r="Z823" t="s">
        <v>2984</v>
      </c>
      <c r="AA823" t="s">
        <v>2983</v>
      </c>
      <c r="AD823" t="s">
        <v>37</v>
      </c>
      <c r="AE823" t="s">
        <v>37</v>
      </c>
      <c r="AF823" t="s">
        <v>38</v>
      </c>
      <c r="AG823" t="s">
        <v>33</v>
      </c>
      <c r="AH823" t="s">
        <v>2991</v>
      </c>
      <c r="AI823" t="s">
        <v>3202</v>
      </c>
      <c r="AK823" t="s">
        <v>2993</v>
      </c>
    </row>
    <row r="824" spans="1:37" x14ac:dyDescent="0.25">
      <c r="A824" t="s">
        <v>2539</v>
      </c>
      <c r="C824" t="s">
        <v>33</v>
      </c>
      <c r="D824" t="s">
        <v>3002</v>
      </c>
      <c r="E824" t="s">
        <v>4002</v>
      </c>
      <c r="G824" t="s">
        <v>4003</v>
      </c>
      <c r="H824" t="s">
        <v>34</v>
      </c>
      <c r="I824" t="b">
        <v>0</v>
      </c>
      <c r="J824" s="1">
        <v>42506</v>
      </c>
      <c r="K824" s="2">
        <v>42506</v>
      </c>
      <c r="L824" t="s">
        <v>39</v>
      </c>
      <c r="M824" s="3">
        <v>0.58333333333333337</v>
      </c>
      <c r="N824" t="s">
        <v>4002</v>
      </c>
      <c r="O824" t="s">
        <v>4004</v>
      </c>
      <c r="P824" t="s">
        <v>156</v>
      </c>
      <c r="Q824" t="b">
        <v>0</v>
      </c>
      <c r="R824" s="1">
        <v>42506</v>
      </c>
      <c r="S824" s="2">
        <v>42506</v>
      </c>
      <c r="T824" t="s">
        <v>39</v>
      </c>
      <c r="U824" s="3">
        <v>0.6875</v>
      </c>
      <c r="V824" t="s">
        <v>4005</v>
      </c>
      <c r="W824" t="s">
        <v>4006</v>
      </c>
      <c r="X824" t="s">
        <v>156</v>
      </c>
      <c r="Y824" t="s">
        <v>2983</v>
      </c>
      <c r="Z824" t="s">
        <v>2984</v>
      </c>
      <c r="AA824" t="s">
        <v>2983</v>
      </c>
      <c r="AD824" t="s">
        <v>37</v>
      </c>
      <c r="AE824" t="s">
        <v>37</v>
      </c>
      <c r="AF824" t="s">
        <v>38</v>
      </c>
      <c r="AG824" t="s">
        <v>33</v>
      </c>
      <c r="AH824" t="s">
        <v>3006</v>
      </c>
      <c r="AI824" t="s">
        <v>3007</v>
      </c>
      <c r="AK824" t="s">
        <v>3008</v>
      </c>
    </row>
    <row r="825" spans="1:37" x14ac:dyDescent="0.25">
      <c r="A825" t="s">
        <v>3009</v>
      </c>
      <c r="C825" t="s">
        <v>33</v>
      </c>
      <c r="D825" t="s">
        <v>3010</v>
      </c>
      <c r="E825" t="s">
        <v>4007</v>
      </c>
      <c r="G825" t="s">
        <v>4008</v>
      </c>
      <c r="H825" t="s">
        <v>34</v>
      </c>
      <c r="I825" t="b">
        <v>0</v>
      </c>
      <c r="J825" s="1">
        <v>42506</v>
      </c>
      <c r="K825" s="2">
        <v>42506</v>
      </c>
      <c r="L825" t="s">
        <v>39</v>
      </c>
      <c r="M825" s="3">
        <v>0.60416666666666663</v>
      </c>
      <c r="N825" t="s">
        <v>4007</v>
      </c>
      <c r="O825" t="s">
        <v>4009</v>
      </c>
      <c r="P825" t="s">
        <v>156</v>
      </c>
      <c r="Q825" t="b">
        <v>0</v>
      </c>
      <c r="R825" s="1">
        <v>42506</v>
      </c>
      <c r="S825" s="2">
        <v>42506</v>
      </c>
      <c r="T825" t="s">
        <v>39</v>
      </c>
      <c r="U825" s="3">
        <v>0.70833333333333337</v>
      </c>
      <c r="V825" t="s">
        <v>2407</v>
      </c>
      <c r="W825" t="s">
        <v>2408</v>
      </c>
      <c r="X825" t="s">
        <v>156</v>
      </c>
      <c r="Y825" t="s">
        <v>2983</v>
      </c>
      <c r="Z825" t="s">
        <v>2984</v>
      </c>
      <c r="AA825" t="s">
        <v>2983</v>
      </c>
      <c r="AD825" t="s">
        <v>37</v>
      </c>
      <c r="AE825" t="s">
        <v>37</v>
      </c>
      <c r="AF825" t="s">
        <v>38</v>
      </c>
      <c r="AG825" t="s">
        <v>33</v>
      </c>
      <c r="AH825" t="s">
        <v>3016</v>
      </c>
      <c r="AI825" t="s">
        <v>3017</v>
      </c>
      <c r="AK825" t="s">
        <v>3018</v>
      </c>
    </row>
    <row r="826" spans="1:37" x14ac:dyDescent="0.25">
      <c r="A826" t="s">
        <v>2976</v>
      </c>
      <c r="C826" t="s">
        <v>33</v>
      </c>
      <c r="D826" t="s">
        <v>4010</v>
      </c>
      <c r="G826" t="s">
        <v>4011</v>
      </c>
      <c r="H826" t="s">
        <v>34</v>
      </c>
      <c r="I826" t="b">
        <v>0</v>
      </c>
      <c r="J826" s="1">
        <v>42507</v>
      </c>
      <c r="K826" s="2">
        <v>42507</v>
      </c>
      <c r="L826" t="s">
        <v>40</v>
      </c>
      <c r="M826" s="3">
        <v>0.42708333333333331</v>
      </c>
      <c r="N826" t="s">
        <v>4012</v>
      </c>
      <c r="O826" t="s">
        <v>4013</v>
      </c>
      <c r="P826" t="s">
        <v>156</v>
      </c>
      <c r="Q826" t="b">
        <v>0</v>
      </c>
      <c r="R826" s="1">
        <v>42507</v>
      </c>
      <c r="S826" s="2">
        <v>42507</v>
      </c>
      <c r="T826" t="s">
        <v>40</v>
      </c>
      <c r="U826" s="3">
        <v>0.46875</v>
      </c>
      <c r="V826" t="s">
        <v>4014</v>
      </c>
      <c r="W826" t="s">
        <v>4015</v>
      </c>
      <c r="X826" t="s">
        <v>156</v>
      </c>
      <c r="Y826" t="s">
        <v>2983</v>
      </c>
      <c r="Z826" t="s">
        <v>2984</v>
      </c>
      <c r="AA826" t="s">
        <v>2983</v>
      </c>
      <c r="AD826" t="s">
        <v>37</v>
      </c>
      <c r="AE826" t="s">
        <v>37</v>
      </c>
      <c r="AF826" t="s">
        <v>38</v>
      </c>
      <c r="AG826" t="s">
        <v>33</v>
      </c>
      <c r="AH826" t="s">
        <v>3232</v>
      </c>
      <c r="AI826" t="s">
        <v>4016</v>
      </c>
      <c r="AK826" t="s">
        <v>3234</v>
      </c>
    </row>
    <row r="827" spans="1:37" x14ac:dyDescent="0.25">
      <c r="A827" t="s">
        <v>2988</v>
      </c>
      <c r="C827" t="s">
        <v>33</v>
      </c>
      <c r="D827" t="s">
        <v>4017</v>
      </c>
      <c r="G827" t="s">
        <v>4018</v>
      </c>
      <c r="H827" t="s">
        <v>34</v>
      </c>
      <c r="I827" t="b">
        <v>0</v>
      </c>
      <c r="J827" s="1">
        <v>42507</v>
      </c>
      <c r="K827" s="2">
        <v>42507</v>
      </c>
      <c r="L827" t="s">
        <v>40</v>
      </c>
      <c r="M827" s="3">
        <v>0.4375</v>
      </c>
      <c r="N827" t="s">
        <v>2411</v>
      </c>
      <c r="O827" t="s">
        <v>2412</v>
      </c>
      <c r="P827" t="s">
        <v>156</v>
      </c>
      <c r="Q827" t="b">
        <v>0</v>
      </c>
      <c r="R827" s="1">
        <v>42507</v>
      </c>
      <c r="S827" s="2">
        <v>42507</v>
      </c>
      <c r="T827" t="s">
        <v>40</v>
      </c>
      <c r="U827" s="3">
        <v>0.4375</v>
      </c>
      <c r="V827" t="s">
        <v>2411</v>
      </c>
      <c r="W827" t="s">
        <v>2412</v>
      </c>
      <c r="X827" t="s">
        <v>156</v>
      </c>
      <c r="Y827" t="s">
        <v>2983</v>
      </c>
      <c r="Z827" t="s">
        <v>2984</v>
      </c>
      <c r="AA827" t="s">
        <v>2983</v>
      </c>
      <c r="AD827" t="s">
        <v>37</v>
      </c>
      <c r="AE827" t="s">
        <v>37</v>
      </c>
      <c r="AF827" t="s">
        <v>38</v>
      </c>
      <c r="AG827" t="s">
        <v>33</v>
      </c>
      <c r="AH827" t="s">
        <v>2991</v>
      </c>
      <c r="AI827" t="s">
        <v>2992</v>
      </c>
      <c r="AK827" t="s">
        <v>2993</v>
      </c>
    </row>
    <row r="828" spans="1:37" x14ac:dyDescent="0.25">
      <c r="A828" t="s">
        <v>2539</v>
      </c>
      <c r="C828" t="s">
        <v>33</v>
      </c>
      <c r="D828" t="s">
        <v>3002</v>
      </c>
      <c r="E828" t="s">
        <v>4019</v>
      </c>
      <c r="G828" t="s">
        <v>4020</v>
      </c>
      <c r="H828" t="s">
        <v>34</v>
      </c>
      <c r="I828" t="b">
        <v>0</v>
      </c>
      <c r="J828" s="1">
        <v>42507</v>
      </c>
      <c r="K828" s="2">
        <v>42507</v>
      </c>
      <c r="L828" t="s">
        <v>40</v>
      </c>
      <c r="M828" s="3">
        <v>0.58333333333333337</v>
      </c>
      <c r="N828" t="s">
        <v>4019</v>
      </c>
      <c r="O828" t="s">
        <v>4021</v>
      </c>
      <c r="P828" t="s">
        <v>156</v>
      </c>
      <c r="Q828" t="b">
        <v>0</v>
      </c>
      <c r="R828" s="1">
        <v>42507</v>
      </c>
      <c r="S828" s="2">
        <v>42507</v>
      </c>
      <c r="T828" t="s">
        <v>40</v>
      </c>
      <c r="U828" s="3">
        <v>0.6875</v>
      </c>
      <c r="V828" t="s">
        <v>2912</v>
      </c>
      <c r="W828" t="s">
        <v>2913</v>
      </c>
      <c r="X828" t="s">
        <v>156</v>
      </c>
      <c r="Y828" t="s">
        <v>2983</v>
      </c>
      <c r="Z828" t="s">
        <v>2984</v>
      </c>
      <c r="AA828" t="s">
        <v>2983</v>
      </c>
      <c r="AD828" t="s">
        <v>37</v>
      </c>
      <c r="AE828" t="s">
        <v>37</v>
      </c>
      <c r="AF828" t="s">
        <v>38</v>
      </c>
      <c r="AG828" t="s">
        <v>33</v>
      </c>
      <c r="AH828" t="s">
        <v>3006</v>
      </c>
      <c r="AI828" t="s">
        <v>3007</v>
      </c>
      <c r="AK828" t="s">
        <v>3008</v>
      </c>
    </row>
    <row r="829" spans="1:37" x14ac:dyDescent="0.25">
      <c r="A829" t="s">
        <v>3246</v>
      </c>
      <c r="C829" t="s">
        <v>33</v>
      </c>
      <c r="D829" t="s">
        <v>4022</v>
      </c>
      <c r="F829" t="s">
        <v>3485</v>
      </c>
      <c r="G829" t="s">
        <v>4023</v>
      </c>
      <c r="H829" t="s">
        <v>34</v>
      </c>
      <c r="I829" t="b">
        <v>0</v>
      </c>
      <c r="J829" s="1">
        <v>42507</v>
      </c>
      <c r="K829" s="2">
        <v>42507</v>
      </c>
      <c r="L829" t="s">
        <v>40</v>
      </c>
      <c r="M829" s="3">
        <v>0.625</v>
      </c>
      <c r="N829" t="s">
        <v>2418</v>
      </c>
      <c r="O829" t="s">
        <v>2419</v>
      </c>
      <c r="P829" t="s">
        <v>156</v>
      </c>
      <c r="Q829" t="b">
        <v>0</v>
      </c>
      <c r="R829" s="1">
        <v>42507</v>
      </c>
      <c r="S829" s="2">
        <v>42507</v>
      </c>
      <c r="T829" t="s">
        <v>40</v>
      </c>
      <c r="U829" s="3">
        <v>0.6875</v>
      </c>
      <c r="V829" t="s">
        <v>2912</v>
      </c>
      <c r="W829" t="s">
        <v>2913</v>
      </c>
      <c r="X829" t="s">
        <v>156</v>
      </c>
      <c r="Y829" t="s">
        <v>2983</v>
      </c>
      <c r="Z829" t="s">
        <v>2984</v>
      </c>
      <c r="AA829" t="s">
        <v>2983</v>
      </c>
      <c r="AD829" t="s">
        <v>37</v>
      </c>
      <c r="AE829" t="s">
        <v>37</v>
      </c>
      <c r="AF829" t="s">
        <v>38</v>
      </c>
      <c r="AG829" t="s">
        <v>33</v>
      </c>
      <c r="AH829" t="s">
        <v>3249</v>
      </c>
      <c r="AI829" t="s">
        <v>3250</v>
      </c>
      <c r="AK829" t="s">
        <v>4024</v>
      </c>
    </row>
    <row r="830" spans="1:37" x14ac:dyDescent="0.25">
      <c r="A830" t="s">
        <v>160</v>
      </c>
      <c r="C830" t="s">
        <v>33</v>
      </c>
      <c r="D830" t="s">
        <v>3316</v>
      </c>
      <c r="E830" t="s">
        <v>4025</v>
      </c>
      <c r="G830" t="s">
        <v>4026</v>
      </c>
      <c r="H830" t="s">
        <v>34</v>
      </c>
      <c r="I830" t="b">
        <v>0</v>
      </c>
      <c r="J830" s="1">
        <v>42507</v>
      </c>
      <c r="K830" s="2">
        <v>42507</v>
      </c>
      <c r="L830" t="s">
        <v>40</v>
      </c>
      <c r="M830" s="3">
        <v>0.77083333333333337</v>
      </c>
      <c r="N830" t="s">
        <v>4025</v>
      </c>
      <c r="O830" t="s">
        <v>4027</v>
      </c>
      <c r="P830" t="s">
        <v>156</v>
      </c>
      <c r="Q830" t="b">
        <v>0</v>
      </c>
      <c r="R830" s="1">
        <v>42507</v>
      </c>
      <c r="S830" s="2">
        <v>42507</v>
      </c>
      <c r="T830" t="s">
        <v>40</v>
      </c>
      <c r="U830" s="3">
        <v>0.8125</v>
      </c>
      <c r="V830" t="s">
        <v>4028</v>
      </c>
      <c r="W830" t="s">
        <v>4029</v>
      </c>
      <c r="X830" t="s">
        <v>156</v>
      </c>
      <c r="Y830" t="s">
        <v>2983</v>
      </c>
      <c r="Z830" t="s">
        <v>2984</v>
      </c>
      <c r="AA830" t="s">
        <v>2983</v>
      </c>
      <c r="AD830" t="s">
        <v>37</v>
      </c>
      <c r="AE830" t="s">
        <v>37</v>
      </c>
      <c r="AF830" t="s">
        <v>38</v>
      </c>
      <c r="AG830" t="s">
        <v>33</v>
      </c>
      <c r="AH830" t="s">
        <v>3320</v>
      </c>
      <c r="AI830" t="s">
        <v>3321</v>
      </c>
      <c r="AK830" t="s">
        <v>3322</v>
      </c>
    </row>
    <row r="831" spans="1:37" x14ac:dyDescent="0.25">
      <c r="A831" t="s">
        <v>1741</v>
      </c>
      <c r="C831" t="s">
        <v>33</v>
      </c>
      <c r="D831" t="s">
        <v>4030</v>
      </c>
      <c r="G831" t="s">
        <v>4031</v>
      </c>
      <c r="H831" t="s">
        <v>34</v>
      </c>
      <c r="I831" t="b">
        <v>0</v>
      </c>
      <c r="J831" s="1">
        <v>42508</v>
      </c>
      <c r="K831" s="2">
        <v>42508</v>
      </c>
      <c r="L831" t="s">
        <v>41</v>
      </c>
      <c r="M831" s="3">
        <v>0.41666666666666669</v>
      </c>
      <c r="N831" t="s">
        <v>4032</v>
      </c>
      <c r="O831" t="s">
        <v>4033</v>
      </c>
      <c r="P831" t="s">
        <v>156</v>
      </c>
      <c r="Q831" t="b">
        <v>0</v>
      </c>
      <c r="R831" s="1">
        <v>42508</v>
      </c>
      <c r="S831" s="2">
        <v>42508</v>
      </c>
      <c r="T831" t="s">
        <v>41</v>
      </c>
      <c r="U831" s="3">
        <v>0.5</v>
      </c>
      <c r="V831" t="s">
        <v>4034</v>
      </c>
      <c r="W831" t="s">
        <v>4035</v>
      </c>
      <c r="X831" t="s">
        <v>156</v>
      </c>
      <c r="Y831" t="s">
        <v>2983</v>
      </c>
      <c r="Z831" t="s">
        <v>2984</v>
      </c>
      <c r="AA831" t="s">
        <v>2983</v>
      </c>
      <c r="AD831" t="s">
        <v>37</v>
      </c>
      <c r="AE831" t="s">
        <v>37</v>
      </c>
      <c r="AF831" t="s">
        <v>38</v>
      </c>
      <c r="AG831" t="s">
        <v>33</v>
      </c>
      <c r="AH831" t="s">
        <v>2999</v>
      </c>
      <c r="AI831" t="s">
        <v>1748</v>
      </c>
      <c r="AK831" t="s">
        <v>3001</v>
      </c>
    </row>
    <row r="832" spans="1:37" x14ac:dyDescent="0.25">
      <c r="A832" t="s">
        <v>3035</v>
      </c>
      <c r="C832" t="s">
        <v>33</v>
      </c>
      <c r="D832" t="s">
        <v>4036</v>
      </c>
      <c r="G832" t="s">
        <v>4037</v>
      </c>
      <c r="H832" t="s">
        <v>34</v>
      </c>
      <c r="I832" t="b">
        <v>0</v>
      </c>
      <c r="J832" s="1">
        <v>42508</v>
      </c>
      <c r="K832" s="2">
        <v>42508</v>
      </c>
      <c r="L832" t="s">
        <v>41</v>
      </c>
      <c r="M832" s="3">
        <v>0.4375</v>
      </c>
      <c r="N832" t="s">
        <v>2920</v>
      </c>
      <c r="O832" t="s">
        <v>2921</v>
      </c>
      <c r="P832" t="s">
        <v>156</v>
      </c>
      <c r="Q832" t="b">
        <v>0</v>
      </c>
      <c r="R832" s="1">
        <v>42508</v>
      </c>
      <c r="S832" s="2">
        <v>42508</v>
      </c>
      <c r="T832" t="s">
        <v>41</v>
      </c>
      <c r="U832" s="3">
        <v>0.4375</v>
      </c>
      <c r="V832" t="s">
        <v>2920</v>
      </c>
      <c r="W832" t="s">
        <v>2921</v>
      </c>
      <c r="X832" t="s">
        <v>156</v>
      </c>
      <c r="Y832" t="s">
        <v>2983</v>
      </c>
      <c r="Z832" t="s">
        <v>2984</v>
      </c>
      <c r="AA832" t="s">
        <v>2983</v>
      </c>
      <c r="AD832" t="s">
        <v>37</v>
      </c>
      <c r="AE832" t="s">
        <v>37</v>
      </c>
      <c r="AF832" t="s">
        <v>38</v>
      </c>
      <c r="AG832" t="s">
        <v>33</v>
      </c>
      <c r="AH832" t="s">
        <v>2991</v>
      </c>
      <c r="AI832" t="s">
        <v>3038</v>
      </c>
      <c r="AK832" t="s">
        <v>2993</v>
      </c>
    </row>
    <row r="833" spans="1:37" x14ac:dyDescent="0.25">
      <c r="A833" t="s">
        <v>2539</v>
      </c>
      <c r="C833" t="s">
        <v>33</v>
      </c>
      <c r="D833" t="s">
        <v>3002</v>
      </c>
      <c r="E833" t="s">
        <v>4038</v>
      </c>
      <c r="G833" t="s">
        <v>4039</v>
      </c>
      <c r="H833" t="s">
        <v>34</v>
      </c>
      <c r="I833" t="b">
        <v>0</v>
      </c>
      <c r="J833" s="1">
        <v>42508</v>
      </c>
      <c r="K833" s="2">
        <v>42508</v>
      </c>
      <c r="L833" t="s">
        <v>41</v>
      </c>
      <c r="M833" s="3">
        <v>0.58333333333333337</v>
      </c>
      <c r="N833" t="s">
        <v>4038</v>
      </c>
      <c r="O833" t="s">
        <v>4040</v>
      </c>
      <c r="P833" t="s">
        <v>156</v>
      </c>
      <c r="Q833" t="b">
        <v>0</v>
      </c>
      <c r="R833" s="1">
        <v>42508</v>
      </c>
      <c r="S833" s="2">
        <v>42508</v>
      </c>
      <c r="T833" t="s">
        <v>41</v>
      </c>
      <c r="U833" s="3">
        <v>0.6875</v>
      </c>
      <c r="V833" t="s">
        <v>1323</v>
      </c>
      <c r="W833" t="s">
        <v>1324</v>
      </c>
      <c r="X833" t="s">
        <v>156</v>
      </c>
      <c r="Y833" t="s">
        <v>2983</v>
      </c>
      <c r="Z833" t="s">
        <v>2984</v>
      </c>
      <c r="AA833" t="s">
        <v>2983</v>
      </c>
      <c r="AD833" t="s">
        <v>37</v>
      </c>
      <c r="AE833" t="s">
        <v>37</v>
      </c>
      <c r="AF833" t="s">
        <v>38</v>
      </c>
      <c r="AG833" t="s">
        <v>33</v>
      </c>
      <c r="AH833" t="s">
        <v>3006</v>
      </c>
      <c r="AI833" t="s">
        <v>3007</v>
      </c>
      <c r="AK833" t="s">
        <v>3008</v>
      </c>
    </row>
    <row r="834" spans="1:37" x14ac:dyDescent="0.25">
      <c r="A834" t="s">
        <v>3009</v>
      </c>
      <c r="C834" t="s">
        <v>33</v>
      </c>
      <c r="D834" t="s">
        <v>3010</v>
      </c>
      <c r="E834" t="s">
        <v>4041</v>
      </c>
      <c r="G834" t="s">
        <v>4042</v>
      </c>
      <c r="H834" t="s">
        <v>34</v>
      </c>
      <c r="I834" t="b">
        <v>0</v>
      </c>
      <c r="J834" s="1">
        <v>42508</v>
      </c>
      <c r="K834" s="2">
        <v>42508</v>
      </c>
      <c r="L834" t="s">
        <v>41</v>
      </c>
      <c r="M834" s="3">
        <v>0.60416666666666663</v>
      </c>
      <c r="N834" t="s">
        <v>4041</v>
      </c>
      <c r="O834" t="s">
        <v>4043</v>
      </c>
      <c r="P834" t="s">
        <v>156</v>
      </c>
      <c r="Q834" t="b">
        <v>0</v>
      </c>
      <c r="R834" s="1">
        <v>42508</v>
      </c>
      <c r="S834" s="2">
        <v>42508</v>
      </c>
      <c r="T834" t="s">
        <v>41</v>
      </c>
      <c r="U834" s="3">
        <v>0.70833333333333337</v>
      </c>
      <c r="V834" t="s">
        <v>2431</v>
      </c>
      <c r="W834" t="s">
        <v>2432</v>
      </c>
      <c r="X834" t="s">
        <v>156</v>
      </c>
      <c r="Y834" t="s">
        <v>2983</v>
      </c>
      <c r="Z834" t="s">
        <v>2984</v>
      </c>
      <c r="AA834" t="s">
        <v>2983</v>
      </c>
      <c r="AD834" t="s">
        <v>37</v>
      </c>
      <c r="AE834" t="s">
        <v>37</v>
      </c>
      <c r="AF834" t="s">
        <v>38</v>
      </c>
      <c r="AG834" t="s">
        <v>33</v>
      </c>
      <c r="AH834" t="s">
        <v>3016</v>
      </c>
      <c r="AI834" t="s">
        <v>3017</v>
      </c>
      <c r="AK834" t="s">
        <v>3018</v>
      </c>
    </row>
    <row r="835" spans="1:37" x14ac:dyDescent="0.25">
      <c r="A835" t="s">
        <v>3125</v>
      </c>
      <c r="C835" t="s">
        <v>33</v>
      </c>
      <c r="D835" t="s">
        <v>4044</v>
      </c>
      <c r="G835" t="s">
        <v>4045</v>
      </c>
      <c r="H835" t="s">
        <v>34</v>
      </c>
      <c r="I835" t="b">
        <v>0</v>
      </c>
      <c r="J835" s="1">
        <v>42508</v>
      </c>
      <c r="K835" s="2">
        <v>42508</v>
      </c>
      <c r="L835" t="s">
        <v>41</v>
      </c>
      <c r="M835" s="3">
        <v>0.625</v>
      </c>
      <c r="N835" t="s">
        <v>4046</v>
      </c>
      <c r="O835" t="s">
        <v>4047</v>
      </c>
      <c r="P835" t="s">
        <v>156</v>
      </c>
      <c r="Q835" t="b">
        <v>0</v>
      </c>
      <c r="R835" s="1">
        <v>42508</v>
      </c>
      <c r="S835" s="2">
        <v>42508</v>
      </c>
      <c r="T835" t="s">
        <v>41</v>
      </c>
      <c r="U835" s="3">
        <v>0.75</v>
      </c>
      <c r="V835" t="s">
        <v>4048</v>
      </c>
      <c r="W835" t="s">
        <v>4049</v>
      </c>
      <c r="X835" t="s">
        <v>156</v>
      </c>
      <c r="Y835" t="s">
        <v>2983</v>
      </c>
      <c r="Z835" t="s">
        <v>2984</v>
      </c>
      <c r="AA835" t="s">
        <v>2983</v>
      </c>
      <c r="AD835" t="s">
        <v>37</v>
      </c>
      <c r="AE835" t="s">
        <v>37</v>
      </c>
      <c r="AF835" t="s">
        <v>38</v>
      </c>
      <c r="AG835" t="s">
        <v>33</v>
      </c>
      <c r="AH835" t="s">
        <v>3059</v>
      </c>
      <c r="AI835" t="s">
        <v>3130</v>
      </c>
      <c r="AK835" t="s">
        <v>3061</v>
      </c>
    </row>
    <row r="836" spans="1:37" x14ac:dyDescent="0.25">
      <c r="A836" t="s">
        <v>2539</v>
      </c>
      <c r="C836" t="s">
        <v>33</v>
      </c>
      <c r="D836" t="s">
        <v>3002</v>
      </c>
      <c r="E836" t="s">
        <v>2441</v>
      </c>
      <c r="G836" t="s">
        <v>4050</v>
      </c>
      <c r="H836" t="s">
        <v>34</v>
      </c>
      <c r="I836" t="b">
        <v>0</v>
      </c>
      <c r="J836" s="1">
        <v>42509</v>
      </c>
      <c r="K836" s="2">
        <v>42509</v>
      </c>
      <c r="L836" t="s">
        <v>42</v>
      </c>
      <c r="M836" s="3">
        <v>0.58333333333333337</v>
      </c>
      <c r="N836" t="s">
        <v>2441</v>
      </c>
      <c r="O836" t="s">
        <v>2442</v>
      </c>
      <c r="P836" t="s">
        <v>156</v>
      </c>
      <c r="Q836" t="b">
        <v>0</v>
      </c>
      <c r="R836" s="1">
        <v>42509</v>
      </c>
      <c r="S836" s="2">
        <v>42509</v>
      </c>
      <c r="T836" t="s">
        <v>42</v>
      </c>
      <c r="U836" s="3">
        <v>0.6875</v>
      </c>
      <c r="V836" t="s">
        <v>1340</v>
      </c>
      <c r="W836" t="s">
        <v>1342</v>
      </c>
      <c r="X836" t="s">
        <v>156</v>
      </c>
      <c r="Y836" t="s">
        <v>2983</v>
      </c>
      <c r="Z836" t="s">
        <v>2984</v>
      </c>
      <c r="AA836" t="s">
        <v>2983</v>
      </c>
      <c r="AD836" t="s">
        <v>37</v>
      </c>
      <c r="AE836" t="s">
        <v>37</v>
      </c>
      <c r="AF836" t="s">
        <v>38</v>
      </c>
      <c r="AG836" t="s">
        <v>33</v>
      </c>
      <c r="AH836" t="s">
        <v>3006</v>
      </c>
      <c r="AI836" t="s">
        <v>3007</v>
      </c>
      <c r="AK836" t="s">
        <v>3008</v>
      </c>
    </row>
    <row r="837" spans="1:37" x14ac:dyDescent="0.25">
      <c r="A837" t="s">
        <v>3009</v>
      </c>
      <c r="C837" t="s">
        <v>33</v>
      </c>
      <c r="D837" t="s">
        <v>3010</v>
      </c>
      <c r="E837" t="s">
        <v>4051</v>
      </c>
      <c r="G837" t="s">
        <v>4052</v>
      </c>
      <c r="H837" t="s">
        <v>34</v>
      </c>
      <c r="I837" t="b">
        <v>0</v>
      </c>
      <c r="J837" s="1">
        <v>42509</v>
      </c>
      <c r="K837" s="2">
        <v>42509</v>
      </c>
      <c r="L837" t="s">
        <v>42</v>
      </c>
      <c r="M837" s="3">
        <v>0.60416666666666663</v>
      </c>
      <c r="N837" t="s">
        <v>4051</v>
      </c>
      <c r="O837" t="s">
        <v>4053</v>
      </c>
      <c r="P837" t="s">
        <v>156</v>
      </c>
      <c r="Q837" t="b">
        <v>0</v>
      </c>
      <c r="R837" s="1">
        <v>42509</v>
      </c>
      <c r="S837" s="2">
        <v>42509</v>
      </c>
      <c r="T837" t="s">
        <v>42</v>
      </c>
      <c r="U837" s="3">
        <v>0.70833333333333337</v>
      </c>
      <c r="V837" t="s">
        <v>2451</v>
      </c>
      <c r="W837" t="s">
        <v>2452</v>
      </c>
      <c r="X837" t="s">
        <v>156</v>
      </c>
      <c r="Y837" t="s">
        <v>2983</v>
      </c>
      <c r="Z837" t="s">
        <v>2984</v>
      </c>
      <c r="AA837" t="s">
        <v>2983</v>
      </c>
      <c r="AD837" t="s">
        <v>37</v>
      </c>
      <c r="AE837" t="s">
        <v>37</v>
      </c>
      <c r="AF837" t="s">
        <v>38</v>
      </c>
      <c r="AG837" t="s">
        <v>33</v>
      </c>
      <c r="AH837" t="s">
        <v>3016</v>
      </c>
      <c r="AI837" t="s">
        <v>3017</v>
      </c>
      <c r="AK837" t="s">
        <v>3018</v>
      </c>
    </row>
    <row r="838" spans="1:37" x14ac:dyDescent="0.25">
      <c r="A838" t="s">
        <v>3056</v>
      </c>
      <c r="C838" t="s">
        <v>33</v>
      </c>
      <c r="D838" t="s">
        <v>4054</v>
      </c>
      <c r="G838" t="s">
        <v>4055</v>
      </c>
      <c r="H838" t="s">
        <v>34</v>
      </c>
      <c r="I838" t="b">
        <v>0</v>
      </c>
      <c r="J838" s="1">
        <v>42509</v>
      </c>
      <c r="K838" s="2">
        <v>42509</v>
      </c>
      <c r="L838" t="s">
        <v>42</v>
      </c>
      <c r="M838" s="3">
        <v>0.66666666666666663</v>
      </c>
      <c r="N838" t="s">
        <v>2455</v>
      </c>
      <c r="O838" t="s">
        <v>2456</v>
      </c>
      <c r="P838" t="s">
        <v>156</v>
      </c>
      <c r="Q838" t="b">
        <v>0</v>
      </c>
      <c r="R838" s="1">
        <v>42509</v>
      </c>
      <c r="S838" s="2">
        <v>42509</v>
      </c>
      <c r="T838" t="s">
        <v>42</v>
      </c>
      <c r="U838" s="3">
        <v>0.70833333333333337</v>
      </c>
      <c r="V838" t="s">
        <v>2451</v>
      </c>
      <c r="W838" t="s">
        <v>2452</v>
      </c>
      <c r="X838" t="s">
        <v>156</v>
      </c>
      <c r="Y838" t="s">
        <v>2983</v>
      </c>
      <c r="Z838" t="s">
        <v>2984</v>
      </c>
      <c r="AA838" t="s">
        <v>2983</v>
      </c>
      <c r="AD838" t="s">
        <v>37</v>
      </c>
      <c r="AE838" t="s">
        <v>37</v>
      </c>
      <c r="AF838" t="s">
        <v>38</v>
      </c>
      <c r="AG838" t="s">
        <v>33</v>
      </c>
      <c r="AH838" t="s">
        <v>3059</v>
      </c>
      <c r="AI838" t="s">
        <v>3060</v>
      </c>
      <c r="AK838" t="s">
        <v>3061</v>
      </c>
    </row>
    <row r="839" spans="1:37" x14ac:dyDescent="0.25">
      <c r="A839" t="s">
        <v>2539</v>
      </c>
      <c r="C839" t="s">
        <v>33</v>
      </c>
      <c r="D839" t="s">
        <v>3002</v>
      </c>
      <c r="E839" t="s">
        <v>4056</v>
      </c>
      <c r="G839" t="s">
        <v>4057</v>
      </c>
      <c r="H839" t="s">
        <v>34</v>
      </c>
      <c r="I839" t="b">
        <v>0</v>
      </c>
      <c r="J839" s="1">
        <v>42510</v>
      </c>
      <c r="K839" s="2">
        <v>42510</v>
      </c>
      <c r="L839" t="s">
        <v>43</v>
      </c>
      <c r="M839" s="3">
        <v>0.58333333333333337</v>
      </c>
      <c r="N839" t="s">
        <v>4056</v>
      </c>
      <c r="O839" t="s">
        <v>4058</v>
      </c>
      <c r="P839" t="s">
        <v>156</v>
      </c>
      <c r="Q839" t="b">
        <v>0</v>
      </c>
      <c r="R839" s="1">
        <v>42510</v>
      </c>
      <c r="S839" s="2">
        <v>42510</v>
      </c>
      <c r="T839" t="s">
        <v>43</v>
      </c>
      <c r="U839" s="3">
        <v>0.6875</v>
      </c>
      <c r="V839" t="s">
        <v>4059</v>
      </c>
      <c r="W839" t="s">
        <v>4060</v>
      </c>
      <c r="X839" t="s">
        <v>156</v>
      </c>
      <c r="Y839" t="s">
        <v>2983</v>
      </c>
      <c r="Z839" t="s">
        <v>2984</v>
      </c>
      <c r="AA839" t="s">
        <v>2983</v>
      </c>
      <c r="AD839" t="s">
        <v>37</v>
      </c>
      <c r="AE839" t="s">
        <v>37</v>
      </c>
      <c r="AF839" t="s">
        <v>38</v>
      </c>
      <c r="AG839" t="s">
        <v>33</v>
      </c>
      <c r="AH839" t="s">
        <v>3006</v>
      </c>
      <c r="AI839" t="s">
        <v>3007</v>
      </c>
      <c r="AK839" t="s">
        <v>3008</v>
      </c>
    </row>
    <row r="840" spans="1:37" x14ac:dyDescent="0.25">
      <c r="A840" t="s">
        <v>3280</v>
      </c>
      <c r="C840" t="s">
        <v>33</v>
      </c>
      <c r="D840" t="s">
        <v>4061</v>
      </c>
      <c r="G840" t="s">
        <v>4062</v>
      </c>
      <c r="H840" t="s">
        <v>34</v>
      </c>
      <c r="I840" t="b">
        <v>0</v>
      </c>
      <c r="J840" s="1">
        <v>42511</v>
      </c>
      <c r="K840" s="2">
        <v>42511</v>
      </c>
      <c r="L840" t="s">
        <v>35</v>
      </c>
      <c r="M840" s="3">
        <v>0.625</v>
      </c>
      <c r="N840" t="s">
        <v>4063</v>
      </c>
      <c r="O840" t="s">
        <v>4064</v>
      </c>
      <c r="P840" t="s">
        <v>156</v>
      </c>
      <c r="Q840" t="b">
        <v>0</v>
      </c>
      <c r="R840" s="1">
        <v>42511</v>
      </c>
      <c r="S840" s="2">
        <v>42511</v>
      </c>
      <c r="T840" t="s">
        <v>35</v>
      </c>
      <c r="U840" s="3">
        <v>0.625</v>
      </c>
      <c r="V840" t="s">
        <v>4063</v>
      </c>
      <c r="W840" t="s">
        <v>4064</v>
      </c>
      <c r="X840" t="s">
        <v>156</v>
      </c>
      <c r="Y840" t="s">
        <v>2983</v>
      </c>
      <c r="Z840" t="s">
        <v>2984</v>
      </c>
      <c r="AA840" t="s">
        <v>2983</v>
      </c>
      <c r="AD840" t="s">
        <v>37</v>
      </c>
      <c r="AE840" t="s">
        <v>37</v>
      </c>
      <c r="AF840" t="s">
        <v>38</v>
      </c>
      <c r="AG840" t="s">
        <v>33</v>
      </c>
      <c r="AH840" t="s">
        <v>3168</v>
      </c>
      <c r="AI840" t="s">
        <v>3283</v>
      </c>
      <c r="AK840" t="s">
        <v>3170</v>
      </c>
    </row>
    <row r="841" spans="1:37" x14ac:dyDescent="0.25">
      <c r="A841" t="s">
        <v>3125</v>
      </c>
      <c r="C841" t="s">
        <v>33</v>
      </c>
      <c r="D841" t="s">
        <v>4065</v>
      </c>
      <c r="G841" t="s">
        <v>4066</v>
      </c>
      <c r="H841" t="s">
        <v>34</v>
      </c>
      <c r="I841" t="b">
        <v>0</v>
      </c>
      <c r="J841" s="1">
        <v>42512</v>
      </c>
      <c r="K841" s="2">
        <v>42512</v>
      </c>
      <c r="L841" t="s">
        <v>36</v>
      </c>
      <c r="M841" s="3">
        <v>0.58333333333333337</v>
      </c>
      <c r="N841" t="s">
        <v>4067</v>
      </c>
      <c r="O841" t="s">
        <v>4068</v>
      </c>
      <c r="P841" t="s">
        <v>156</v>
      </c>
      <c r="Q841" t="b">
        <v>0</v>
      </c>
      <c r="R841" s="1">
        <v>42512</v>
      </c>
      <c r="S841" s="2">
        <v>42512</v>
      </c>
      <c r="T841" t="s">
        <v>36</v>
      </c>
      <c r="U841" s="3">
        <v>0.6875</v>
      </c>
      <c r="V841" t="s">
        <v>4069</v>
      </c>
      <c r="W841" t="s">
        <v>4070</v>
      </c>
      <c r="X841" t="s">
        <v>156</v>
      </c>
      <c r="Y841" t="s">
        <v>2983</v>
      </c>
      <c r="Z841" t="s">
        <v>2984</v>
      </c>
      <c r="AA841" t="s">
        <v>2983</v>
      </c>
      <c r="AD841" t="s">
        <v>37</v>
      </c>
      <c r="AE841" t="s">
        <v>37</v>
      </c>
      <c r="AF841" t="s">
        <v>38</v>
      </c>
      <c r="AG841" t="s">
        <v>33</v>
      </c>
      <c r="AH841" t="s">
        <v>3059</v>
      </c>
      <c r="AI841" t="s">
        <v>3185</v>
      </c>
      <c r="AK841" t="s">
        <v>3061</v>
      </c>
    </row>
    <row r="842" spans="1:37" x14ac:dyDescent="0.25">
      <c r="A842" t="s">
        <v>3199</v>
      </c>
      <c r="C842" t="s">
        <v>33</v>
      </c>
      <c r="D842" t="s">
        <v>4071</v>
      </c>
      <c r="G842" t="s">
        <v>4072</v>
      </c>
      <c r="H842" t="s">
        <v>34</v>
      </c>
      <c r="I842" t="b">
        <v>0</v>
      </c>
      <c r="J842" s="1">
        <v>42513</v>
      </c>
      <c r="K842" s="2">
        <v>42513</v>
      </c>
      <c r="L842" t="s">
        <v>39</v>
      </c>
      <c r="M842" s="3">
        <v>0.4375</v>
      </c>
      <c r="N842" t="s">
        <v>2471</v>
      </c>
      <c r="O842" t="s">
        <v>2472</v>
      </c>
      <c r="P842" t="s">
        <v>156</v>
      </c>
      <c r="Q842" t="b">
        <v>0</v>
      </c>
      <c r="R842" s="1">
        <v>42513</v>
      </c>
      <c r="S842" s="2">
        <v>42513</v>
      </c>
      <c r="T842" t="s">
        <v>39</v>
      </c>
      <c r="U842" s="3">
        <v>0.4375</v>
      </c>
      <c r="V842" t="s">
        <v>2471</v>
      </c>
      <c r="W842" t="s">
        <v>2472</v>
      </c>
      <c r="X842" t="s">
        <v>156</v>
      </c>
      <c r="Y842" t="s">
        <v>2983</v>
      </c>
      <c r="Z842" t="s">
        <v>2984</v>
      </c>
      <c r="AA842" t="s">
        <v>2983</v>
      </c>
      <c r="AD842" t="s">
        <v>37</v>
      </c>
      <c r="AE842" t="s">
        <v>37</v>
      </c>
      <c r="AF842" t="s">
        <v>38</v>
      </c>
      <c r="AG842" t="s">
        <v>33</v>
      </c>
      <c r="AH842" t="s">
        <v>2991</v>
      </c>
      <c r="AI842" t="s">
        <v>3202</v>
      </c>
      <c r="AK842" t="s">
        <v>2993</v>
      </c>
    </row>
    <row r="843" spans="1:37" x14ac:dyDescent="0.25">
      <c r="A843" t="s">
        <v>3199</v>
      </c>
      <c r="C843" t="s">
        <v>33</v>
      </c>
      <c r="D843" t="s">
        <v>4073</v>
      </c>
      <c r="G843" t="s">
        <v>4074</v>
      </c>
      <c r="H843" t="s">
        <v>34</v>
      </c>
      <c r="I843" t="b">
        <v>0</v>
      </c>
      <c r="J843" s="1">
        <v>42513</v>
      </c>
      <c r="K843" s="2">
        <v>42513</v>
      </c>
      <c r="L843" t="s">
        <v>39</v>
      </c>
      <c r="M843" s="3">
        <v>0.46875</v>
      </c>
      <c r="N843" t="s">
        <v>4075</v>
      </c>
      <c r="O843" t="s">
        <v>4076</v>
      </c>
      <c r="P843" t="s">
        <v>156</v>
      </c>
      <c r="Q843" t="b">
        <v>0</v>
      </c>
      <c r="R843" s="1">
        <v>42513</v>
      </c>
      <c r="S843" s="2">
        <v>42513</v>
      </c>
      <c r="T843" t="s">
        <v>39</v>
      </c>
      <c r="U843" s="3">
        <v>0.46875</v>
      </c>
      <c r="V843" t="s">
        <v>4075</v>
      </c>
      <c r="W843" t="s">
        <v>4076</v>
      </c>
      <c r="X843" t="s">
        <v>156</v>
      </c>
      <c r="Y843" t="s">
        <v>2983</v>
      </c>
      <c r="Z843" t="s">
        <v>2984</v>
      </c>
      <c r="AA843" t="s">
        <v>2983</v>
      </c>
      <c r="AD843" t="s">
        <v>37</v>
      </c>
      <c r="AE843" t="s">
        <v>37</v>
      </c>
      <c r="AF843" t="s">
        <v>38</v>
      </c>
      <c r="AG843" t="s">
        <v>33</v>
      </c>
      <c r="AH843" t="s">
        <v>2991</v>
      </c>
      <c r="AI843" t="s">
        <v>3202</v>
      </c>
      <c r="AK843" t="s">
        <v>2993</v>
      </c>
    </row>
    <row r="844" spans="1:37" x14ac:dyDescent="0.25">
      <c r="A844" t="s">
        <v>2539</v>
      </c>
      <c r="C844" t="s">
        <v>33</v>
      </c>
      <c r="D844" t="s">
        <v>3002</v>
      </c>
      <c r="E844" t="s">
        <v>4077</v>
      </c>
      <c r="G844" t="s">
        <v>4078</v>
      </c>
      <c r="H844" t="s">
        <v>34</v>
      </c>
      <c r="I844" t="b">
        <v>0</v>
      </c>
      <c r="J844" s="1">
        <v>42513</v>
      </c>
      <c r="K844" s="2">
        <v>42513</v>
      </c>
      <c r="L844" t="s">
        <v>39</v>
      </c>
      <c r="M844" s="3">
        <v>0.58333333333333337</v>
      </c>
      <c r="N844" t="s">
        <v>4077</v>
      </c>
      <c r="O844" t="s">
        <v>4079</v>
      </c>
      <c r="P844" t="s">
        <v>156</v>
      </c>
      <c r="Q844" t="b">
        <v>0</v>
      </c>
      <c r="R844" s="1">
        <v>42513</v>
      </c>
      <c r="S844" s="2">
        <v>42513</v>
      </c>
      <c r="T844" t="s">
        <v>39</v>
      </c>
      <c r="U844" s="3">
        <v>0.6875</v>
      </c>
      <c r="V844" t="s">
        <v>4080</v>
      </c>
      <c r="W844" t="s">
        <v>4081</v>
      </c>
      <c r="X844" t="s">
        <v>156</v>
      </c>
      <c r="Y844" t="s">
        <v>2983</v>
      </c>
      <c r="Z844" t="s">
        <v>2984</v>
      </c>
      <c r="AA844" t="s">
        <v>2983</v>
      </c>
      <c r="AD844" t="s">
        <v>37</v>
      </c>
      <c r="AE844" t="s">
        <v>37</v>
      </c>
      <c r="AF844" t="s">
        <v>38</v>
      </c>
      <c r="AG844" t="s">
        <v>33</v>
      </c>
      <c r="AH844" t="s">
        <v>3006</v>
      </c>
      <c r="AI844" t="s">
        <v>3007</v>
      </c>
      <c r="AK844" t="s">
        <v>3008</v>
      </c>
    </row>
    <row r="845" spans="1:37" x14ac:dyDescent="0.25">
      <c r="A845" t="s">
        <v>3009</v>
      </c>
      <c r="C845" t="s">
        <v>33</v>
      </c>
      <c r="D845" t="s">
        <v>3010</v>
      </c>
      <c r="E845" t="s">
        <v>4082</v>
      </c>
      <c r="G845" t="s">
        <v>4083</v>
      </c>
      <c r="H845" t="s">
        <v>34</v>
      </c>
      <c r="I845" t="b">
        <v>0</v>
      </c>
      <c r="J845" s="1">
        <v>42513</v>
      </c>
      <c r="K845" s="2">
        <v>42513</v>
      </c>
      <c r="L845" t="s">
        <v>39</v>
      </c>
      <c r="M845" s="3">
        <v>0.60416666666666663</v>
      </c>
      <c r="N845" t="s">
        <v>4082</v>
      </c>
      <c r="O845" t="s">
        <v>4084</v>
      </c>
      <c r="P845" t="s">
        <v>156</v>
      </c>
      <c r="Q845" t="b">
        <v>0</v>
      </c>
      <c r="R845" s="1">
        <v>42513</v>
      </c>
      <c r="S845" s="2">
        <v>42513</v>
      </c>
      <c r="T845" t="s">
        <v>39</v>
      </c>
      <c r="U845" s="3">
        <v>0.70833333333333337</v>
      </c>
      <c r="V845" t="s">
        <v>2477</v>
      </c>
      <c r="W845" t="s">
        <v>2478</v>
      </c>
      <c r="X845" t="s">
        <v>156</v>
      </c>
      <c r="Y845" t="s">
        <v>2983</v>
      </c>
      <c r="Z845" t="s">
        <v>2984</v>
      </c>
      <c r="AA845" t="s">
        <v>2983</v>
      </c>
      <c r="AD845" t="s">
        <v>37</v>
      </c>
      <c r="AE845" t="s">
        <v>37</v>
      </c>
      <c r="AF845" t="s">
        <v>38</v>
      </c>
      <c r="AG845" t="s">
        <v>33</v>
      </c>
      <c r="AH845" t="s">
        <v>3016</v>
      </c>
      <c r="AI845" t="s">
        <v>3017</v>
      </c>
      <c r="AK845" t="s">
        <v>3018</v>
      </c>
    </row>
    <row r="846" spans="1:37" x14ac:dyDescent="0.25">
      <c r="A846" t="s">
        <v>2988</v>
      </c>
      <c r="C846" t="s">
        <v>33</v>
      </c>
      <c r="D846" t="s">
        <v>4085</v>
      </c>
      <c r="G846" t="s">
        <v>4086</v>
      </c>
      <c r="H846" t="s">
        <v>34</v>
      </c>
      <c r="I846" t="b">
        <v>0</v>
      </c>
      <c r="J846" s="1">
        <v>42514</v>
      </c>
      <c r="K846" s="2">
        <v>42514</v>
      </c>
      <c r="L846" t="s">
        <v>40</v>
      </c>
      <c r="M846" s="3">
        <v>0.4375</v>
      </c>
      <c r="N846" t="s">
        <v>2481</v>
      </c>
      <c r="O846" t="s">
        <v>2482</v>
      </c>
      <c r="P846" t="s">
        <v>156</v>
      </c>
      <c r="Q846" t="b">
        <v>0</v>
      </c>
      <c r="R846" s="1">
        <v>42514</v>
      </c>
      <c r="S846" s="2">
        <v>42514</v>
      </c>
      <c r="T846" t="s">
        <v>40</v>
      </c>
      <c r="U846" s="3">
        <v>0.4375</v>
      </c>
      <c r="V846" t="s">
        <v>2481</v>
      </c>
      <c r="W846" t="s">
        <v>2482</v>
      </c>
      <c r="X846" t="s">
        <v>156</v>
      </c>
      <c r="Y846" t="s">
        <v>2983</v>
      </c>
      <c r="Z846" t="s">
        <v>2984</v>
      </c>
      <c r="AA846" t="s">
        <v>2983</v>
      </c>
      <c r="AD846" t="s">
        <v>37</v>
      </c>
      <c r="AE846" t="s">
        <v>37</v>
      </c>
      <c r="AF846" t="s">
        <v>38</v>
      </c>
      <c r="AG846" t="s">
        <v>33</v>
      </c>
      <c r="AH846" t="s">
        <v>2991</v>
      </c>
      <c r="AI846" t="s">
        <v>2992</v>
      </c>
      <c r="AK846" t="s">
        <v>2993</v>
      </c>
    </row>
    <row r="847" spans="1:37" x14ac:dyDescent="0.25">
      <c r="A847" t="s">
        <v>2539</v>
      </c>
      <c r="C847" t="s">
        <v>33</v>
      </c>
      <c r="D847" t="s">
        <v>3002</v>
      </c>
      <c r="E847" t="s">
        <v>4087</v>
      </c>
      <c r="G847" t="s">
        <v>4088</v>
      </c>
      <c r="H847" t="s">
        <v>34</v>
      </c>
      <c r="I847" t="b">
        <v>0</v>
      </c>
      <c r="J847" s="1">
        <v>42514</v>
      </c>
      <c r="K847" s="2">
        <v>42514</v>
      </c>
      <c r="L847" t="s">
        <v>40</v>
      </c>
      <c r="M847" s="3">
        <v>0.58333333333333337</v>
      </c>
      <c r="N847" t="s">
        <v>4087</v>
      </c>
      <c r="O847" t="s">
        <v>4089</v>
      </c>
      <c r="P847" t="s">
        <v>156</v>
      </c>
      <c r="Q847" t="b">
        <v>0</v>
      </c>
      <c r="R847" s="1">
        <v>42514</v>
      </c>
      <c r="S847" s="2">
        <v>42514</v>
      </c>
      <c r="T847" t="s">
        <v>40</v>
      </c>
      <c r="U847" s="3">
        <v>0.6875</v>
      </c>
      <c r="V847" t="s">
        <v>2944</v>
      </c>
      <c r="W847" t="s">
        <v>2945</v>
      </c>
      <c r="X847" t="s">
        <v>156</v>
      </c>
      <c r="Y847" t="s">
        <v>2983</v>
      </c>
      <c r="Z847" t="s">
        <v>2984</v>
      </c>
      <c r="AA847" t="s">
        <v>2983</v>
      </c>
      <c r="AD847" t="s">
        <v>37</v>
      </c>
      <c r="AE847" t="s">
        <v>37</v>
      </c>
      <c r="AF847" t="s">
        <v>38</v>
      </c>
      <c r="AG847" t="s">
        <v>33</v>
      </c>
      <c r="AH847" t="s">
        <v>3006</v>
      </c>
      <c r="AI847" t="s">
        <v>3007</v>
      </c>
      <c r="AK847" t="s">
        <v>3008</v>
      </c>
    </row>
    <row r="848" spans="1:37" x14ac:dyDescent="0.25">
      <c r="A848" t="s">
        <v>1004</v>
      </c>
      <c r="C848" t="s">
        <v>33</v>
      </c>
      <c r="D848" t="s">
        <v>4090</v>
      </c>
      <c r="G848" t="s">
        <v>4091</v>
      </c>
      <c r="H848" t="s">
        <v>34</v>
      </c>
      <c r="I848" t="b">
        <v>0</v>
      </c>
      <c r="J848" s="1">
        <v>42515</v>
      </c>
      <c r="K848" s="2">
        <v>42515</v>
      </c>
      <c r="L848" t="s">
        <v>41</v>
      </c>
      <c r="M848" s="3">
        <v>0.41666666666666669</v>
      </c>
      <c r="N848" t="s">
        <v>4092</v>
      </c>
      <c r="O848" t="s">
        <v>4093</v>
      </c>
      <c r="P848" t="s">
        <v>156</v>
      </c>
      <c r="Q848" t="b">
        <v>0</v>
      </c>
      <c r="R848" s="1">
        <v>42515</v>
      </c>
      <c r="S848" s="2">
        <v>42515</v>
      </c>
      <c r="T848" t="s">
        <v>41</v>
      </c>
      <c r="U848" s="3">
        <v>0.5</v>
      </c>
      <c r="V848" t="s">
        <v>4094</v>
      </c>
      <c r="W848" t="s">
        <v>4095</v>
      </c>
      <c r="X848" t="s">
        <v>156</v>
      </c>
      <c r="Y848" t="s">
        <v>2983</v>
      </c>
      <c r="Z848" t="s">
        <v>2984</v>
      </c>
      <c r="AA848" t="s">
        <v>2983</v>
      </c>
      <c r="AD848" t="s">
        <v>37</v>
      </c>
      <c r="AE848" t="s">
        <v>37</v>
      </c>
      <c r="AF848" t="s">
        <v>38</v>
      </c>
      <c r="AG848" t="s">
        <v>33</v>
      </c>
      <c r="AH848" t="s">
        <v>2999</v>
      </c>
      <c r="AI848" t="s">
        <v>1011</v>
      </c>
      <c r="AK848" t="s">
        <v>3001</v>
      </c>
    </row>
    <row r="849" spans="1:37" x14ac:dyDescent="0.25">
      <c r="A849" t="s">
        <v>3035</v>
      </c>
      <c r="C849" t="s">
        <v>33</v>
      </c>
      <c r="D849" t="s">
        <v>4096</v>
      </c>
      <c r="G849" t="s">
        <v>4097</v>
      </c>
      <c r="H849" t="s">
        <v>34</v>
      </c>
      <c r="I849" t="b">
        <v>0</v>
      </c>
      <c r="J849" s="1">
        <v>42515</v>
      </c>
      <c r="K849" s="2">
        <v>42515</v>
      </c>
      <c r="L849" t="s">
        <v>41</v>
      </c>
      <c r="M849" s="3">
        <v>0.4375</v>
      </c>
      <c r="N849" t="s">
        <v>2956</v>
      </c>
      <c r="O849" t="s">
        <v>2957</v>
      </c>
      <c r="P849" t="s">
        <v>156</v>
      </c>
      <c r="Q849" t="b">
        <v>0</v>
      </c>
      <c r="R849" s="1">
        <v>42515</v>
      </c>
      <c r="S849" s="2">
        <v>42515</v>
      </c>
      <c r="T849" t="s">
        <v>41</v>
      </c>
      <c r="U849" s="3">
        <v>0.4375</v>
      </c>
      <c r="V849" t="s">
        <v>2956</v>
      </c>
      <c r="W849" t="s">
        <v>2957</v>
      </c>
      <c r="X849" t="s">
        <v>156</v>
      </c>
      <c r="Y849" t="s">
        <v>2983</v>
      </c>
      <c r="Z849" t="s">
        <v>2984</v>
      </c>
      <c r="AA849" t="s">
        <v>2983</v>
      </c>
      <c r="AD849" t="s">
        <v>37</v>
      </c>
      <c r="AE849" t="s">
        <v>37</v>
      </c>
      <c r="AF849" t="s">
        <v>38</v>
      </c>
      <c r="AG849" t="s">
        <v>33</v>
      </c>
      <c r="AH849" t="s">
        <v>2991</v>
      </c>
      <c r="AI849" t="s">
        <v>3038</v>
      </c>
      <c r="AK849" t="s">
        <v>2993</v>
      </c>
    </row>
    <row r="850" spans="1:37" x14ac:dyDescent="0.25">
      <c r="A850" t="s">
        <v>3125</v>
      </c>
      <c r="C850" t="s">
        <v>33</v>
      </c>
      <c r="D850" t="s">
        <v>4098</v>
      </c>
      <c r="G850" t="s">
        <v>4099</v>
      </c>
      <c r="H850" t="s">
        <v>34</v>
      </c>
      <c r="I850" t="b">
        <v>0</v>
      </c>
      <c r="J850" s="1">
        <v>42515</v>
      </c>
      <c r="K850" s="2">
        <v>42515</v>
      </c>
      <c r="L850" t="s">
        <v>41</v>
      </c>
      <c r="M850" s="3">
        <v>0.625</v>
      </c>
      <c r="N850" t="s">
        <v>4100</v>
      </c>
      <c r="O850" t="s">
        <v>4101</v>
      </c>
      <c r="P850" t="s">
        <v>156</v>
      </c>
      <c r="Q850" t="b">
        <v>0</v>
      </c>
      <c r="R850" s="1">
        <v>42515</v>
      </c>
      <c r="S850" s="2">
        <v>42515</v>
      </c>
      <c r="T850" t="s">
        <v>41</v>
      </c>
      <c r="U850" s="3">
        <v>0.75</v>
      </c>
      <c r="V850" t="s">
        <v>4102</v>
      </c>
      <c r="W850" t="s">
        <v>4103</v>
      </c>
      <c r="X850" t="s">
        <v>156</v>
      </c>
      <c r="Y850" t="s">
        <v>2983</v>
      </c>
      <c r="Z850" t="s">
        <v>2984</v>
      </c>
      <c r="AA850" t="s">
        <v>2983</v>
      </c>
      <c r="AD850" t="s">
        <v>37</v>
      </c>
      <c r="AE850" t="s">
        <v>37</v>
      </c>
      <c r="AF850" t="s">
        <v>38</v>
      </c>
      <c r="AG850" t="s">
        <v>33</v>
      </c>
      <c r="AH850" t="s">
        <v>3059</v>
      </c>
      <c r="AI850" t="s">
        <v>3130</v>
      </c>
      <c r="AK850" t="s">
        <v>3061</v>
      </c>
    </row>
    <row r="851" spans="1:37" x14ac:dyDescent="0.25">
      <c r="A851" t="s">
        <v>3056</v>
      </c>
      <c r="C851" t="s">
        <v>33</v>
      </c>
      <c r="D851" t="s">
        <v>4104</v>
      </c>
      <c r="G851" t="s">
        <v>4105</v>
      </c>
      <c r="H851" t="s">
        <v>34</v>
      </c>
      <c r="I851" t="b">
        <v>0</v>
      </c>
      <c r="J851" s="1">
        <v>42516</v>
      </c>
      <c r="K851" s="2">
        <v>42516</v>
      </c>
      <c r="L851" t="s">
        <v>42</v>
      </c>
      <c r="M851" s="3">
        <v>0.66666666666666663</v>
      </c>
      <c r="N851" t="s">
        <v>2505</v>
      </c>
      <c r="O851" t="s">
        <v>2506</v>
      </c>
      <c r="P851" t="s">
        <v>156</v>
      </c>
      <c r="Q851" t="b">
        <v>0</v>
      </c>
      <c r="R851" s="1">
        <v>42516</v>
      </c>
      <c r="S851" s="2">
        <v>42516</v>
      </c>
      <c r="T851" t="s">
        <v>42</v>
      </c>
      <c r="U851" s="3">
        <v>0.70833333333333337</v>
      </c>
      <c r="V851" t="s">
        <v>2503</v>
      </c>
      <c r="W851" t="s">
        <v>2504</v>
      </c>
      <c r="X851" t="s">
        <v>156</v>
      </c>
      <c r="Y851" t="s">
        <v>2983</v>
      </c>
      <c r="Z851" t="s">
        <v>2984</v>
      </c>
      <c r="AA851" t="s">
        <v>2983</v>
      </c>
      <c r="AD851" t="s">
        <v>37</v>
      </c>
      <c r="AE851" t="s">
        <v>37</v>
      </c>
      <c r="AF851" t="s">
        <v>38</v>
      </c>
      <c r="AG851" t="s">
        <v>33</v>
      </c>
      <c r="AH851" t="s">
        <v>3059</v>
      </c>
      <c r="AI851" t="s">
        <v>3060</v>
      </c>
      <c r="AK851" t="s">
        <v>3061</v>
      </c>
    </row>
    <row r="852" spans="1:37" x14ac:dyDescent="0.25">
      <c r="A852" t="s">
        <v>3351</v>
      </c>
      <c r="C852" t="s">
        <v>33</v>
      </c>
      <c r="D852" t="s">
        <v>4106</v>
      </c>
      <c r="G852" t="s">
        <v>4107</v>
      </c>
      <c r="H852" t="s">
        <v>34</v>
      </c>
      <c r="I852" t="b">
        <v>0</v>
      </c>
      <c r="J852" s="1">
        <v>42518</v>
      </c>
      <c r="K852" s="2">
        <v>42518</v>
      </c>
      <c r="L852" t="s">
        <v>35</v>
      </c>
      <c r="M852" s="3">
        <v>0.4375</v>
      </c>
      <c r="N852" t="s">
        <v>4108</v>
      </c>
      <c r="O852" t="s">
        <v>4109</v>
      </c>
      <c r="P852" t="s">
        <v>156</v>
      </c>
      <c r="Q852" t="b">
        <v>0</v>
      </c>
      <c r="R852" s="1">
        <v>42518</v>
      </c>
      <c r="S852" s="2">
        <v>42518</v>
      </c>
      <c r="T852" t="s">
        <v>35</v>
      </c>
      <c r="U852" s="3">
        <v>0.4375</v>
      </c>
      <c r="V852" t="s">
        <v>4108</v>
      </c>
      <c r="W852" t="s">
        <v>4109</v>
      </c>
      <c r="X852" t="s">
        <v>156</v>
      </c>
      <c r="Y852" t="s">
        <v>2983</v>
      </c>
      <c r="Z852" t="s">
        <v>2984</v>
      </c>
      <c r="AA852" t="s">
        <v>2983</v>
      </c>
      <c r="AD852" t="s">
        <v>37</v>
      </c>
      <c r="AE852" t="s">
        <v>37</v>
      </c>
      <c r="AF852" t="s">
        <v>38</v>
      </c>
      <c r="AG852" t="s">
        <v>33</v>
      </c>
      <c r="AH852" t="s">
        <v>3059</v>
      </c>
      <c r="AI852" t="s">
        <v>3356</v>
      </c>
      <c r="AK852" t="s">
        <v>3061</v>
      </c>
    </row>
    <row r="853" spans="1:37" x14ac:dyDescent="0.25">
      <c r="A853" t="s">
        <v>3357</v>
      </c>
      <c r="C853" t="s">
        <v>33</v>
      </c>
      <c r="D853" t="s">
        <v>4110</v>
      </c>
      <c r="G853" t="s">
        <v>4111</v>
      </c>
      <c r="H853" t="s">
        <v>34</v>
      </c>
      <c r="I853" t="b">
        <v>0</v>
      </c>
      <c r="J853" s="1">
        <v>42518</v>
      </c>
      <c r="K853" s="2">
        <v>42518</v>
      </c>
      <c r="L853" t="s">
        <v>35</v>
      </c>
      <c r="M853" s="3">
        <v>0.54166666666666663</v>
      </c>
      <c r="N853" t="s">
        <v>4112</v>
      </c>
      <c r="O853" t="s">
        <v>4113</v>
      </c>
      <c r="P853" t="s">
        <v>156</v>
      </c>
      <c r="Q853" t="b">
        <v>0</v>
      </c>
      <c r="R853" s="1">
        <v>42518</v>
      </c>
      <c r="S853" s="2">
        <v>42518</v>
      </c>
      <c r="T853" t="s">
        <v>35</v>
      </c>
      <c r="U853" s="3">
        <v>0.54166666666666663</v>
      </c>
      <c r="V853" t="s">
        <v>4112</v>
      </c>
      <c r="W853" t="s">
        <v>4113</v>
      </c>
      <c r="X853" t="s">
        <v>156</v>
      </c>
      <c r="Y853" t="s">
        <v>2983</v>
      </c>
      <c r="Z853" t="s">
        <v>2984</v>
      </c>
      <c r="AA853" t="s">
        <v>2983</v>
      </c>
      <c r="AD853" t="s">
        <v>37</v>
      </c>
      <c r="AE853" t="s">
        <v>37</v>
      </c>
      <c r="AF853" t="s">
        <v>38</v>
      </c>
      <c r="AG853" t="s">
        <v>33</v>
      </c>
      <c r="AH853" t="s">
        <v>3160</v>
      </c>
      <c r="AI853" t="s">
        <v>3161</v>
      </c>
      <c r="AK853" t="s">
        <v>3162</v>
      </c>
    </row>
    <row r="854" spans="1:37" x14ac:dyDescent="0.25">
      <c r="A854" t="s">
        <v>3171</v>
      </c>
      <c r="C854" t="s">
        <v>33</v>
      </c>
      <c r="D854" t="s">
        <v>4114</v>
      </c>
      <c r="G854" t="s">
        <v>4115</v>
      </c>
      <c r="H854" t="s">
        <v>34</v>
      </c>
      <c r="I854" t="b">
        <v>0</v>
      </c>
      <c r="J854" s="1">
        <v>42518</v>
      </c>
      <c r="K854" s="2">
        <v>42518</v>
      </c>
      <c r="L854" t="s">
        <v>35</v>
      </c>
      <c r="M854" s="3">
        <v>0.625</v>
      </c>
      <c r="N854" t="s">
        <v>4116</v>
      </c>
      <c r="O854" t="s">
        <v>4117</v>
      </c>
      <c r="P854" t="s">
        <v>156</v>
      </c>
      <c r="Q854" t="b">
        <v>0</v>
      </c>
      <c r="R854" s="1">
        <v>42518</v>
      </c>
      <c r="S854" s="2">
        <v>42518</v>
      </c>
      <c r="T854" t="s">
        <v>35</v>
      </c>
      <c r="U854" s="3">
        <v>0.6875</v>
      </c>
      <c r="V854" t="s">
        <v>4118</v>
      </c>
      <c r="W854" t="s">
        <v>4119</v>
      </c>
      <c r="X854" t="s">
        <v>156</v>
      </c>
      <c r="Y854" t="s">
        <v>2983</v>
      </c>
      <c r="Z854" t="s">
        <v>2984</v>
      </c>
      <c r="AA854" t="s">
        <v>2983</v>
      </c>
      <c r="AD854" t="s">
        <v>37</v>
      </c>
      <c r="AE854" t="s">
        <v>37</v>
      </c>
      <c r="AF854" t="s">
        <v>38</v>
      </c>
      <c r="AG854" t="s">
        <v>33</v>
      </c>
      <c r="AH854" t="s">
        <v>3176</v>
      </c>
      <c r="AI854" t="s">
        <v>3177</v>
      </c>
      <c r="AK854" t="s">
        <v>3178</v>
      </c>
    </row>
    <row r="855" spans="1:37" x14ac:dyDescent="0.25">
      <c r="J855" s="1"/>
      <c r="K855" s="2"/>
      <c r="M855" s="3"/>
      <c r="R855" s="1"/>
      <c r="S855" s="2"/>
      <c r="U855" s="3"/>
    </row>
    <row r="856" spans="1:37" x14ac:dyDescent="0.25">
      <c r="A856" t="s">
        <v>2988</v>
      </c>
      <c r="C856" t="s">
        <v>33</v>
      </c>
      <c r="D856" t="s">
        <v>4120</v>
      </c>
      <c r="G856" t="s">
        <v>4121</v>
      </c>
      <c r="H856" t="s">
        <v>34</v>
      </c>
      <c r="I856" t="b">
        <v>0</v>
      </c>
      <c r="J856" s="1">
        <v>42521</v>
      </c>
      <c r="K856" s="2">
        <v>42521</v>
      </c>
      <c r="L856" t="s">
        <v>40</v>
      </c>
      <c r="M856" s="3">
        <v>0.4375</v>
      </c>
      <c r="N856" t="s">
        <v>2516</v>
      </c>
      <c r="O856" t="s">
        <v>2517</v>
      </c>
      <c r="P856" t="s">
        <v>156</v>
      </c>
      <c r="Q856" t="b">
        <v>0</v>
      </c>
      <c r="R856" s="1">
        <v>42521</v>
      </c>
      <c r="S856" s="2">
        <v>42521</v>
      </c>
      <c r="T856" t="s">
        <v>40</v>
      </c>
      <c r="U856" s="3">
        <v>0.4375</v>
      </c>
      <c r="V856" t="s">
        <v>2516</v>
      </c>
      <c r="W856" t="s">
        <v>2517</v>
      </c>
      <c r="X856" t="s">
        <v>156</v>
      </c>
      <c r="Y856" t="s">
        <v>2983</v>
      </c>
      <c r="Z856" t="s">
        <v>2984</v>
      </c>
      <c r="AA856" t="s">
        <v>2983</v>
      </c>
      <c r="AD856" t="s">
        <v>37</v>
      </c>
      <c r="AE856" t="s">
        <v>37</v>
      </c>
      <c r="AF856" t="s">
        <v>38</v>
      </c>
      <c r="AG856" t="s">
        <v>33</v>
      </c>
      <c r="AH856" t="s">
        <v>2991</v>
      </c>
      <c r="AI856" t="s">
        <v>2992</v>
      </c>
      <c r="AK856" t="s">
        <v>2993</v>
      </c>
    </row>
    <row r="858" spans="1:37" x14ac:dyDescent="0.25">
      <c r="A858" t="s">
        <v>1477</v>
      </c>
      <c r="C858" t="s">
        <v>33</v>
      </c>
      <c r="D858" t="s">
        <v>4122</v>
      </c>
      <c r="E858" t="s">
        <v>4123</v>
      </c>
      <c r="G858" t="s">
        <v>4124</v>
      </c>
      <c r="H858" t="s">
        <v>34</v>
      </c>
      <c r="I858" t="b">
        <v>0</v>
      </c>
      <c r="J858" s="1">
        <v>42430</v>
      </c>
      <c r="K858" s="2">
        <v>42430</v>
      </c>
      <c r="L858" t="s">
        <v>40</v>
      </c>
      <c r="M858" s="3">
        <v>0.41666666666666669</v>
      </c>
      <c r="N858" t="s">
        <v>4123</v>
      </c>
      <c r="O858" t="s">
        <v>4125</v>
      </c>
      <c r="P858" t="s">
        <v>156</v>
      </c>
      <c r="Q858" t="b">
        <v>0</v>
      </c>
      <c r="R858" s="1">
        <v>42430</v>
      </c>
      <c r="S858" s="2">
        <v>42430</v>
      </c>
      <c r="T858" t="s">
        <v>40</v>
      </c>
      <c r="U858" s="3">
        <v>0.58333333333333337</v>
      </c>
      <c r="V858" t="s">
        <v>3003</v>
      </c>
      <c r="W858" t="s">
        <v>3005</v>
      </c>
      <c r="X858" t="s">
        <v>156</v>
      </c>
      <c r="Y858" t="s">
        <v>4126</v>
      </c>
      <c r="Z858" t="s">
        <v>4127</v>
      </c>
      <c r="AA858" t="s">
        <v>4126</v>
      </c>
      <c r="AD858" t="s">
        <v>37</v>
      </c>
      <c r="AE858" t="s">
        <v>37</v>
      </c>
      <c r="AF858" t="s">
        <v>38</v>
      </c>
      <c r="AG858" t="s">
        <v>33</v>
      </c>
      <c r="AH858" t="s">
        <v>4128</v>
      </c>
      <c r="AI858" t="s">
        <v>1485</v>
      </c>
      <c r="AK858" t="s">
        <v>4129</v>
      </c>
    </row>
    <row r="859" spans="1:37" x14ac:dyDescent="0.25">
      <c r="A859" t="s">
        <v>4130</v>
      </c>
      <c r="C859" t="s">
        <v>33</v>
      </c>
      <c r="D859" t="s">
        <v>4131</v>
      </c>
      <c r="E859" t="s">
        <v>4132</v>
      </c>
      <c r="G859" t="s">
        <v>4133</v>
      </c>
      <c r="H859" t="s">
        <v>34</v>
      </c>
      <c r="I859" t="b">
        <v>0</v>
      </c>
      <c r="J859" s="1">
        <v>42430</v>
      </c>
      <c r="K859" s="2">
        <v>42430</v>
      </c>
      <c r="L859" t="s">
        <v>40</v>
      </c>
      <c r="M859" s="3">
        <v>0.54166666666666663</v>
      </c>
      <c r="N859" t="s">
        <v>4132</v>
      </c>
      <c r="O859" t="s">
        <v>4134</v>
      </c>
      <c r="P859" t="s">
        <v>156</v>
      </c>
      <c r="Q859" t="b">
        <v>0</v>
      </c>
      <c r="R859" s="1">
        <v>42430</v>
      </c>
      <c r="S859" s="2">
        <v>42430</v>
      </c>
      <c r="T859" t="s">
        <v>40</v>
      </c>
      <c r="U859" s="3">
        <v>0.54166666666666663</v>
      </c>
      <c r="V859" t="s">
        <v>4132</v>
      </c>
      <c r="W859" t="s">
        <v>4134</v>
      </c>
      <c r="X859" t="s">
        <v>156</v>
      </c>
      <c r="Y859" t="s">
        <v>4126</v>
      </c>
      <c r="Z859" t="s">
        <v>4127</v>
      </c>
      <c r="AA859" t="s">
        <v>4126</v>
      </c>
      <c r="AD859" t="s">
        <v>37</v>
      </c>
      <c r="AE859" t="s">
        <v>37</v>
      </c>
      <c r="AF859" t="s">
        <v>38</v>
      </c>
      <c r="AG859" t="s">
        <v>33</v>
      </c>
      <c r="AH859" t="s">
        <v>4135</v>
      </c>
      <c r="AI859" t="s">
        <v>4136</v>
      </c>
      <c r="AK859" t="s">
        <v>4137</v>
      </c>
    </row>
    <row r="860" spans="1:37" x14ac:dyDescent="0.25">
      <c r="A860" t="s">
        <v>4138</v>
      </c>
      <c r="C860" t="s">
        <v>33</v>
      </c>
      <c r="D860" t="s">
        <v>4139</v>
      </c>
      <c r="E860" t="s">
        <v>169</v>
      </c>
      <c r="G860" t="s">
        <v>4140</v>
      </c>
      <c r="H860" t="s">
        <v>34</v>
      </c>
      <c r="I860" t="b">
        <v>0</v>
      </c>
      <c r="J860" s="1">
        <v>42430</v>
      </c>
      <c r="K860" s="2">
        <v>42430</v>
      </c>
      <c r="L860" t="s">
        <v>40</v>
      </c>
      <c r="M860" s="3">
        <v>0.66666666666666663</v>
      </c>
      <c r="N860" t="s">
        <v>169</v>
      </c>
      <c r="O860" t="s">
        <v>170</v>
      </c>
      <c r="P860" t="s">
        <v>156</v>
      </c>
      <c r="Q860" t="b">
        <v>0</v>
      </c>
      <c r="R860" s="1">
        <v>42430</v>
      </c>
      <c r="S860" s="2">
        <v>42430</v>
      </c>
      <c r="T860" t="s">
        <v>40</v>
      </c>
      <c r="U860" s="3">
        <v>0.70833333333333337</v>
      </c>
      <c r="V860" t="s">
        <v>3014</v>
      </c>
      <c r="W860" t="s">
        <v>3015</v>
      </c>
      <c r="X860" t="s">
        <v>156</v>
      </c>
      <c r="Y860" t="s">
        <v>4126</v>
      </c>
      <c r="Z860" t="s">
        <v>4127</v>
      </c>
      <c r="AA860" t="s">
        <v>4126</v>
      </c>
      <c r="AD860" t="s">
        <v>37</v>
      </c>
      <c r="AE860" t="s">
        <v>37</v>
      </c>
      <c r="AF860" t="s">
        <v>38</v>
      </c>
      <c r="AG860" t="s">
        <v>33</v>
      </c>
      <c r="AH860" t="s">
        <v>4141</v>
      </c>
      <c r="AI860" t="s">
        <v>4142</v>
      </c>
      <c r="AK860" t="s">
        <v>4143</v>
      </c>
    </row>
    <row r="861" spans="1:37" x14ac:dyDescent="0.25">
      <c r="A861" t="s">
        <v>165</v>
      </c>
      <c r="C861" t="s">
        <v>33</v>
      </c>
      <c r="D861" t="s">
        <v>4144</v>
      </c>
      <c r="G861" t="s">
        <v>4145</v>
      </c>
      <c r="H861" t="s">
        <v>34</v>
      </c>
      <c r="I861" t="b">
        <v>0</v>
      </c>
      <c r="J861" s="1">
        <v>42431</v>
      </c>
      <c r="K861" s="2">
        <v>42431</v>
      </c>
      <c r="L861" t="s">
        <v>41</v>
      </c>
      <c r="M861" s="3">
        <v>0.41666666666666669</v>
      </c>
      <c r="N861" t="s">
        <v>3021</v>
      </c>
      <c r="O861" t="s">
        <v>3023</v>
      </c>
      <c r="P861" t="s">
        <v>156</v>
      </c>
      <c r="Q861" t="b">
        <v>0</v>
      </c>
      <c r="R861" s="1">
        <v>42431</v>
      </c>
      <c r="S861" s="2">
        <v>42431</v>
      </c>
      <c r="T861" t="s">
        <v>41</v>
      </c>
      <c r="U861" s="3">
        <v>0.4375</v>
      </c>
      <c r="V861" t="s">
        <v>1452</v>
      </c>
      <c r="W861" t="s">
        <v>1453</v>
      </c>
      <c r="X861" t="s">
        <v>156</v>
      </c>
      <c r="Y861" t="s">
        <v>4126</v>
      </c>
      <c r="Z861" t="s">
        <v>4127</v>
      </c>
      <c r="AA861" t="s">
        <v>4126</v>
      </c>
      <c r="AD861" t="s">
        <v>37</v>
      </c>
      <c r="AE861" t="s">
        <v>37</v>
      </c>
      <c r="AF861" t="s">
        <v>38</v>
      </c>
      <c r="AG861" t="s">
        <v>33</v>
      </c>
      <c r="AH861" t="s">
        <v>4146</v>
      </c>
      <c r="AI861" t="s">
        <v>4147</v>
      </c>
      <c r="AK861" t="s">
        <v>4148</v>
      </c>
    </row>
    <row r="862" spans="1:37" x14ac:dyDescent="0.25">
      <c r="A862" t="s">
        <v>1414</v>
      </c>
      <c r="C862" t="s">
        <v>33</v>
      </c>
      <c r="D862" t="s">
        <v>4149</v>
      </c>
      <c r="G862" t="s">
        <v>4150</v>
      </c>
      <c r="H862" t="s">
        <v>34</v>
      </c>
      <c r="I862" t="b">
        <v>0</v>
      </c>
      <c r="J862" s="1">
        <v>42431</v>
      </c>
      <c r="K862" s="2">
        <v>42431</v>
      </c>
      <c r="L862" t="s">
        <v>41</v>
      </c>
      <c r="M862" s="3">
        <v>0.4375</v>
      </c>
      <c r="N862" t="s">
        <v>1452</v>
      </c>
      <c r="O862" t="s">
        <v>1453</v>
      </c>
      <c r="P862" t="s">
        <v>156</v>
      </c>
      <c r="Q862" t="b">
        <v>0</v>
      </c>
      <c r="R862" s="1">
        <v>42431</v>
      </c>
      <c r="S862" s="2">
        <v>42431</v>
      </c>
      <c r="T862" t="s">
        <v>41</v>
      </c>
      <c r="U862" s="3">
        <v>0.4375</v>
      </c>
      <c r="V862" t="s">
        <v>1452</v>
      </c>
      <c r="W862" t="s">
        <v>1453</v>
      </c>
      <c r="X862" t="s">
        <v>156</v>
      </c>
      <c r="Y862" t="s">
        <v>4151</v>
      </c>
      <c r="Z862" t="s">
        <v>4152</v>
      </c>
      <c r="AA862" t="s">
        <v>4151</v>
      </c>
      <c r="AD862" t="s">
        <v>37</v>
      </c>
      <c r="AE862" t="s">
        <v>37</v>
      </c>
      <c r="AF862" t="s">
        <v>38</v>
      </c>
      <c r="AG862" t="s">
        <v>33</v>
      </c>
      <c r="AH862" t="s">
        <v>4153</v>
      </c>
      <c r="AI862" t="s">
        <v>4154</v>
      </c>
      <c r="AK862" t="s">
        <v>4155</v>
      </c>
    </row>
    <row r="863" spans="1:37" x14ac:dyDescent="0.25">
      <c r="A863" t="s">
        <v>165</v>
      </c>
      <c r="C863" t="s">
        <v>33</v>
      </c>
      <c r="D863" t="s">
        <v>4156</v>
      </c>
      <c r="G863" t="s">
        <v>4157</v>
      </c>
      <c r="H863" t="s">
        <v>34</v>
      </c>
      <c r="I863" t="b">
        <v>0</v>
      </c>
      <c r="J863" s="1">
        <v>42431</v>
      </c>
      <c r="K863" s="2">
        <v>42431</v>
      </c>
      <c r="L863" t="s">
        <v>41</v>
      </c>
      <c r="M863" s="3">
        <v>0.45833333333333331</v>
      </c>
      <c r="N863" t="s">
        <v>4158</v>
      </c>
      <c r="O863" t="s">
        <v>4159</v>
      </c>
      <c r="P863" t="s">
        <v>156</v>
      </c>
      <c r="Q863" t="b">
        <v>0</v>
      </c>
      <c r="R863" s="1">
        <v>42431</v>
      </c>
      <c r="S863" s="2">
        <v>42431</v>
      </c>
      <c r="T863" t="s">
        <v>41</v>
      </c>
      <c r="U863" s="3">
        <v>0.47916666666666669</v>
      </c>
      <c r="V863" t="s">
        <v>4160</v>
      </c>
      <c r="W863" t="s">
        <v>4161</v>
      </c>
      <c r="X863" t="s">
        <v>156</v>
      </c>
      <c r="Y863" t="s">
        <v>4126</v>
      </c>
      <c r="Z863" t="s">
        <v>4127</v>
      </c>
      <c r="AA863" t="s">
        <v>4126</v>
      </c>
      <c r="AD863" t="s">
        <v>37</v>
      </c>
      <c r="AE863" t="s">
        <v>37</v>
      </c>
      <c r="AF863" t="s">
        <v>38</v>
      </c>
      <c r="AG863" t="s">
        <v>33</v>
      </c>
      <c r="AH863" t="s">
        <v>4146</v>
      </c>
      <c r="AI863" t="s">
        <v>4147</v>
      </c>
      <c r="AK863" t="s">
        <v>4148</v>
      </c>
    </row>
    <row r="864" spans="1:37" x14ac:dyDescent="0.25">
      <c r="A864" t="s">
        <v>4162</v>
      </c>
      <c r="C864" t="s">
        <v>33</v>
      </c>
      <c r="D864" t="s">
        <v>4163</v>
      </c>
      <c r="G864" t="s">
        <v>4164</v>
      </c>
      <c r="H864" t="s">
        <v>34</v>
      </c>
      <c r="I864" t="b">
        <v>0</v>
      </c>
      <c r="J864" s="1">
        <v>42431</v>
      </c>
      <c r="K864" s="2">
        <v>42431</v>
      </c>
      <c r="L864" t="s">
        <v>41</v>
      </c>
      <c r="M864" s="3">
        <v>0.66666666666666663</v>
      </c>
      <c r="N864" t="s">
        <v>1472</v>
      </c>
      <c r="O864" t="s">
        <v>1473</v>
      </c>
      <c r="P864" t="s">
        <v>156</v>
      </c>
      <c r="Q864" t="b">
        <v>0</v>
      </c>
      <c r="R864" s="1">
        <v>42431</v>
      </c>
      <c r="S864" s="2">
        <v>42431</v>
      </c>
      <c r="T864" t="s">
        <v>41</v>
      </c>
      <c r="U864" s="3">
        <v>0.66666666666666663</v>
      </c>
      <c r="V864" t="s">
        <v>1472</v>
      </c>
      <c r="W864" t="s">
        <v>1473</v>
      </c>
      <c r="X864" t="s">
        <v>156</v>
      </c>
      <c r="Y864" t="s">
        <v>4165</v>
      </c>
      <c r="Z864" t="s">
        <v>4166</v>
      </c>
      <c r="AA864" t="s">
        <v>4165</v>
      </c>
      <c r="AD864" t="s">
        <v>37</v>
      </c>
      <c r="AE864" t="s">
        <v>37</v>
      </c>
      <c r="AF864" t="s">
        <v>38</v>
      </c>
      <c r="AG864" t="s">
        <v>33</v>
      </c>
      <c r="AH864" t="s">
        <v>4167</v>
      </c>
      <c r="AI864" t="s">
        <v>4168</v>
      </c>
      <c r="AK864" t="s">
        <v>4169</v>
      </c>
    </row>
    <row r="865" spans="1:37" x14ac:dyDescent="0.25">
      <c r="A865" t="s">
        <v>4170</v>
      </c>
      <c r="C865" t="s">
        <v>33</v>
      </c>
      <c r="D865" t="s">
        <v>4171</v>
      </c>
      <c r="G865" t="s">
        <v>4172</v>
      </c>
      <c r="H865" t="s">
        <v>34</v>
      </c>
      <c r="I865" t="b">
        <v>0</v>
      </c>
      <c r="J865" s="1">
        <v>42432</v>
      </c>
      <c r="K865" s="2">
        <v>42432</v>
      </c>
      <c r="L865" t="s">
        <v>42</v>
      </c>
      <c r="M865" s="3">
        <v>0.4375</v>
      </c>
      <c r="N865" t="s">
        <v>4173</v>
      </c>
      <c r="O865" t="s">
        <v>4174</v>
      </c>
      <c r="P865" t="s">
        <v>156</v>
      </c>
      <c r="Q865" t="b">
        <v>0</v>
      </c>
      <c r="R865" s="1">
        <v>42432</v>
      </c>
      <c r="S865" s="2">
        <v>42432</v>
      </c>
      <c r="T865" t="s">
        <v>42</v>
      </c>
      <c r="U865" s="3">
        <v>0.52083333333333337</v>
      </c>
      <c r="V865" t="s">
        <v>4175</v>
      </c>
      <c r="W865" t="s">
        <v>4176</v>
      </c>
      <c r="X865" t="s">
        <v>156</v>
      </c>
      <c r="Y865" t="s">
        <v>4126</v>
      </c>
      <c r="Z865" t="s">
        <v>4127</v>
      </c>
      <c r="AA865" t="s">
        <v>4126</v>
      </c>
      <c r="AD865" t="s">
        <v>37</v>
      </c>
      <c r="AE865" t="s">
        <v>37</v>
      </c>
      <c r="AF865" t="s">
        <v>38</v>
      </c>
      <c r="AG865" t="s">
        <v>33</v>
      </c>
      <c r="AH865" t="s">
        <v>4177</v>
      </c>
      <c r="AI865" t="s">
        <v>4178</v>
      </c>
      <c r="AK865" t="s">
        <v>4179</v>
      </c>
    </row>
    <row r="866" spans="1:37" x14ac:dyDescent="0.25">
      <c r="A866" t="s">
        <v>4180</v>
      </c>
      <c r="C866" t="s">
        <v>33</v>
      </c>
      <c r="D866" t="s">
        <v>4181</v>
      </c>
      <c r="E866" t="s">
        <v>4182</v>
      </c>
      <c r="G866" t="s">
        <v>4183</v>
      </c>
      <c r="H866" t="s">
        <v>34</v>
      </c>
      <c r="I866" t="b">
        <v>0</v>
      </c>
      <c r="J866" s="1">
        <v>42433</v>
      </c>
      <c r="K866" s="2">
        <v>42433</v>
      </c>
      <c r="L866" t="s">
        <v>43</v>
      </c>
      <c r="M866" s="3">
        <v>0.41666666666666669</v>
      </c>
      <c r="N866" t="s">
        <v>4182</v>
      </c>
      <c r="O866" t="s">
        <v>4184</v>
      </c>
      <c r="P866" t="s">
        <v>156</v>
      </c>
      <c r="Q866" t="b">
        <v>0</v>
      </c>
      <c r="R866" s="1">
        <v>42433</v>
      </c>
      <c r="S866" s="2">
        <v>42433</v>
      </c>
      <c r="T866" t="s">
        <v>43</v>
      </c>
      <c r="U866" s="3">
        <v>0.5</v>
      </c>
      <c r="V866" t="s">
        <v>4185</v>
      </c>
      <c r="W866" t="s">
        <v>4186</v>
      </c>
      <c r="X866" t="s">
        <v>156</v>
      </c>
      <c r="Y866" t="s">
        <v>4126</v>
      </c>
      <c r="Z866" t="s">
        <v>4127</v>
      </c>
      <c r="AA866" t="s">
        <v>4126</v>
      </c>
      <c r="AD866" t="s">
        <v>37</v>
      </c>
      <c r="AE866" t="s">
        <v>37</v>
      </c>
      <c r="AF866" t="s">
        <v>38</v>
      </c>
      <c r="AG866" t="s">
        <v>33</v>
      </c>
      <c r="AH866" t="s">
        <v>4187</v>
      </c>
      <c r="AI866" t="s">
        <v>4188</v>
      </c>
      <c r="AK866" t="s">
        <v>4189</v>
      </c>
    </row>
    <row r="867" spans="1:37" x14ac:dyDescent="0.25">
      <c r="A867" t="s">
        <v>4190</v>
      </c>
      <c r="C867" t="s">
        <v>33</v>
      </c>
      <c r="D867" t="s">
        <v>4191</v>
      </c>
      <c r="G867" t="s">
        <v>4192</v>
      </c>
      <c r="H867" t="s">
        <v>34</v>
      </c>
      <c r="I867" t="b">
        <v>0</v>
      </c>
      <c r="J867" s="1">
        <v>42436</v>
      </c>
      <c r="K867" s="2">
        <v>42436</v>
      </c>
      <c r="L867" t="s">
        <v>39</v>
      </c>
      <c r="M867" s="3">
        <v>0.45833333333333331</v>
      </c>
      <c r="N867" t="s">
        <v>4193</v>
      </c>
      <c r="O867" t="s">
        <v>4194</v>
      </c>
      <c r="P867" t="s">
        <v>156</v>
      </c>
      <c r="Q867" t="b">
        <v>0</v>
      </c>
      <c r="R867" s="1">
        <v>42436</v>
      </c>
      <c r="S867" s="2">
        <v>42436</v>
      </c>
      <c r="T867" t="s">
        <v>39</v>
      </c>
      <c r="U867" s="3">
        <v>0.45833333333333331</v>
      </c>
      <c r="V867" t="s">
        <v>4193</v>
      </c>
      <c r="W867" t="s">
        <v>4194</v>
      </c>
      <c r="X867" t="s">
        <v>156</v>
      </c>
      <c r="Y867" t="s">
        <v>4151</v>
      </c>
      <c r="Z867" t="s">
        <v>4152</v>
      </c>
      <c r="AA867" t="s">
        <v>4151</v>
      </c>
      <c r="AD867" t="s">
        <v>37</v>
      </c>
      <c r="AE867" t="s">
        <v>37</v>
      </c>
      <c r="AF867" t="s">
        <v>38</v>
      </c>
      <c r="AG867" t="s">
        <v>33</v>
      </c>
      <c r="AH867" t="s">
        <v>4153</v>
      </c>
      <c r="AI867" t="s">
        <v>4195</v>
      </c>
      <c r="AK867" t="s">
        <v>4155</v>
      </c>
    </row>
    <row r="868" spans="1:37" x14ac:dyDescent="0.25">
      <c r="A868" t="s">
        <v>4196</v>
      </c>
      <c r="C868" t="s">
        <v>33</v>
      </c>
      <c r="D868" t="s">
        <v>4197</v>
      </c>
      <c r="E868" t="s">
        <v>261</v>
      </c>
      <c r="G868" t="s">
        <v>4198</v>
      </c>
      <c r="H868" t="s">
        <v>34</v>
      </c>
      <c r="I868" t="b">
        <v>0</v>
      </c>
      <c r="J868" s="1">
        <v>42436</v>
      </c>
      <c r="K868" s="2">
        <v>42436</v>
      </c>
      <c r="L868" t="s">
        <v>39</v>
      </c>
      <c r="M868" s="3">
        <v>0.77083333333333337</v>
      </c>
      <c r="N868" t="s">
        <v>261</v>
      </c>
      <c r="O868" t="s">
        <v>262</v>
      </c>
      <c r="P868" t="s">
        <v>156</v>
      </c>
      <c r="Q868" t="b">
        <v>0</v>
      </c>
      <c r="R868" s="1">
        <v>42436</v>
      </c>
      <c r="S868" s="2">
        <v>42436</v>
      </c>
      <c r="T868" t="s">
        <v>39</v>
      </c>
      <c r="U868" s="3">
        <v>0.8125</v>
      </c>
      <c r="V868" t="s">
        <v>4199</v>
      </c>
      <c r="W868" t="s">
        <v>4200</v>
      </c>
      <c r="X868" t="s">
        <v>156</v>
      </c>
      <c r="Y868" t="s">
        <v>4126</v>
      </c>
      <c r="Z868" t="s">
        <v>4127</v>
      </c>
      <c r="AA868" t="s">
        <v>4126</v>
      </c>
      <c r="AD868" t="s">
        <v>37</v>
      </c>
      <c r="AE868" t="s">
        <v>37</v>
      </c>
      <c r="AF868" t="s">
        <v>38</v>
      </c>
      <c r="AG868" t="s">
        <v>33</v>
      </c>
      <c r="AH868" t="s">
        <v>4201</v>
      </c>
      <c r="AI868" t="s">
        <v>4202</v>
      </c>
      <c r="AK868" t="s">
        <v>4203</v>
      </c>
    </row>
    <row r="869" spans="1:37" x14ac:dyDescent="0.25">
      <c r="A869" t="s">
        <v>1477</v>
      </c>
      <c r="C869" t="s">
        <v>33</v>
      </c>
      <c r="D869" t="s">
        <v>4122</v>
      </c>
      <c r="E869" t="s">
        <v>4204</v>
      </c>
      <c r="G869" t="s">
        <v>4205</v>
      </c>
      <c r="H869" t="s">
        <v>34</v>
      </c>
      <c r="I869" t="b">
        <v>0</v>
      </c>
      <c r="J869" s="1">
        <v>42437</v>
      </c>
      <c r="K869" s="2">
        <v>42437</v>
      </c>
      <c r="L869" t="s">
        <v>40</v>
      </c>
      <c r="M869" s="3">
        <v>0.41666666666666669</v>
      </c>
      <c r="N869" t="s">
        <v>4204</v>
      </c>
      <c r="O869" t="s">
        <v>4206</v>
      </c>
      <c r="P869" t="s">
        <v>156</v>
      </c>
      <c r="Q869" t="b">
        <v>0</v>
      </c>
      <c r="R869" s="1">
        <v>42437</v>
      </c>
      <c r="S869" s="2">
        <v>42437</v>
      </c>
      <c r="T869" t="s">
        <v>40</v>
      </c>
      <c r="U869" s="3">
        <v>0.58333333333333337</v>
      </c>
      <c r="V869" t="s">
        <v>3102</v>
      </c>
      <c r="W869" t="s">
        <v>3104</v>
      </c>
      <c r="X869" t="s">
        <v>156</v>
      </c>
      <c r="Y869" t="s">
        <v>4126</v>
      </c>
      <c r="Z869" t="s">
        <v>4127</v>
      </c>
      <c r="AA869" t="s">
        <v>4126</v>
      </c>
      <c r="AD869" t="s">
        <v>37</v>
      </c>
      <c r="AE869" t="s">
        <v>37</v>
      </c>
      <c r="AF869" t="s">
        <v>38</v>
      </c>
      <c r="AG869" t="s">
        <v>33</v>
      </c>
      <c r="AH869" t="s">
        <v>4128</v>
      </c>
      <c r="AI869" t="s">
        <v>1485</v>
      </c>
      <c r="AK869" t="s">
        <v>4129</v>
      </c>
    </row>
    <row r="870" spans="1:37" x14ac:dyDescent="0.25">
      <c r="A870" t="s">
        <v>4130</v>
      </c>
      <c r="C870" t="s">
        <v>33</v>
      </c>
      <c r="D870" t="s">
        <v>4131</v>
      </c>
      <c r="E870" t="s">
        <v>4207</v>
      </c>
      <c r="G870" t="s">
        <v>4208</v>
      </c>
      <c r="H870" t="s">
        <v>34</v>
      </c>
      <c r="I870" t="b">
        <v>0</v>
      </c>
      <c r="J870" s="1">
        <v>42437</v>
      </c>
      <c r="K870" s="2">
        <v>42437</v>
      </c>
      <c r="L870" t="s">
        <v>40</v>
      </c>
      <c r="M870" s="3">
        <v>0.54166666666666663</v>
      </c>
      <c r="N870" t="s">
        <v>4207</v>
      </c>
      <c r="O870" t="s">
        <v>4209</v>
      </c>
      <c r="P870" t="s">
        <v>156</v>
      </c>
      <c r="Q870" t="b">
        <v>0</v>
      </c>
      <c r="R870" s="1">
        <v>42437</v>
      </c>
      <c r="S870" s="2">
        <v>42437</v>
      </c>
      <c r="T870" t="s">
        <v>40</v>
      </c>
      <c r="U870" s="3">
        <v>0.54166666666666663</v>
      </c>
      <c r="V870" t="s">
        <v>4207</v>
      </c>
      <c r="W870" t="s">
        <v>4209</v>
      </c>
      <c r="X870" t="s">
        <v>156</v>
      </c>
      <c r="Y870" t="s">
        <v>4126</v>
      </c>
      <c r="Z870" t="s">
        <v>4127</v>
      </c>
      <c r="AA870" t="s">
        <v>4126</v>
      </c>
      <c r="AD870" t="s">
        <v>37</v>
      </c>
      <c r="AE870" t="s">
        <v>37</v>
      </c>
      <c r="AF870" t="s">
        <v>38</v>
      </c>
      <c r="AG870" t="s">
        <v>33</v>
      </c>
      <c r="AH870" t="s">
        <v>4135</v>
      </c>
      <c r="AI870" t="s">
        <v>4136</v>
      </c>
      <c r="AK870" t="s">
        <v>4137</v>
      </c>
    </row>
    <row r="871" spans="1:37" x14ac:dyDescent="0.25">
      <c r="A871" t="s">
        <v>4210</v>
      </c>
      <c r="C871" t="s">
        <v>33</v>
      </c>
      <c r="D871" t="s">
        <v>4211</v>
      </c>
      <c r="E871" t="s">
        <v>277</v>
      </c>
      <c r="G871" t="s">
        <v>4212</v>
      </c>
      <c r="H871" t="s">
        <v>34</v>
      </c>
      <c r="I871" t="b">
        <v>0</v>
      </c>
      <c r="J871" s="1">
        <v>42437</v>
      </c>
      <c r="K871" s="2">
        <v>42437</v>
      </c>
      <c r="L871" t="s">
        <v>40</v>
      </c>
      <c r="M871" s="3">
        <v>0.66666666666666663</v>
      </c>
      <c r="N871" t="s">
        <v>277</v>
      </c>
      <c r="O871" t="s">
        <v>278</v>
      </c>
      <c r="P871" t="s">
        <v>156</v>
      </c>
      <c r="Q871" t="b">
        <v>0</v>
      </c>
      <c r="R871" s="1">
        <v>42437</v>
      </c>
      <c r="S871" s="2">
        <v>42437</v>
      </c>
      <c r="T871" t="s">
        <v>40</v>
      </c>
      <c r="U871" s="3">
        <v>0.70833333333333337</v>
      </c>
      <c r="V871" t="s">
        <v>4213</v>
      </c>
      <c r="W871" t="s">
        <v>4214</v>
      </c>
      <c r="X871" t="s">
        <v>156</v>
      </c>
      <c r="Y871" t="s">
        <v>4126</v>
      </c>
      <c r="Z871" t="s">
        <v>4127</v>
      </c>
      <c r="AA871" t="s">
        <v>4126</v>
      </c>
      <c r="AD871" t="s">
        <v>37</v>
      </c>
      <c r="AE871" t="s">
        <v>37</v>
      </c>
      <c r="AF871" t="s">
        <v>38</v>
      </c>
      <c r="AG871" t="s">
        <v>33</v>
      </c>
      <c r="AH871" t="s">
        <v>4215</v>
      </c>
      <c r="AI871" t="s">
        <v>4216</v>
      </c>
      <c r="AK871" t="s">
        <v>4217</v>
      </c>
    </row>
    <row r="872" spans="1:37" x14ac:dyDescent="0.25">
      <c r="A872" t="s">
        <v>4218</v>
      </c>
      <c r="C872" t="s">
        <v>33</v>
      </c>
      <c r="D872" t="s">
        <v>4219</v>
      </c>
      <c r="G872" t="s">
        <v>4220</v>
      </c>
      <c r="H872" t="s">
        <v>34</v>
      </c>
      <c r="I872" t="b">
        <v>0</v>
      </c>
      <c r="J872" s="1">
        <v>42437</v>
      </c>
      <c r="K872" s="2">
        <v>42437</v>
      </c>
      <c r="L872" t="s">
        <v>40</v>
      </c>
      <c r="M872" s="3">
        <v>0.77083333333333337</v>
      </c>
      <c r="N872" t="s">
        <v>1574</v>
      </c>
      <c r="O872" t="s">
        <v>1575</v>
      </c>
      <c r="P872" t="s">
        <v>156</v>
      </c>
      <c r="Q872" t="b">
        <v>0</v>
      </c>
      <c r="R872" s="1">
        <v>42437</v>
      </c>
      <c r="S872" s="2">
        <v>42437</v>
      </c>
      <c r="T872" t="s">
        <v>40</v>
      </c>
      <c r="U872" s="3">
        <v>0.8125</v>
      </c>
      <c r="V872" t="s">
        <v>3108</v>
      </c>
      <c r="W872" t="s">
        <v>3109</v>
      </c>
      <c r="X872" t="s">
        <v>156</v>
      </c>
      <c r="Y872" t="s">
        <v>4126</v>
      </c>
      <c r="Z872" t="s">
        <v>4127</v>
      </c>
      <c r="AA872" t="s">
        <v>4126</v>
      </c>
      <c r="AD872" t="s">
        <v>37</v>
      </c>
      <c r="AE872" t="s">
        <v>37</v>
      </c>
      <c r="AF872" t="s">
        <v>38</v>
      </c>
      <c r="AG872" t="s">
        <v>33</v>
      </c>
      <c r="AH872" t="s">
        <v>4221</v>
      </c>
      <c r="AI872" t="s">
        <v>4222</v>
      </c>
      <c r="AK872" t="s">
        <v>4223</v>
      </c>
    </row>
    <row r="873" spans="1:37" x14ac:dyDescent="0.25">
      <c r="A873" t="s">
        <v>165</v>
      </c>
      <c r="C873" t="s">
        <v>33</v>
      </c>
      <c r="D873" t="s">
        <v>4224</v>
      </c>
      <c r="G873" t="s">
        <v>4225</v>
      </c>
      <c r="H873" t="s">
        <v>34</v>
      </c>
      <c r="I873" t="b">
        <v>0</v>
      </c>
      <c r="J873" s="1">
        <v>42438</v>
      </c>
      <c r="K873" s="2">
        <v>42438</v>
      </c>
      <c r="L873" t="s">
        <v>41</v>
      </c>
      <c r="M873" s="3">
        <v>0.41666666666666669</v>
      </c>
      <c r="N873" t="s">
        <v>1578</v>
      </c>
      <c r="O873" t="s">
        <v>1579</v>
      </c>
      <c r="P873" t="s">
        <v>156</v>
      </c>
      <c r="Q873" t="b">
        <v>0</v>
      </c>
      <c r="R873" s="1">
        <v>42438</v>
      </c>
      <c r="S873" s="2">
        <v>42438</v>
      </c>
      <c r="T873" t="s">
        <v>41</v>
      </c>
      <c r="U873" s="3">
        <v>0.4375</v>
      </c>
      <c r="V873" t="s">
        <v>2588</v>
      </c>
      <c r="W873" t="s">
        <v>2590</v>
      </c>
      <c r="X873" t="s">
        <v>156</v>
      </c>
      <c r="Y873" t="s">
        <v>4126</v>
      </c>
      <c r="Z873" t="s">
        <v>4127</v>
      </c>
      <c r="AA873" t="s">
        <v>4126</v>
      </c>
      <c r="AD873" t="s">
        <v>37</v>
      </c>
      <c r="AE873" t="s">
        <v>37</v>
      </c>
      <c r="AF873" t="s">
        <v>38</v>
      </c>
      <c r="AG873" t="s">
        <v>33</v>
      </c>
      <c r="AH873" t="s">
        <v>4146</v>
      </c>
      <c r="AI873" t="s">
        <v>4147</v>
      </c>
      <c r="AK873" t="s">
        <v>4148</v>
      </c>
    </row>
    <row r="874" spans="1:37" x14ac:dyDescent="0.25">
      <c r="A874" t="s">
        <v>1414</v>
      </c>
      <c r="C874" t="s">
        <v>33</v>
      </c>
      <c r="D874" t="s">
        <v>4226</v>
      </c>
      <c r="G874" t="s">
        <v>4227</v>
      </c>
      <c r="H874" t="s">
        <v>34</v>
      </c>
      <c r="I874" t="b">
        <v>0</v>
      </c>
      <c r="J874" s="1">
        <v>42438</v>
      </c>
      <c r="K874" s="2">
        <v>42438</v>
      </c>
      <c r="L874" t="s">
        <v>41</v>
      </c>
      <c r="M874" s="3">
        <v>0.4375</v>
      </c>
      <c r="N874" t="s">
        <v>2588</v>
      </c>
      <c r="O874" t="s">
        <v>2590</v>
      </c>
      <c r="P874" t="s">
        <v>156</v>
      </c>
      <c r="Q874" t="b">
        <v>0</v>
      </c>
      <c r="R874" s="1">
        <v>42438</v>
      </c>
      <c r="S874" s="2">
        <v>42438</v>
      </c>
      <c r="T874" t="s">
        <v>41</v>
      </c>
      <c r="U874" s="3">
        <v>0.4375</v>
      </c>
      <c r="V874" t="s">
        <v>2588</v>
      </c>
      <c r="W874" t="s">
        <v>2590</v>
      </c>
      <c r="X874" t="s">
        <v>156</v>
      </c>
      <c r="Y874" t="s">
        <v>4151</v>
      </c>
      <c r="Z874" t="s">
        <v>4152</v>
      </c>
      <c r="AA874" t="s">
        <v>4151</v>
      </c>
      <c r="AD874" t="s">
        <v>37</v>
      </c>
      <c r="AE874" t="s">
        <v>37</v>
      </c>
      <c r="AF874" t="s">
        <v>38</v>
      </c>
      <c r="AG874" t="s">
        <v>33</v>
      </c>
      <c r="AH874" t="s">
        <v>4153</v>
      </c>
      <c r="AI874" t="s">
        <v>4154</v>
      </c>
      <c r="AK874" t="s">
        <v>4155</v>
      </c>
    </row>
    <row r="875" spans="1:37" x14ac:dyDescent="0.25">
      <c r="A875" t="s">
        <v>165</v>
      </c>
      <c r="C875" t="s">
        <v>33</v>
      </c>
      <c r="D875" t="s">
        <v>4228</v>
      </c>
      <c r="G875" t="s">
        <v>4229</v>
      </c>
      <c r="H875" t="s">
        <v>34</v>
      </c>
      <c r="I875" t="b">
        <v>0</v>
      </c>
      <c r="J875" s="1">
        <v>42438</v>
      </c>
      <c r="K875" s="2">
        <v>42438</v>
      </c>
      <c r="L875" t="s">
        <v>41</v>
      </c>
      <c r="M875" s="3">
        <v>0.45833333333333331</v>
      </c>
      <c r="N875" t="s">
        <v>4230</v>
      </c>
      <c r="O875" t="s">
        <v>4231</v>
      </c>
      <c r="P875" t="s">
        <v>156</v>
      </c>
      <c r="Q875" t="b">
        <v>0</v>
      </c>
      <c r="R875" s="1">
        <v>42438</v>
      </c>
      <c r="S875" s="2">
        <v>42438</v>
      </c>
      <c r="T875" t="s">
        <v>41</v>
      </c>
      <c r="U875" s="3">
        <v>0.47916666666666669</v>
      </c>
      <c r="V875" t="s">
        <v>4232</v>
      </c>
      <c r="W875" t="s">
        <v>4233</v>
      </c>
      <c r="X875" t="s">
        <v>156</v>
      </c>
      <c r="Y875" t="s">
        <v>4126</v>
      </c>
      <c r="Z875" t="s">
        <v>4127</v>
      </c>
      <c r="AA875" t="s">
        <v>4126</v>
      </c>
      <c r="AD875" t="s">
        <v>37</v>
      </c>
      <c r="AE875" t="s">
        <v>37</v>
      </c>
      <c r="AF875" t="s">
        <v>38</v>
      </c>
      <c r="AG875" t="s">
        <v>33</v>
      </c>
      <c r="AH875" t="s">
        <v>4146</v>
      </c>
      <c r="AI875" t="s">
        <v>4147</v>
      </c>
      <c r="AK875" t="s">
        <v>4148</v>
      </c>
    </row>
    <row r="876" spans="1:37" x14ac:dyDescent="0.25">
      <c r="A876" t="s">
        <v>4234</v>
      </c>
      <c r="C876" t="s">
        <v>33</v>
      </c>
      <c r="D876" t="s">
        <v>4235</v>
      </c>
      <c r="G876" t="s">
        <v>4236</v>
      </c>
      <c r="H876" t="s">
        <v>34</v>
      </c>
      <c r="I876" t="b">
        <v>0</v>
      </c>
      <c r="J876" s="1">
        <v>42438</v>
      </c>
      <c r="K876" s="2">
        <v>42438</v>
      </c>
      <c r="L876" t="s">
        <v>41</v>
      </c>
      <c r="M876" s="3">
        <v>0.58333333333333337</v>
      </c>
      <c r="N876" t="s">
        <v>281</v>
      </c>
      <c r="O876" t="s">
        <v>282</v>
      </c>
      <c r="P876" t="s">
        <v>156</v>
      </c>
      <c r="Q876" t="b">
        <v>0</v>
      </c>
      <c r="R876" s="1">
        <v>42438</v>
      </c>
      <c r="S876" s="2">
        <v>42438</v>
      </c>
      <c r="T876" t="s">
        <v>41</v>
      </c>
      <c r="U876" s="3">
        <v>0.66666666666666663</v>
      </c>
      <c r="V876" t="s">
        <v>1586</v>
      </c>
      <c r="W876" t="s">
        <v>1587</v>
      </c>
      <c r="X876" t="s">
        <v>156</v>
      </c>
      <c r="Y876" t="s">
        <v>4126</v>
      </c>
      <c r="Z876" t="s">
        <v>4127</v>
      </c>
      <c r="AA876" t="s">
        <v>4126</v>
      </c>
      <c r="AD876" t="s">
        <v>37</v>
      </c>
      <c r="AE876" t="s">
        <v>37</v>
      </c>
      <c r="AF876" t="s">
        <v>38</v>
      </c>
      <c r="AG876" t="s">
        <v>33</v>
      </c>
      <c r="AH876" t="s">
        <v>4237</v>
      </c>
      <c r="AI876" t="s">
        <v>4238</v>
      </c>
      <c r="AK876" t="s">
        <v>4239</v>
      </c>
    </row>
    <row r="877" spans="1:37" x14ac:dyDescent="0.25">
      <c r="A877" t="s">
        <v>4240</v>
      </c>
      <c r="C877" t="s">
        <v>33</v>
      </c>
      <c r="D877" t="s">
        <v>4241</v>
      </c>
      <c r="G877" t="s">
        <v>4242</v>
      </c>
      <c r="H877" t="s">
        <v>34</v>
      </c>
      <c r="I877" t="b">
        <v>0</v>
      </c>
      <c r="J877" s="1">
        <v>42438</v>
      </c>
      <c r="K877" s="2">
        <v>42438</v>
      </c>
      <c r="L877" t="s">
        <v>41</v>
      </c>
      <c r="M877" s="3">
        <v>0.58333333333333337</v>
      </c>
      <c r="N877" t="s">
        <v>281</v>
      </c>
      <c r="O877" t="s">
        <v>282</v>
      </c>
      <c r="P877" t="s">
        <v>156</v>
      </c>
      <c r="Q877" t="b">
        <v>0</v>
      </c>
      <c r="R877" s="1">
        <v>42438</v>
      </c>
      <c r="S877" s="2">
        <v>42438</v>
      </c>
      <c r="T877" t="s">
        <v>41</v>
      </c>
      <c r="U877" s="3">
        <v>0.66666666666666663</v>
      </c>
      <c r="V877" t="s">
        <v>1586</v>
      </c>
      <c r="W877" t="s">
        <v>1587</v>
      </c>
      <c r="X877" t="s">
        <v>156</v>
      </c>
      <c r="Y877" t="s">
        <v>4126</v>
      </c>
      <c r="Z877" t="s">
        <v>4127</v>
      </c>
      <c r="AA877" t="s">
        <v>4126</v>
      </c>
      <c r="AD877" t="s">
        <v>37</v>
      </c>
      <c r="AE877" t="s">
        <v>37</v>
      </c>
      <c r="AF877" t="s">
        <v>38</v>
      </c>
      <c r="AG877" t="s">
        <v>33</v>
      </c>
      <c r="AH877" t="s">
        <v>4243</v>
      </c>
      <c r="AI877" t="s">
        <v>4244</v>
      </c>
      <c r="AK877" t="s">
        <v>4245</v>
      </c>
    </row>
    <row r="878" spans="1:37" x14ac:dyDescent="0.25">
      <c r="A878" t="s">
        <v>301</v>
      </c>
      <c r="C878" t="s">
        <v>33</v>
      </c>
      <c r="D878" t="s">
        <v>302</v>
      </c>
      <c r="G878" t="s">
        <v>303</v>
      </c>
      <c r="H878" t="s">
        <v>34</v>
      </c>
      <c r="I878" t="b">
        <v>1</v>
      </c>
      <c r="J878" s="1">
        <v>42439</v>
      </c>
      <c r="K878" s="2">
        <v>42439</v>
      </c>
      <c r="L878" t="s">
        <v>42</v>
      </c>
      <c r="M878" s="3">
        <v>0</v>
      </c>
      <c r="N878" t="s">
        <v>304</v>
      </c>
      <c r="O878">
        <v>20160310</v>
      </c>
      <c r="Q878" t="b">
        <v>1</v>
      </c>
      <c r="R878" s="1">
        <v>42439</v>
      </c>
      <c r="S878" s="2">
        <v>42439</v>
      </c>
      <c r="T878" t="s">
        <v>42</v>
      </c>
      <c r="U878" s="3">
        <v>0</v>
      </c>
      <c r="V878" t="s">
        <v>304</v>
      </c>
      <c r="W878">
        <v>20160310</v>
      </c>
      <c r="Y878" t="s">
        <v>305</v>
      </c>
      <c r="AA878" t="s">
        <v>164</v>
      </c>
      <c r="AD878" t="s">
        <v>37</v>
      </c>
      <c r="AE878" t="s">
        <v>37</v>
      </c>
      <c r="AF878" t="s">
        <v>38</v>
      </c>
      <c r="AG878" t="s">
        <v>33</v>
      </c>
      <c r="AH878" t="s">
        <v>306</v>
      </c>
      <c r="AI878" t="s">
        <v>307</v>
      </c>
      <c r="AK878" t="s">
        <v>308</v>
      </c>
    </row>
    <row r="879" spans="1:37" x14ac:dyDescent="0.25">
      <c r="A879" t="s">
        <v>4190</v>
      </c>
      <c r="C879" t="s">
        <v>33</v>
      </c>
      <c r="D879" t="s">
        <v>4246</v>
      </c>
      <c r="G879" t="s">
        <v>4247</v>
      </c>
      <c r="H879" t="s">
        <v>34</v>
      </c>
      <c r="I879" t="b">
        <v>0</v>
      </c>
      <c r="J879" s="1">
        <v>42443</v>
      </c>
      <c r="K879" s="2">
        <v>42443</v>
      </c>
      <c r="L879" t="s">
        <v>39</v>
      </c>
      <c r="M879" s="3">
        <v>0.41666666666666669</v>
      </c>
      <c r="N879" t="s">
        <v>1598</v>
      </c>
      <c r="O879" t="s">
        <v>1600</v>
      </c>
      <c r="P879" t="s">
        <v>156</v>
      </c>
      <c r="Q879" t="b">
        <v>0</v>
      </c>
      <c r="R879" s="1">
        <v>42443</v>
      </c>
      <c r="S879" s="2">
        <v>42443</v>
      </c>
      <c r="T879" t="s">
        <v>39</v>
      </c>
      <c r="U879" s="3">
        <v>0.41666666666666669</v>
      </c>
      <c r="V879" t="s">
        <v>1598</v>
      </c>
      <c r="W879" t="s">
        <v>1600</v>
      </c>
      <c r="X879" t="s">
        <v>156</v>
      </c>
      <c r="Y879" t="s">
        <v>4151</v>
      </c>
      <c r="Z879" t="s">
        <v>4152</v>
      </c>
      <c r="AA879" t="s">
        <v>4151</v>
      </c>
      <c r="AD879" t="s">
        <v>37</v>
      </c>
      <c r="AE879" t="s">
        <v>37</v>
      </c>
      <c r="AF879" t="s">
        <v>38</v>
      </c>
      <c r="AG879" t="s">
        <v>33</v>
      </c>
      <c r="AH879" t="s">
        <v>4153</v>
      </c>
      <c r="AI879" t="s">
        <v>4195</v>
      </c>
      <c r="AK879" t="s">
        <v>4155</v>
      </c>
    </row>
    <row r="880" spans="1:37" x14ac:dyDescent="0.25">
      <c r="A880" t="s">
        <v>4190</v>
      </c>
      <c r="C880" t="s">
        <v>33</v>
      </c>
      <c r="D880" t="s">
        <v>4248</v>
      </c>
      <c r="G880" t="s">
        <v>4249</v>
      </c>
      <c r="H880" t="s">
        <v>34</v>
      </c>
      <c r="I880" t="b">
        <v>0</v>
      </c>
      <c r="J880" s="1">
        <v>42443</v>
      </c>
      <c r="K880" s="2">
        <v>42443</v>
      </c>
      <c r="L880" t="s">
        <v>39</v>
      </c>
      <c r="M880" s="3">
        <v>0.45833333333333331</v>
      </c>
      <c r="N880" t="s">
        <v>4250</v>
      </c>
      <c r="O880" t="s">
        <v>4251</v>
      </c>
      <c r="P880" t="s">
        <v>156</v>
      </c>
      <c r="Q880" t="b">
        <v>0</v>
      </c>
      <c r="R880" s="1">
        <v>42443</v>
      </c>
      <c r="S880" s="2">
        <v>42443</v>
      </c>
      <c r="T880" t="s">
        <v>39</v>
      </c>
      <c r="U880" s="3">
        <v>0.45833333333333331</v>
      </c>
      <c r="V880" t="s">
        <v>4250</v>
      </c>
      <c r="W880" t="s">
        <v>4251</v>
      </c>
      <c r="X880" t="s">
        <v>156</v>
      </c>
      <c r="Y880" t="s">
        <v>4151</v>
      </c>
      <c r="Z880" t="s">
        <v>4152</v>
      </c>
      <c r="AA880" t="s">
        <v>4151</v>
      </c>
      <c r="AD880" t="s">
        <v>37</v>
      </c>
      <c r="AE880" t="s">
        <v>37</v>
      </c>
      <c r="AF880" t="s">
        <v>38</v>
      </c>
      <c r="AG880" t="s">
        <v>33</v>
      </c>
      <c r="AH880" t="s">
        <v>4153</v>
      </c>
      <c r="AI880" t="s">
        <v>4195</v>
      </c>
      <c r="AK880" t="s">
        <v>4155</v>
      </c>
    </row>
    <row r="881" spans="1:37" x14ac:dyDescent="0.25">
      <c r="A881" t="s">
        <v>4252</v>
      </c>
      <c r="C881" t="s">
        <v>33</v>
      </c>
      <c r="D881" t="s">
        <v>4253</v>
      </c>
      <c r="G881" t="s">
        <v>4254</v>
      </c>
      <c r="H881" t="s">
        <v>34</v>
      </c>
      <c r="I881" t="b">
        <v>0</v>
      </c>
      <c r="J881" s="1">
        <v>42443</v>
      </c>
      <c r="K881" s="2">
        <v>42443</v>
      </c>
      <c r="L881" t="s">
        <v>39</v>
      </c>
      <c r="M881" s="3">
        <v>0.77083333333333337</v>
      </c>
      <c r="N881" t="s">
        <v>427</v>
      </c>
      <c r="O881" t="s">
        <v>428</v>
      </c>
      <c r="P881" t="s">
        <v>156</v>
      </c>
      <c r="Q881" t="b">
        <v>0</v>
      </c>
      <c r="R881" s="1">
        <v>42443</v>
      </c>
      <c r="S881" s="2">
        <v>42443</v>
      </c>
      <c r="T881" t="s">
        <v>39</v>
      </c>
      <c r="U881" s="3">
        <v>0.8125</v>
      </c>
      <c r="V881" t="s">
        <v>4255</v>
      </c>
      <c r="W881" t="s">
        <v>4256</v>
      </c>
      <c r="X881" t="s">
        <v>156</v>
      </c>
      <c r="Y881" t="s">
        <v>4126</v>
      </c>
      <c r="Z881" t="s">
        <v>4127</v>
      </c>
      <c r="AA881" t="s">
        <v>4126</v>
      </c>
      <c r="AD881" t="s">
        <v>37</v>
      </c>
      <c r="AE881" t="s">
        <v>37</v>
      </c>
      <c r="AF881" t="s">
        <v>38</v>
      </c>
      <c r="AG881" t="s">
        <v>33</v>
      </c>
      <c r="AH881" t="s">
        <v>4146</v>
      </c>
      <c r="AI881" t="s">
        <v>4257</v>
      </c>
      <c r="AK881" t="s">
        <v>4148</v>
      </c>
    </row>
    <row r="882" spans="1:37" x14ac:dyDescent="0.25">
      <c r="A882" t="s">
        <v>1477</v>
      </c>
      <c r="C882" t="s">
        <v>33</v>
      </c>
      <c r="D882" t="s">
        <v>4122</v>
      </c>
      <c r="E882" t="s">
        <v>4258</v>
      </c>
      <c r="G882" t="s">
        <v>4259</v>
      </c>
      <c r="H882" t="s">
        <v>34</v>
      </c>
      <c r="I882" t="b">
        <v>0</v>
      </c>
      <c r="J882" s="1">
        <v>42444</v>
      </c>
      <c r="K882" s="2">
        <v>42444</v>
      </c>
      <c r="L882" t="s">
        <v>40</v>
      </c>
      <c r="M882" s="3">
        <v>0.41666666666666669</v>
      </c>
      <c r="N882" t="s">
        <v>4258</v>
      </c>
      <c r="O882" t="s">
        <v>4260</v>
      </c>
      <c r="P882" t="s">
        <v>156</v>
      </c>
      <c r="Q882" t="b">
        <v>0</v>
      </c>
      <c r="R882" s="1">
        <v>42444</v>
      </c>
      <c r="S882" s="2">
        <v>42444</v>
      </c>
      <c r="T882" t="s">
        <v>40</v>
      </c>
      <c r="U882" s="3">
        <v>0.58333333333333337</v>
      </c>
      <c r="V882" t="s">
        <v>3243</v>
      </c>
      <c r="W882" t="s">
        <v>3245</v>
      </c>
      <c r="X882" t="s">
        <v>156</v>
      </c>
      <c r="Y882" t="s">
        <v>4126</v>
      </c>
      <c r="Z882" t="s">
        <v>4127</v>
      </c>
      <c r="AA882" t="s">
        <v>4126</v>
      </c>
      <c r="AD882" t="s">
        <v>37</v>
      </c>
      <c r="AE882" t="s">
        <v>37</v>
      </c>
      <c r="AF882" t="s">
        <v>38</v>
      </c>
      <c r="AG882" t="s">
        <v>33</v>
      </c>
      <c r="AH882" t="s">
        <v>4128</v>
      </c>
      <c r="AI882" t="s">
        <v>1485</v>
      </c>
      <c r="AK882" t="s">
        <v>4129</v>
      </c>
    </row>
    <row r="883" spans="1:37" x14ac:dyDescent="0.25">
      <c r="A883" t="s">
        <v>4130</v>
      </c>
      <c r="C883" t="s">
        <v>33</v>
      </c>
      <c r="D883" t="s">
        <v>4131</v>
      </c>
      <c r="E883" t="s">
        <v>4261</v>
      </c>
      <c r="G883" t="s">
        <v>4262</v>
      </c>
      <c r="H883" t="s">
        <v>34</v>
      </c>
      <c r="I883" t="b">
        <v>0</v>
      </c>
      <c r="J883" s="1">
        <v>42444</v>
      </c>
      <c r="K883" s="2">
        <v>42444</v>
      </c>
      <c r="L883" t="s">
        <v>40</v>
      </c>
      <c r="M883" s="3">
        <v>0.54166666666666663</v>
      </c>
      <c r="N883" t="s">
        <v>4261</v>
      </c>
      <c r="O883" t="s">
        <v>4263</v>
      </c>
      <c r="P883" t="s">
        <v>156</v>
      </c>
      <c r="Q883" t="b">
        <v>0</v>
      </c>
      <c r="R883" s="1">
        <v>42444</v>
      </c>
      <c r="S883" s="2">
        <v>42444</v>
      </c>
      <c r="T883" t="s">
        <v>40</v>
      </c>
      <c r="U883" s="3">
        <v>0.54166666666666663</v>
      </c>
      <c r="V883" t="s">
        <v>4261</v>
      </c>
      <c r="W883" t="s">
        <v>4263</v>
      </c>
      <c r="X883" t="s">
        <v>156</v>
      </c>
      <c r="Y883" t="s">
        <v>4126</v>
      </c>
      <c r="Z883" t="s">
        <v>4127</v>
      </c>
      <c r="AA883" t="s">
        <v>4126</v>
      </c>
      <c r="AD883" t="s">
        <v>37</v>
      </c>
      <c r="AE883" t="s">
        <v>37</v>
      </c>
      <c r="AF883" t="s">
        <v>38</v>
      </c>
      <c r="AG883" t="s">
        <v>33</v>
      </c>
      <c r="AH883" t="s">
        <v>4135</v>
      </c>
      <c r="AI883" t="s">
        <v>4136</v>
      </c>
      <c r="AK883" t="s">
        <v>4137</v>
      </c>
    </row>
    <row r="884" spans="1:37" x14ac:dyDescent="0.25">
      <c r="A884" t="s">
        <v>4264</v>
      </c>
      <c r="C884" t="s">
        <v>33</v>
      </c>
      <c r="D884" t="s">
        <v>4265</v>
      </c>
      <c r="G884" t="s">
        <v>4266</v>
      </c>
      <c r="H884" t="s">
        <v>34</v>
      </c>
      <c r="I884" t="b">
        <v>0</v>
      </c>
      <c r="J884" s="1">
        <v>42444</v>
      </c>
      <c r="K884" s="2">
        <v>42444</v>
      </c>
      <c r="L884" t="s">
        <v>40</v>
      </c>
      <c r="M884" s="3">
        <v>0.54166666666666663</v>
      </c>
      <c r="N884" t="s">
        <v>4261</v>
      </c>
      <c r="O884" t="s">
        <v>4263</v>
      </c>
      <c r="P884" t="s">
        <v>156</v>
      </c>
      <c r="Q884" t="b">
        <v>0</v>
      </c>
      <c r="R884" s="1">
        <v>42444</v>
      </c>
      <c r="S884" s="2">
        <v>42444</v>
      </c>
      <c r="T884" t="s">
        <v>40</v>
      </c>
      <c r="U884" s="3">
        <v>0.625</v>
      </c>
      <c r="V884" t="s">
        <v>1622</v>
      </c>
      <c r="W884" t="s">
        <v>1623</v>
      </c>
      <c r="X884" t="s">
        <v>156</v>
      </c>
      <c r="Y884" t="s">
        <v>4126</v>
      </c>
      <c r="Z884" t="s">
        <v>4127</v>
      </c>
      <c r="AA884" t="s">
        <v>4126</v>
      </c>
      <c r="AD884" t="s">
        <v>37</v>
      </c>
      <c r="AE884" t="s">
        <v>37</v>
      </c>
      <c r="AF884" t="s">
        <v>38</v>
      </c>
      <c r="AG884" t="s">
        <v>33</v>
      </c>
      <c r="AH884" t="s">
        <v>4237</v>
      </c>
      <c r="AI884" t="s">
        <v>4267</v>
      </c>
      <c r="AK884" t="s">
        <v>4239</v>
      </c>
    </row>
    <row r="885" spans="1:37" x14ac:dyDescent="0.25">
      <c r="A885" t="s">
        <v>4268</v>
      </c>
      <c r="C885" t="s">
        <v>33</v>
      </c>
      <c r="D885" t="s">
        <v>4269</v>
      </c>
      <c r="G885" t="s">
        <v>4270</v>
      </c>
      <c r="H885" t="s">
        <v>34</v>
      </c>
      <c r="I885" t="b">
        <v>0</v>
      </c>
      <c r="J885" s="1">
        <v>42444</v>
      </c>
      <c r="K885" s="2">
        <v>42444</v>
      </c>
      <c r="L885" t="s">
        <v>40</v>
      </c>
      <c r="M885" s="3">
        <v>0.54166666666666663</v>
      </c>
      <c r="N885" t="s">
        <v>4261</v>
      </c>
      <c r="O885" t="s">
        <v>4263</v>
      </c>
      <c r="P885" t="s">
        <v>156</v>
      </c>
      <c r="Q885" t="b">
        <v>0</v>
      </c>
      <c r="R885" s="1">
        <v>42444</v>
      </c>
      <c r="S885" s="2">
        <v>42444</v>
      </c>
      <c r="T885" t="s">
        <v>40</v>
      </c>
      <c r="U885" s="3">
        <v>0.625</v>
      </c>
      <c r="V885" t="s">
        <v>1622</v>
      </c>
      <c r="W885" t="s">
        <v>1623</v>
      </c>
      <c r="X885" t="s">
        <v>156</v>
      </c>
      <c r="Y885" t="s">
        <v>4126</v>
      </c>
      <c r="Z885" t="s">
        <v>4127</v>
      </c>
      <c r="AA885" t="s">
        <v>4126</v>
      </c>
      <c r="AD885" t="s">
        <v>37</v>
      </c>
      <c r="AE885" t="s">
        <v>37</v>
      </c>
      <c r="AF885" t="s">
        <v>38</v>
      </c>
      <c r="AG885" t="s">
        <v>33</v>
      </c>
      <c r="AH885" t="s">
        <v>4243</v>
      </c>
      <c r="AI885" t="s">
        <v>4271</v>
      </c>
      <c r="AK885" t="s">
        <v>4245</v>
      </c>
    </row>
    <row r="886" spans="1:37" x14ac:dyDescent="0.25">
      <c r="A886" t="s">
        <v>4138</v>
      </c>
      <c r="C886" t="s">
        <v>33</v>
      </c>
      <c r="D886" t="s">
        <v>4139</v>
      </c>
      <c r="E886" t="s">
        <v>431</v>
      </c>
      <c r="G886" t="s">
        <v>4272</v>
      </c>
      <c r="H886" t="s">
        <v>34</v>
      </c>
      <c r="I886" t="b">
        <v>0</v>
      </c>
      <c r="J886" s="1">
        <v>42444</v>
      </c>
      <c r="K886" s="2">
        <v>42444</v>
      </c>
      <c r="L886" t="s">
        <v>40</v>
      </c>
      <c r="M886" s="3">
        <v>0.66666666666666663</v>
      </c>
      <c r="N886" t="s">
        <v>431</v>
      </c>
      <c r="O886" t="s">
        <v>432</v>
      </c>
      <c r="P886" t="s">
        <v>156</v>
      </c>
      <c r="Q886" t="b">
        <v>0</v>
      </c>
      <c r="R886" s="1">
        <v>42444</v>
      </c>
      <c r="S886" s="2">
        <v>42444</v>
      </c>
      <c r="T886" t="s">
        <v>40</v>
      </c>
      <c r="U886" s="3">
        <v>0.70833333333333337</v>
      </c>
      <c r="V886" t="s">
        <v>4273</v>
      </c>
      <c r="W886" t="s">
        <v>4274</v>
      </c>
      <c r="X886" t="s">
        <v>156</v>
      </c>
      <c r="Y886" t="s">
        <v>4126</v>
      </c>
      <c r="Z886" t="s">
        <v>4127</v>
      </c>
      <c r="AA886" t="s">
        <v>4126</v>
      </c>
      <c r="AD886" t="s">
        <v>37</v>
      </c>
      <c r="AE886" t="s">
        <v>37</v>
      </c>
      <c r="AF886" t="s">
        <v>38</v>
      </c>
      <c r="AG886" t="s">
        <v>33</v>
      </c>
      <c r="AH886" t="s">
        <v>4141</v>
      </c>
      <c r="AI886" t="s">
        <v>4142</v>
      </c>
      <c r="AK886" t="s">
        <v>4143</v>
      </c>
    </row>
    <row r="887" spans="1:37" x14ac:dyDescent="0.25">
      <c r="A887" t="s">
        <v>4275</v>
      </c>
      <c r="C887" t="s">
        <v>33</v>
      </c>
      <c r="D887" t="s">
        <v>4276</v>
      </c>
      <c r="G887" t="s">
        <v>4277</v>
      </c>
      <c r="H887" t="s">
        <v>34</v>
      </c>
      <c r="I887" t="b">
        <v>0</v>
      </c>
      <c r="J887" s="1">
        <v>42444</v>
      </c>
      <c r="K887" s="2">
        <v>42444</v>
      </c>
      <c r="L887" t="s">
        <v>40</v>
      </c>
      <c r="M887" s="3">
        <v>0.77083333333333337</v>
      </c>
      <c r="N887" t="s">
        <v>443</v>
      </c>
      <c r="O887" t="s">
        <v>444</v>
      </c>
      <c r="P887" t="s">
        <v>156</v>
      </c>
      <c r="Q887" t="b">
        <v>0</v>
      </c>
      <c r="R887" s="1">
        <v>42444</v>
      </c>
      <c r="S887" s="2">
        <v>42444</v>
      </c>
      <c r="T887" t="s">
        <v>40</v>
      </c>
      <c r="U887" s="3">
        <v>0.8125</v>
      </c>
      <c r="V887" t="s">
        <v>4278</v>
      </c>
      <c r="W887" t="s">
        <v>4279</v>
      </c>
      <c r="X887" t="s">
        <v>156</v>
      </c>
      <c r="Y887" t="s">
        <v>4126</v>
      </c>
      <c r="Z887" t="s">
        <v>4127</v>
      </c>
      <c r="AA887" t="s">
        <v>4126</v>
      </c>
      <c r="AD887" t="s">
        <v>37</v>
      </c>
      <c r="AE887" t="s">
        <v>37</v>
      </c>
      <c r="AF887" t="s">
        <v>38</v>
      </c>
      <c r="AG887" t="s">
        <v>33</v>
      </c>
      <c r="AH887" t="s">
        <v>4280</v>
      </c>
      <c r="AI887" t="s">
        <v>4281</v>
      </c>
      <c r="AK887" t="s">
        <v>4282</v>
      </c>
    </row>
    <row r="888" spans="1:37" x14ac:dyDescent="0.25">
      <c r="A888" t="s">
        <v>165</v>
      </c>
      <c r="C888" t="s">
        <v>33</v>
      </c>
      <c r="D888" t="s">
        <v>4283</v>
      </c>
      <c r="G888" t="s">
        <v>4284</v>
      </c>
      <c r="H888" t="s">
        <v>34</v>
      </c>
      <c r="I888" t="b">
        <v>0</v>
      </c>
      <c r="J888" s="1">
        <v>42445</v>
      </c>
      <c r="K888" s="2">
        <v>42445</v>
      </c>
      <c r="L888" t="s">
        <v>41</v>
      </c>
      <c r="M888" s="3">
        <v>0.41666666666666669</v>
      </c>
      <c r="N888" t="s">
        <v>1634</v>
      </c>
      <c r="O888" t="s">
        <v>1635</v>
      </c>
      <c r="P888" t="s">
        <v>156</v>
      </c>
      <c r="Q888" t="b">
        <v>0</v>
      </c>
      <c r="R888" s="1">
        <v>42445</v>
      </c>
      <c r="S888" s="2">
        <v>42445</v>
      </c>
      <c r="T888" t="s">
        <v>41</v>
      </c>
      <c r="U888" s="3">
        <v>0.4375</v>
      </c>
      <c r="V888" t="s">
        <v>2622</v>
      </c>
      <c r="W888" t="s">
        <v>2624</v>
      </c>
      <c r="X888" t="s">
        <v>156</v>
      </c>
      <c r="Y888" t="s">
        <v>4126</v>
      </c>
      <c r="Z888" t="s">
        <v>4127</v>
      </c>
      <c r="AA888" t="s">
        <v>4126</v>
      </c>
      <c r="AD888" t="s">
        <v>37</v>
      </c>
      <c r="AE888" t="s">
        <v>37</v>
      </c>
      <c r="AF888" t="s">
        <v>38</v>
      </c>
      <c r="AG888" t="s">
        <v>33</v>
      </c>
      <c r="AH888" t="s">
        <v>4146</v>
      </c>
      <c r="AI888" t="s">
        <v>4147</v>
      </c>
      <c r="AK888" t="s">
        <v>4148</v>
      </c>
    </row>
    <row r="889" spans="1:37" x14ac:dyDescent="0.25">
      <c r="A889" t="s">
        <v>1414</v>
      </c>
      <c r="C889" t="s">
        <v>33</v>
      </c>
      <c r="D889" t="s">
        <v>4285</v>
      </c>
      <c r="G889" t="s">
        <v>4286</v>
      </c>
      <c r="H889" t="s">
        <v>34</v>
      </c>
      <c r="I889" t="b">
        <v>0</v>
      </c>
      <c r="J889" s="1">
        <v>42445</v>
      </c>
      <c r="K889" s="2">
        <v>42445</v>
      </c>
      <c r="L889" t="s">
        <v>41</v>
      </c>
      <c r="M889" s="3">
        <v>0.4375</v>
      </c>
      <c r="N889" t="s">
        <v>2622</v>
      </c>
      <c r="O889" t="s">
        <v>2624</v>
      </c>
      <c r="P889" t="s">
        <v>156</v>
      </c>
      <c r="Q889" t="b">
        <v>0</v>
      </c>
      <c r="R889" s="1">
        <v>42445</v>
      </c>
      <c r="S889" s="2">
        <v>42445</v>
      </c>
      <c r="T889" t="s">
        <v>41</v>
      </c>
      <c r="U889" s="3">
        <v>0.4375</v>
      </c>
      <c r="V889" t="s">
        <v>2622</v>
      </c>
      <c r="W889" t="s">
        <v>2624</v>
      </c>
      <c r="X889" t="s">
        <v>156</v>
      </c>
      <c r="Y889" t="s">
        <v>4151</v>
      </c>
      <c r="Z889" t="s">
        <v>4152</v>
      </c>
      <c r="AA889" t="s">
        <v>4151</v>
      </c>
      <c r="AD889" t="s">
        <v>37</v>
      </c>
      <c r="AE889" t="s">
        <v>37</v>
      </c>
      <c r="AF889" t="s">
        <v>38</v>
      </c>
      <c r="AG889" t="s">
        <v>33</v>
      </c>
      <c r="AH889" t="s">
        <v>4153</v>
      </c>
      <c r="AI889" t="s">
        <v>4154</v>
      </c>
      <c r="AK889" t="s">
        <v>4155</v>
      </c>
    </row>
    <row r="890" spans="1:37" x14ac:dyDescent="0.25">
      <c r="A890" t="s">
        <v>165</v>
      </c>
      <c r="C890" t="s">
        <v>33</v>
      </c>
      <c r="D890" t="s">
        <v>4287</v>
      </c>
      <c r="G890" t="s">
        <v>4288</v>
      </c>
      <c r="H890" t="s">
        <v>34</v>
      </c>
      <c r="I890" t="b">
        <v>0</v>
      </c>
      <c r="J890" s="1">
        <v>42445</v>
      </c>
      <c r="K890" s="2">
        <v>42445</v>
      </c>
      <c r="L890" t="s">
        <v>41</v>
      </c>
      <c r="M890" s="3">
        <v>0.45833333333333331</v>
      </c>
      <c r="N890" t="s">
        <v>4289</v>
      </c>
      <c r="O890" t="s">
        <v>4290</v>
      </c>
      <c r="P890" t="s">
        <v>156</v>
      </c>
      <c r="Q890" t="b">
        <v>0</v>
      </c>
      <c r="R890" s="1">
        <v>42445</v>
      </c>
      <c r="S890" s="2">
        <v>42445</v>
      </c>
      <c r="T890" t="s">
        <v>41</v>
      </c>
      <c r="U890" s="3">
        <v>0.47916666666666669</v>
      </c>
      <c r="V890" t="s">
        <v>4291</v>
      </c>
      <c r="W890" t="s">
        <v>4292</v>
      </c>
      <c r="X890" t="s">
        <v>156</v>
      </c>
      <c r="Y890" t="s">
        <v>4126</v>
      </c>
      <c r="Z890" t="s">
        <v>4127</v>
      </c>
      <c r="AA890" t="s">
        <v>4126</v>
      </c>
      <c r="AD890" t="s">
        <v>37</v>
      </c>
      <c r="AE890" t="s">
        <v>37</v>
      </c>
      <c r="AF890" t="s">
        <v>38</v>
      </c>
      <c r="AG890" t="s">
        <v>33</v>
      </c>
      <c r="AH890" t="s">
        <v>4146</v>
      </c>
      <c r="AI890" t="s">
        <v>4147</v>
      </c>
      <c r="AK890" t="s">
        <v>4148</v>
      </c>
    </row>
    <row r="891" spans="1:37" x14ac:dyDescent="0.25">
      <c r="A891" t="s">
        <v>4293</v>
      </c>
      <c r="C891" t="s">
        <v>33</v>
      </c>
      <c r="D891" t="s">
        <v>4294</v>
      </c>
      <c r="G891" t="s">
        <v>4295</v>
      </c>
      <c r="H891" t="s">
        <v>34</v>
      </c>
      <c r="I891" t="b">
        <v>0</v>
      </c>
      <c r="J891" s="1">
        <v>42446</v>
      </c>
      <c r="K891" s="2">
        <v>42446</v>
      </c>
      <c r="L891" t="s">
        <v>42</v>
      </c>
      <c r="M891" s="3">
        <v>0.66666666666666663</v>
      </c>
      <c r="N891" t="s">
        <v>1674</v>
      </c>
      <c r="O891" t="s">
        <v>1675</v>
      </c>
      <c r="P891" t="s">
        <v>156</v>
      </c>
      <c r="Q891" t="b">
        <v>0</v>
      </c>
      <c r="R891" s="1">
        <v>42446</v>
      </c>
      <c r="S891" s="2">
        <v>42446</v>
      </c>
      <c r="T891" t="s">
        <v>42</v>
      </c>
      <c r="U891" s="3">
        <v>0.66666666666666663</v>
      </c>
      <c r="V891" t="s">
        <v>1674</v>
      </c>
      <c r="W891" t="s">
        <v>1675</v>
      </c>
      <c r="X891" t="s">
        <v>156</v>
      </c>
      <c r="Y891" t="s">
        <v>4165</v>
      </c>
      <c r="Z891" t="s">
        <v>4166</v>
      </c>
      <c r="AA891" t="s">
        <v>4165</v>
      </c>
      <c r="AD891" t="s">
        <v>37</v>
      </c>
      <c r="AE891" t="s">
        <v>37</v>
      </c>
      <c r="AF891" t="s">
        <v>38</v>
      </c>
      <c r="AG891" t="s">
        <v>33</v>
      </c>
      <c r="AH891" t="s">
        <v>4296</v>
      </c>
      <c r="AI891" t="s">
        <v>4297</v>
      </c>
      <c r="AK891" t="s">
        <v>4298</v>
      </c>
    </row>
    <row r="892" spans="1:37" x14ac:dyDescent="0.25">
      <c r="A892" t="s">
        <v>4299</v>
      </c>
      <c r="C892" t="s">
        <v>33</v>
      </c>
      <c r="D892" t="s">
        <v>4300</v>
      </c>
      <c r="G892" t="s">
        <v>4301</v>
      </c>
      <c r="H892" t="s">
        <v>34</v>
      </c>
      <c r="I892" t="b">
        <v>0</v>
      </c>
      <c r="J892" s="1">
        <v>42446</v>
      </c>
      <c r="K892" s="2">
        <v>42446</v>
      </c>
      <c r="L892" t="s">
        <v>42</v>
      </c>
      <c r="M892" s="3">
        <v>0.72916666666666663</v>
      </c>
      <c r="N892" t="s">
        <v>4302</v>
      </c>
      <c r="O892" t="s">
        <v>4303</v>
      </c>
      <c r="P892" t="s">
        <v>156</v>
      </c>
      <c r="Q892" t="b">
        <v>0</v>
      </c>
      <c r="R892" s="1">
        <v>42446</v>
      </c>
      <c r="S892" s="2">
        <v>42446</v>
      </c>
      <c r="T892" t="s">
        <v>42</v>
      </c>
      <c r="U892" s="3">
        <v>0.8125</v>
      </c>
      <c r="V892" t="s">
        <v>4304</v>
      </c>
      <c r="W892" t="s">
        <v>4305</v>
      </c>
      <c r="X892" t="s">
        <v>156</v>
      </c>
      <c r="Y892" t="s">
        <v>4126</v>
      </c>
      <c r="Z892" t="s">
        <v>4127</v>
      </c>
      <c r="AA892" t="s">
        <v>4126</v>
      </c>
      <c r="AD892" t="s">
        <v>37</v>
      </c>
      <c r="AE892" t="s">
        <v>37</v>
      </c>
      <c r="AF892" t="s">
        <v>38</v>
      </c>
      <c r="AG892" t="s">
        <v>33</v>
      </c>
      <c r="AH892" t="s">
        <v>4306</v>
      </c>
      <c r="AI892" t="s">
        <v>4307</v>
      </c>
      <c r="AK892" t="s">
        <v>4308</v>
      </c>
    </row>
    <row r="893" spans="1:37" x14ac:dyDescent="0.25">
      <c r="A893" t="s">
        <v>4180</v>
      </c>
      <c r="C893" t="s">
        <v>33</v>
      </c>
      <c r="D893" t="s">
        <v>4181</v>
      </c>
      <c r="E893" t="s">
        <v>4309</v>
      </c>
      <c r="G893" t="s">
        <v>4310</v>
      </c>
      <c r="H893" t="s">
        <v>34</v>
      </c>
      <c r="I893" t="b">
        <v>0</v>
      </c>
      <c r="J893" s="1">
        <v>42447</v>
      </c>
      <c r="K893" s="2">
        <v>42447</v>
      </c>
      <c r="L893" t="s">
        <v>43</v>
      </c>
      <c r="M893" s="3">
        <v>0.41666666666666669</v>
      </c>
      <c r="N893" t="s">
        <v>4309</v>
      </c>
      <c r="O893" t="s">
        <v>4311</v>
      </c>
      <c r="P893" t="s">
        <v>156</v>
      </c>
      <c r="Q893" t="b">
        <v>0</v>
      </c>
      <c r="R893" s="1">
        <v>42447</v>
      </c>
      <c r="S893" s="2">
        <v>42447</v>
      </c>
      <c r="T893" t="s">
        <v>43</v>
      </c>
      <c r="U893" s="3">
        <v>0.5</v>
      </c>
      <c r="V893" t="s">
        <v>4312</v>
      </c>
      <c r="W893" t="s">
        <v>4313</v>
      </c>
      <c r="X893" t="s">
        <v>156</v>
      </c>
      <c r="Y893" t="s">
        <v>4126</v>
      </c>
      <c r="Z893" t="s">
        <v>4127</v>
      </c>
      <c r="AA893" t="s">
        <v>4126</v>
      </c>
      <c r="AD893" t="s">
        <v>37</v>
      </c>
      <c r="AE893" t="s">
        <v>37</v>
      </c>
      <c r="AF893" t="s">
        <v>38</v>
      </c>
      <c r="AG893" t="s">
        <v>33</v>
      </c>
      <c r="AH893" t="s">
        <v>4187</v>
      </c>
      <c r="AI893" t="s">
        <v>4188</v>
      </c>
      <c r="AK893" t="s">
        <v>4189</v>
      </c>
    </row>
    <row r="894" spans="1:37" x14ac:dyDescent="0.25">
      <c r="A894" t="s">
        <v>4314</v>
      </c>
      <c r="C894" t="s">
        <v>33</v>
      </c>
      <c r="D894" t="s">
        <v>4315</v>
      </c>
      <c r="G894" t="s">
        <v>4316</v>
      </c>
      <c r="H894" t="s">
        <v>34</v>
      </c>
      <c r="I894" t="b">
        <v>0</v>
      </c>
      <c r="J894" s="1">
        <v>42447</v>
      </c>
      <c r="K894" s="2">
        <v>42447</v>
      </c>
      <c r="L894" t="s">
        <v>43</v>
      </c>
      <c r="M894" s="3">
        <v>0.54166666666666663</v>
      </c>
      <c r="N894" t="s">
        <v>4317</v>
      </c>
      <c r="O894" t="s">
        <v>4318</v>
      </c>
      <c r="P894" t="s">
        <v>156</v>
      </c>
      <c r="Q894" t="b">
        <v>0</v>
      </c>
      <c r="R894" s="1">
        <v>42447</v>
      </c>
      <c r="S894" s="2">
        <v>42447</v>
      </c>
      <c r="T894" t="s">
        <v>43</v>
      </c>
      <c r="U894" s="3">
        <v>0.54166666666666663</v>
      </c>
      <c r="V894" t="s">
        <v>4317</v>
      </c>
      <c r="W894" t="s">
        <v>4318</v>
      </c>
      <c r="X894" t="s">
        <v>156</v>
      </c>
      <c r="Y894" t="s">
        <v>4126</v>
      </c>
      <c r="Z894" t="s">
        <v>4127</v>
      </c>
      <c r="AA894" t="s">
        <v>4126</v>
      </c>
      <c r="AD894" t="s">
        <v>37</v>
      </c>
      <c r="AE894" t="s">
        <v>37</v>
      </c>
      <c r="AF894" t="s">
        <v>38</v>
      </c>
      <c r="AG894" t="s">
        <v>33</v>
      </c>
      <c r="AH894" t="s">
        <v>4319</v>
      </c>
      <c r="AI894" t="s">
        <v>4320</v>
      </c>
      <c r="AK894" t="s">
        <v>4321</v>
      </c>
    </row>
    <row r="895" spans="1:37" x14ac:dyDescent="0.25">
      <c r="A895" t="s">
        <v>250</v>
      </c>
      <c r="C895" t="s">
        <v>33</v>
      </c>
      <c r="D895" t="s">
        <v>4322</v>
      </c>
      <c r="G895" t="s">
        <v>4323</v>
      </c>
      <c r="H895" t="s">
        <v>34</v>
      </c>
      <c r="I895" t="b">
        <v>0</v>
      </c>
      <c r="J895" s="1">
        <v>42448</v>
      </c>
      <c r="K895" s="2">
        <v>42448</v>
      </c>
      <c r="L895" t="s">
        <v>35</v>
      </c>
      <c r="M895" s="3">
        <v>0.58333333333333337</v>
      </c>
      <c r="N895" t="s">
        <v>4324</v>
      </c>
      <c r="O895" t="s">
        <v>4325</v>
      </c>
      <c r="P895" t="s">
        <v>156</v>
      </c>
      <c r="Q895" t="b">
        <v>0</v>
      </c>
      <c r="R895" s="1">
        <v>42448</v>
      </c>
      <c r="S895" s="2">
        <v>42448</v>
      </c>
      <c r="T895" t="s">
        <v>35</v>
      </c>
      <c r="U895" s="3">
        <v>0.58333333333333337</v>
      </c>
      <c r="V895" t="s">
        <v>4324</v>
      </c>
      <c r="W895" t="s">
        <v>4325</v>
      </c>
      <c r="X895" t="s">
        <v>156</v>
      </c>
      <c r="Y895" t="s">
        <v>4151</v>
      </c>
      <c r="Z895" t="s">
        <v>4152</v>
      </c>
      <c r="AA895" t="s">
        <v>4151</v>
      </c>
      <c r="AD895" t="s">
        <v>37</v>
      </c>
      <c r="AE895" t="s">
        <v>37</v>
      </c>
      <c r="AF895" t="s">
        <v>38</v>
      </c>
      <c r="AG895" t="s">
        <v>33</v>
      </c>
      <c r="AH895" t="s">
        <v>4326</v>
      </c>
      <c r="AI895" t="s">
        <v>251</v>
      </c>
      <c r="AK895" t="s">
        <v>4327</v>
      </c>
    </row>
    <row r="896" spans="1:37" x14ac:dyDescent="0.25">
      <c r="A896" t="s">
        <v>4190</v>
      </c>
      <c r="C896" t="s">
        <v>33</v>
      </c>
      <c r="D896" t="s">
        <v>4328</v>
      </c>
      <c r="G896" t="s">
        <v>4329</v>
      </c>
      <c r="H896" t="s">
        <v>34</v>
      </c>
      <c r="I896" t="b">
        <v>0</v>
      </c>
      <c r="J896" s="1">
        <v>42450</v>
      </c>
      <c r="K896" s="2">
        <v>42450</v>
      </c>
      <c r="L896" t="s">
        <v>39</v>
      </c>
      <c r="M896" s="3">
        <v>0.41666666666666669</v>
      </c>
      <c r="N896" t="s">
        <v>1704</v>
      </c>
      <c r="O896" t="s">
        <v>1706</v>
      </c>
      <c r="P896" t="s">
        <v>156</v>
      </c>
      <c r="Q896" t="b">
        <v>0</v>
      </c>
      <c r="R896" s="1">
        <v>42450</v>
      </c>
      <c r="S896" s="2">
        <v>42450</v>
      </c>
      <c r="T896" t="s">
        <v>39</v>
      </c>
      <c r="U896" s="3">
        <v>0.41666666666666669</v>
      </c>
      <c r="V896" t="s">
        <v>1704</v>
      </c>
      <c r="W896" t="s">
        <v>1706</v>
      </c>
      <c r="X896" t="s">
        <v>156</v>
      </c>
      <c r="Y896" t="s">
        <v>4151</v>
      </c>
      <c r="Z896" t="s">
        <v>4152</v>
      </c>
      <c r="AA896" t="s">
        <v>4151</v>
      </c>
      <c r="AD896" t="s">
        <v>37</v>
      </c>
      <c r="AE896" t="s">
        <v>37</v>
      </c>
      <c r="AF896" t="s">
        <v>38</v>
      </c>
      <c r="AG896" t="s">
        <v>33</v>
      </c>
      <c r="AH896" t="s">
        <v>4153</v>
      </c>
      <c r="AI896" t="s">
        <v>4195</v>
      </c>
      <c r="AK896" t="s">
        <v>4155</v>
      </c>
    </row>
    <row r="897" spans="1:37" x14ac:dyDescent="0.25">
      <c r="A897" t="s">
        <v>4190</v>
      </c>
      <c r="C897" t="s">
        <v>33</v>
      </c>
      <c r="D897" t="s">
        <v>4330</v>
      </c>
      <c r="G897" t="s">
        <v>4331</v>
      </c>
      <c r="H897" t="s">
        <v>34</v>
      </c>
      <c r="I897" t="b">
        <v>0</v>
      </c>
      <c r="J897" s="1">
        <v>42450</v>
      </c>
      <c r="K897" s="2">
        <v>42450</v>
      </c>
      <c r="L897" t="s">
        <v>39</v>
      </c>
      <c r="M897" s="3">
        <v>0.45833333333333331</v>
      </c>
      <c r="N897" t="s">
        <v>4332</v>
      </c>
      <c r="O897" t="s">
        <v>4333</v>
      </c>
      <c r="P897" t="s">
        <v>156</v>
      </c>
      <c r="Q897" t="b">
        <v>0</v>
      </c>
      <c r="R897" s="1">
        <v>42450</v>
      </c>
      <c r="S897" s="2">
        <v>42450</v>
      </c>
      <c r="T897" t="s">
        <v>39</v>
      </c>
      <c r="U897" s="3">
        <v>0.45833333333333331</v>
      </c>
      <c r="V897" t="s">
        <v>4332</v>
      </c>
      <c r="W897" t="s">
        <v>4333</v>
      </c>
      <c r="X897" t="s">
        <v>156</v>
      </c>
      <c r="Y897" t="s">
        <v>4151</v>
      </c>
      <c r="Z897" t="s">
        <v>4152</v>
      </c>
      <c r="AA897" t="s">
        <v>4151</v>
      </c>
      <c r="AD897" t="s">
        <v>37</v>
      </c>
      <c r="AE897" t="s">
        <v>37</v>
      </c>
      <c r="AF897" t="s">
        <v>38</v>
      </c>
      <c r="AG897" t="s">
        <v>33</v>
      </c>
      <c r="AH897" t="s">
        <v>4153</v>
      </c>
      <c r="AI897" t="s">
        <v>4195</v>
      </c>
      <c r="AK897" t="s">
        <v>4155</v>
      </c>
    </row>
    <row r="898" spans="1:37" x14ac:dyDescent="0.25">
      <c r="A898" t="s">
        <v>1477</v>
      </c>
      <c r="C898" t="s">
        <v>33</v>
      </c>
      <c r="D898" t="s">
        <v>4122</v>
      </c>
      <c r="E898" t="s">
        <v>4334</v>
      </c>
      <c r="G898" t="s">
        <v>4335</v>
      </c>
      <c r="H898" t="s">
        <v>34</v>
      </c>
      <c r="I898" t="b">
        <v>0</v>
      </c>
      <c r="J898" s="1">
        <v>42451</v>
      </c>
      <c r="K898" s="2">
        <v>42451</v>
      </c>
      <c r="L898" t="s">
        <v>40</v>
      </c>
      <c r="M898" s="3">
        <v>0.41666666666666669</v>
      </c>
      <c r="N898" t="s">
        <v>4334</v>
      </c>
      <c r="O898" t="s">
        <v>4336</v>
      </c>
      <c r="P898" t="s">
        <v>156</v>
      </c>
      <c r="Q898" t="b">
        <v>0</v>
      </c>
      <c r="R898" s="1">
        <v>42451</v>
      </c>
      <c r="S898" s="2">
        <v>42451</v>
      </c>
      <c r="T898" t="s">
        <v>40</v>
      </c>
      <c r="U898" s="3">
        <v>0.58333333333333337</v>
      </c>
      <c r="V898" t="s">
        <v>3313</v>
      </c>
      <c r="W898" t="s">
        <v>3315</v>
      </c>
      <c r="X898" t="s">
        <v>156</v>
      </c>
      <c r="Y898" t="s">
        <v>4126</v>
      </c>
      <c r="Z898" t="s">
        <v>4127</v>
      </c>
      <c r="AA898" t="s">
        <v>4126</v>
      </c>
      <c r="AD898" t="s">
        <v>37</v>
      </c>
      <c r="AE898" t="s">
        <v>37</v>
      </c>
      <c r="AF898" t="s">
        <v>38</v>
      </c>
      <c r="AG898" t="s">
        <v>33</v>
      </c>
      <c r="AH898" t="s">
        <v>4128</v>
      </c>
      <c r="AI898" t="s">
        <v>1485</v>
      </c>
      <c r="AK898" t="s">
        <v>4129</v>
      </c>
    </row>
    <row r="899" spans="1:37" x14ac:dyDescent="0.25">
      <c r="A899" t="s">
        <v>4130</v>
      </c>
      <c r="C899" t="s">
        <v>33</v>
      </c>
      <c r="D899" t="s">
        <v>4131</v>
      </c>
      <c r="E899" t="s">
        <v>4337</v>
      </c>
      <c r="G899" t="s">
        <v>4338</v>
      </c>
      <c r="H899" t="s">
        <v>34</v>
      </c>
      <c r="I899" t="b">
        <v>0</v>
      </c>
      <c r="J899" s="1">
        <v>42451</v>
      </c>
      <c r="K899" s="2">
        <v>42451</v>
      </c>
      <c r="L899" t="s">
        <v>40</v>
      </c>
      <c r="M899" s="3">
        <v>0.54166666666666663</v>
      </c>
      <c r="N899" t="s">
        <v>4337</v>
      </c>
      <c r="O899" t="s">
        <v>4339</v>
      </c>
      <c r="P899" t="s">
        <v>156</v>
      </c>
      <c r="Q899" t="b">
        <v>0</v>
      </c>
      <c r="R899" s="1">
        <v>42451</v>
      </c>
      <c r="S899" s="2">
        <v>42451</v>
      </c>
      <c r="T899" t="s">
        <v>40</v>
      </c>
      <c r="U899" s="3">
        <v>0.54166666666666663</v>
      </c>
      <c r="V899" t="s">
        <v>4337</v>
      </c>
      <c r="W899" t="s">
        <v>4339</v>
      </c>
      <c r="X899" t="s">
        <v>156</v>
      </c>
      <c r="Y899" t="s">
        <v>4126</v>
      </c>
      <c r="Z899" t="s">
        <v>4127</v>
      </c>
      <c r="AA899" t="s">
        <v>4126</v>
      </c>
      <c r="AD899" t="s">
        <v>37</v>
      </c>
      <c r="AE899" t="s">
        <v>37</v>
      </c>
      <c r="AF899" t="s">
        <v>38</v>
      </c>
      <c r="AG899" t="s">
        <v>33</v>
      </c>
      <c r="AH899" t="s">
        <v>4135</v>
      </c>
      <c r="AI899" t="s">
        <v>4136</v>
      </c>
      <c r="AK899" t="s">
        <v>4137</v>
      </c>
    </row>
    <row r="900" spans="1:37" x14ac:dyDescent="0.25">
      <c r="A900" t="s">
        <v>4340</v>
      </c>
      <c r="C900" t="s">
        <v>33</v>
      </c>
      <c r="D900" t="s">
        <v>4341</v>
      </c>
      <c r="G900" t="s">
        <v>4342</v>
      </c>
      <c r="H900" t="s">
        <v>34</v>
      </c>
      <c r="I900" t="b">
        <v>0</v>
      </c>
      <c r="J900" s="1">
        <v>42451</v>
      </c>
      <c r="K900" s="2">
        <v>42451</v>
      </c>
      <c r="L900" t="s">
        <v>40</v>
      </c>
      <c r="M900" s="3">
        <v>0.5625</v>
      </c>
      <c r="N900" t="s">
        <v>4343</v>
      </c>
      <c r="O900" t="s">
        <v>4344</v>
      </c>
      <c r="P900" t="s">
        <v>156</v>
      </c>
      <c r="Q900" t="b">
        <v>0</v>
      </c>
      <c r="R900" s="1">
        <v>42451</v>
      </c>
      <c r="S900" s="2">
        <v>42451</v>
      </c>
      <c r="T900" t="s">
        <v>40</v>
      </c>
      <c r="U900" s="3">
        <v>0.5625</v>
      </c>
      <c r="V900" t="s">
        <v>4343</v>
      </c>
      <c r="W900" t="s">
        <v>4344</v>
      </c>
      <c r="X900" t="s">
        <v>156</v>
      </c>
      <c r="Y900" t="s">
        <v>4345</v>
      </c>
      <c r="Z900" t="s">
        <v>4346</v>
      </c>
      <c r="AA900" t="s">
        <v>4345</v>
      </c>
      <c r="AD900" t="s">
        <v>37</v>
      </c>
      <c r="AE900" t="s">
        <v>37</v>
      </c>
      <c r="AF900" t="s">
        <v>38</v>
      </c>
      <c r="AG900" t="s">
        <v>33</v>
      </c>
      <c r="AH900" t="s">
        <v>4347</v>
      </c>
      <c r="AI900" t="s">
        <v>4348</v>
      </c>
      <c r="AK900" t="s">
        <v>4349</v>
      </c>
    </row>
    <row r="901" spans="1:37" x14ac:dyDescent="0.25">
      <c r="A901" t="s">
        <v>4210</v>
      </c>
      <c r="C901" t="s">
        <v>33</v>
      </c>
      <c r="D901" t="s">
        <v>4211</v>
      </c>
      <c r="E901" t="s">
        <v>513</v>
      </c>
      <c r="G901" t="s">
        <v>4350</v>
      </c>
      <c r="H901" t="s">
        <v>34</v>
      </c>
      <c r="I901" t="b">
        <v>0</v>
      </c>
      <c r="J901" s="1">
        <v>42451</v>
      </c>
      <c r="K901" s="2">
        <v>42451</v>
      </c>
      <c r="L901" t="s">
        <v>40</v>
      </c>
      <c r="M901" s="3">
        <v>0.66666666666666663</v>
      </c>
      <c r="N901" t="s">
        <v>513</v>
      </c>
      <c r="O901" t="s">
        <v>514</v>
      </c>
      <c r="P901" t="s">
        <v>156</v>
      </c>
      <c r="Q901" t="b">
        <v>0</v>
      </c>
      <c r="R901" s="1">
        <v>42451</v>
      </c>
      <c r="S901" s="2">
        <v>42451</v>
      </c>
      <c r="T901" t="s">
        <v>40</v>
      </c>
      <c r="U901" s="3">
        <v>0.70833333333333337</v>
      </c>
      <c r="V901" t="s">
        <v>4351</v>
      </c>
      <c r="W901" t="s">
        <v>4352</v>
      </c>
      <c r="X901" t="s">
        <v>156</v>
      </c>
      <c r="Y901" t="s">
        <v>4126</v>
      </c>
      <c r="Z901" t="s">
        <v>4127</v>
      </c>
      <c r="AA901" t="s">
        <v>4126</v>
      </c>
      <c r="AD901" t="s">
        <v>37</v>
      </c>
      <c r="AE901" t="s">
        <v>37</v>
      </c>
      <c r="AF901" t="s">
        <v>38</v>
      </c>
      <c r="AG901" t="s">
        <v>33</v>
      </c>
      <c r="AH901" t="s">
        <v>4215</v>
      </c>
      <c r="AI901" t="s">
        <v>4216</v>
      </c>
      <c r="AK901" t="s">
        <v>4217</v>
      </c>
    </row>
    <row r="902" spans="1:37" x14ac:dyDescent="0.25">
      <c r="A902" t="s">
        <v>4353</v>
      </c>
      <c r="C902" t="s">
        <v>33</v>
      </c>
      <c r="D902" t="s">
        <v>4354</v>
      </c>
      <c r="G902" t="s">
        <v>4355</v>
      </c>
      <c r="H902" t="s">
        <v>34</v>
      </c>
      <c r="I902" t="b">
        <v>0</v>
      </c>
      <c r="J902" s="1">
        <v>42451</v>
      </c>
      <c r="K902" s="2">
        <v>42451</v>
      </c>
      <c r="L902" t="s">
        <v>40</v>
      </c>
      <c r="M902" s="3">
        <v>0.77083333333333337</v>
      </c>
      <c r="N902" t="s">
        <v>1733</v>
      </c>
      <c r="O902" t="s">
        <v>1734</v>
      </c>
      <c r="P902" t="s">
        <v>156</v>
      </c>
      <c r="Q902" t="b">
        <v>0</v>
      </c>
      <c r="R902" s="1">
        <v>42451</v>
      </c>
      <c r="S902" s="2">
        <v>42451</v>
      </c>
      <c r="T902" t="s">
        <v>40</v>
      </c>
      <c r="U902" s="3">
        <v>0.77083333333333337</v>
      </c>
      <c r="V902" t="s">
        <v>1733</v>
      </c>
      <c r="W902" t="s">
        <v>1734</v>
      </c>
      <c r="X902" t="s">
        <v>156</v>
      </c>
      <c r="Y902" t="s">
        <v>4151</v>
      </c>
      <c r="Z902" t="s">
        <v>4152</v>
      </c>
      <c r="AA902" t="s">
        <v>4151</v>
      </c>
      <c r="AD902" t="s">
        <v>37</v>
      </c>
      <c r="AE902" t="s">
        <v>37</v>
      </c>
      <c r="AF902" t="s">
        <v>38</v>
      </c>
      <c r="AG902" t="s">
        <v>33</v>
      </c>
      <c r="AH902" t="s">
        <v>4356</v>
      </c>
      <c r="AI902" t="s">
        <v>4357</v>
      </c>
      <c r="AK902" t="s">
        <v>4358</v>
      </c>
    </row>
    <row r="903" spans="1:37" x14ac:dyDescent="0.25">
      <c r="A903" t="s">
        <v>165</v>
      </c>
      <c r="C903" t="s">
        <v>33</v>
      </c>
      <c r="D903" t="s">
        <v>4359</v>
      </c>
      <c r="G903" t="s">
        <v>4360</v>
      </c>
      <c r="H903" t="s">
        <v>34</v>
      </c>
      <c r="I903" t="b">
        <v>0</v>
      </c>
      <c r="J903" s="1">
        <v>42452</v>
      </c>
      <c r="K903" s="2">
        <v>42452</v>
      </c>
      <c r="L903" t="s">
        <v>41</v>
      </c>
      <c r="M903" s="3">
        <v>0.41666666666666669</v>
      </c>
      <c r="N903" t="s">
        <v>1744</v>
      </c>
      <c r="O903" t="s">
        <v>1745</v>
      </c>
      <c r="P903" t="s">
        <v>156</v>
      </c>
      <c r="Q903" t="b">
        <v>0</v>
      </c>
      <c r="R903" s="1">
        <v>42452</v>
      </c>
      <c r="S903" s="2">
        <v>42452</v>
      </c>
      <c r="T903" t="s">
        <v>41</v>
      </c>
      <c r="U903" s="3">
        <v>0.4375</v>
      </c>
      <c r="V903" t="s">
        <v>2655</v>
      </c>
      <c r="W903" t="s">
        <v>2657</v>
      </c>
      <c r="X903" t="s">
        <v>156</v>
      </c>
      <c r="Y903" t="s">
        <v>4126</v>
      </c>
      <c r="Z903" t="s">
        <v>4127</v>
      </c>
      <c r="AA903" t="s">
        <v>4126</v>
      </c>
      <c r="AD903" t="s">
        <v>37</v>
      </c>
      <c r="AE903" t="s">
        <v>37</v>
      </c>
      <c r="AF903" t="s">
        <v>38</v>
      </c>
      <c r="AG903" t="s">
        <v>33</v>
      </c>
      <c r="AH903" t="s">
        <v>4146</v>
      </c>
      <c r="AI903" t="s">
        <v>4147</v>
      </c>
      <c r="AK903" t="s">
        <v>4148</v>
      </c>
    </row>
    <row r="904" spans="1:37" x14ac:dyDescent="0.25">
      <c r="A904" t="s">
        <v>4361</v>
      </c>
      <c r="C904" t="s">
        <v>33</v>
      </c>
      <c r="D904" t="s">
        <v>4362</v>
      </c>
      <c r="G904" t="s">
        <v>4363</v>
      </c>
      <c r="H904" t="s">
        <v>34</v>
      </c>
      <c r="I904" t="b">
        <v>0</v>
      </c>
      <c r="J904" s="1">
        <v>42452</v>
      </c>
      <c r="K904" s="2">
        <v>42452</v>
      </c>
      <c r="L904" t="s">
        <v>41</v>
      </c>
      <c r="M904" s="3">
        <v>0.4375</v>
      </c>
      <c r="N904" t="s">
        <v>2655</v>
      </c>
      <c r="O904" t="s">
        <v>2657</v>
      </c>
      <c r="P904" t="s">
        <v>156</v>
      </c>
      <c r="Q904" t="b">
        <v>0</v>
      </c>
      <c r="R904" s="1">
        <v>42452</v>
      </c>
      <c r="S904" s="2">
        <v>42452</v>
      </c>
      <c r="T904" t="s">
        <v>41</v>
      </c>
      <c r="U904" s="3">
        <v>0.4375</v>
      </c>
      <c r="V904" t="s">
        <v>2655</v>
      </c>
      <c r="W904" t="s">
        <v>2657</v>
      </c>
      <c r="X904" t="s">
        <v>156</v>
      </c>
      <c r="Y904" t="s">
        <v>4345</v>
      </c>
      <c r="Z904" t="s">
        <v>4346</v>
      </c>
      <c r="AA904" t="s">
        <v>4345</v>
      </c>
      <c r="AD904" t="s">
        <v>37</v>
      </c>
      <c r="AE904" t="s">
        <v>37</v>
      </c>
      <c r="AF904" t="s">
        <v>38</v>
      </c>
      <c r="AG904" t="s">
        <v>33</v>
      </c>
      <c r="AH904" t="s">
        <v>4364</v>
      </c>
      <c r="AI904" t="s">
        <v>4365</v>
      </c>
      <c r="AK904" t="s">
        <v>4366</v>
      </c>
    </row>
    <row r="905" spans="1:37" x14ac:dyDescent="0.25">
      <c r="A905" t="s">
        <v>165</v>
      </c>
      <c r="C905" t="s">
        <v>33</v>
      </c>
      <c r="D905" t="s">
        <v>4367</v>
      </c>
      <c r="G905" t="s">
        <v>4368</v>
      </c>
      <c r="H905" t="s">
        <v>34</v>
      </c>
      <c r="I905" t="b">
        <v>0</v>
      </c>
      <c r="J905" s="1">
        <v>42452</v>
      </c>
      <c r="K905" s="2">
        <v>42452</v>
      </c>
      <c r="L905" t="s">
        <v>41</v>
      </c>
      <c r="M905" s="3">
        <v>0.45833333333333331</v>
      </c>
      <c r="N905" t="s">
        <v>4369</v>
      </c>
      <c r="O905" t="s">
        <v>4370</v>
      </c>
      <c r="P905" t="s">
        <v>156</v>
      </c>
      <c r="Q905" t="b">
        <v>0</v>
      </c>
      <c r="R905" s="1">
        <v>42452</v>
      </c>
      <c r="S905" s="2">
        <v>42452</v>
      </c>
      <c r="T905" t="s">
        <v>41</v>
      </c>
      <c r="U905" s="3">
        <v>0.47916666666666669</v>
      </c>
      <c r="V905" t="s">
        <v>4371</v>
      </c>
      <c r="W905" t="s">
        <v>4372</v>
      </c>
      <c r="X905" t="s">
        <v>156</v>
      </c>
      <c r="Y905" t="s">
        <v>4126</v>
      </c>
      <c r="Z905" t="s">
        <v>4127</v>
      </c>
      <c r="AA905" t="s">
        <v>4126</v>
      </c>
      <c r="AD905" t="s">
        <v>37</v>
      </c>
      <c r="AE905" t="s">
        <v>37</v>
      </c>
      <c r="AF905" t="s">
        <v>38</v>
      </c>
      <c r="AG905" t="s">
        <v>33</v>
      </c>
      <c r="AH905" t="s">
        <v>4146</v>
      </c>
      <c r="AI905" t="s">
        <v>4147</v>
      </c>
      <c r="AK905" t="s">
        <v>4148</v>
      </c>
    </row>
    <row r="906" spans="1:37" x14ac:dyDescent="0.25">
      <c r="A906" t="s">
        <v>4373</v>
      </c>
      <c r="C906" t="s">
        <v>33</v>
      </c>
      <c r="D906" t="s">
        <v>4374</v>
      </c>
      <c r="F906" t="s">
        <v>4375</v>
      </c>
      <c r="G906" t="s">
        <v>4376</v>
      </c>
      <c r="H906" t="s">
        <v>34</v>
      </c>
      <c r="I906" t="b">
        <v>0</v>
      </c>
      <c r="J906" s="1">
        <v>42453</v>
      </c>
      <c r="K906" s="2">
        <v>42453</v>
      </c>
      <c r="L906" t="s">
        <v>42</v>
      </c>
      <c r="M906" s="3">
        <v>0.4375</v>
      </c>
      <c r="N906" t="s">
        <v>4377</v>
      </c>
      <c r="O906" t="s">
        <v>4378</v>
      </c>
      <c r="P906" t="s">
        <v>156</v>
      </c>
      <c r="Q906" t="b">
        <v>0</v>
      </c>
      <c r="R906" s="1">
        <v>42453</v>
      </c>
      <c r="S906" s="2">
        <v>42453</v>
      </c>
      <c r="T906" t="s">
        <v>42</v>
      </c>
      <c r="U906" s="3">
        <v>0.60416666666666663</v>
      </c>
      <c r="V906" t="s">
        <v>3341</v>
      </c>
      <c r="W906" t="s">
        <v>3343</v>
      </c>
      <c r="X906" t="s">
        <v>156</v>
      </c>
      <c r="Y906" t="s">
        <v>4126</v>
      </c>
      <c r="Z906" t="s">
        <v>4127</v>
      </c>
      <c r="AA906" t="s">
        <v>4126</v>
      </c>
      <c r="AD906" t="s">
        <v>37</v>
      </c>
      <c r="AE906" t="s">
        <v>37</v>
      </c>
      <c r="AF906" t="s">
        <v>38</v>
      </c>
      <c r="AG906" t="s">
        <v>33</v>
      </c>
      <c r="AH906" t="s">
        <v>4379</v>
      </c>
      <c r="AI906" t="s">
        <v>4380</v>
      </c>
      <c r="AK906" t="s">
        <v>4381</v>
      </c>
    </row>
    <row r="907" spans="1:37" x14ac:dyDescent="0.25">
      <c r="A907" t="s">
        <v>241</v>
      </c>
      <c r="C907" t="s">
        <v>33</v>
      </c>
      <c r="D907" t="s">
        <v>4382</v>
      </c>
      <c r="G907" t="s">
        <v>4383</v>
      </c>
      <c r="H907" t="s">
        <v>34</v>
      </c>
      <c r="I907" t="b">
        <v>0</v>
      </c>
      <c r="J907" s="1">
        <v>42453</v>
      </c>
      <c r="K907" s="2">
        <v>42453</v>
      </c>
      <c r="L907" t="s">
        <v>42</v>
      </c>
      <c r="M907" s="3">
        <v>0.66666666666666663</v>
      </c>
      <c r="N907" t="s">
        <v>1769</v>
      </c>
      <c r="O907" t="s">
        <v>1770</v>
      </c>
      <c r="P907" t="s">
        <v>156</v>
      </c>
      <c r="Q907" t="b">
        <v>0</v>
      </c>
      <c r="R907" s="1">
        <v>42453</v>
      </c>
      <c r="S907" s="2">
        <v>42453</v>
      </c>
      <c r="T907" t="s">
        <v>42</v>
      </c>
      <c r="U907" s="3">
        <v>0.70833333333333337</v>
      </c>
      <c r="V907" t="s">
        <v>1764</v>
      </c>
      <c r="W907" t="s">
        <v>1765</v>
      </c>
      <c r="X907" t="s">
        <v>156</v>
      </c>
      <c r="Y907" t="s">
        <v>4126</v>
      </c>
      <c r="Z907" t="s">
        <v>4127</v>
      </c>
      <c r="AA907" t="s">
        <v>4126</v>
      </c>
      <c r="AD907" t="s">
        <v>37</v>
      </c>
      <c r="AE907" t="s">
        <v>37</v>
      </c>
      <c r="AF907" t="s">
        <v>38</v>
      </c>
      <c r="AG907" t="s">
        <v>33</v>
      </c>
      <c r="AH907" t="s">
        <v>4384</v>
      </c>
      <c r="AI907" t="s">
        <v>4385</v>
      </c>
      <c r="AK907" t="s">
        <v>4386</v>
      </c>
    </row>
    <row r="908" spans="1:37" x14ac:dyDescent="0.25">
      <c r="A908" t="s">
        <v>4180</v>
      </c>
      <c r="C908" t="s">
        <v>33</v>
      </c>
      <c r="D908" t="s">
        <v>4181</v>
      </c>
      <c r="E908" t="s">
        <v>4387</v>
      </c>
      <c r="G908" t="s">
        <v>4388</v>
      </c>
      <c r="H908" t="s">
        <v>34</v>
      </c>
      <c r="I908" t="b">
        <v>0</v>
      </c>
      <c r="J908" s="1">
        <v>42454</v>
      </c>
      <c r="K908" s="2">
        <v>42454</v>
      </c>
      <c r="L908" t="s">
        <v>43</v>
      </c>
      <c r="M908" s="3">
        <v>0.41666666666666669</v>
      </c>
      <c r="N908" t="s">
        <v>4387</v>
      </c>
      <c r="O908" t="s">
        <v>4389</v>
      </c>
      <c r="P908" t="s">
        <v>156</v>
      </c>
      <c r="Q908" t="b">
        <v>0</v>
      </c>
      <c r="R908" s="1">
        <v>42454</v>
      </c>
      <c r="S908" s="2">
        <v>42454</v>
      </c>
      <c r="T908" t="s">
        <v>43</v>
      </c>
      <c r="U908" s="3">
        <v>0.5</v>
      </c>
      <c r="V908" t="s">
        <v>4390</v>
      </c>
      <c r="W908" t="s">
        <v>4391</v>
      </c>
      <c r="X908" t="s">
        <v>156</v>
      </c>
      <c r="Y908" t="s">
        <v>4126</v>
      </c>
      <c r="Z908" t="s">
        <v>4127</v>
      </c>
      <c r="AA908" t="s">
        <v>4126</v>
      </c>
      <c r="AD908" t="s">
        <v>37</v>
      </c>
      <c r="AE908" t="s">
        <v>37</v>
      </c>
      <c r="AF908" t="s">
        <v>38</v>
      </c>
      <c r="AG908" t="s">
        <v>33</v>
      </c>
      <c r="AH908" t="s">
        <v>4187</v>
      </c>
      <c r="AI908" t="s">
        <v>4188</v>
      </c>
      <c r="AK908" t="s">
        <v>4189</v>
      </c>
    </row>
    <row r="909" spans="1:37" x14ac:dyDescent="0.25">
      <c r="A909" t="s">
        <v>4392</v>
      </c>
      <c r="C909" t="s">
        <v>33</v>
      </c>
      <c r="D909" t="s">
        <v>4393</v>
      </c>
      <c r="G909" t="s">
        <v>4394</v>
      </c>
      <c r="H909" t="s">
        <v>34</v>
      </c>
      <c r="I909" t="b">
        <v>0</v>
      </c>
      <c r="J909" s="1">
        <v>42455</v>
      </c>
      <c r="K909" s="2">
        <v>42455</v>
      </c>
      <c r="L909" t="s">
        <v>35</v>
      </c>
      <c r="M909" s="3">
        <v>0.41666666666666669</v>
      </c>
      <c r="N909" t="s">
        <v>4395</v>
      </c>
      <c r="O909" t="s">
        <v>4396</v>
      </c>
      <c r="P909" t="s">
        <v>156</v>
      </c>
      <c r="Q909" t="b">
        <v>0</v>
      </c>
      <c r="R909" s="1">
        <v>42455</v>
      </c>
      <c r="S909" s="2">
        <v>42455</v>
      </c>
      <c r="T909" t="s">
        <v>35</v>
      </c>
      <c r="U909" s="3">
        <v>0.41666666666666669</v>
      </c>
      <c r="V909" t="s">
        <v>4395</v>
      </c>
      <c r="W909" t="s">
        <v>4396</v>
      </c>
      <c r="X909" t="s">
        <v>156</v>
      </c>
      <c r="Y909" t="s">
        <v>4151</v>
      </c>
      <c r="Z909" t="s">
        <v>4152</v>
      </c>
      <c r="AA909" t="s">
        <v>4151</v>
      </c>
      <c r="AD909" t="s">
        <v>37</v>
      </c>
      <c r="AE909" t="s">
        <v>37</v>
      </c>
      <c r="AF909" t="s">
        <v>38</v>
      </c>
      <c r="AG909" t="s">
        <v>33</v>
      </c>
      <c r="AH909" t="s">
        <v>4397</v>
      </c>
      <c r="AI909" t="s">
        <v>4398</v>
      </c>
      <c r="AK909" t="s">
        <v>4399</v>
      </c>
    </row>
    <row r="910" spans="1:37" x14ac:dyDescent="0.25">
      <c r="A910" t="s">
        <v>574</v>
      </c>
      <c r="C910" t="s">
        <v>33</v>
      </c>
      <c r="D910" t="s">
        <v>575</v>
      </c>
      <c r="G910" t="s">
        <v>576</v>
      </c>
      <c r="H910" t="s">
        <v>34</v>
      </c>
      <c r="I910" t="b">
        <v>0</v>
      </c>
      <c r="J910" s="1">
        <v>42456</v>
      </c>
      <c r="K910" s="2">
        <v>42456</v>
      </c>
      <c r="L910" t="s">
        <v>36</v>
      </c>
      <c r="M910" s="3">
        <v>0</v>
      </c>
      <c r="N910" t="s">
        <v>577</v>
      </c>
      <c r="O910" t="s">
        <v>578</v>
      </c>
      <c r="P910" t="s">
        <v>156</v>
      </c>
      <c r="Q910" t="b">
        <v>0</v>
      </c>
      <c r="R910" s="1">
        <v>42456</v>
      </c>
      <c r="S910" s="2">
        <v>42456</v>
      </c>
      <c r="T910" t="s">
        <v>36</v>
      </c>
      <c r="U910" s="3">
        <v>0</v>
      </c>
      <c r="V910" t="s">
        <v>577</v>
      </c>
      <c r="W910" t="s">
        <v>578</v>
      </c>
      <c r="X910" t="s">
        <v>156</v>
      </c>
      <c r="Y910" t="s">
        <v>305</v>
      </c>
      <c r="AA910" t="s">
        <v>164</v>
      </c>
      <c r="AD910" t="s">
        <v>37</v>
      </c>
      <c r="AE910" t="s">
        <v>37</v>
      </c>
      <c r="AF910" t="s">
        <v>38</v>
      </c>
      <c r="AG910" t="s">
        <v>33</v>
      </c>
      <c r="AH910" t="s">
        <v>306</v>
      </c>
      <c r="AI910" t="s">
        <v>579</v>
      </c>
      <c r="AK910" t="s">
        <v>580</v>
      </c>
    </row>
    <row r="911" spans="1:37" x14ac:dyDescent="0.25">
      <c r="A911" t="s">
        <v>4190</v>
      </c>
      <c r="C911" t="s">
        <v>33</v>
      </c>
      <c r="D911" t="s">
        <v>4400</v>
      </c>
      <c r="G911" t="s">
        <v>4401</v>
      </c>
      <c r="H911" t="s">
        <v>34</v>
      </c>
      <c r="I911" t="b">
        <v>0</v>
      </c>
      <c r="J911" s="1">
        <v>42457</v>
      </c>
      <c r="K911" s="2">
        <v>42457</v>
      </c>
      <c r="L911" t="s">
        <v>39</v>
      </c>
      <c r="M911" s="3">
        <v>0.41666666666666669</v>
      </c>
      <c r="N911" t="s">
        <v>1779</v>
      </c>
      <c r="O911" t="s">
        <v>1781</v>
      </c>
      <c r="P911" t="s">
        <v>156</v>
      </c>
      <c r="Q911" t="b">
        <v>0</v>
      </c>
      <c r="R911" s="1">
        <v>42457</v>
      </c>
      <c r="S911" s="2">
        <v>42457</v>
      </c>
      <c r="T911" t="s">
        <v>39</v>
      </c>
      <c r="U911" s="3">
        <v>0.41666666666666669</v>
      </c>
      <c r="V911" t="s">
        <v>1779</v>
      </c>
      <c r="W911" t="s">
        <v>1781</v>
      </c>
      <c r="X911" t="s">
        <v>156</v>
      </c>
      <c r="Y911" t="s">
        <v>4151</v>
      </c>
      <c r="Z911" t="s">
        <v>4152</v>
      </c>
      <c r="AA911" t="s">
        <v>4151</v>
      </c>
      <c r="AD911" t="s">
        <v>37</v>
      </c>
      <c r="AE911" t="s">
        <v>37</v>
      </c>
      <c r="AF911" t="s">
        <v>38</v>
      </c>
      <c r="AG911" t="s">
        <v>33</v>
      </c>
      <c r="AH911" t="s">
        <v>4153</v>
      </c>
      <c r="AI911" t="s">
        <v>4195</v>
      </c>
      <c r="AK911" t="s">
        <v>4155</v>
      </c>
    </row>
    <row r="912" spans="1:37" x14ac:dyDescent="0.25">
      <c r="A912" t="s">
        <v>4190</v>
      </c>
      <c r="C912" t="s">
        <v>33</v>
      </c>
      <c r="D912" t="s">
        <v>4402</v>
      </c>
      <c r="G912" t="s">
        <v>4403</v>
      </c>
      <c r="H912" t="s">
        <v>34</v>
      </c>
      <c r="I912" t="b">
        <v>0</v>
      </c>
      <c r="J912" s="1">
        <v>42457</v>
      </c>
      <c r="K912" s="2">
        <v>42457</v>
      </c>
      <c r="L912" t="s">
        <v>39</v>
      </c>
      <c r="M912" s="3">
        <v>0.45833333333333331</v>
      </c>
      <c r="N912" t="s">
        <v>4404</v>
      </c>
      <c r="O912" t="s">
        <v>4405</v>
      </c>
      <c r="P912" t="s">
        <v>156</v>
      </c>
      <c r="Q912" t="b">
        <v>0</v>
      </c>
      <c r="R912" s="1">
        <v>42457</v>
      </c>
      <c r="S912" s="2">
        <v>42457</v>
      </c>
      <c r="T912" t="s">
        <v>39</v>
      </c>
      <c r="U912" s="3">
        <v>0.45833333333333331</v>
      </c>
      <c r="V912" t="s">
        <v>4404</v>
      </c>
      <c r="W912" t="s">
        <v>4405</v>
      </c>
      <c r="X912" t="s">
        <v>156</v>
      </c>
      <c r="Y912" t="s">
        <v>4151</v>
      </c>
      <c r="Z912" t="s">
        <v>4152</v>
      </c>
      <c r="AA912" t="s">
        <v>4151</v>
      </c>
      <c r="AD912" t="s">
        <v>37</v>
      </c>
      <c r="AE912" t="s">
        <v>37</v>
      </c>
      <c r="AF912" t="s">
        <v>38</v>
      </c>
      <c r="AG912" t="s">
        <v>33</v>
      </c>
      <c r="AH912" t="s">
        <v>4153</v>
      </c>
      <c r="AI912" t="s">
        <v>4195</v>
      </c>
      <c r="AK912" t="s">
        <v>4155</v>
      </c>
    </row>
    <row r="913" spans="1:37" x14ac:dyDescent="0.25">
      <c r="A913" t="s">
        <v>4252</v>
      </c>
      <c r="C913" t="s">
        <v>33</v>
      </c>
      <c r="D913" t="s">
        <v>4406</v>
      </c>
      <c r="G913" t="s">
        <v>4407</v>
      </c>
      <c r="H913" t="s">
        <v>34</v>
      </c>
      <c r="I913" t="b">
        <v>0</v>
      </c>
      <c r="J913" s="1">
        <v>42457</v>
      </c>
      <c r="K913" s="2">
        <v>42457</v>
      </c>
      <c r="L913" t="s">
        <v>39</v>
      </c>
      <c r="M913" s="3">
        <v>0.77083333333333337</v>
      </c>
      <c r="N913" t="s">
        <v>587</v>
      </c>
      <c r="O913" t="s">
        <v>588</v>
      </c>
      <c r="P913" t="s">
        <v>156</v>
      </c>
      <c r="Q913" t="b">
        <v>0</v>
      </c>
      <c r="R913" s="1">
        <v>42457</v>
      </c>
      <c r="S913" s="2">
        <v>42457</v>
      </c>
      <c r="T913" t="s">
        <v>39</v>
      </c>
      <c r="U913" s="3">
        <v>0.8125</v>
      </c>
      <c r="V913" t="s">
        <v>4408</v>
      </c>
      <c r="W913" t="s">
        <v>4409</v>
      </c>
      <c r="X913" t="s">
        <v>156</v>
      </c>
      <c r="Y913" t="s">
        <v>4126</v>
      </c>
      <c r="Z913" t="s">
        <v>4127</v>
      </c>
      <c r="AA913" t="s">
        <v>4126</v>
      </c>
      <c r="AD913" t="s">
        <v>37</v>
      </c>
      <c r="AE913" t="s">
        <v>37</v>
      </c>
      <c r="AF913" t="s">
        <v>38</v>
      </c>
      <c r="AG913" t="s">
        <v>33</v>
      </c>
      <c r="AH913" t="s">
        <v>4146</v>
      </c>
      <c r="AI913" t="s">
        <v>4257</v>
      </c>
      <c r="AK913" t="s">
        <v>4148</v>
      </c>
    </row>
    <row r="914" spans="1:37" x14ac:dyDescent="0.25">
      <c r="A914" t="s">
        <v>1477</v>
      </c>
      <c r="C914" t="s">
        <v>33</v>
      </c>
      <c r="D914" t="s">
        <v>4122</v>
      </c>
      <c r="E914" t="s">
        <v>4410</v>
      </c>
      <c r="G914" t="s">
        <v>4411</v>
      </c>
      <c r="H914" t="s">
        <v>34</v>
      </c>
      <c r="I914" t="b">
        <v>0</v>
      </c>
      <c r="J914" s="1">
        <v>42458</v>
      </c>
      <c r="K914" s="2">
        <v>42458</v>
      </c>
      <c r="L914" t="s">
        <v>40</v>
      </c>
      <c r="M914" s="3">
        <v>0.41666666666666669</v>
      </c>
      <c r="N914" t="s">
        <v>4410</v>
      </c>
      <c r="O914" t="s">
        <v>4412</v>
      </c>
      <c r="P914" t="s">
        <v>156</v>
      </c>
      <c r="Q914" t="b">
        <v>0</v>
      </c>
      <c r="R914" s="1">
        <v>42458</v>
      </c>
      <c r="S914" s="2">
        <v>42458</v>
      </c>
      <c r="T914" t="s">
        <v>40</v>
      </c>
      <c r="U914" s="3">
        <v>0.58333333333333337</v>
      </c>
      <c r="V914" t="s">
        <v>3405</v>
      </c>
      <c r="W914" t="s">
        <v>3406</v>
      </c>
      <c r="X914" t="s">
        <v>156</v>
      </c>
      <c r="Y914" t="s">
        <v>4126</v>
      </c>
      <c r="Z914" t="s">
        <v>4127</v>
      </c>
      <c r="AA914" t="s">
        <v>4126</v>
      </c>
      <c r="AD914" t="s">
        <v>37</v>
      </c>
      <c r="AE914" t="s">
        <v>37</v>
      </c>
      <c r="AF914" t="s">
        <v>38</v>
      </c>
      <c r="AG914" t="s">
        <v>33</v>
      </c>
      <c r="AH914" t="s">
        <v>4128</v>
      </c>
      <c r="AI914" t="s">
        <v>1485</v>
      </c>
      <c r="AK914" t="s">
        <v>4129</v>
      </c>
    </row>
    <row r="915" spans="1:37" x14ac:dyDescent="0.25">
      <c r="A915" t="s">
        <v>4413</v>
      </c>
      <c r="C915" t="s">
        <v>33</v>
      </c>
      <c r="D915" t="s">
        <v>4414</v>
      </c>
      <c r="G915" t="s">
        <v>4415</v>
      </c>
      <c r="H915" t="s">
        <v>34</v>
      </c>
      <c r="I915" t="b">
        <v>0</v>
      </c>
      <c r="J915" s="1">
        <v>42458</v>
      </c>
      <c r="K915" s="2">
        <v>42458</v>
      </c>
      <c r="L915" t="s">
        <v>40</v>
      </c>
      <c r="M915" s="3">
        <v>0.41666666666666669</v>
      </c>
      <c r="N915" t="s">
        <v>4410</v>
      </c>
      <c r="O915" t="s">
        <v>4412</v>
      </c>
      <c r="P915" t="s">
        <v>156</v>
      </c>
      <c r="Q915" t="b">
        <v>0</v>
      </c>
      <c r="R915" s="1">
        <v>42458</v>
      </c>
      <c r="S915" s="2">
        <v>42458</v>
      </c>
      <c r="T915" t="s">
        <v>40</v>
      </c>
      <c r="U915" s="3">
        <v>0.41666666666666669</v>
      </c>
      <c r="V915" t="s">
        <v>4410</v>
      </c>
      <c r="W915" t="s">
        <v>4412</v>
      </c>
      <c r="X915" t="s">
        <v>156</v>
      </c>
      <c r="Y915" t="s">
        <v>4345</v>
      </c>
      <c r="Z915" t="s">
        <v>4346</v>
      </c>
      <c r="AA915" t="s">
        <v>4345</v>
      </c>
      <c r="AD915" t="s">
        <v>37</v>
      </c>
      <c r="AE915" t="s">
        <v>37</v>
      </c>
      <c r="AF915" t="s">
        <v>38</v>
      </c>
      <c r="AG915" t="s">
        <v>33</v>
      </c>
      <c r="AH915" t="s">
        <v>4416</v>
      </c>
      <c r="AI915" t="s">
        <v>4417</v>
      </c>
      <c r="AK915" t="s">
        <v>4418</v>
      </c>
    </row>
    <row r="916" spans="1:37" x14ac:dyDescent="0.25">
      <c r="A916" t="s">
        <v>4130</v>
      </c>
      <c r="C916" t="s">
        <v>33</v>
      </c>
      <c r="D916" t="s">
        <v>4131</v>
      </c>
      <c r="E916" t="s">
        <v>4419</v>
      </c>
      <c r="G916" t="s">
        <v>4420</v>
      </c>
      <c r="H916" t="s">
        <v>34</v>
      </c>
      <c r="I916" t="b">
        <v>0</v>
      </c>
      <c r="J916" s="1">
        <v>42458</v>
      </c>
      <c r="K916" s="2">
        <v>42458</v>
      </c>
      <c r="L916" t="s">
        <v>40</v>
      </c>
      <c r="M916" s="3">
        <v>0.54166666666666663</v>
      </c>
      <c r="N916" t="s">
        <v>4419</v>
      </c>
      <c r="O916" t="s">
        <v>4421</v>
      </c>
      <c r="P916" t="s">
        <v>156</v>
      </c>
      <c r="Q916" t="b">
        <v>0</v>
      </c>
      <c r="R916" s="1">
        <v>42458</v>
      </c>
      <c r="S916" s="2">
        <v>42458</v>
      </c>
      <c r="T916" t="s">
        <v>40</v>
      </c>
      <c r="U916" s="3">
        <v>0.54166666666666663</v>
      </c>
      <c r="V916" t="s">
        <v>4419</v>
      </c>
      <c r="W916" t="s">
        <v>4421</v>
      </c>
      <c r="X916" t="s">
        <v>156</v>
      </c>
      <c r="Y916" t="s">
        <v>4126</v>
      </c>
      <c r="Z916" t="s">
        <v>4127</v>
      </c>
      <c r="AA916" t="s">
        <v>4126</v>
      </c>
      <c r="AD916" t="s">
        <v>37</v>
      </c>
      <c r="AE916" t="s">
        <v>37</v>
      </c>
      <c r="AF916" t="s">
        <v>38</v>
      </c>
      <c r="AG916" t="s">
        <v>33</v>
      </c>
      <c r="AH916" t="s">
        <v>4135</v>
      </c>
      <c r="AI916" t="s">
        <v>4136</v>
      </c>
      <c r="AK916" t="s">
        <v>4137</v>
      </c>
    </row>
    <row r="917" spans="1:37" x14ac:dyDescent="0.25">
      <c r="A917" t="s">
        <v>4138</v>
      </c>
      <c r="C917" t="s">
        <v>33</v>
      </c>
      <c r="D917" t="s">
        <v>4139</v>
      </c>
      <c r="E917" t="s">
        <v>591</v>
      </c>
      <c r="G917" t="s">
        <v>4422</v>
      </c>
      <c r="H917" t="s">
        <v>34</v>
      </c>
      <c r="I917" t="b">
        <v>0</v>
      </c>
      <c r="J917" s="1">
        <v>42458</v>
      </c>
      <c r="K917" s="2">
        <v>42458</v>
      </c>
      <c r="L917" t="s">
        <v>40</v>
      </c>
      <c r="M917" s="3">
        <v>0.66666666666666663</v>
      </c>
      <c r="N917" t="s">
        <v>591</v>
      </c>
      <c r="O917" t="s">
        <v>592</v>
      </c>
      <c r="P917" t="s">
        <v>156</v>
      </c>
      <c r="Q917" t="b">
        <v>0</v>
      </c>
      <c r="R917" s="1">
        <v>42458</v>
      </c>
      <c r="S917" s="2">
        <v>42458</v>
      </c>
      <c r="T917" t="s">
        <v>40</v>
      </c>
      <c r="U917" s="3">
        <v>0.70833333333333337</v>
      </c>
      <c r="V917" t="s">
        <v>4423</v>
      </c>
      <c r="W917" t="s">
        <v>4424</v>
      </c>
      <c r="X917" t="s">
        <v>156</v>
      </c>
      <c r="Y917" t="s">
        <v>4126</v>
      </c>
      <c r="Z917" t="s">
        <v>4127</v>
      </c>
      <c r="AA917" t="s">
        <v>4126</v>
      </c>
      <c r="AD917" t="s">
        <v>37</v>
      </c>
      <c r="AE917" t="s">
        <v>37</v>
      </c>
      <c r="AF917" t="s">
        <v>38</v>
      </c>
      <c r="AG917" t="s">
        <v>33</v>
      </c>
      <c r="AH917" t="s">
        <v>4141</v>
      </c>
      <c r="AI917" t="s">
        <v>4142</v>
      </c>
      <c r="AK917" t="s">
        <v>4143</v>
      </c>
    </row>
    <row r="918" spans="1:37" x14ac:dyDescent="0.25">
      <c r="A918" t="s">
        <v>165</v>
      </c>
      <c r="C918" t="s">
        <v>33</v>
      </c>
      <c r="D918" t="s">
        <v>4425</v>
      </c>
      <c r="G918" t="s">
        <v>4426</v>
      </c>
      <c r="H918" t="s">
        <v>34</v>
      </c>
      <c r="I918" t="b">
        <v>0</v>
      </c>
      <c r="J918" s="1">
        <v>42459</v>
      </c>
      <c r="K918" s="2">
        <v>42459</v>
      </c>
      <c r="L918" t="s">
        <v>41</v>
      </c>
      <c r="M918" s="3">
        <v>0.41666666666666669</v>
      </c>
      <c r="N918" t="s">
        <v>1821</v>
      </c>
      <c r="O918" t="s">
        <v>1822</v>
      </c>
      <c r="P918" t="s">
        <v>156</v>
      </c>
      <c r="Q918" t="b">
        <v>0</v>
      </c>
      <c r="R918" s="1">
        <v>42459</v>
      </c>
      <c r="S918" s="2">
        <v>42459</v>
      </c>
      <c r="T918" t="s">
        <v>41</v>
      </c>
      <c r="U918" s="3">
        <v>0.4375</v>
      </c>
      <c r="V918" t="s">
        <v>3418</v>
      </c>
      <c r="W918" t="s">
        <v>3419</v>
      </c>
      <c r="X918" t="s">
        <v>156</v>
      </c>
      <c r="Y918" t="s">
        <v>4126</v>
      </c>
      <c r="Z918" t="s">
        <v>4127</v>
      </c>
      <c r="AA918" t="s">
        <v>4126</v>
      </c>
      <c r="AD918" t="s">
        <v>37</v>
      </c>
      <c r="AE918" t="s">
        <v>37</v>
      </c>
      <c r="AF918" t="s">
        <v>38</v>
      </c>
      <c r="AG918" t="s">
        <v>33</v>
      </c>
      <c r="AH918" t="s">
        <v>4146</v>
      </c>
      <c r="AI918" t="s">
        <v>4147</v>
      </c>
      <c r="AK918" t="s">
        <v>4148</v>
      </c>
    </row>
    <row r="919" spans="1:37" x14ac:dyDescent="0.25">
      <c r="A919" t="s">
        <v>1414</v>
      </c>
      <c r="C919" t="s">
        <v>33</v>
      </c>
      <c r="D919" t="s">
        <v>4427</v>
      </c>
      <c r="G919" t="s">
        <v>4428</v>
      </c>
      <c r="H919" t="s">
        <v>34</v>
      </c>
      <c r="I919" t="b">
        <v>0</v>
      </c>
      <c r="J919" s="1">
        <v>42459</v>
      </c>
      <c r="K919" s="2">
        <v>42459</v>
      </c>
      <c r="L919" t="s">
        <v>41</v>
      </c>
      <c r="M919" s="3">
        <v>0.4375</v>
      </c>
      <c r="N919" t="s">
        <v>3418</v>
      </c>
      <c r="O919" t="s">
        <v>3419</v>
      </c>
      <c r="P919" t="s">
        <v>156</v>
      </c>
      <c r="Q919" t="b">
        <v>0</v>
      </c>
      <c r="R919" s="1">
        <v>42459</v>
      </c>
      <c r="S919" s="2">
        <v>42459</v>
      </c>
      <c r="T919" t="s">
        <v>41</v>
      </c>
      <c r="U919" s="3">
        <v>0.4375</v>
      </c>
      <c r="V919" t="s">
        <v>3418</v>
      </c>
      <c r="W919" t="s">
        <v>3419</v>
      </c>
      <c r="X919" t="s">
        <v>156</v>
      </c>
      <c r="Y919" t="s">
        <v>4151</v>
      </c>
      <c r="Z919" t="s">
        <v>4152</v>
      </c>
      <c r="AA919" t="s">
        <v>4151</v>
      </c>
      <c r="AD919" t="s">
        <v>37</v>
      </c>
      <c r="AE919" t="s">
        <v>37</v>
      </c>
      <c r="AF919" t="s">
        <v>38</v>
      </c>
      <c r="AG919" t="s">
        <v>33</v>
      </c>
      <c r="AH919" t="s">
        <v>4153</v>
      </c>
      <c r="AI919" t="s">
        <v>4154</v>
      </c>
      <c r="AK919" t="s">
        <v>4429</v>
      </c>
    </row>
    <row r="920" spans="1:37" x14ac:dyDescent="0.25">
      <c r="A920" t="s">
        <v>165</v>
      </c>
      <c r="C920" t="s">
        <v>33</v>
      </c>
      <c r="D920" t="s">
        <v>4430</v>
      </c>
      <c r="G920" t="s">
        <v>4431</v>
      </c>
      <c r="H920" t="s">
        <v>34</v>
      </c>
      <c r="I920" t="b">
        <v>0</v>
      </c>
      <c r="J920" s="1">
        <v>42459</v>
      </c>
      <c r="K920" s="2">
        <v>42459</v>
      </c>
      <c r="L920" t="s">
        <v>41</v>
      </c>
      <c r="M920" s="3">
        <v>0.45833333333333331</v>
      </c>
      <c r="N920" t="s">
        <v>4432</v>
      </c>
      <c r="O920" t="s">
        <v>4433</v>
      </c>
      <c r="P920" t="s">
        <v>156</v>
      </c>
      <c r="Q920" t="b">
        <v>0</v>
      </c>
      <c r="R920" s="1">
        <v>42459</v>
      </c>
      <c r="S920" s="2">
        <v>42459</v>
      </c>
      <c r="T920" t="s">
        <v>41</v>
      </c>
      <c r="U920" s="3">
        <v>0.47916666666666669</v>
      </c>
      <c r="V920" t="s">
        <v>4434</v>
      </c>
      <c r="W920" t="s">
        <v>4435</v>
      </c>
      <c r="X920" t="s">
        <v>156</v>
      </c>
      <c r="Y920" t="s">
        <v>4126</v>
      </c>
      <c r="Z920" t="s">
        <v>4127</v>
      </c>
      <c r="AA920" t="s">
        <v>4126</v>
      </c>
      <c r="AD920" t="s">
        <v>37</v>
      </c>
      <c r="AE920" t="s">
        <v>37</v>
      </c>
      <c r="AF920" t="s">
        <v>38</v>
      </c>
      <c r="AG920" t="s">
        <v>33</v>
      </c>
      <c r="AH920" t="s">
        <v>4146</v>
      </c>
      <c r="AI920" t="s">
        <v>4147</v>
      </c>
      <c r="AK920" t="s">
        <v>4148</v>
      </c>
    </row>
    <row r="921" spans="1:37" x14ac:dyDescent="0.25">
      <c r="A921" t="s">
        <v>4436</v>
      </c>
      <c r="C921" t="s">
        <v>33</v>
      </c>
      <c r="D921" t="s">
        <v>4437</v>
      </c>
      <c r="G921" t="s">
        <v>4438</v>
      </c>
      <c r="H921" t="s">
        <v>34</v>
      </c>
      <c r="I921" t="b">
        <v>0</v>
      </c>
      <c r="J921" s="1">
        <v>42460</v>
      </c>
      <c r="K921" s="2">
        <v>42460</v>
      </c>
      <c r="L921" t="s">
        <v>42</v>
      </c>
      <c r="M921" s="3">
        <v>0.64583333333333337</v>
      </c>
      <c r="N921" t="s">
        <v>619</v>
      </c>
      <c r="O921" t="s">
        <v>620</v>
      </c>
      <c r="P921" t="s">
        <v>156</v>
      </c>
      <c r="Q921" t="b">
        <v>0</v>
      </c>
      <c r="R921" s="1">
        <v>42460</v>
      </c>
      <c r="S921" s="2">
        <v>42460</v>
      </c>
      <c r="T921" t="s">
        <v>42</v>
      </c>
      <c r="U921" s="3">
        <v>0.64583333333333337</v>
      </c>
      <c r="V921" t="s">
        <v>619</v>
      </c>
      <c r="W921" t="s">
        <v>620</v>
      </c>
      <c r="X921" t="s">
        <v>156</v>
      </c>
      <c r="Y921" t="s">
        <v>4345</v>
      </c>
      <c r="Z921" t="s">
        <v>4346</v>
      </c>
      <c r="AA921" t="s">
        <v>4345</v>
      </c>
      <c r="AD921" t="s">
        <v>37</v>
      </c>
      <c r="AE921" t="s">
        <v>37</v>
      </c>
      <c r="AF921" t="s">
        <v>38</v>
      </c>
      <c r="AG921" t="s">
        <v>33</v>
      </c>
      <c r="AH921" t="s">
        <v>4439</v>
      </c>
      <c r="AI921" t="s">
        <v>4440</v>
      </c>
      <c r="AK921" t="s">
        <v>4441</v>
      </c>
    </row>
    <row r="922" spans="1:37" x14ac:dyDescent="0.25">
      <c r="A922" t="s">
        <v>4180</v>
      </c>
      <c r="C922" t="s">
        <v>33</v>
      </c>
      <c r="D922" t="s">
        <v>4181</v>
      </c>
      <c r="E922" t="s">
        <v>4442</v>
      </c>
      <c r="G922" t="s">
        <v>4443</v>
      </c>
      <c r="H922" t="s">
        <v>34</v>
      </c>
      <c r="I922" t="b">
        <v>0</v>
      </c>
      <c r="J922" s="1">
        <v>42461</v>
      </c>
      <c r="K922" s="2">
        <v>42461</v>
      </c>
      <c r="L922" t="s">
        <v>43</v>
      </c>
      <c r="M922" s="3">
        <v>0.41666666666666669</v>
      </c>
      <c r="N922" t="s">
        <v>4442</v>
      </c>
      <c r="O922" t="s">
        <v>4444</v>
      </c>
      <c r="P922" t="s">
        <v>156</v>
      </c>
      <c r="Q922" t="b">
        <v>0</v>
      </c>
      <c r="R922" s="1">
        <v>42461</v>
      </c>
      <c r="S922" s="2">
        <v>42461</v>
      </c>
      <c r="T922" t="s">
        <v>43</v>
      </c>
      <c r="U922" s="3">
        <v>0.5</v>
      </c>
      <c r="V922" t="s">
        <v>4445</v>
      </c>
      <c r="W922" t="s">
        <v>4446</v>
      </c>
      <c r="X922" t="s">
        <v>156</v>
      </c>
      <c r="Y922" t="s">
        <v>4126</v>
      </c>
      <c r="Z922" t="s">
        <v>4127</v>
      </c>
      <c r="AA922" t="s">
        <v>4126</v>
      </c>
      <c r="AD922" t="s">
        <v>37</v>
      </c>
      <c r="AE922" t="s">
        <v>37</v>
      </c>
      <c r="AF922" t="s">
        <v>38</v>
      </c>
      <c r="AG922" t="s">
        <v>33</v>
      </c>
      <c r="AH922" t="s">
        <v>4187</v>
      </c>
      <c r="AI922" t="s">
        <v>4188</v>
      </c>
      <c r="AK922" t="s">
        <v>4189</v>
      </c>
    </row>
    <row r="923" spans="1:37" x14ac:dyDescent="0.25">
      <c r="A923" t="s">
        <v>1960</v>
      </c>
      <c r="C923" t="s">
        <v>33</v>
      </c>
      <c r="D923" t="s">
        <v>4447</v>
      </c>
      <c r="G923" t="s">
        <v>4448</v>
      </c>
      <c r="H923" t="s">
        <v>34</v>
      </c>
      <c r="I923" t="b">
        <v>0</v>
      </c>
      <c r="J923" s="1">
        <v>42462</v>
      </c>
      <c r="K923" s="2">
        <v>42462</v>
      </c>
      <c r="L923" t="s">
        <v>35</v>
      </c>
      <c r="M923" s="3">
        <v>0.4375</v>
      </c>
      <c r="N923" t="s">
        <v>2695</v>
      </c>
      <c r="O923" t="s">
        <v>2697</v>
      </c>
      <c r="P923" t="s">
        <v>156</v>
      </c>
      <c r="Q923" t="b">
        <v>0</v>
      </c>
      <c r="R923" s="1">
        <v>42462</v>
      </c>
      <c r="S923" s="2">
        <v>42462</v>
      </c>
      <c r="T923" t="s">
        <v>35</v>
      </c>
      <c r="U923" s="3">
        <v>0.4375</v>
      </c>
      <c r="V923" t="s">
        <v>2695</v>
      </c>
      <c r="W923" t="s">
        <v>2697</v>
      </c>
      <c r="X923" t="s">
        <v>156</v>
      </c>
      <c r="Y923" t="s">
        <v>4151</v>
      </c>
      <c r="Z923" t="s">
        <v>4152</v>
      </c>
      <c r="AA923" t="s">
        <v>4151</v>
      </c>
      <c r="AD923" t="s">
        <v>37</v>
      </c>
      <c r="AE923" t="s">
        <v>37</v>
      </c>
      <c r="AF923" t="s">
        <v>38</v>
      </c>
      <c r="AG923" t="s">
        <v>33</v>
      </c>
      <c r="AH923" t="s">
        <v>4449</v>
      </c>
      <c r="AI923" t="s">
        <v>2841</v>
      </c>
      <c r="AK923" t="s">
        <v>4450</v>
      </c>
    </row>
    <row r="924" spans="1:37" x14ac:dyDescent="0.25">
      <c r="A924" t="s">
        <v>1960</v>
      </c>
      <c r="C924" t="s">
        <v>33</v>
      </c>
      <c r="D924" t="s">
        <v>4451</v>
      </c>
      <c r="G924" t="s">
        <v>4452</v>
      </c>
      <c r="H924" t="s">
        <v>34</v>
      </c>
      <c r="I924" t="b">
        <v>0</v>
      </c>
      <c r="J924" s="1">
        <v>42462</v>
      </c>
      <c r="K924" s="2">
        <v>42462</v>
      </c>
      <c r="L924" t="s">
        <v>35</v>
      </c>
      <c r="M924" s="3">
        <v>0.4375</v>
      </c>
      <c r="N924" t="s">
        <v>2695</v>
      </c>
      <c r="O924" t="s">
        <v>2697</v>
      </c>
      <c r="P924" t="s">
        <v>156</v>
      </c>
      <c r="Q924" t="b">
        <v>0</v>
      </c>
      <c r="R924" s="1">
        <v>42462</v>
      </c>
      <c r="S924" s="2">
        <v>42462</v>
      </c>
      <c r="T924" t="s">
        <v>35</v>
      </c>
      <c r="U924" s="3">
        <v>0.4375</v>
      </c>
      <c r="V924" t="s">
        <v>2695</v>
      </c>
      <c r="W924" t="s">
        <v>2697</v>
      </c>
      <c r="X924" t="s">
        <v>156</v>
      </c>
      <c r="Y924" t="s">
        <v>4151</v>
      </c>
      <c r="Z924" t="s">
        <v>4152</v>
      </c>
      <c r="AA924" t="s">
        <v>4151</v>
      </c>
      <c r="AD924" t="s">
        <v>37</v>
      </c>
      <c r="AE924" t="s">
        <v>37</v>
      </c>
      <c r="AF924" t="s">
        <v>38</v>
      </c>
      <c r="AG924" t="s">
        <v>33</v>
      </c>
      <c r="AH924" t="s">
        <v>4449</v>
      </c>
      <c r="AI924" t="s">
        <v>2841</v>
      </c>
      <c r="AK924" t="s">
        <v>4450</v>
      </c>
    </row>
    <row r="925" spans="1:37" x14ac:dyDescent="0.25">
      <c r="A925" t="s">
        <v>4190</v>
      </c>
      <c r="C925" t="s">
        <v>33</v>
      </c>
      <c r="D925" t="s">
        <v>4453</v>
      </c>
      <c r="G925" t="s">
        <v>4454</v>
      </c>
      <c r="H925" t="s">
        <v>34</v>
      </c>
      <c r="I925" t="b">
        <v>0</v>
      </c>
      <c r="J925" s="1">
        <v>42464</v>
      </c>
      <c r="K925" s="2">
        <v>42464</v>
      </c>
      <c r="L925" t="s">
        <v>39</v>
      </c>
      <c r="M925" s="3">
        <v>0.41666666666666669</v>
      </c>
      <c r="N925" t="s">
        <v>1865</v>
      </c>
      <c r="O925" t="s">
        <v>1867</v>
      </c>
      <c r="P925" t="s">
        <v>156</v>
      </c>
      <c r="Q925" t="b">
        <v>0</v>
      </c>
      <c r="R925" s="1">
        <v>42464</v>
      </c>
      <c r="S925" s="2">
        <v>42464</v>
      </c>
      <c r="T925" t="s">
        <v>39</v>
      </c>
      <c r="U925" s="3">
        <v>0.41666666666666669</v>
      </c>
      <c r="V925" t="s">
        <v>1865</v>
      </c>
      <c r="W925" t="s">
        <v>1867</v>
      </c>
      <c r="X925" t="s">
        <v>156</v>
      </c>
      <c r="Y925" t="s">
        <v>4151</v>
      </c>
      <c r="Z925" t="s">
        <v>4152</v>
      </c>
      <c r="AA925" t="s">
        <v>4151</v>
      </c>
      <c r="AD925" t="s">
        <v>37</v>
      </c>
      <c r="AE925" t="s">
        <v>37</v>
      </c>
      <c r="AF925" t="s">
        <v>38</v>
      </c>
      <c r="AG925" t="s">
        <v>33</v>
      </c>
      <c r="AH925" t="s">
        <v>4153</v>
      </c>
      <c r="AI925" t="s">
        <v>4195</v>
      </c>
      <c r="AK925" t="s">
        <v>4155</v>
      </c>
    </row>
    <row r="926" spans="1:37" x14ac:dyDescent="0.25">
      <c r="A926" t="s">
        <v>4190</v>
      </c>
      <c r="C926" t="s">
        <v>33</v>
      </c>
      <c r="D926" t="s">
        <v>4455</v>
      </c>
      <c r="G926" t="s">
        <v>4456</v>
      </c>
      <c r="H926" t="s">
        <v>34</v>
      </c>
      <c r="I926" t="b">
        <v>0</v>
      </c>
      <c r="J926" s="1">
        <v>42464</v>
      </c>
      <c r="K926" s="2">
        <v>42464</v>
      </c>
      <c r="L926" t="s">
        <v>39</v>
      </c>
      <c r="M926" s="3">
        <v>0.45833333333333331</v>
      </c>
      <c r="N926" t="s">
        <v>662</v>
      </c>
      <c r="O926" t="s">
        <v>663</v>
      </c>
      <c r="P926" t="s">
        <v>156</v>
      </c>
      <c r="Q926" t="b">
        <v>0</v>
      </c>
      <c r="R926" s="1">
        <v>42464</v>
      </c>
      <c r="S926" s="2">
        <v>42464</v>
      </c>
      <c r="T926" t="s">
        <v>39</v>
      </c>
      <c r="U926" s="3">
        <v>0.45833333333333331</v>
      </c>
      <c r="V926" t="s">
        <v>662</v>
      </c>
      <c r="W926" t="s">
        <v>663</v>
      </c>
      <c r="X926" t="s">
        <v>156</v>
      </c>
      <c r="Y926" t="s">
        <v>4151</v>
      </c>
      <c r="Z926" t="s">
        <v>4152</v>
      </c>
      <c r="AA926" t="s">
        <v>4151</v>
      </c>
      <c r="AD926" t="s">
        <v>37</v>
      </c>
      <c r="AE926" t="s">
        <v>37</v>
      </c>
      <c r="AF926" t="s">
        <v>38</v>
      </c>
      <c r="AG926" t="s">
        <v>33</v>
      </c>
      <c r="AH926" t="s">
        <v>4153</v>
      </c>
      <c r="AI926" t="s">
        <v>4195</v>
      </c>
      <c r="AK926" t="s">
        <v>4155</v>
      </c>
    </row>
    <row r="927" spans="1:37" x14ac:dyDescent="0.25">
      <c r="A927" t="s">
        <v>4196</v>
      </c>
      <c r="C927" t="s">
        <v>33</v>
      </c>
      <c r="D927" t="s">
        <v>4197</v>
      </c>
      <c r="E927" t="s">
        <v>678</v>
      </c>
      <c r="G927" t="s">
        <v>4457</v>
      </c>
      <c r="H927" t="s">
        <v>34</v>
      </c>
      <c r="I927" t="b">
        <v>0</v>
      </c>
      <c r="J927" s="1">
        <v>42464</v>
      </c>
      <c r="K927" s="2">
        <v>42464</v>
      </c>
      <c r="L927" t="s">
        <v>39</v>
      </c>
      <c r="M927" s="3">
        <v>0.77083333333333337</v>
      </c>
      <c r="N927" t="s">
        <v>678</v>
      </c>
      <c r="O927" t="s">
        <v>679</v>
      </c>
      <c r="P927" t="s">
        <v>156</v>
      </c>
      <c r="Q927" t="b">
        <v>0</v>
      </c>
      <c r="R927" s="1">
        <v>42464</v>
      </c>
      <c r="S927" s="2">
        <v>42464</v>
      </c>
      <c r="T927" t="s">
        <v>39</v>
      </c>
      <c r="U927" s="3">
        <v>0.8125</v>
      </c>
      <c r="V927" t="s">
        <v>4458</v>
      </c>
      <c r="W927" t="s">
        <v>4459</v>
      </c>
      <c r="X927" t="s">
        <v>156</v>
      </c>
      <c r="Y927" t="s">
        <v>4126</v>
      </c>
      <c r="Z927" t="s">
        <v>4127</v>
      </c>
      <c r="AA927" t="s">
        <v>4126</v>
      </c>
      <c r="AD927" t="s">
        <v>37</v>
      </c>
      <c r="AE927" t="s">
        <v>37</v>
      </c>
      <c r="AF927" t="s">
        <v>38</v>
      </c>
      <c r="AG927" t="s">
        <v>33</v>
      </c>
      <c r="AH927" t="s">
        <v>4201</v>
      </c>
      <c r="AI927" t="s">
        <v>4202</v>
      </c>
      <c r="AK927" t="s">
        <v>4203</v>
      </c>
    </row>
    <row r="928" spans="1:37" x14ac:dyDescent="0.25">
      <c r="A928" t="s">
        <v>1477</v>
      </c>
      <c r="C928" t="s">
        <v>33</v>
      </c>
      <c r="D928" t="s">
        <v>4122</v>
      </c>
      <c r="E928" t="s">
        <v>4460</v>
      </c>
      <c r="G928" t="s">
        <v>4461</v>
      </c>
      <c r="H928" t="s">
        <v>34</v>
      </c>
      <c r="I928" t="b">
        <v>0</v>
      </c>
      <c r="J928" s="1">
        <v>42465</v>
      </c>
      <c r="K928" s="2">
        <v>42465</v>
      </c>
      <c r="L928" t="s">
        <v>40</v>
      </c>
      <c r="M928" s="3">
        <v>0.41666666666666669</v>
      </c>
      <c r="N928" t="s">
        <v>4460</v>
      </c>
      <c r="O928" t="s">
        <v>4462</v>
      </c>
      <c r="P928" t="s">
        <v>156</v>
      </c>
      <c r="Q928" t="b">
        <v>0</v>
      </c>
      <c r="R928" s="1">
        <v>42465</v>
      </c>
      <c r="S928" s="2">
        <v>42465</v>
      </c>
      <c r="T928" t="s">
        <v>40</v>
      </c>
      <c r="U928" s="3">
        <v>0.58333333333333337</v>
      </c>
      <c r="V928" t="s">
        <v>3481</v>
      </c>
      <c r="W928" t="s">
        <v>3483</v>
      </c>
      <c r="X928" t="s">
        <v>156</v>
      </c>
      <c r="Y928" t="s">
        <v>4126</v>
      </c>
      <c r="Z928" t="s">
        <v>4127</v>
      </c>
      <c r="AA928" t="s">
        <v>4126</v>
      </c>
      <c r="AD928" t="s">
        <v>37</v>
      </c>
      <c r="AE928" t="s">
        <v>37</v>
      </c>
      <c r="AF928" t="s">
        <v>38</v>
      </c>
      <c r="AG928" t="s">
        <v>33</v>
      </c>
      <c r="AH928" t="s">
        <v>4128</v>
      </c>
      <c r="AI928" t="s">
        <v>1485</v>
      </c>
      <c r="AK928" t="s">
        <v>4129</v>
      </c>
    </row>
    <row r="929" spans="1:37" x14ac:dyDescent="0.25">
      <c r="A929" t="s">
        <v>4130</v>
      </c>
      <c r="C929" t="s">
        <v>33</v>
      </c>
      <c r="D929" t="s">
        <v>4131</v>
      </c>
      <c r="E929" t="s">
        <v>4463</v>
      </c>
      <c r="G929" t="s">
        <v>4464</v>
      </c>
      <c r="H929" t="s">
        <v>34</v>
      </c>
      <c r="I929" t="b">
        <v>0</v>
      </c>
      <c r="J929" s="1">
        <v>42465</v>
      </c>
      <c r="K929" s="2">
        <v>42465</v>
      </c>
      <c r="L929" t="s">
        <v>40</v>
      </c>
      <c r="M929" s="3">
        <v>0.54166666666666663</v>
      </c>
      <c r="N929" t="s">
        <v>4463</v>
      </c>
      <c r="O929" t="s">
        <v>4465</v>
      </c>
      <c r="P929" t="s">
        <v>156</v>
      </c>
      <c r="Q929" t="b">
        <v>0</v>
      </c>
      <c r="R929" s="1">
        <v>42465</v>
      </c>
      <c r="S929" s="2">
        <v>42465</v>
      </c>
      <c r="T929" t="s">
        <v>40</v>
      </c>
      <c r="U929" s="3">
        <v>0.54166666666666663</v>
      </c>
      <c r="V929" t="s">
        <v>4463</v>
      </c>
      <c r="W929" t="s">
        <v>4465</v>
      </c>
      <c r="X929" t="s">
        <v>156</v>
      </c>
      <c r="Y929" t="s">
        <v>4126</v>
      </c>
      <c r="Z929" t="s">
        <v>4127</v>
      </c>
      <c r="AA929" t="s">
        <v>4126</v>
      </c>
      <c r="AD929" t="s">
        <v>37</v>
      </c>
      <c r="AE929" t="s">
        <v>37</v>
      </c>
      <c r="AF929" t="s">
        <v>38</v>
      </c>
      <c r="AG929" t="s">
        <v>33</v>
      </c>
      <c r="AH929" t="s">
        <v>4135</v>
      </c>
      <c r="AI929" t="s">
        <v>4136</v>
      </c>
      <c r="AK929" t="s">
        <v>4137</v>
      </c>
    </row>
    <row r="930" spans="1:37" x14ac:dyDescent="0.25">
      <c r="A930" t="s">
        <v>4210</v>
      </c>
      <c r="C930" t="s">
        <v>33</v>
      </c>
      <c r="D930" t="s">
        <v>4211</v>
      </c>
      <c r="E930" t="s">
        <v>683</v>
      </c>
      <c r="G930" t="s">
        <v>4466</v>
      </c>
      <c r="H930" t="s">
        <v>34</v>
      </c>
      <c r="I930" t="b">
        <v>0</v>
      </c>
      <c r="J930" s="1">
        <v>42465</v>
      </c>
      <c r="K930" s="2">
        <v>42465</v>
      </c>
      <c r="L930" t="s">
        <v>40</v>
      </c>
      <c r="M930" s="3">
        <v>0.66666666666666663</v>
      </c>
      <c r="N930" t="s">
        <v>683</v>
      </c>
      <c r="O930" t="s">
        <v>684</v>
      </c>
      <c r="P930" t="s">
        <v>156</v>
      </c>
      <c r="Q930" t="b">
        <v>0</v>
      </c>
      <c r="R930" s="1">
        <v>42465</v>
      </c>
      <c r="S930" s="2">
        <v>42465</v>
      </c>
      <c r="T930" t="s">
        <v>40</v>
      </c>
      <c r="U930" s="3">
        <v>0.70833333333333337</v>
      </c>
      <c r="V930" t="s">
        <v>4467</v>
      </c>
      <c r="W930" t="s">
        <v>4468</v>
      </c>
      <c r="X930" t="s">
        <v>156</v>
      </c>
      <c r="Y930" t="s">
        <v>4126</v>
      </c>
      <c r="Z930" t="s">
        <v>4127</v>
      </c>
      <c r="AA930" t="s">
        <v>4126</v>
      </c>
      <c r="AD930" t="s">
        <v>37</v>
      </c>
      <c r="AE930" t="s">
        <v>37</v>
      </c>
      <c r="AF930" t="s">
        <v>38</v>
      </c>
      <c r="AG930" t="s">
        <v>33</v>
      </c>
      <c r="AH930" t="s">
        <v>4215</v>
      </c>
      <c r="AI930" t="s">
        <v>4216</v>
      </c>
      <c r="AK930" t="s">
        <v>4217</v>
      </c>
    </row>
    <row r="931" spans="1:37" x14ac:dyDescent="0.25">
      <c r="A931" t="s">
        <v>2725</v>
      </c>
      <c r="C931" t="s">
        <v>33</v>
      </c>
      <c r="D931" t="s">
        <v>4469</v>
      </c>
      <c r="G931" t="s">
        <v>4470</v>
      </c>
      <c r="H931" t="s">
        <v>34</v>
      </c>
      <c r="I931" t="b">
        <v>0</v>
      </c>
      <c r="J931" s="1">
        <v>42465</v>
      </c>
      <c r="K931" s="2">
        <v>42465</v>
      </c>
      <c r="L931" t="s">
        <v>40</v>
      </c>
      <c r="M931" s="3">
        <v>0.66666666666666663</v>
      </c>
      <c r="N931" t="s">
        <v>683</v>
      </c>
      <c r="O931" t="s">
        <v>684</v>
      </c>
      <c r="P931" t="s">
        <v>156</v>
      </c>
      <c r="Q931" t="b">
        <v>0</v>
      </c>
      <c r="R931" s="1">
        <v>42465</v>
      </c>
      <c r="S931" s="2">
        <v>42465</v>
      </c>
      <c r="T931" t="s">
        <v>40</v>
      </c>
      <c r="U931" s="3">
        <v>0.66666666666666663</v>
      </c>
      <c r="V931" t="s">
        <v>683</v>
      </c>
      <c r="W931" t="s">
        <v>684</v>
      </c>
      <c r="X931" t="s">
        <v>156</v>
      </c>
      <c r="Y931" t="s">
        <v>4165</v>
      </c>
      <c r="Z931" t="s">
        <v>4166</v>
      </c>
      <c r="AA931" t="s">
        <v>4165</v>
      </c>
      <c r="AD931" t="s">
        <v>37</v>
      </c>
      <c r="AE931" t="s">
        <v>37</v>
      </c>
      <c r="AF931" t="s">
        <v>38</v>
      </c>
      <c r="AG931" t="s">
        <v>33</v>
      </c>
      <c r="AH931" t="s">
        <v>4471</v>
      </c>
      <c r="AI931" t="s">
        <v>4472</v>
      </c>
      <c r="AK931" t="s">
        <v>4473</v>
      </c>
    </row>
    <row r="932" spans="1:37" x14ac:dyDescent="0.25">
      <c r="A932" t="s">
        <v>165</v>
      </c>
      <c r="C932" t="s">
        <v>33</v>
      </c>
      <c r="D932" t="s">
        <v>4474</v>
      </c>
      <c r="G932" t="s">
        <v>4475</v>
      </c>
      <c r="H932" t="s">
        <v>34</v>
      </c>
      <c r="I932" t="b">
        <v>0</v>
      </c>
      <c r="J932" s="1">
        <v>42466</v>
      </c>
      <c r="K932" s="2">
        <v>42466</v>
      </c>
      <c r="L932" t="s">
        <v>41</v>
      </c>
      <c r="M932" s="3">
        <v>0.41666666666666669</v>
      </c>
      <c r="N932" t="s">
        <v>697</v>
      </c>
      <c r="O932" t="s">
        <v>698</v>
      </c>
      <c r="P932" t="s">
        <v>156</v>
      </c>
      <c r="Q932" t="b">
        <v>0</v>
      </c>
      <c r="R932" s="1">
        <v>42466</v>
      </c>
      <c r="S932" s="2">
        <v>42466</v>
      </c>
      <c r="T932" t="s">
        <v>41</v>
      </c>
      <c r="U932" s="3">
        <v>0.4375</v>
      </c>
      <c r="V932" t="s">
        <v>1914</v>
      </c>
      <c r="W932" t="s">
        <v>1915</v>
      </c>
      <c r="X932" t="s">
        <v>156</v>
      </c>
      <c r="Y932" t="s">
        <v>4126</v>
      </c>
      <c r="Z932" t="s">
        <v>4127</v>
      </c>
      <c r="AA932" t="s">
        <v>4126</v>
      </c>
      <c r="AD932" t="s">
        <v>37</v>
      </c>
      <c r="AE932" t="s">
        <v>37</v>
      </c>
      <c r="AF932" t="s">
        <v>38</v>
      </c>
      <c r="AG932" t="s">
        <v>33</v>
      </c>
      <c r="AH932" t="s">
        <v>4146</v>
      </c>
      <c r="AI932" t="s">
        <v>4147</v>
      </c>
      <c r="AK932" t="s">
        <v>4148</v>
      </c>
    </row>
    <row r="933" spans="1:37" x14ac:dyDescent="0.25">
      <c r="A933" t="s">
        <v>1414</v>
      </c>
      <c r="C933" t="s">
        <v>33</v>
      </c>
      <c r="D933" t="s">
        <v>4476</v>
      </c>
      <c r="G933" t="s">
        <v>4477</v>
      </c>
      <c r="H933" t="s">
        <v>34</v>
      </c>
      <c r="I933" t="b">
        <v>0</v>
      </c>
      <c r="J933" s="1">
        <v>42466</v>
      </c>
      <c r="K933" s="2">
        <v>42466</v>
      </c>
      <c r="L933" t="s">
        <v>41</v>
      </c>
      <c r="M933" s="3">
        <v>0.4375</v>
      </c>
      <c r="N933" t="s">
        <v>1914</v>
      </c>
      <c r="O933" t="s">
        <v>1915</v>
      </c>
      <c r="P933" t="s">
        <v>156</v>
      </c>
      <c r="Q933" t="b">
        <v>0</v>
      </c>
      <c r="R933" s="1">
        <v>42466</v>
      </c>
      <c r="S933" s="2">
        <v>42466</v>
      </c>
      <c r="T933" t="s">
        <v>41</v>
      </c>
      <c r="U933" s="3">
        <v>0.4375</v>
      </c>
      <c r="V933" t="s">
        <v>1914</v>
      </c>
      <c r="W933" t="s">
        <v>1915</v>
      </c>
      <c r="X933" t="s">
        <v>156</v>
      </c>
      <c r="Y933" t="s">
        <v>4151</v>
      </c>
      <c r="Z933" t="s">
        <v>4152</v>
      </c>
      <c r="AA933" t="s">
        <v>4151</v>
      </c>
      <c r="AD933" t="s">
        <v>37</v>
      </c>
      <c r="AE933" t="s">
        <v>37</v>
      </c>
      <c r="AF933" t="s">
        <v>38</v>
      </c>
      <c r="AG933" t="s">
        <v>33</v>
      </c>
      <c r="AH933" t="s">
        <v>4153</v>
      </c>
      <c r="AI933" t="s">
        <v>4154</v>
      </c>
      <c r="AK933" t="s">
        <v>4429</v>
      </c>
    </row>
    <row r="934" spans="1:37" x14ac:dyDescent="0.25">
      <c r="A934" t="s">
        <v>165</v>
      </c>
      <c r="C934" t="s">
        <v>33</v>
      </c>
      <c r="D934" t="s">
        <v>4478</v>
      </c>
      <c r="G934" t="s">
        <v>4479</v>
      </c>
      <c r="H934" t="s">
        <v>34</v>
      </c>
      <c r="I934" t="b">
        <v>0</v>
      </c>
      <c r="J934" s="1">
        <v>42466</v>
      </c>
      <c r="K934" s="2">
        <v>42466</v>
      </c>
      <c r="L934" t="s">
        <v>41</v>
      </c>
      <c r="M934" s="3">
        <v>0.45833333333333331</v>
      </c>
      <c r="N934" t="s">
        <v>4480</v>
      </c>
      <c r="O934" t="s">
        <v>4481</v>
      </c>
      <c r="P934" t="s">
        <v>156</v>
      </c>
      <c r="Q934" t="b">
        <v>0</v>
      </c>
      <c r="R934" s="1">
        <v>42466</v>
      </c>
      <c r="S934" s="2">
        <v>42466</v>
      </c>
      <c r="T934" t="s">
        <v>41</v>
      </c>
      <c r="U934" s="3">
        <v>0.47916666666666669</v>
      </c>
      <c r="V934" t="s">
        <v>4482</v>
      </c>
      <c r="W934" t="s">
        <v>4483</v>
      </c>
      <c r="X934" t="s">
        <v>156</v>
      </c>
      <c r="Y934" t="s">
        <v>4126</v>
      </c>
      <c r="Z934" t="s">
        <v>4127</v>
      </c>
      <c r="AA934" t="s">
        <v>4126</v>
      </c>
      <c r="AD934" t="s">
        <v>37</v>
      </c>
      <c r="AE934" t="s">
        <v>37</v>
      </c>
      <c r="AF934" t="s">
        <v>38</v>
      </c>
      <c r="AG934" t="s">
        <v>33</v>
      </c>
      <c r="AH934" t="s">
        <v>4146</v>
      </c>
      <c r="AI934" t="s">
        <v>4147</v>
      </c>
      <c r="AK934" t="s">
        <v>4148</v>
      </c>
    </row>
    <row r="935" spans="1:37" x14ac:dyDescent="0.25">
      <c r="A935" t="s">
        <v>4484</v>
      </c>
      <c r="C935" t="s">
        <v>33</v>
      </c>
      <c r="D935" t="s">
        <v>4485</v>
      </c>
      <c r="G935" t="s">
        <v>4486</v>
      </c>
      <c r="H935" t="s">
        <v>34</v>
      </c>
      <c r="I935" t="b">
        <v>0</v>
      </c>
      <c r="J935" s="1">
        <v>42467</v>
      </c>
      <c r="K935" s="2">
        <v>42467</v>
      </c>
      <c r="L935" t="s">
        <v>42</v>
      </c>
      <c r="M935" s="3">
        <v>0.4375</v>
      </c>
      <c r="N935" t="s">
        <v>4487</v>
      </c>
      <c r="O935" t="s">
        <v>4488</v>
      </c>
      <c r="P935" t="s">
        <v>156</v>
      </c>
      <c r="Q935" t="b">
        <v>0</v>
      </c>
      <c r="R935" s="1">
        <v>42467</v>
      </c>
      <c r="S935" s="2">
        <v>42467</v>
      </c>
      <c r="T935" t="s">
        <v>42</v>
      </c>
      <c r="U935" s="3">
        <v>0.52083333333333337</v>
      </c>
      <c r="V935" t="s">
        <v>4489</v>
      </c>
      <c r="W935" t="s">
        <v>4490</v>
      </c>
      <c r="X935" t="s">
        <v>156</v>
      </c>
      <c r="Y935" t="s">
        <v>4126</v>
      </c>
      <c r="Z935" t="s">
        <v>4127</v>
      </c>
      <c r="AA935" t="s">
        <v>4126</v>
      </c>
      <c r="AD935" t="s">
        <v>37</v>
      </c>
      <c r="AE935" t="s">
        <v>37</v>
      </c>
      <c r="AF935" t="s">
        <v>38</v>
      </c>
      <c r="AG935" t="s">
        <v>33</v>
      </c>
      <c r="AH935" t="s">
        <v>4491</v>
      </c>
      <c r="AI935" t="s">
        <v>4492</v>
      </c>
      <c r="AK935" t="s">
        <v>4493</v>
      </c>
    </row>
    <row r="936" spans="1:37" x14ac:dyDescent="0.25">
      <c r="A936" t="s">
        <v>4180</v>
      </c>
      <c r="C936" t="s">
        <v>33</v>
      </c>
      <c r="D936" t="s">
        <v>4181</v>
      </c>
      <c r="E936" t="s">
        <v>758</v>
      </c>
      <c r="G936" t="s">
        <v>4494</v>
      </c>
      <c r="H936" t="s">
        <v>34</v>
      </c>
      <c r="I936" t="b">
        <v>0</v>
      </c>
      <c r="J936" s="1">
        <v>42468</v>
      </c>
      <c r="K936" s="2">
        <v>42468</v>
      </c>
      <c r="L936" t="s">
        <v>43</v>
      </c>
      <c r="M936" s="3">
        <v>0.41666666666666669</v>
      </c>
      <c r="N936" t="s">
        <v>758</v>
      </c>
      <c r="O936" t="s">
        <v>760</v>
      </c>
      <c r="P936" t="s">
        <v>156</v>
      </c>
      <c r="Q936" t="b">
        <v>0</v>
      </c>
      <c r="R936" s="1">
        <v>42468</v>
      </c>
      <c r="S936" s="2">
        <v>42468</v>
      </c>
      <c r="T936" t="s">
        <v>43</v>
      </c>
      <c r="U936" s="3">
        <v>0.5</v>
      </c>
      <c r="V936" t="s">
        <v>4495</v>
      </c>
      <c r="W936" t="s">
        <v>4496</v>
      </c>
      <c r="X936" t="s">
        <v>156</v>
      </c>
      <c r="Y936" t="s">
        <v>4126</v>
      </c>
      <c r="Z936" t="s">
        <v>4127</v>
      </c>
      <c r="AA936" t="s">
        <v>4126</v>
      </c>
      <c r="AD936" t="s">
        <v>37</v>
      </c>
      <c r="AE936" t="s">
        <v>37</v>
      </c>
      <c r="AF936" t="s">
        <v>38</v>
      </c>
      <c r="AG936" t="s">
        <v>33</v>
      </c>
      <c r="AH936" t="s">
        <v>4187</v>
      </c>
      <c r="AI936" t="s">
        <v>4188</v>
      </c>
      <c r="AK936" t="s">
        <v>4189</v>
      </c>
    </row>
    <row r="937" spans="1:37" x14ac:dyDescent="0.25">
      <c r="A937" t="s">
        <v>912</v>
      </c>
      <c r="C937" t="s">
        <v>33</v>
      </c>
      <c r="D937" t="s">
        <v>4497</v>
      </c>
      <c r="G937" t="s">
        <v>4498</v>
      </c>
      <c r="H937" t="s">
        <v>34</v>
      </c>
      <c r="I937" t="b">
        <v>0</v>
      </c>
      <c r="J937" s="1">
        <v>42469</v>
      </c>
      <c r="K937" s="2">
        <v>42469</v>
      </c>
      <c r="L937" t="s">
        <v>35</v>
      </c>
      <c r="M937" s="3">
        <v>0.4375</v>
      </c>
      <c r="N937" t="s">
        <v>1963</v>
      </c>
      <c r="O937" t="s">
        <v>1964</v>
      </c>
      <c r="P937" t="s">
        <v>156</v>
      </c>
      <c r="Q937" t="b">
        <v>0</v>
      </c>
      <c r="R937" s="1">
        <v>42469</v>
      </c>
      <c r="S937" s="2">
        <v>42469</v>
      </c>
      <c r="T937" t="s">
        <v>35</v>
      </c>
      <c r="U937" s="3">
        <v>0.4375</v>
      </c>
      <c r="V937" t="s">
        <v>1963</v>
      </c>
      <c r="W937" t="s">
        <v>1964</v>
      </c>
      <c r="X937" t="s">
        <v>156</v>
      </c>
      <c r="Y937" t="s">
        <v>4151</v>
      </c>
      <c r="Z937" t="s">
        <v>4152</v>
      </c>
      <c r="AA937" t="s">
        <v>4151</v>
      </c>
      <c r="AD937" t="s">
        <v>37</v>
      </c>
      <c r="AE937" t="s">
        <v>37</v>
      </c>
      <c r="AF937" t="s">
        <v>38</v>
      </c>
      <c r="AG937" t="s">
        <v>33</v>
      </c>
      <c r="AH937" t="s">
        <v>4499</v>
      </c>
      <c r="AI937" t="s">
        <v>2723</v>
      </c>
      <c r="AK937" t="s">
        <v>4500</v>
      </c>
    </row>
    <row r="938" spans="1:37" x14ac:dyDescent="0.25">
      <c r="A938" t="s">
        <v>4501</v>
      </c>
      <c r="C938" t="s">
        <v>33</v>
      </c>
      <c r="D938" t="s">
        <v>4502</v>
      </c>
      <c r="G938" t="s">
        <v>4503</v>
      </c>
      <c r="H938" t="s">
        <v>34</v>
      </c>
      <c r="I938" t="b">
        <v>0</v>
      </c>
      <c r="J938" s="1">
        <v>42469</v>
      </c>
      <c r="K938" s="2">
        <v>42469</v>
      </c>
      <c r="L938" t="s">
        <v>35</v>
      </c>
      <c r="M938" s="3">
        <v>0.54166666666666663</v>
      </c>
      <c r="N938" t="s">
        <v>3543</v>
      </c>
      <c r="O938" t="s">
        <v>3544</v>
      </c>
      <c r="P938" t="s">
        <v>156</v>
      </c>
      <c r="Q938" t="b">
        <v>0</v>
      </c>
      <c r="R938" s="1">
        <v>42469</v>
      </c>
      <c r="S938" s="2">
        <v>42469</v>
      </c>
      <c r="T938" t="s">
        <v>35</v>
      </c>
      <c r="U938" s="3">
        <v>0.64583333333333337</v>
      </c>
      <c r="V938" t="s">
        <v>4504</v>
      </c>
      <c r="W938" t="s">
        <v>4505</v>
      </c>
      <c r="X938" t="s">
        <v>156</v>
      </c>
      <c r="Y938" t="s">
        <v>4126</v>
      </c>
      <c r="Z938" t="s">
        <v>4127</v>
      </c>
      <c r="AA938" t="s">
        <v>4126</v>
      </c>
      <c r="AD938" t="s">
        <v>37</v>
      </c>
      <c r="AE938" t="s">
        <v>37</v>
      </c>
      <c r="AF938" t="s">
        <v>38</v>
      </c>
      <c r="AG938" t="s">
        <v>33</v>
      </c>
      <c r="AH938" t="s">
        <v>4506</v>
      </c>
      <c r="AI938" t="s">
        <v>4507</v>
      </c>
      <c r="AK938" t="s">
        <v>4508</v>
      </c>
    </row>
    <row r="939" spans="1:37" x14ac:dyDescent="0.25">
      <c r="A939" t="s">
        <v>2172</v>
      </c>
      <c r="C939" t="s">
        <v>33</v>
      </c>
      <c r="D939" t="s">
        <v>4509</v>
      </c>
      <c r="G939" t="s">
        <v>4510</v>
      </c>
      <c r="H939" t="s">
        <v>34</v>
      </c>
      <c r="I939" t="b">
        <v>0</v>
      </c>
      <c r="J939" s="1">
        <v>42469</v>
      </c>
      <c r="K939" s="2">
        <v>42469</v>
      </c>
      <c r="L939" t="s">
        <v>35</v>
      </c>
      <c r="M939" s="3">
        <v>0.58333333333333337</v>
      </c>
      <c r="N939" t="s">
        <v>779</v>
      </c>
      <c r="O939" t="s">
        <v>780</v>
      </c>
      <c r="P939" t="s">
        <v>156</v>
      </c>
      <c r="Q939" t="b">
        <v>0</v>
      </c>
      <c r="R939" s="1">
        <v>42469</v>
      </c>
      <c r="S939" s="2">
        <v>42469</v>
      </c>
      <c r="T939" t="s">
        <v>35</v>
      </c>
      <c r="U939" s="3">
        <v>0.58333333333333337</v>
      </c>
      <c r="V939" t="s">
        <v>779</v>
      </c>
      <c r="W939" t="s">
        <v>780</v>
      </c>
      <c r="X939" t="s">
        <v>156</v>
      </c>
      <c r="Y939" t="s">
        <v>4126</v>
      </c>
      <c r="Z939" t="s">
        <v>4127</v>
      </c>
      <c r="AA939" t="s">
        <v>4126</v>
      </c>
      <c r="AD939" t="s">
        <v>37</v>
      </c>
      <c r="AE939" t="s">
        <v>37</v>
      </c>
      <c r="AF939" t="s">
        <v>38</v>
      </c>
      <c r="AG939" t="s">
        <v>33</v>
      </c>
      <c r="AH939" t="s">
        <v>4511</v>
      </c>
      <c r="AI939" t="s">
        <v>2178</v>
      </c>
      <c r="AK939" t="s">
        <v>4512</v>
      </c>
    </row>
    <row r="940" spans="1:37" x14ac:dyDescent="0.25">
      <c r="A940" t="s">
        <v>4190</v>
      </c>
      <c r="C940" t="s">
        <v>33</v>
      </c>
      <c r="D940" t="s">
        <v>4513</v>
      </c>
      <c r="G940" t="s">
        <v>4514</v>
      </c>
      <c r="H940" t="s">
        <v>34</v>
      </c>
      <c r="I940" t="b">
        <v>0</v>
      </c>
      <c r="J940" s="1">
        <v>42471</v>
      </c>
      <c r="K940" s="2">
        <v>42471</v>
      </c>
      <c r="L940" t="s">
        <v>39</v>
      </c>
      <c r="M940" s="3">
        <v>0.41666666666666669</v>
      </c>
      <c r="N940" t="s">
        <v>1968</v>
      </c>
      <c r="O940" t="s">
        <v>1970</v>
      </c>
      <c r="P940" t="s">
        <v>156</v>
      </c>
      <c r="Q940" t="b">
        <v>0</v>
      </c>
      <c r="R940" s="1">
        <v>42471</v>
      </c>
      <c r="S940" s="2">
        <v>42471</v>
      </c>
      <c r="T940" t="s">
        <v>39</v>
      </c>
      <c r="U940" s="3">
        <v>0.41666666666666669</v>
      </c>
      <c r="V940" t="s">
        <v>1968</v>
      </c>
      <c r="W940" t="s">
        <v>1970</v>
      </c>
      <c r="X940" t="s">
        <v>156</v>
      </c>
      <c r="Y940" t="s">
        <v>4151</v>
      </c>
      <c r="Z940" t="s">
        <v>4152</v>
      </c>
      <c r="AA940" t="s">
        <v>4151</v>
      </c>
      <c r="AD940" t="s">
        <v>37</v>
      </c>
      <c r="AE940" t="s">
        <v>37</v>
      </c>
      <c r="AF940" t="s">
        <v>38</v>
      </c>
      <c r="AG940" t="s">
        <v>33</v>
      </c>
      <c r="AH940" t="s">
        <v>4153</v>
      </c>
      <c r="AI940" t="s">
        <v>4195</v>
      </c>
      <c r="AK940" t="s">
        <v>4155</v>
      </c>
    </row>
    <row r="941" spans="1:37" x14ac:dyDescent="0.25">
      <c r="A941" t="s">
        <v>4190</v>
      </c>
      <c r="C941" t="s">
        <v>33</v>
      </c>
      <c r="D941" t="s">
        <v>4515</v>
      </c>
      <c r="G941" t="s">
        <v>4516</v>
      </c>
      <c r="H941" t="s">
        <v>34</v>
      </c>
      <c r="I941" t="b">
        <v>0</v>
      </c>
      <c r="J941" s="1">
        <v>42471</v>
      </c>
      <c r="K941" s="2">
        <v>42471</v>
      </c>
      <c r="L941" t="s">
        <v>39</v>
      </c>
      <c r="M941" s="3">
        <v>0.45833333333333331</v>
      </c>
      <c r="N941" t="s">
        <v>4517</v>
      </c>
      <c r="O941" t="s">
        <v>4518</v>
      </c>
      <c r="P941" t="s">
        <v>156</v>
      </c>
      <c r="Q941" t="b">
        <v>0</v>
      </c>
      <c r="R941" s="1">
        <v>42471</v>
      </c>
      <c r="S941" s="2">
        <v>42471</v>
      </c>
      <c r="T941" t="s">
        <v>39</v>
      </c>
      <c r="U941" s="3">
        <v>0.45833333333333331</v>
      </c>
      <c r="V941" t="s">
        <v>4517</v>
      </c>
      <c r="W941" t="s">
        <v>4518</v>
      </c>
      <c r="X941" t="s">
        <v>156</v>
      </c>
      <c r="Y941" t="s">
        <v>4151</v>
      </c>
      <c r="Z941" t="s">
        <v>4152</v>
      </c>
      <c r="AA941" t="s">
        <v>4151</v>
      </c>
      <c r="AD941" t="s">
        <v>37</v>
      </c>
      <c r="AE941" t="s">
        <v>37</v>
      </c>
      <c r="AF941" t="s">
        <v>38</v>
      </c>
      <c r="AG941" t="s">
        <v>33</v>
      </c>
      <c r="AH941" t="s">
        <v>4153</v>
      </c>
      <c r="AI941" t="s">
        <v>4195</v>
      </c>
      <c r="AK941" t="s">
        <v>4155</v>
      </c>
    </row>
    <row r="942" spans="1:37" x14ac:dyDescent="0.25">
      <c r="A942" t="s">
        <v>912</v>
      </c>
      <c r="C942" t="s">
        <v>33</v>
      </c>
      <c r="D942" t="s">
        <v>4519</v>
      </c>
      <c r="G942" t="s">
        <v>4520</v>
      </c>
      <c r="H942" t="s">
        <v>34</v>
      </c>
      <c r="I942" t="b">
        <v>0</v>
      </c>
      <c r="J942" s="1">
        <v>42471</v>
      </c>
      <c r="K942" s="2">
        <v>42471</v>
      </c>
      <c r="L942" t="s">
        <v>39</v>
      </c>
      <c r="M942" s="3">
        <v>0.66666666666666663</v>
      </c>
      <c r="N942" t="s">
        <v>3576</v>
      </c>
      <c r="O942" t="s">
        <v>3577</v>
      </c>
      <c r="P942" t="s">
        <v>156</v>
      </c>
      <c r="Q942" t="b">
        <v>0</v>
      </c>
      <c r="R942" s="1">
        <v>42471</v>
      </c>
      <c r="S942" s="2">
        <v>42471</v>
      </c>
      <c r="T942" t="s">
        <v>39</v>
      </c>
      <c r="U942" s="3">
        <v>0.66666666666666663</v>
      </c>
      <c r="V942" t="s">
        <v>3576</v>
      </c>
      <c r="W942" t="s">
        <v>3577</v>
      </c>
      <c r="X942" t="s">
        <v>156</v>
      </c>
      <c r="Y942" t="s">
        <v>4165</v>
      </c>
      <c r="Z942" t="s">
        <v>4166</v>
      </c>
      <c r="AA942" t="s">
        <v>4165</v>
      </c>
      <c r="AD942" t="s">
        <v>37</v>
      </c>
      <c r="AE942" t="s">
        <v>37</v>
      </c>
      <c r="AF942" t="s">
        <v>38</v>
      </c>
      <c r="AG942" t="s">
        <v>33</v>
      </c>
      <c r="AH942" t="s">
        <v>4521</v>
      </c>
      <c r="AI942" t="s">
        <v>2064</v>
      </c>
      <c r="AK942" t="s">
        <v>4522</v>
      </c>
    </row>
    <row r="943" spans="1:37" x14ac:dyDescent="0.25">
      <c r="A943" t="s">
        <v>4523</v>
      </c>
      <c r="C943" t="s">
        <v>33</v>
      </c>
      <c r="D943" t="s">
        <v>4524</v>
      </c>
      <c r="G943" t="s">
        <v>4525</v>
      </c>
      <c r="H943" t="s">
        <v>34</v>
      </c>
      <c r="I943" t="b">
        <v>0</v>
      </c>
      <c r="J943" s="1">
        <v>42471</v>
      </c>
      <c r="K943" s="2">
        <v>42471</v>
      </c>
      <c r="L943" t="s">
        <v>39</v>
      </c>
      <c r="M943" s="3">
        <v>0.77083333333333337</v>
      </c>
      <c r="N943" t="s">
        <v>805</v>
      </c>
      <c r="O943" t="s">
        <v>806</v>
      </c>
      <c r="P943" t="s">
        <v>156</v>
      </c>
      <c r="Q943" t="b">
        <v>0</v>
      </c>
      <c r="R943" s="1">
        <v>42471</v>
      </c>
      <c r="S943" s="2">
        <v>42471</v>
      </c>
      <c r="T943" t="s">
        <v>39</v>
      </c>
      <c r="U943" s="3">
        <v>0.8125</v>
      </c>
      <c r="V943" t="s">
        <v>4526</v>
      </c>
      <c r="W943" t="s">
        <v>4527</v>
      </c>
      <c r="X943" t="s">
        <v>156</v>
      </c>
      <c r="Y943" t="s">
        <v>4126</v>
      </c>
      <c r="Z943" t="s">
        <v>4127</v>
      </c>
      <c r="AA943" t="s">
        <v>4126</v>
      </c>
      <c r="AD943" t="s">
        <v>37</v>
      </c>
      <c r="AE943" t="s">
        <v>37</v>
      </c>
      <c r="AF943" t="s">
        <v>38</v>
      </c>
      <c r="AG943" t="s">
        <v>33</v>
      </c>
      <c r="AH943" t="s">
        <v>4146</v>
      </c>
      <c r="AI943" t="s">
        <v>686</v>
      </c>
      <c r="AK943" t="s">
        <v>4528</v>
      </c>
    </row>
    <row r="944" spans="1:37" x14ac:dyDescent="0.25">
      <c r="A944" t="s">
        <v>1477</v>
      </c>
      <c r="C944" t="s">
        <v>33</v>
      </c>
      <c r="D944" t="s">
        <v>4122</v>
      </c>
      <c r="E944" t="s">
        <v>4529</v>
      </c>
      <c r="G944" t="s">
        <v>4530</v>
      </c>
      <c r="H944" t="s">
        <v>34</v>
      </c>
      <c r="I944" t="b">
        <v>0</v>
      </c>
      <c r="J944" s="1">
        <v>42472</v>
      </c>
      <c r="K944" s="2">
        <v>42472</v>
      </c>
      <c r="L944" t="s">
        <v>40</v>
      </c>
      <c r="M944" s="3">
        <v>0.41666666666666669</v>
      </c>
      <c r="N944" t="s">
        <v>4529</v>
      </c>
      <c r="O944" t="s">
        <v>4531</v>
      </c>
      <c r="P944" t="s">
        <v>156</v>
      </c>
      <c r="Q944" t="b">
        <v>0</v>
      </c>
      <c r="R944" s="1">
        <v>42472</v>
      </c>
      <c r="S944" s="2">
        <v>42472</v>
      </c>
      <c r="T944" t="s">
        <v>40</v>
      </c>
      <c r="U944" s="3">
        <v>0.58333333333333337</v>
      </c>
      <c r="V944" t="s">
        <v>3586</v>
      </c>
      <c r="W944" t="s">
        <v>3588</v>
      </c>
      <c r="X944" t="s">
        <v>156</v>
      </c>
      <c r="Y944" t="s">
        <v>4126</v>
      </c>
      <c r="Z944" t="s">
        <v>4127</v>
      </c>
      <c r="AA944" t="s">
        <v>4126</v>
      </c>
      <c r="AD944" t="s">
        <v>37</v>
      </c>
      <c r="AE944" t="s">
        <v>37</v>
      </c>
      <c r="AF944" t="s">
        <v>38</v>
      </c>
      <c r="AG944" t="s">
        <v>33</v>
      </c>
      <c r="AH944" t="s">
        <v>4128</v>
      </c>
      <c r="AI944" t="s">
        <v>1485</v>
      </c>
      <c r="AK944" t="s">
        <v>4129</v>
      </c>
    </row>
    <row r="945" spans="1:37" x14ac:dyDescent="0.25">
      <c r="A945" t="s">
        <v>4130</v>
      </c>
      <c r="C945" t="s">
        <v>33</v>
      </c>
      <c r="D945" t="s">
        <v>4131</v>
      </c>
      <c r="E945" t="s">
        <v>4532</v>
      </c>
      <c r="G945" t="s">
        <v>4533</v>
      </c>
      <c r="H945" t="s">
        <v>34</v>
      </c>
      <c r="I945" t="b">
        <v>0</v>
      </c>
      <c r="J945" s="1">
        <v>42472</v>
      </c>
      <c r="K945" s="2">
        <v>42472</v>
      </c>
      <c r="L945" t="s">
        <v>40</v>
      </c>
      <c r="M945" s="3">
        <v>0.54166666666666663</v>
      </c>
      <c r="N945" t="s">
        <v>4532</v>
      </c>
      <c r="O945" t="s">
        <v>4534</v>
      </c>
      <c r="P945" t="s">
        <v>156</v>
      </c>
      <c r="Q945" t="b">
        <v>0</v>
      </c>
      <c r="R945" s="1">
        <v>42472</v>
      </c>
      <c r="S945" s="2">
        <v>42472</v>
      </c>
      <c r="T945" t="s">
        <v>40</v>
      </c>
      <c r="U945" s="3">
        <v>0.54166666666666663</v>
      </c>
      <c r="V945" t="s">
        <v>4532</v>
      </c>
      <c r="W945" t="s">
        <v>4534</v>
      </c>
      <c r="X945" t="s">
        <v>156</v>
      </c>
      <c r="Y945" t="s">
        <v>4126</v>
      </c>
      <c r="Z945" t="s">
        <v>4127</v>
      </c>
      <c r="AA945" t="s">
        <v>4126</v>
      </c>
      <c r="AD945" t="s">
        <v>37</v>
      </c>
      <c r="AE945" t="s">
        <v>37</v>
      </c>
      <c r="AF945" t="s">
        <v>38</v>
      </c>
      <c r="AG945" t="s">
        <v>33</v>
      </c>
      <c r="AH945" t="s">
        <v>4135</v>
      </c>
      <c r="AI945" t="s">
        <v>4136</v>
      </c>
      <c r="AK945" t="s">
        <v>4137</v>
      </c>
    </row>
    <row r="946" spans="1:37" x14ac:dyDescent="0.25">
      <c r="A946" t="s">
        <v>4138</v>
      </c>
      <c r="C946" t="s">
        <v>33</v>
      </c>
      <c r="D946" t="s">
        <v>4139</v>
      </c>
      <c r="E946" t="s">
        <v>810</v>
      </c>
      <c r="G946" t="s">
        <v>4535</v>
      </c>
      <c r="H946" t="s">
        <v>34</v>
      </c>
      <c r="I946" t="b">
        <v>0</v>
      </c>
      <c r="J946" s="1">
        <v>42472</v>
      </c>
      <c r="K946" s="2">
        <v>42472</v>
      </c>
      <c r="L946" t="s">
        <v>40</v>
      </c>
      <c r="M946" s="3">
        <v>0.66666666666666663</v>
      </c>
      <c r="N946" t="s">
        <v>810</v>
      </c>
      <c r="O946" t="s">
        <v>811</v>
      </c>
      <c r="P946" t="s">
        <v>156</v>
      </c>
      <c r="Q946" t="b">
        <v>0</v>
      </c>
      <c r="R946" s="1">
        <v>42472</v>
      </c>
      <c r="S946" s="2">
        <v>42472</v>
      </c>
      <c r="T946" t="s">
        <v>40</v>
      </c>
      <c r="U946" s="3">
        <v>0.70833333333333337</v>
      </c>
      <c r="V946" t="s">
        <v>4536</v>
      </c>
      <c r="W946" t="s">
        <v>4537</v>
      </c>
      <c r="X946" t="s">
        <v>156</v>
      </c>
      <c r="Y946" t="s">
        <v>4126</v>
      </c>
      <c r="Z946" t="s">
        <v>4127</v>
      </c>
      <c r="AA946" t="s">
        <v>4126</v>
      </c>
      <c r="AD946" t="s">
        <v>37</v>
      </c>
      <c r="AE946" t="s">
        <v>37</v>
      </c>
      <c r="AF946" t="s">
        <v>38</v>
      </c>
      <c r="AG946" t="s">
        <v>33</v>
      </c>
      <c r="AH946" t="s">
        <v>4141</v>
      </c>
      <c r="AI946" t="s">
        <v>4142</v>
      </c>
      <c r="AK946" t="s">
        <v>4143</v>
      </c>
    </row>
    <row r="947" spans="1:37" x14ac:dyDescent="0.25">
      <c r="A947" t="s">
        <v>2725</v>
      </c>
      <c r="C947" t="s">
        <v>33</v>
      </c>
      <c r="D947" t="s">
        <v>4538</v>
      </c>
      <c r="G947" t="s">
        <v>4539</v>
      </c>
      <c r="H947" t="s">
        <v>34</v>
      </c>
      <c r="I947" t="b">
        <v>0</v>
      </c>
      <c r="J947" s="1">
        <v>42472</v>
      </c>
      <c r="K947" s="2">
        <v>42472</v>
      </c>
      <c r="L947" t="s">
        <v>40</v>
      </c>
      <c r="M947" s="3">
        <v>0.75</v>
      </c>
      <c r="N947" t="s">
        <v>1996</v>
      </c>
      <c r="O947" t="s">
        <v>1997</v>
      </c>
      <c r="P947" t="s">
        <v>156</v>
      </c>
      <c r="Q947" t="b">
        <v>0</v>
      </c>
      <c r="R947" s="1">
        <v>42472</v>
      </c>
      <c r="S947" s="2">
        <v>42472</v>
      </c>
      <c r="T947" t="s">
        <v>40</v>
      </c>
      <c r="U947" s="3">
        <v>0.75</v>
      </c>
      <c r="V947" t="s">
        <v>1996</v>
      </c>
      <c r="W947" t="s">
        <v>1997</v>
      </c>
      <c r="X947" t="s">
        <v>156</v>
      </c>
      <c r="Y947" t="s">
        <v>4126</v>
      </c>
      <c r="Z947" t="s">
        <v>4127</v>
      </c>
      <c r="AA947" t="s">
        <v>4126</v>
      </c>
      <c r="AD947" t="s">
        <v>37</v>
      </c>
      <c r="AE947" t="s">
        <v>37</v>
      </c>
      <c r="AF947" t="s">
        <v>38</v>
      </c>
      <c r="AG947" t="s">
        <v>33</v>
      </c>
      <c r="AH947" t="s">
        <v>4540</v>
      </c>
      <c r="AI947" t="s">
        <v>2116</v>
      </c>
      <c r="AK947" t="s">
        <v>4541</v>
      </c>
    </row>
    <row r="948" spans="1:37" x14ac:dyDescent="0.25">
      <c r="A948" t="s">
        <v>4218</v>
      </c>
      <c r="C948" t="s">
        <v>33</v>
      </c>
      <c r="D948" t="s">
        <v>4542</v>
      </c>
      <c r="G948" t="s">
        <v>4543</v>
      </c>
      <c r="H948" t="s">
        <v>34</v>
      </c>
      <c r="I948" t="b">
        <v>0</v>
      </c>
      <c r="J948" s="1">
        <v>42472</v>
      </c>
      <c r="K948" s="2">
        <v>42472</v>
      </c>
      <c r="L948" t="s">
        <v>40</v>
      </c>
      <c r="M948" s="3">
        <v>0.77083333333333337</v>
      </c>
      <c r="N948" t="s">
        <v>1998</v>
      </c>
      <c r="O948" t="s">
        <v>1999</v>
      </c>
      <c r="P948" t="s">
        <v>156</v>
      </c>
      <c r="Q948" t="b">
        <v>0</v>
      </c>
      <c r="R948" s="1">
        <v>42472</v>
      </c>
      <c r="S948" s="2">
        <v>42472</v>
      </c>
      <c r="T948" t="s">
        <v>40</v>
      </c>
      <c r="U948" s="3">
        <v>0.8125</v>
      </c>
      <c r="V948" t="s">
        <v>4544</v>
      </c>
      <c r="W948" t="s">
        <v>4545</v>
      </c>
      <c r="X948" t="s">
        <v>156</v>
      </c>
      <c r="Y948" t="s">
        <v>4126</v>
      </c>
      <c r="Z948" t="s">
        <v>4127</v>
      </c>
      <c r="AA948" t="s">
        <v>4126</v>
      </c>
      <c r="AD948" t="s">
        <v>37</v>
      </c>
      <c r="AE948" t="s">
        <v>37</v>
      </c>
      <c r="AF948" t="s">
        <v>38</v>
      </c>
      <c r="AG948" t="s">
        <v>33</v>
      </c>
      <c r="AH948" t="s">
        <v>4221</v>
      </c>
      <c r="AI948" t="s">
        <v>4222</v>
      </c>
      <c r="AK948" t="s">
        <v>4223</v>
      </c>
    </row>
    <row r="949" spans="1:37" x14ac:dyDescent="0.25">
      <c r="A949" t="s">
        <v>165</v>
      </c>
      <c r="C949" t="s">
        <v>33</v>
      </c>
      <c r="D949" t="s">
        <v>4546</v>
      </c>
      <c r="G949" t="s">
        <v>4547</v>
      </c>
      <c r="H949" t="s">
        <v>34</v>
      </c>
      <c r="I949" t="b">
        <v>0</v>
      </c>
      <c r="J949" s="1">
        <v>42473</v>
      </c>
      <c r="K949" s="2">
        <v>42473</v>
      </c>
      <c r="L949" t="s">
        <v>41</v>
      </c>
      <c r="M949" s="3">
        <v>0.41666666666666669</v>
      </c>
      <c r="N949" t="s">
        <v>3600</v>
      </c>
      <c r="O949" t="s">
        <v>3602</v>
      </c>
      <c r="P949" t="s">
        <v>156</v>
      </c>
      <c r="Q949" t="b">
        <v>0</v>
      </c>
      <c r="R949" s="1">
        <v>42473</v>
      </c>
      <c r="S949" s="2">
        <v>42473</v>
      </c>
      <c r="T949" t="s">
        <v>41</v>
      </c>
      <c r="U949" s="3">
        <v>0.4375</v>
      </c>
      <c r="V949" t="s">
        <v>3605</v>
      </c>
      <c r="W949" t="s">
        <v>3606</v>
      </c>
      <c r="X949" t="s">
        <v>156</v>
      </c>
      <c r="Y949" t="s">
        <v>4126</v>
      </c>
      <c r="Z949" t="s">
        <v>4127</v>
      </c>
      <c r="AA949" t="s">
        <v>4126</v>
      </c>
      <c r="AD949" t="s">
        <v>37</v>
      </c>
      <c r="AE949" t="s">
        <v>37</v>
      </c>
      <c r="AF949" t="s">
        <v>38</v>
      </c>
      <c r="AG949" t="s">
        <v>33</v>
      </c>
      <c r="AH949" t="s">
        <v>4146</v>
      </c>
      <c r="AI949" t="s">
        <v>4147</v>
      </c>
      <c r="AK949" t="s">
        <v>4148</v>
      </c>
    </row>
    <row r="950" spans="1:37" x14ac:dyDescent="0.25">
      <c r="A950" t="s">
        <v>1414</v>
      </c>
      <c r="C950" t="s">
        <v>33</v>
      </c>
      <c r="D950" t="s">
        <v>4548</v>
      </c>
      <c r="G950" t="s">
        <v>4549</v>
      </c>
      <c r="H950" t="s">
        <v>34</v>
      </c>
      <c r="I950" t="b">
        <v>0</v>
      </c>
      <c r="J950" s="1">
        <v>42473</v>
      </c>
      <c r="K950" s="2">
        <v>42473</v>
      </c>
      <c r="L950" t="s">
        <v>41</v>
      </c>
      <c r="M950" s="3">
        <v>0.4375</v>
      </c>
      <c r="N950" t="s">
        <v>3605</v>
      </c>
      <c r="O950" t="s">
        <v>3606</v>
      </c>
      <c r="P950" t="s">
        <v>156</v>
      </c>
      <c r="Q950" t="b">
        <v>0</v>
      </c>
      <c r="R950" s="1">
        <v>42473</v>
      </c>
      <c r="S950" s="2">
        <v>42473</v>
      </c>
      <c r="T950" t="s">
        <v>41</v>
      </c>
      <c r="U950" s="3">
        <v>0.4375</v>
      </c>
      <c r="V950" t="s">
        <v>3605</v>
      </c>
      <c r="W950" t="s">
        <v>3606</v>
      </c>
      <c r="X950" t="s">
        <v>156</v>
      </c>
      <c r="Y950" t="s">
        <v>4151</v>
      </c>
      <c r="Z950" t="s">
        <v>4152</v>
      </c>
      <c r="AA950" t="s">
        <v>4151</v>
      </c>
      <c r="AD950" t="s">
        <v>37</v>
      </c>
      <c r="AE950" t="s">
        <v>37</v>
      </c>
      <c r="AF950" t="s">
        <v>38</v>
      </c>
      <c r="AG950" t="s">
        <v>33</v>
      </c>
      <c r="AH950" t="s">
        <v>4153</v>
      </c>
      <c r="AI950" t="s">
        <v>4154</v>
      </c>
      <c r="AK950" t="s">
        <v>4155</v>
      </c>
    </row>
    <row r="951" spans="1:37" x14ac:dyDescent="0.25">
      <c r="A951" t="s">
        <v>4550</v>
      </c>
      <c r="C951" t="s">
        <v>33</v>
      </c>
      <c r="D951" t="s">
        <v>4551</v>
      </c>
      <c r="G951" t="s">
        <v>4552</v>
      </c>
      <c r="H951" t="s">
        <v>34</v>
      </c>
      <c r="I951" t="b">
        <v>0</v>
      </c>
      <c r="J951" s="1">
        <v>42473</v>
      </c>
      <c r="K951" s="2">
        <v>42473</v>
      </c>
      <c r="L951" t="s">
        <v>41</v>
      </c>
      <c r="M951" s="3">
        <v>0.4375</v>
      </c>
      <c r="N951" t="s">
        <v>3605</v>
      </c>
      <c r="O951" t="s">
        <v>3606</v>
      </c>
      <c r="P951" t="s">
        <v>156</v>
      </c>
      <c r="Q951" t="b">
        <v>0</v>
      </c>
      <c r="R951" s="1">
        <v>42473</v>
      </c>
      <c r="S951" s="2">
        <v>42473</v>
      </c>
      <c r="T951" t="s">
        <v>41</v>
      </c>
      <c r="U951" s="3">
        <v>0.4375</v>
      </c>
      <c r="V951" t="s">
        <v>3605</v>
      </c>
      <c r="W951" t="s">
        <v>3606</v>
      </c>
      <c r="X951" t="s">
        <v>156</v>
      </c>
      <c r="Y951" t="s">
        <v>4345</v>
      </c>
      <c r="Z951" t="s">
        <v>4346</v>
      </c>
      <c r="AA951" t="s">
        <v>4345</v>
      </c>
      <c r="AD951" t="s">
        <v>37</v>
      </c>
      <c r="AE951" t="s">
        <v>37</v>
      </c>
      <c r="AF951" t="s">
        <v>38</v>
      </c>
      <c r="AG951" t="s">
        <v>33</v>
      </c>
      <c r="AH951" t="s">
        <v>4364</v>
      </c>
      <c r="AI951" t="s">
        <v>4553</v>
      </c>
      <c r="AK951" t="s">
        <v>4366</v>
      </c>
    </row>
    <row r="952" spans="1:37" x14ac:dyDescent="0.25">
      <c r="A952" t="s">
        <v>165</v>
      </c>
      <c r="C952" t="s">
        <v>33</v>
      </c>
      <c r="D952" t="s">
        <v>4554</v>
      </c>
      <c r="G952" t="s">
        <v>4555</v>
      </c>
      <c r="H952" t="s">
        <v>34</v>
      </c>
      <c r="I952" t="b">
        <v>0</v>
      </c>
      <c r="J952" s="1">
        <v>42473</v>
      </c>
      <c r="K952" s="2">
        <v>42473</v>
      </c>
      <c r="L952" t="s">
        <v>41</v>
      </c>
      <c r="M952" s="3">
        <v>0.45833333333333331</v>
      </c>
      <c r="N952" t="s">
        <v>4556</v>
      </c>
      <c r="O952" t="s">
        <v>4557</v>
      </c>
      <c r="P952" t="s">
        <v>156</v>
      </c>
      <c r="Q952" t="b">
        <v>0</v>
      </c>
      <c r="R952" s="1">
        <v>42473</v>
      </c>
      <c r="S952" s="2">
        <v>42473</v>
      </c>
      <c r="T952" t="s">
        <v>41</v>
      </c>
      <c r="U952" s="3">
        <v>0.47916666666666669</v>
      </c>
      <c r="V952" t="s">
        <v>4558</v>
      </c>
      <c r="W952" t="s">
        <v>4559</v>
      </c>
      <c r="X952" t="s">
        <v>156</v>
      </c>
      <c r="Y952" t="s">
        <v>4126</v>
      </c>
      <c r="Z952" t="s">
        <v>4127</v>
      </c>
      <c r="AA952" t="s">
        <v>4126</v>
      </c>
      <c r="AD952" t="s">
        <v>37</v>
      </c>
      <c r="AE952" t="s">
        <v>37</v>
      </c>
      <c r="AF952" t="s">
        <v>38</v>
      </c>
      <c r="AG952" t="s">
        <v>33</v>
      </c>
      <c r="AH952" t="s">
        <v>4146</v>
      </c>
      <c r="AI952" t="s">
        <v>4147</v>
      </c>
      <c r="AK952" t="s">
        <v>4148</v>
      </c>
    </row>
    <row r="953" spans="1:37" x14ac:dyDescent="0.25">
      <c r="A953" t="s">
        <v>4180</v>
      </c>
      <c r="C953" t="s">
        <v>33</v>
      </c>
      <c r="D953" t="s">
        <v>4181</v>
      </c>
      <c r="E953" t="s">
        <v>4560</v>
      </c>
      <c r="G953" t="s">
        <v>4561</v>
      </c>
      <c r="H953" t="s">
        <v>34</v>
      </c>
      <c r="I953" t="b">
        <v>0</v>
      </c>
      <c r="J953" s="1">
        <v>42475</v>
      </c>
      <c r="K953" s="2">
        <v>42475</v>
      </c>
      <c r="L953" t="s">
        <v>43</v>
      </c>
      <c r="M953" s="3">
        <v>0.41666666666666669</v>
      </c>
      <c r="N953" t="s">
        <v>4560</v>
      </c>
      <c r="O953" t="s">
        <v>4562</v>
      </c>
      <c r="P953" t="s">
        <v>156</v>
      </c>
      <c r="Q953" t="b">
        <v>0</v>
      </c>
      <c r="R953" s="1">
        <v>42475</v>
      </c>
      <c r="S953" s="2">
        <v>42475</v>
      </c>
      <c r="T953" t="s">
        <v>43</v>
      </c>
      <c r="U953" s="3">
        <v>0.5</v>
      </c>
      <c r="V953" t="s">
        <v>4563</v>
      </c>
      <c r="W953" t="s">
        <v>4564</v>
      </c>
      <c r="X953" t="s">
        <v>156</v>
      </c>
      <c r="Y953" t="s">
        <v>4126</v>
      </c>
      <c r="Z953" t="s">
        <v>4127</v>
      </c>
      <c r="AA953" t="s">
        <v>4126</v>
      </c>
      <c r="AD953" t="s">
        <v>37</v>
      </c>
      <c r="AE953" t="s">
        <v>37</v>
      </c>
      <c r="AF953" t="s">
        <v>38</v>
      </c>
      <c r="AG953" t="s">
        <v>33</v>
      </c>
      <c r="AH953" t="s">
        <v>4187</v>
      </c>
      <c r="AI953" t="s">
        <v>4188</v>
      </c>
      <c r="AK953" t="s">
        <v>4189</v>
      </c>
    </row>
    <row r="954" spans="1:37" x14ac:dyDescent="0.25">
      <c r="A954" t="s">
        <v>4565</v>
      </c>
      <c r="C954" t="s">
        <v>33</v>
      </c>
      <c r="D954" t="s">
        <v>4566</v>
      </c>
      <c r="G954" t="s">
        <v>4567</v>
      </c>
      <c r="H954" t="s">
        <v>34</v>
      </c>
      <c r="I954" t="b">
        <v>0</v>
      </c>
      <c r="J954" s="1">
        <v>42476</v>
      </c>
      <c r="K954" s="2">
        <v>42476</v>
      </c>
      <c r="L954" t="s">
        <v>35</v>
      </c>
      <c r="M954" s="3">
        <v>0.58333333333333337</v>
      </c>
      <c r="N954" t="s">
        <v>2782</v>
      </c>
      <c r="O954" t="s">
        <v>2783</v>
      </c>
      <c r="P954" t="s">
        <v>156</v>
      </c>
      <c r="Q954" t="b">
        <v>0</v>
      </c>
      <c r="R954" s="1">
        <v>42476</v>
      </c>
      <c r="S954" s="2">
        <v>42476</v>
      </c>
      <c r="T954" t="s">
        <v>35</v>
      </c>
      <c r="U954" s="3">
        <v>0.58333333333333337</v>
      </c>
      <c r="V954" t="s">
        <v>2782</v>
      </c>
      <c r="W954" t="s">
        <v>2783</v>
      </c>
      <c r="X954" t="s">
        <v>156</v>
      </c>
      <c r="Y954" t="s">
        <v>4345</v>
      </c>
      <c r="Z954" t="s">
        <v>4346</v>
      </c>
      <c r="AA954" t="s">
        <v>4345</v>
      </c>
      <c r="AD954" t="s">
        <v>37</v>
      </c>
      <c r="AE954" t="s">
        <v>37</v>
      </c>
      <c r="AF954" t="s">
        <v>38</v>
      </c>
      <c r="AG954" t="s">
        <v>33</v>
      </c>
      <c r="AH954" t="s">
        <v>4568</v>
      </c>
      <c r="AI954" t="s">
        <v>4569</v>
      </c>
      <c r="AK954" t="s">
        <v>4570</v>
      </c>
    </row>
    <row r="955" spans="1:37" x14ac:dyDescent="0.25">
      <c r="A955" t="s">
        <v>2172</v>
      </c>
      <c r="C955" t="s">
        <v>33</v>
      </c>
      <c r="D955" t="s">
        <v>4571</v>
      </c>
      <c r="G955" t="s">
        <v>4572</v>
      </c>
      <c r="H955" t="s">
        <v>34</v>
      </c>
      <c r="I955" t="b">
        <v>0</v>
      </c>
      <c r="J955" s="1">
        <v>42476</v>
      </c>
      <c r="K955" s="2">
        <v>42476</v>
      </c>
      <c r="L955" t="s">
        <v>35</v>
      </c>
      <c r="M955" s="3">
        <v>0.58333333333333337</v>
      </c>
      <c r="N955" t="s">
        <v>2782</v>
      </c>
      <c r="O955" t="s">
        <v>2783</v>
      </c>
      <c r="P955" t="s">
        <v>156</v>
      </c>
      <c r="Q955" t="b">
        <v>0</v>
      </c>
      <c r="R955" s="1">
        <v>42476</v>
      </c>
      <c r="S955" s="2">
        <v>42476</v>
      </c>
      <c r="T955" t="s">
        <v>35</v>
      </c>
      <c r="U955" s="3">
        <v>0.58333333333333337</v>
      </c>
      <c r="V955" t="s">
        <v>2782</v>
      </c>
      <c r="W955" t="s">
        <v>2783</v>
      </c>
      <c r="X955" t="s">
        <v>156</v>
      </c>
      <c r="Y955" t="s">
        <v>4151</v>
      </c>
      <c r="Z955" t="s">
        <v>4152</v>
      </c>
      <c r="AA955" t="s">
        <v>4151</v>
      </c>
      <c r="AD955" t="s">
        <v>37</v>
      </c>
      <c r="AE955" t="s">
        <v>37</v>
      </c>
      <c r="AF955" t="s">
        <v>38</v>
      </c>
      <c r="AG955" t="s">
        <v>33</v>
      </c>
      <c r="AH955" t="s">
        <v>4573</v>
      </c>
      <c r="AI955" t="s">
        <v>4574</v>
      </c>
      <c r="AK955" t="s">
        <v>4575</v>
      </c>
    </row>
    <row r="956" spans="1:37" x14ac:dyDescent="0.25">
      <c r="A956" t="s">
        <v>4576</v>
      </c>
      <c r="C956" t="s">
        <v>33</v>
      </c>
      <c r="D956" t="s">
        <v>4577</v>
      </c>
      <c r="G956" t="s">
        <v>4578</v>
      </c>
      <c r="H956" t="s">
        <v>34</v>
      </c>
      <c r="I956" t="b">
        <v>0</v>
      </c>
      <c r="J956" s="1">
        <v>42476</v>
      </c>
      <c r="K956" s="2">
        <v>42476</v>
      </c>
      <c r="L956" t="s">
        <v>35</v>
      </c>
      <c r="M956" s="3">
        <v>0.58333333333333337</v>
      </c>
      <c r="N956" t="s">
        <v>2782</v>
      </c>
      <c r="O956" t="s">
        <v>2783</v>
      </c>
      <c r="P956" t="s">
        <v>156</v>
      </c>
      <c r="Q956" t="b">
        <v>0</v>
      </c>
      <c r="R956" s="1">
        <v>42476</v>
      </c>
      <c r="S956" s="2">
        <v>42476</v>
      </c>
      <c r="T956" t="s">
        <v>35</v>
      </c>
      <c r="U956" s="3">
        <v>0.66666666666666663</v>
      </c>
      <c r="V956" t="s">
        <v>2071</v>
      </c>
      <c r="W956" t="s">
        <v>2072</v>
      </c>
      <c r="X956" t="s">
        <v>156</v>
      </c>
      <c r="Y956" t="s">
        <v>4126</v>
      </c>
      <c r="Z956" t="s">
        <v>4127</v>
      </c>
      <c r="AA956" t="s">
        <v>4126</v>
      </c>
      <c r="AD956" t="s">
        <v>37</v>
      </c>
      <c r="AE956" t="s">
        <v>37</v>
      </c>
      <c r="AF956" t="s">
        <v>38</v>
      </c>
      <c r="AG956" t="s">
        <v>33</v>
      </c>
      <c r="AH956" t="s">
        <v>4243</v>
      </c>
      <c r="AI956" t="s">
        <v>4579</v>
      </c>
      <c r="AK956" t="s">
        <v>4245</v>
      </c>
    </row>
    <row r="957" spans="1:37" x14ac:dyDescent="0.25">
      <c r="A957" t="s">
        <v>4576</v>
      </c>
      <c r="C957" t="s">
        <v>33</v>
      </c>
      <c r="D957" t="s">
        <v>4580</v>
      </c>
      <c r="G957" t="s">
        <v>4581</v>
      </c>
      <c r="H957" t="s">
        <v>34</v>
      </c>
      <c r="I957" t="b">
        <v>0</v>
      </c>
      <c r="J957" s="1">
        <v>42476</v>
      </c>
      <c r="K957" s="2">
        <v>42476</v>
      </c>
      <c r="L957" t="s">
        <v>35</v>
      </c>
      <c r="M957" s="3">
        <v>0.58333333333333337</v>
      </c>
      <c r="N957" t="s">
        <v>2782</v>
      </c>
      <c r="O957" t="s">
        <v>2783</v>
      </c>
      <c r="P957" t="s">
        <v>156</v>
      </c>
      <c r="Q957" t="b">
        <v>0</v>
      </c>
      <c r="R957" s="1">
        <v>42476</v>
      </c>
      <c r="S957" s="2">
        <v>42476</v>
      </c>
      <c r="T957" t="s">
        <v>35</v>
      </c>
      <c r="U957" s="3">
        <v>0.66666666666666663</v>
      </c>
      <c r="V957" t="s">
        <v>2071</v>
      </c>
      <c r="W957" t="s">
        <v>2072</v>
      </c>
      <c r="X957" t="s">
        <v>156</v>
      </c>
      <c r="Y957" t="s">
        <v>4126</v>
      </c>
      <c r="Z957" t="s">
        <v>4127</v>
      </c>
      <c r="AA957" t="s">
        <v>4126</v>
      </c>
      <c r="AD957" t="s">
        <v>37</v>
      </c>
      <c r="AE957" t="s">
        <v>37</v>
      </c>
      <c r="AF957" t="s">
        <v>38</v>
      </c>
      <c r="AG957" t="s">
        <v>33</v>
      </c>
      <c r="AH957" t="s">
        <v>4237</v>
      </c>
      <c r="AI957" t="s">
        <v>4582</v>
      </c>
      <c r="AK957" t="s">
        <v>4239</v>
      </c>
    </row>
    <row r="958" spans="1:37" x14ac:dyDescent="0.25">
      <c r="A958" t="s">
        <v>4565</v>
      </c>
      <c r="C958" t="s">
        <v>33</v>
      </c>
      <c r="D958" t="s">
        <v>4583</v>
      </c>
      <c r="G958" t="s">
        <v>4584</v>
      </c>
      <c r="H958" t="s">
        <v>34</v>
      </c>
      <c r="I958" t="b">
        <v>0</v>
      </c>
      <c r="J958" s="1">
        <v>42477</v>
      </c>
      <c r="K958" s="2">
        <v>42477</v>
      </c>
      <c r="L958" t="s">
        <v>36</v>
      </c>
      <c r="M958" s="3">
        <v>0.60416666666666663</v>
      </c>
      <c r="N958" t="s">
        <v>4585</v>
      </c>
      <c r="O958" t="s">
        <v>4586</v>
      </c>
      <c r="P958" t="s">
        <v>156</v>
      </c>
      <c r="Q958" t="b">
        <v>0</v>
      </c>
      <c r="R958" s="1">
        <v>42477</v>
      </c>
      <c r="S958" s="2">
        <v>42477</v>
      </c>
      <c r="T958" t="s">
        <v>36</v>
      </c>
      <c r="U958" s="3">
        <v>0.60416666666666663</v>
      </c>
      <c r="V958" t="s">
        <v>4585</v>
      </c>
      <c r="W958" t="s">
        <v>4586</v>
      </c>
      <c r="X958" t="s">
        <v>156</v>
      </c>
      <c r="Y958" t="s">
        <v>4126</v>
      </c>
      <c r="Z958" t="s">
        <v>4127</v>
      </c>
      <c r="AA958" t="s">
        <v>4126</v>
      </c>
      <c r="AD958" t="s">
        <v>37</v>
      </c>
      <c r="AE958" t="s">
        <v>37</v>
      </c>
      <c r="AF958" t="s">
        <v>38</v>
      </c>
      <c r="AG958" t="s">
        <v>33</v>
      </c>
      <c r="AH958" t="s">
        <v>4587</v>
      </c>
      <c r="AI958" t="s">
        <v>4569</v>
      </c>
      <c r="AK958" t="s">
        <v>4588</v>
      </c>
    </row>
    <row r="959" spans="1:37" x14ac:dyDescent="0.25">
      <c r="A959" t="s">
        <v>4190</v>
      </c>
      <c r="C959" t="s">
        <v>33</v>
      </c>
      <c r="D959" t="s">
        <v>4589</v>
      </c>
      <c r="G959" t="s">
        <v>4590</v>
      </c>
      <c r="H959" t="s">
        <v>34</v>
      </c>
      <c r="I959" t="b">
        <v>0</v>
      </c>
      <c r="J959" s="1">
        <v>42478</v>
      </c>
      <c r="K959" s="2">
        <v>42478</v>
      </c>
      <c r="L959" t="s">
        <v>39</v>
      </c>
      <c r="M959" s="3">
        <v>0.41666666666666669</v>
      </c>
      <c r="N959" t="s">
        <v>2076</v>
      </c>
      <c r="O959" t="s">
        <v>2078</v>
      </c>
      <c r="P959" t="s">
        <v>156</v>
      </c>
      <c r="Q959" t="b">
        <v>0</v>
      </c>
      <c r="R959" s="1">
        <v>42478</v>
      </c>
      <c r="S959" s="2">
        <v>42478</v>
      </c>
      <c r="T959" t="s">
        <v>39</v>
      </c>
      <c r="U959" s="3">
        <v>0.41666666666666669</v>
      </c>
      <c r="V959" t="s">
        <v>2076</v>
      </c>
      <c r="W959" t="s">
        <v>2078</v>
      </c>
      <c r="X959" t="s">
        <v>156</v>
      </c>
      <c r="Y959" t="s">
        <v>4151</v>
      </c>
      <c r="Z959" t="s">
        <v>4152</v>
      </c>
      <c r="AA959" t="s">
        <v>4151</v>
      </c>
      <c r="AD959" t="s">
        <v>37</v>
      </c>
      <c r="AE959" t="s">
        <v>37</v>
      </c>
      <c r="AF959" t="s">
        <v>38</v>
      </c>
      <c r="AG959" t="s">
        <v>33</v>
      </c>
      <c r="AH959" t="s">
        <v>4153</v>
      </c>
      <c r="AI959" t="s">
        <v>4195</v>
      </c>
      <c r="AK959" t="s">
        <v>4155</v>
      </c>
    </row>
    <row r="960" spans="1:37" x14ac:dyDescent="0.25">
      <c r="A960" t="s">
        <v>4190</v>
      </c>
      <c r="C960" t="s">
        <v>33</v>
      </c>
      <c r="D960" t="s">
        <v>4591</v>
      </c>
      <c r="G960" t="s">
        <v>4592</v>
      </c>
      <c r="H960" t="s">
        <v>34</v>
      </c>
      <c r="I960" t="b">
        <v>0</v>
      </c>
      <c r="J960" s="1">
        <v>42478</v>
      </c>
      <c r="K960" s="2">
        <v>42478</v>
      </c>
      <c r="L960" t="s">
        <v>39</v>
      </c>
      <c r="M960" s="3">
        <v>0.45833333333333331</v>
      </c>
      <c r="N960" t="s">
        <v>4593</v>
      </c>
      <c r="O960" t="s">
        <v>4594</v>
      </c>
      <c r="P960" t="s">
        <v>156</v>
      </c>
      <c r="Q960" t="b">
        <v>0</v>
      </c>
      <c r="R960" s="1">
        <v>42478</v>
      </c>
      <c r="S960" s="2">
        <v>42478</v>
      </c>
      <c r="T960" t="s">
        <v>39</v>
      </c>
      <c r="U960" s="3">
        <v>0.45833333333333331</v>
      </c>
      <c r="V960" t="s">
        <v>4593</v>
      </c>
      <c r="W960" t="s">
        <v>4594</v>
      </c>
      <c r="X960" t="s">
        <v>156</v>
      </c>
      <c r="Y960" t="s">
        <v>4151</v>
      </c>
      <c r="Z960" t="s">
        <v>4152</v>
      </c>
      <c r="AA960" t="s">
        <v>4151</v>
      </c>
      <c r="AD960" t="s">
        <v>37</v>
      </c>
      <c r="AE960" t="s">
        <v>37</v>
      </c>
      <c r="AF960" t="s">
        <v>38</v>
      </c>
      <c r="AG960" t="s">
        <v>33</v>
      </c>
      <c r="AH960" t="s">
        <v>4153</v>
      </c>
      <c r="AI960" t="s">
        <v>4195</v>
      </c>
      <c r="AK960" t="s">
        <v>4155</v>
      </c>
    </row>
    <row r="961" spans="1:37" x14ac:dyDescent="0.25">
      <c r="A961" t="s">
        <v>4130</v>
      </c>
      <c r="C961" t="s">
        <v>33</v>
      </c>
      <c r="D961" t="s">
        <v>4131</v>
      </c>
      <c r="E961" t="s">
        <v>3681</v>
      </c>
      <c r="G961" t="s">
        <v>4595</v>
      </c>
      <c r="H961" t="s">
        <v>34</v>
      </c>
      <c r="I961" t="b">
        <v>0</v>
      </c>
      <c r="J961" s="1">
        <v>42479</v>
      </c>
      <c r="K961" s="2">
        <v>42479</v>
      </c>
      <c r="L961" t="s">
        <v>40</v>
      </c>
      <c r="M961" s="3">
        <v>0.54166666666666663</v>
      </c>
      <c r="N961" t="s">
        <v>3681</v>
      </c>
      <c r="O961" t="s">
        <v>3682</v>
      </c>
      <c r="P961" t="s">
        <v>156</v>
      </c>
      <c r="Q961" t="b">
        <v>0</v>
      </c>
      <c r="R961" s="1">
        <v>42479</v>
      </c>
      <c r="S961" s="2">
        <v>42479</v>
      </c>
      <c r="T961" t="s">
        <v>40</v>
      </c>
      <c r="U961" s="3">
        <v>0.54166666666666663</v>
      </c>
      <c r="V961" t="s">
        <v>3681</v>
      </c>
      <c r="W961" t="s">
        <v>3682</v>
      </c>
      <c r="X961" t="s">
        <v>156</v>
      </c>
      <c r="Y961" t="s">
        <v>4126</v>
      </c>
      <c r="Z961" t="s">
        <v>4127</v>
      </c>
      <c r="AA961" t="s">
        <v>4126</v>
      </c>
      <c r="AD961" t="s">
        <v>37</v>
      </c>
      <c r="AE961" t="s">
        <v>37</v>
      </c>
      <c r="AF961" t="s">
        <v>38</v>
      </c>
      <c r="AG961" t="s">
        <v>33</v>
      </c>
      <c r="AH961" t="s">
        <v>4135</v>
      </c>
      <c r="AI961" t="s">
        <v>4136</v>
      </c>
      <c r="AK961" t="s">
        <v>4137</v>
      </c>
    </row>
    <row r="962" spans="1:37" x14ac:dyDescent="0.25">
      <c r="A962" t="s">
        <v>4210</v>
      </c>
      <c r="C962" t="s">
        <v>33</v>
      </c>
      <c r="D962" t="s">
        <v>4211</v>
      </c>
      <c r="E962" t="s">
        <v>922</v>
      </c>
      <c r="G962" t="s">
        <v>4596</v>
      </c>
      <c r="H962" t="s">
        <v>34</v>
      </c>
      <c r="I962" t="b">
        <v>0</v>
      </c>
      <c r="J962" s="1">
        <v>42479</v>
      </c>
      <c r="K962" s="2">
        <v>42479</v>
      </c>
      <c r="L962" t="s">
        <v>40</v>
      </c>
      <c r="M962" s="3">
        <v>0.66666666666666663</v>
      </c>
      <c r="N962" t="s">
        <v>922</v>
      </c>
      <c r="O962" t="s">
        <v>923</v>
      </c>
      <c r="P962" t="s">
        <v>156</v>
      </c>
      <c r="Q962" t="b">
        <v>0</v>
      </c>
      <c r="R962" s="1">
        <v>42479</v>
      </c>
      <c r="S962" s="2">
        <v>42479</v>
      </c>
      <c r="T962" t="s">
        <v>40</v>
      </c>
      <c r="U962" s="3">
        <v>0.70833333333333337</v>
      </c>
      <c r="V962" t="s">
        <v>4597</v>
      </c>
      <c r="W962" t="s">
        <v>4598</v>
      </c>
      <c r="X962" t="s">
        <v>156</v>
      </c>
      <c r="Y962" t="s">
        <v>4126</v>
      </c>
      <c r="Z962" t="s">
        <v>4127</v>
      </c>
      <c r="AA962" t="s">
        <v>4126</v>
      </c>
      <c r="AD962" t="s">
        <v>37</v>
      </c>
      <c r="AE962" t="s">
        <v>37</v>
      </c>
      <c r="AF962" t="s">
        <v>38</v>
      </c>
      <c r="AG962" t="s">
        <v>33</v>
      </c>
      <c r="AH962" t="s">
        <v>4215</v>
      </c>
      <c r="AI962" t="s">
        <v>4216</v>
      </c>
      <c r="AK962" t="s">
        <v>4217</v>
      </c>
    </row>
    <row r="963" spans="1:37" x14ac:dyDescent="0.25">
      <c r="A963" t="s">
        <v>4599</v>
      </c>
      <c r="C963" t="s">
        <v>33</v>
      </c>
      <c r="D963" t="s">
        <v>4600</v>
      </c>
      <c r="G963" t="s">
        <v>4601</v>
      </c>
      <c r="H963" t="s">
        <v>34</v>
      </c>
      <c r="I963" t="b">
        <v>0</v>
      </c>
      <c r="J963" s="1">
        <v>42479</v>
      </c>
      <c r="K963" s="2">
        <v>42479</v>
      </c>
      <c r="L963" t="s">
        <v>40</v>
      </c>
      <c r="M963" s="3">
        <v>0.77083333333333337</v>
      </c>
      <c r="N963" t="s">
        <v>2109</v>
      </c>
      <c r="O963" t="s">
        <v>2110</v>
      </c>
      <c r="P963" t="s">
        <v>156</v>
      </c>
      <c r="Q963" t="b">
        <v>0</v>
      </c>
      <c r="R963" s="1">
        <v>42479</v>
      </c>
      <c r="S963" s="2">
        <v>42479</v>
      </c>
      <c r="T963" t="s">
        <v>40</v>
      </c>
      <c r="U963" s="3">
        <v>0.8125</v>
      </c>
      <c r="V963" t="s">
        <v>3692</v>
      </c>
      <c r="W963" t="s">
        <v>3693</v>
      </c>
      <c r="X963" t="s">
        <v>156</v>
      </c>
      <c r="Y963" t="s">
        <v>4126</v>
      </c>
      <c r="Z963" t="s">
        <v>4127</v>
      </c>
      <c r="AA963" t="s">
        <v>4126</v>
      </c>
      <c r="AD963" t="s">
        <v>37</v>
      </c>
      <c r="AE963" t="s">
        <v>37</v>
      </c>
      <c r="AF963" t="s">
        <v>38</v>
      </c>
      <c r="AG963" t="s">
        <v>33</v>
      </c>
      <c r="AH963" t="s">
        <v>4602</v>
      </c>
      <c r="AI963" t="s">
        <v>4603</v>
      </c>
      <c r="AK963" t="s">
        <v>4604</v>
      </c>
    </row>
    <row r="964" spans="1:37" x14ac:dyDescent="0.25">
      <c r="A964" t="s">
        <v>165</v>
      </c>
      <c r="C964" t="s">
        <v>33</v>
      </c>
      <c r="D964" t="s">
        <v>4605</v>
      </c>
      <c r="G964" t="s">
        <v>4606</v>
      </c>
      <c r="H964" t="s">
        <v>34</v>
      </c>
      <c r="I964" t="b">
        <v>0</v>
      </c>
      <c r="J964" s="1">
        <v>42480</v>
      </c>
      <c r="K964" s="2">
        <v>42480</v>
      </c>
      <c r="L964" t="s">
        <v>41</v>
      </c>
      <c r="M964" s="3">
        <v>0.41666666666666669</v>
      </c>
      <c r="N964" t="s">
        <v>4607</v>
      </c>
      <c r="O964" t="s">
        <v>4608</v>
      </c>
      <c r="P964" t="s">
        <v>156</v>
      </c>
      <c r="Q964" t="b">
        <v>0</v>
      </c>
      <c r="R964" s="1">
        <v>42480</v>
      </c>
      <c r="S964" s="2">
        <v>42480</v>
      </c>
      <c r="T964" t="s">
        <v>41</v>
      </c>
      <c r="U964" s="3">
        <v>0.4375</v>
      </c>
      <c r="V964" t="s">
        <v>2114</v>
      </c>
      <c r="W964" t="s">
        <v>2115</v>
      </c>
      <c r="X964" t="s">
        <v>156</v>
      </c>
      <c r="Y964" t="s">
        <v>4126</v>
      </c>
      <c r="Z964" t="s">
        <v>4127</v>
      </c>
      <c r="AA964" t="s">
        <v>4126</v>
      </c>
      <c r="AD964" t="s">
        <v>37</v>
      </c>
      <c r="AE964" t="s">
        <v>37</v>
      </c>
      <c r="AF964" t="s">
        <v>38</v>
      </c>
      <c r="AG964" t="s">
        <v>33</v>
      </c>
      <c r="AH964" t="s">
        <v>4146</v>
      </c>
      <c r="AI964" t="s">
        <v>4147</v>
      </c>
      <c r="AK964" t="s">
        <v>4148</v>
      </c>
    </row>
    <row r="965" spans="1:37" x14ac:dyDescent="0.25">
      <c r="A965" t="s">
        <v>1414</v>
      </c>
      <c r="C965" t="s">
        <v>33</v>
      </c>
      <c r="D965" t="s">
        <v>4609</v>
      </c>
      <c r="G965" t="s">
        <v>4610</v>
      </c>
      <c r="H965" t="s">
        <v>34</v>
      </c>
      <c r="I965" t="b">
        <v>0</v>
      </c>
      <c r="J965" s="1">
        <v>42480</v>
      </c>
      <c r="K965" s="2">
        <v>42480</v>
      </c>
      <c r="L965" t="s">
        <v>41</v>
      </c>
      <c r="M965" s="3">
        <v>0.4375</v>
      </c>
      <c r="N965" t="s">
        <v>2114</v>
      </c>
      <c r="O965" t="s">
        <v>2115</v>
      </c>
      <c r="P965" t="s">
        <v>156</v>
      </c>
      <c r="Q965" t="b">
        <v>0</v>
      </c>
      <c r="R965" s="1">
        <v>42480</v>
      </c>
      <c r="S965" s="2">
        <v>42480</v>
      </c>
      <c r="T965" t="s">
        <v>41</v>
      </c>
      <c r="U965" s="3">
        <v>0.4375</v>
      </c>
      <c r="V965" t="s">
        <v>2114</v>
      </c>
      <c r="W965" t="s">
        <v>2115</v>
      </c>
      <c r="X965" t="s">
        <v>156</v>
      </c>
      <c r="Y965" t="s">
        <v>4151</v>
      </c>
      <c r="Z965" t="s">
        <v>4152</v>
      </c>
      <c r="AA965" t="s">
        <v>4151</v>
      </c>
      <c r="AD965" t="s">
        <v>37</v>
      </c>
      <c r="AE965" t="s">
        <v>37</v>
      </c>
      <c r="AF965" t="s">
        <v>38</v>
      </c>
      <c r="AG965" t="s">
        <v>33</v>
      </c>
      <c r="AH965" t="s">
        <v>4153</v>
      </c>
      <c r="AI965" t="s">
        <v>4154</v>
      </c>
      <c r="AK965" t="s">
        <v>4429</v>
      </c>
    </row>
    <row r="966" spans="1:37" x14ac:dyDescent="0.25">
      <c r="A966" t="s">
        <v>165</v>
      </c>
      <c r="C966" t="s">
        <v>33</v>
      </c>
      <c r="D966" t="s">
        <v>4611</v>
      </c>
      <c r="G966" t="s">
        <v>4612</v>
      </c>
      <c r="H966" t="s">
        <v>34</v>
      </c>
      <c r="I966" t="b">
        <v>0</v>
      </c>
      <c r="J966" s="1">
        <v>42480</v>
      </c>
      <c r="K966" s="2">
        <v>42480</v>
      </c>
      <c r="L966" t="s">
        <v>41</v>
      </c>
      <c r="M966" s="3">
        <v>0.45833333333333331</v>
      </c>
      <c r="N966" t="s">
        <v>4613</v>
      </c>
      <c r="O966" t="s">
        <v>4614</v>
      </c>
      <c r="P966" t="s">
        <v>156</v>
      </c>
      <c r="Q966" t="b">
        <v>0</v>
      </c>
      <c r="R966" s="1">
        <v>42480</v>
      </c>
      <c r="S966" s="2">
        <v>42480</v>
      </c>
      <c r="T966" t="s">
        <v>41</v>
      </c>
      <c r="U966" s="3">
        <v>0.47916666666666669</v>
      </c>
      <c r="V966" t="s">
        <v>4615</v>
      </c>
      <c r="W966" t="s">
        <v>4616</v>
      </c>
      <c r="X966" t="s">
        <v>156</v>
      </c>
      <c r="Y966" t="s">
        <v>4126</v>
      </c>
      <c r="Z966" t="s">
        <v>4127</v>
      </c>
      <c r="AA966" t="s">
        <v>4126</v>
      </c>
      <c r="AD966" t="s">
        <v>37</v>
      </c>
      <c r="AE966" t="s">
        <v>37</v>
      </c>
      <c r="AF966" t="s">
        <v>38</v>
      </c>
      <c r="AG966" t="s">
        <v>33</v>
      </c>
      <c r="AH966" t="s">
        <v>4146</v>
      </c>
      <c r="AI966" t="s">
        <v>4147</v>
      </c>
      <c r="AK966" t="s">
        <v>4148</v>
      </c>
    </row>
    <row r="967" spans="1:37" x14ac:dyDescent="0.25">
      <c r="A967" t="s">
        <v>4617</v>
      </c>
      <c r="C967" t="s">
        <v>33</v>
      </c>
      <c r="D967" t="s">
        <v>4618</v>
      </c>
      <c r="G967" t="s">
        <v>4619</v>
      </c>
      <c r="H967" t="s">
        <v>34</v>
      </c>
      <c r="I967" t="b">
        <v>0</v>
      </c>
      <c r="J967" s="1">
        <v>42481</v>
      </c>
      <c r="K967" s="2">
        <v>42481</v>
      </c>
      <c r="L967" t="s">
        <v>42</v>
      </c>
      <c r="M967" s="3">
        <v>0.64583333333333337</v>
      </c>
      <c r="N967" t="s">
        <v>963</v>
      </c>
      <c r="O967" t="s">
        <v>964</v>
      </c>
      <c r="P967" t="s">
        <v>156</v>
      </c>
      <c r="Q967" t="b">
        <v>0</v>
      </c>
      <c r="R967" s="1">
        <v>42481</v>
      </c>
      <c r="S967" s="2">
        <v>42481</v>
      </c>
      <c r="T967" t="s">
        <v>42</v>
      </c>
      <c r="U967" s="3">
        <v>0.64583333333333337</v>
      </c>
      <c r="V967" t="s">
        <v>963</v>
      </c>
      <c r="W967" t="s">
        <v>964</v>
      </c>
      <c r="X967" t="s">
        <v>156</v>
      </c>
      <c r="Y967" t="s">
        <v>4345</v>
      </c>
      <c r="Z967" t="s">
        <v>4346</v>
      </c>
      <c r="AA967" t="s">
        <v>4345</v>
      </c>
      <c r="AD967" t="s">
        <v>37</v>
      </c>
      <c r="AE967" t="s">
        <v>37</v>
      </c>
      <c r="AF967" t="s">
        <v>38</v>
      </c>
      <c r="AG967" t="s">
        <v>33</v>
      </c>
      <c r="AH967" t="s">
        <v>4439</v>
      </c>
      <c r="AI967" t="s">
        <v>4620</v>
      </c>
      <c r="AK967" t="s">
        <v>4441</v>
      </c>
    </row>
    <row r="968" spans="1:37" x14ac:dyDescent="0.25">
      <c r="A968" t="s">
        <v>4180</v>
      </c>
      <c r="C968" t="s">
        <v>33</v>
      </c>
      <c r="D968" t="s">
        <v>4181</v>
      </c>
      <c r="E968" t="s">
        <v>4621</v>
      </c>
      <c r="G968" t="s">
        <v>4622</v>
      </c>
      <c r="H968" t="s">
        <v>34</v>
      </c>
      <c r="I968" t="b">
        <v>0</v>
      </c>
      <c r="J968" s="1">
        <v>42482</v>
      </c>
      <c r="K968" s="2">
        <v>42482</v>
      </c>
      <c r="L968" t="s">
        <v>43</v>
      </c>
      <c r="M968" s="3">
        <v>0.41666666666666669</v>
      </c>
      <c r="N968" t="s">
        <v>4621</v>
      </c>
      <c r="O968" t="s">
        <v>4623</v>
      </c>
      <c r="P968" t="s">
        <v>156</v>
      </c>
      <c r="Q968" t="b">
        <v>0</v>
      </c>
      <c r="R968" s="1">
        <v>42482</v>
      </c>
      <c r="S968" s="2">
        <v>42482</v>
      </c>
      <c r="T968" t="s">
        <v>43</v>
      </c>
      <c r="U968" s="3">
        <v>0.5</v>
      </c>
      <c r="V968" t="s">
        <v>4624</v>
      </c>
      <c r="W968" t="s">
        <v>4625</v>
      </c>
      <c r="X968" t="s">
        <v>156</v>
      </c>
      <c r="Y968" t="s">
        <v>4126</v>
      </c>
      <c r="Z968" t="s">
        <v>4127</v>
      </c>
      <c r="AA968" t="s">
        <v>4126</v>
      </c>
      <c r="AD968" t="s">
        <v>37</v>
      </c>
      <c r="AE968" t="s">
        <v>37</v>
      </c>
      <c r="AF968" t="s">
        <v>38</v>
      </c>
      <c r="AG968" t="s">
        <v>33</v>
      </c>
      <c r="AH968" t="s">
        <v>4187</v>
      </c>
      <c r="AI968" t="s">
        <v>4188</v>
      </c>
      <c r="AK968" t="s">
        <v>4189</v>
      </c>
    </row>
    <row r="969" spans="1:37" x14ac:dyDescent="0.25">
      <c r="A969" t="s">
        <v>4626</v>
      </c>
      <c r="C969" t="s">
        <v>33</v>
      </c>
      <c r="D969" t="s">
        <v>4627</v>
      </c>
      <c r="G969" t="s">
        <v>4628</v>
      </c>
      <c r="H969" t="s">
        <v>34</v>
      </c>
      <c r="I969" t="b">
        <v>0</v>
      </c>
      <c r="J969" s="1">
        <v>42483</v>
      </c>
      <c r="K969" s="2">
        <v>42483</v>
      </c>
      <c r="L969" t="s">
        <v>35</v>
      </c>
      <c r="M969" s="3">
        <v>0.41666666666666669</v>
      </c>
      <c r="N969" t="s">
        <v>4629</v>
      </c>
      <c r="O969" t="s">
        <v>4630</v>
      </c>
      <c r="P969" t="s">
        <v>156</v>
      </c>
      <c r="Q969" t="b">
        <v>0</v>
      </c>
      <c r="R969" s="1">
        <v>42483</v>
      </c>
      <c r="S969" s="2">
        <v>42483</v>
      </c>
      <c r="T969" t="s">
        <v>35</v>
      </c>
      <c r="U969" s="3">
        <v>0.41666666666666669</v>
      </c>
      <c r="V969" t="s">
        <v>4629</v>
      </c>
      <c r="W969" t="s">
        <v>4630</v>
      </c>
      <c r="X969" t="s">
        <v>156</v>
      </c>
      <c r="Y969" t="s">
        <v>4151</v>
      </c>
      <c r="Z969" t="s">
        <v>4152</v>
      </c>
      <c r="AA969" t="s">
        <v>4151</v>
      </c>
      <c r="AD969" t="s">
        <v>37</v>
      </c>
      <c r="AE969" t="s">
        <v>37</v>
      </c>
      <c r="AF969" t="s">
        <v>38</v>
      </c>
      <c r="AG969" t="s">
        <v>33</v>
      </c>
      <c r="AH969" t="s">
        <v>4397</v>
      </c>
      <c r="AI969" t="s">
        <v>4631</v>
      </c>
      <c r="AK969" t="s">
        <v>4399</v>
      </c>
    </row>
    <row r="970" spans="1:37" x14ac:dyDescent="0.25">
      <c r="A970" t="s">
        <v>4190</v>
      </c>
      <c r="C970" t="s">
        <v>33</v>
      </c>
      <c r="D970" t="s">
        <v>4632</v>
      </c>
      <c r="G970" t="s">
        <v>4633</v>
      </c>
      <c r="H970" t="s">
        <v>34</v>
      </c>
      <c r="I970" t="b">
        <v>0</v>
      </c>
      <c r="J970" s="1">
        <v>42485</v>
      </c>
      <c r="K970" s="2">
        <v>42485</v>
      </c>
      <c r="L970" t="s">
        <v>39</v>
      </c>
      <c r="M970" s="3">
        <v>0.41666666666666669</v>
      </c>
      <c r="N970" t="s">
        <v>2180</v>
      </c>
      <c r="O970" t="s">
        <v>2182</v>
      </c>
      <c r="P970" t="s">
        <v>156</v>
      </c>
      <c r="Q970" t="b">
        <v>0</v>
      </c>
      <c r="R970" s="1">
        <v>42485</v>
      </c>
      <c r="S970" s="2">
        <v>42485</v>
      </c>
      <c r="T970" t="s">
        <v>39</v>
      </c>
      <c r="U970" s="3">
        <v>0.41666666666666669</v>
      </c>
      <c r="V970" t="s">
        <v>2180</v>
      </c>
      <c r="W970" t="s">
        <v>2182</v>
      </c>
      <c r="X970" t="s">
        <v>156</v>
      </c>
      <c r="Y970" t="s">
        <v>4151</v>
      </c>
      <c r="Z970" t="s">
        <v>4152</v>
      </c>
      <c r="AA970" t="s">
        <v>4151</v>
      </c>
      <c r="AD970" t="s">
        <v>37</v>
      </c>
      <c r="AE970" t="s">
        <v>37</v>
      </c>
      <c r="AF970" t="s">
        <v>38</v>
      </c>
      <c r="AG970" t="s">
        <v>33</v>
      </c>
      <c r="AH970" t="s">
        <v>4153</v>
      </c>
      <c r="AI970" t="s">
        <v>4195</v>
      </c>
      <c r="AK970" t="s">
        <v>4155</v>
      </c>
    </row>
    <row r="971" spans="1:37" x14ac:dyDescent="0.25">
      <c r="A971" t="s">
        <v>4190</v>
      </c>
      <c r="C971" t="s">
        <v>33</v>
      </c>
      <c r="D971" t="s">
        <v>4634</v>
      </c>
      <c r="G971" t="s">
        <v>4635</v>
      </c>
      <c r="H971" t="s">
        <v>34</v>
      </c>
      <c r="I971" t="b">
        <v>0</v>
      </c>
      <c r="J971" s="1">
        <v>42485</v>
      </c>
      <c r="K971" s="2">
        <v>42485</v>
      </c>
      <c r="L971" t="s">
        <v>39</v>
      </c>
      <c r="M971" s="3">
        <v>0.45833333333333331</v>
      </c>
      <c r="N971" t="s">
        <v>4636</v>
      </c>
      <c r="O971" t="s">
        <v>4637</v>
      </c>
      <c r="P971" t="s">
        <v>156</v>
      </c>
      <c r="Q971" t="b">
        <v>0</v>
      </c>
      <c r="R971" s="1">
        <v>42485</v>
      </c>
      <c r="S971" s="2">
        <v>42485</v>
      </c>
      <c r="T971" t="s">
        <v>39</v>
      </c>
      <c r="U971" s="3">
        <v>0.45833333333333331</v>
      </c>
      <c r="V971" t="s">
        <v>4636</v>
      </c>
      <c r="W971" t="s">
        <v>4637</v>
      </c>
      <c r="X971" t="s">
        <v>156</v>
      </c>
      <c r="Y971" t="s">
        <v>4151</v>
      </c>
      <c r="Z971" t="s">
        <v>4152</v>
      </c>
      <c r="AA971" t="s">
        <v>4151</v>
      </c>
      <c r="AD971" t="s">
        <v>37</v>
      </c>
      <c r="AE971" t="s">
        <v>37</v>
      </c>
      <c r="AF971" t="s">
        <v>38</v>
      </c>
      <c r="AG971" t="s">
        <v>33</v>
      </c>
      <c r="AH971" t="s">
        <v>4153</v>
      </c>
      <c r="AI971" t="s">
        <v>4195</v>
      </c>
      <c r="AK971" t="s">
        <v>4429</v>
      </c>
    </row>
    <row r="972" spans="1:37" x14ac:dyDescent="0.25">
      <c r="A972" t="s">
        <v>4252</v>
      </c>
      <c r="C972" t="s">
        <v>33</v>
      </c>
      <c r="D972" t="s">
        <v>4638</v>
      </c>
      <c r="G972" t="s">
        <v>4639</v>
      </c>
      <c r="H972" t="s">
        <v>34</v>
      </c>
      <c r="I972" t="b">
        <v>0</v>
      </c>
      <c r="J972" s="1">
        <v>42485</v>
      </c>
      <c r="K972" s="2">
        <v>42485</v>
      </c>
      <c r="L972" t="s">
        <v>39</v>
      </c>
      <c r="M972" s="3">
        <v>0.77083333333333337</v>
      </c>
      <c r="N972" t="s">
        <v>995</v>
      </c>
      <c r="O972" t="s">
        <v>996</v>
      </c>
      <c r="P972" t="s">
        <v>156</v>
      </c>
      <c r="Q972" t="b">
        <v>0</v>
      </c>
      <c r="R972" s="1">
        <v>42485</v>
      </c>
      <c r="S972" s="2">
        <v>42485</v>
      </c>
      <c r="T972" t="s">
        <v>39</v>
      </c>
      <c r="U972" s="3">
        <v>0.8125</v>
      </c>
      <c r="V972" t="s">
        <v>4640</v>
      </c>
      <c r="W972" t="s">
        <v>4641</v>
      </c>
      <c r="X972" t="s">
        <v>156</v>
      </c>
      <c r="Y972" t="s">
        <v>4126</v>
      </c>
      <c r="Z972" t="s">
        <v>4127</v>
      </c>
      <c r="AA972" t="s">
        <v>4126</v>
      </c>
      <c r="AD972" t="s">
        <v>37</v>
      </c>
      <c r="AE972" t="s">
        <v>37</v>
      </c>
      <c r="AF972" t="s">
        <v>38</v>
      </c>
      <c r="AG972" t="s">
        <v>33</v>
      </c>
      <c r="AH972" t="s">
        <v>4146</v>
      </c>
      <c r="AI972" t="s">
        <v>4257</v>
      </c>
      <c r="AK972" t="s">
        <v>4148</v>
      </c>
    </row>
    <row r="973" spans="1:37" x14ac:dyDescent="0.25">
      <c r="A973" t="s">
        <v>4413</v>
      </c>
      <c r="C973" t="s">
        <v>33</v>
      </c>
      <c r="D973" t="s">
        <v>4642</v>
      </c>
      <c r="G973" t="s">
        <v>4643</v>
      </c>
      <c r="H973" t="s">
        <v>34</v>
      </c>
      <c r="I973" t="b">
        <v>0</v>
      </c>
      <c r="J973" s="1">
        <v>42486</v>
      </c>
      <c r="K973" s="2">
        <v>42486</v>
      </c>
      <c r="L973" t="s">
        <v>40</v>
      </c>
      <c r="M973" s="3">
        <v>0.41666666666666669</v>
      </c>
      <c r="N973" t="s">
        <v>4644</v>
      </c>
      <c r="O973" t="s">
        <v>4645</v>
      </c>
      <c r="P973" t="s">
        <v>156</v>
      </c>
      <c r="Q973" t="b">
        <v>0</v>
      </c>
      <c r="R973" s="1">
        <v>42486</v>
      </c>
      <c r="S973" s="2">
        <v>42486</v>
      </c>
      <c r="T973" t="s">
        <v>40</v>
      </c>
      <c r="U973" s="3">
        <v>0.41666666666666669</v>
      </c>
      <c r="V973" t="s">
        <v>4644</v>
      </c>
      <c r="W973" t="s">
        <v>4645</v>
      </c>
      <c r="X973" t="s">
        <v>156</v>
      </c>
      <c r="Y973" t="s">
        <v>4345</v>
      </c>
      <c r="Z973" t="s">
        <v>4346</v>
      </c>
      <c r="AA973" t="s">
        <v>4345</v>
      </c>
      <c r="AD973" t="s">
        <v>37</v>
      </c>
      <c r="AE973" t="s">
        <v>37</v>
      </c>
      <c r="AF973" t="s">
        <v>38</v>
      </c>
      <c r="AG973" t="s">
        <v>33</v>
      </c>
      <c r="AH973" t="s">
        <v>4416</v>
      </c>
      <c r="AI973" t="s">
        <v>4417</v>
      </c>
      <c r="AK973" t="s">
        <v>4418</v>
      </c>
    </row>
    <row r="974" spans="1:37" x14ac:dyDescent="0.25">
      <c r="A974" t="s">
        <v>4130</v>
      </c>
      <c r="C974" t="s">
        <v>33</v>
      </c>
      <c r="D974" t="s">
        <v>4131</v>
      </c>
      <c r="E974" t="s">
        <v>4646</v>
      </c>
      <c r="G974" t="s">
        <v>4647</v>
      </c>
      <c r="H974" t="s">
        <v>34</v>
      </c>
      <c r="I974" t="b">
        <v>0</v>
      </c>
      <c r="J974" s="1">
        <v>42486</v>
      </c>
      <c r="K974" s="2">
        <v>42486</v>
      </c>
      <c r="L974" t="s">
        <v>40</v>
      </c>
      <c r="M974" s="3">
        <v>0.54166666666666663</v>
      </c>
      <c r="N974" t="s">
        <v>4646</v>
      </c>
      <c r="O974" t="s">
        <v>4648</v>
      </c>
      <c r="P974" t="s">
        <v>156</v>
      </c>
      <c r="Q974" t="b">
        <v>0</v>
      </c>
      <c r="R974" s="1">
        <v>42486</v>
      </c>
      <c r="S974" s="2">
        <v>42486</v>
      </c>
      <c r="T974" t="s">
        <v>40</v>
      </c>
      <c r="U974" s="3">
        <v>0.54166666666666663</v>
      </c>
      <c r="V974" t="s">
        <v>4646</v>
      </c>
      <c r="W974" t="s">
        <v>4648</v>
      </c>
      <c r="X974" t="s">
        <v>156</v>
      </c>
      <c r="Y974" t="s">
        <v>4126</v>
      </c>
      <c r="Z974" t="s">
        <v>4127</v>
      </c>
      <c r="AA974" t="s">
        <v>4126</v>
      </c>
      <c r="AD974" t="s">
        <v>37</v>
      </c>
      <c r="AE974" t="s">
        <v>37</v>
      </c>
      <c r="AF974" t="s">
        <v>38</v>
      </c>
      <c r="AG974" t="s">
        <v>33</v>
      </c>
      <c r="AH974" t="s">
        <v>4135</v>
      </c>
      <c r="AI974" t="s">
        <v>4136</v>
      </c>
      <c r="AK974" t="s">
        <v>4137</v>
      </c>
    </row>
    <row r="975" spans="1:37" x14ac:dyDescent="0.25">
      <c r="A975" t="s">
        <v>4138</v>
      </c>
      <c r="C975" t="s">
        <v>33</v>
      </c>
      <c r="D975" t="s">
        <v>4139</v>
      </c>
      <c r="E975" t="s">
        <v>999</v>
      </c>
      <c r="G975" t="s">
        <v>4649</v>
      </c>
      <c r="H975" t="s">
        <v>34</v>
      </c>
      <c r="I975" t="b">
        <v>0</v>
      </c>
      <c r="J975" s="1">
        <v>42486</v>
      </c>
      <c r="K975" s="2">
        <v>42486</v>
      </c>
      <c r="L975" t="s">
        <v>40</v>
      </c>
      <c r="M975" s="3">
        <v>0.66666666666666663</v>
      </c>
      <c r="N975" t="s">
        <v>999</v>
      </c>
      <c r="O975" t="s">
        <v>1000</v>
      </c>
      <c r="P975" t="s">
        <v>156</v>
      </c>
      <c r="Q975" t="b">
        <v>0</v>
      </c>
      <c r="R975" s="1">
        <v>42486</v>
      </c>
      <c r="S975" s="2">
        <v>42486</v>
      </c>
      <c r="T975" t="s">
        <v>40</v>
      </c>
      <c r="U975" s="3">
        <v>0.70833333333333337</v>
      </c>
      <c r="V975" t="s">
        <v>4650</v>
      </c>
      <c r="W975" t="s">
        <v>4651</v>
      </c>
      <c r="X975" t="s">
        <v>156</v>
      </c>
      <c r="Y975" t="s">
        <v>4126</v>
      </c>
      <c r="Z975" t="s">
        <v>4127</v>
      </c>
      <c r="AA975" t="s">
        <v>4126</v>
      </c>
      <c r="AD975" t="s">
        <v>37</v>
      </c>
      <c r="AE975" t="s">
        <v>37</v>
      </c>
      <c r="AF975" t="s">
        <v>38</v>
      </c>
      <c r="AG975" t="s">
        <v>33</v>
      </c>
      <c r="AH975" t="s">
        <v>4141</v>
      </c>
      <c r="AI975" t="s">
        <v>4142</v>
      </c>
      <c r="AK975" t="s">
        <v>4143</v>
      </c>
    </row>
    <row r="976" spans="1:37" x14ac:dyDescent="0.25">
      <c r="A976" t="s">
        <v>4652</v>
      </c>
      <c r="C976" t="s">
        <v>33</v>
      </c>
      <c r="D976" t="s">
        <v>4653</v>
      </c>
      <c r="G976" t="s">
        <v>4654</v>
      </c>
      <c r="H976" t="s">
        <v>34</v>
      </c>
      <c r="I976" t="b">
        <v>0</v>
      </c>
      <c r="J976" s="1">
        <v>42486</v>
      </c>
      <c r="K976" s="2">
        <v>42486</v>
      </c>
      <c r="L976" t="s">
        <v>40</v>
      </c>
      <c r="M976" s="3">
        <v>0.77083333333333337</v>
      </c>
      <c r="N976" t="s">
        <v>2213</v>
      </c>
      <c r="O976" t="s">
        <v>2214</v>
      </c>
      <c r="P976" t="s">
        <v>156</v>
      </c>
      <c r="Q976" t="b">
        <v>0</v>
      </c>
      <c r="R976" s="1">
        <v>42486</v>
      </c>
      <c r="S976" s="2">
        <v>42486</v>
      </c>
      <c r="T976" t="s">
        <v>40</v>
      </c>
      <c r="U976" s="3">
        <v>0.77083333333333337</v>
      </c>
      <c r="V976" t="s">
        <v>2213</v>
      </c>
      <c r="W976" t="s">
        <v>2214</v>
      </c>
      <c r="X976" t="s">
        <v>156</v>
      </c>
      <c r="Y976" t="s">
        <v>4151</v>
      </c>
      <c r="Z976" t="s">
        <v>4152</v>
      </c>
      <c r="AA976" t="s">
        <v>4151</v>
      </c>
      <c r="AD976" t="s">
        <v>37</v>
      </c>
      <c r="AE976" t="s">
        <v>37</v>
      </c>
      <c r="AF976" t="s">
        <v>38</v>
      </c>
      <c r="AG976" t="s">
        <v>33</v>
      </c>
      <c r="AH976" t="s">
        <v>4655</v>
      </c>
      <c r="AI976" t="s">
        <v>4656</v>
      </c>
      <c r="AK976" t="s">
        <v>4657</v>
      </c>
    </row>
    <row r="977" spans="1:37" x14ac:dyDescent="0.25">
      <c r="A977" t="s">
        <v>165</v>
      </c>
      <c r="C977" t="s">
        <v>33</v>
      </c>
      <c r="D977" t="s">
        <v>4658</v>
      </c>
      <c r="G977" t="s">
        <v>4659</v>
      </c>
      <c r="H977" t="s">
        <v>34</v>
      </c>
      <c r="I977" t="b">
        <v>0</v>
      </c>
      <c r="J977" s="1">
        <v>42487</v>
      </c>
      <c r="K977" s="2">
        <v>42487</v>
      </c>
      <c r="L977" t="s">
        <v>41</v>
      </c>
      <c r="M977" s="3">
        <v>0.41666666666666669</v>
      </c>
      <c r="N977" t="s">
        <v>1007</v>
      </c>
      <c r="O977" t="s">
        <v>1008</v>
      </c>
      <c r="P977" t="s">
        <v>156</v>
      </c>
      <c r="Q977" t="b">
        <v>0</v>
      </c>
      <c r="R977" s="1">
        <v>42487</v>
      </c>
      <c r="S977" s="2">
        <v>42487</v>
      </c>
      <c r="T977" t="s">
        <v>41</v>
      </c>
      <c r="U977" s="3">
        <v>0.4375</v>
      </c>
      <c r="V977" t="s">
        <v>2826</v>
      </c>
      <c r="W977" t="s">
        <v>2827</v>
      </c>
      <c r="X977" t="s">
        <v>156</v>
      </c>
      <c r="Y977" t="s">
        <v>4126</v>
      </c>
      <c r="Z977" t="s">
        <v>4127</v>
      </c>
      <c r="AA977" t="s">
        <v>4126</v>
      </c>
      <c r="AD977" t="s">
        <v>37</v>
      </c>
      <c r="AE977" t="s">
        <v>37</v>
      </c>
      <c r="AF977" t="s">
        <v>38</v>
      </c>
      <c r="AG977" t="s">
        <v>33</v>
      </c>
      <c r="AH977" t="s">
        <v>4146</v>
      </c>
      <c r="AI977" t="s">
        <v>4147</v>
      </c>
      <c r="AK977" t="s">
        <v>4148</v>
      </c>
    </row>
    <row r="978" spans="1:37" x14ac:dyDescent="0.25">
      <c r="A978" t="s">
        <v>912</v>
      </c>
      <c r="C978" t="s">
        <v>33</v>
      </c>
      <c r="D978" t="s">
        <v>4660</v>
      </c>
      <c r="G978" t="s">
        <v>4661</v>
      </c>
      <c r="H978" t="s">
        <v>34</v>
      </c>
      <c r="I978" t="b">
        <v>0</v>
      </c>
      <c r="J978" s="1">
        <v>42487</v>
      </c>
      <c r="K978" s="2">
        <v>42487</v>
      </c>
      <c r="L978" t="s">
        <v>41</v>
      </c>
      <c r="M978" s="3">
        <v>0.4375</v>
      </c>
      <c r="N978" t="s">
        <v>2826</v>
      </c>
      <c r="O978" t="s">
        <v>2827</v>
      </c>
      <c r="P978" t="s">
        <v>156</v>
      </c>
      <c r="Q978" t="b">
        <v>0</v>
      </c>
      <c r="R978" s="1">
        <v>42487</v>
      </c>
      <c r="S978" s="2">
        <v>42487</v>
      </c>
      <c r="T978" t="s">
        <v>41</v>
      </c>
      <c r="U978" s="3">
        <v>0.4375</v>
      </c>
      <c r="V978" t="s">
        <v>2826</v>
      </c>
      <c r="W978" t="s">
        <v>2827</v>
      </c>
      <c r="X978" t="s">
        <v>156</v>
      </c>
      <c r="Y978" t="s">
        <v>4345</v>
      </c>
      <c r="Z978" t="s">
        <v>4346</v>
      </c>
      <c r="AA978" t="s">
        <v>4345</v>
      </c>
      <c r="AD978" t="s">
        <v>37</v>
      </c>
      <c r="AE978" t="s">
        <v>37</v>
      </c>
      <c r="AF978" t="s">
        <v>38</v>
      </c>
      <c r="AG978" t="s">
        <v>33</v>
      </c>
      <c r="AH978" t="s">
        <v>4568</v>
      </c>
      <c r="AI978" t="s">
        <v>2723</v>
      </c>
      <c r="AK978" t="s">
        <v>4570</v>
      </c>
    </row>
    <row r="979" spans="1:37" x14ac:dyDescent="0.25">
      <c r="A979" t="s">
        <v>1414</v>
      </c>
      <c r="C979" t="s">
        <v>33</v>
      </c>
      <c r="D979" t="s">
        <v>4662</v>
      </c>
      <c r="G979" t="s">
        <v>4663</v>
      </c>
      <c r="H979" t="s">
        <v>34</v>
      </c>
      <c r="I979" t="b">
        <v>0</v>
      </c>
      <c r="J979" s="1">
        <v>42487</v>
      </c>
      <c r="K979" s="2">
        <v>42487</v>
      </c>
      <c r="L979" t="s">
        <v>41</v>
      </c>
      <c r="M979" s="3">
        <v>0.4375</v>
      </c>
      <c r="N979" t="s">
        <v>2826</v>
      </c>
      <c r="O979" t="s">
        <v>2827</v>
      </c>
      <c r="P979" t="s">
        <v>156</v>
      </c>
      <c r="Q979" t="b">
        <v>0</v>
      </c>
      <c r="R979" s="1">
        <v>42487</v>
      </c>
      <c r="S979" s="2">
        <v>42487</v>
      </c>
      <c r="T979" t="s">
        <v>41</v>
      </c>
      <c r="U979" s="3">
        <v>0.4375</v>
      </c>
      <c r="V979" t="s">
        <v>2826</v>
      </c>
      <c r="W979" t="s">
        <v>2827</v>
      </c>
      <c r="X979" t="s">
        <v>156</v>
      </c>
      <c r="Y979" t="s">
        <v>4151</v>
      </c>
      <c r="Z979" t="s">
        <v>4152</v>
      </c>
      <c r="AA979" t="s">
        <v>4151</v>
      </c>
      <c r="AD979" t="s">
        <v>37</v>
      </c>
      <c r="AE979" t="s">
        <v>37</v>
      </c>
      <c r="AF979" t="s">
        <v>38</v>
      </c>
      <c r="AG979" t="s">
        <v>33</v>
      </c>
      <c r="AH979" t="s">
        <v>4153</v>
      </c>
      <c r="AI979" t="s">
        <v>4154</v>
      </c>
      <c r="AK979" t="s">
        <v>4429</v>
      </c>
    </row>
    <row r="980" spans="1:37" x14ac:dyDescent="0.25">
      <c r="A980" t="s">
        <v>165</v>
      </c>
      <c r="C980" t="s">
        <v>33</v>
      </c>
      <c r="D980" t="s">
        <v>4664</v>
      </c>
      <c r="G980" t="s">
        <v>4665</v>
      </c>
      <c r="H980" t="s">
        <v>34</v>
      </c>
      <c r="I980" t="b">
        <v>0</v>
      </c>
      <c r="J980" s="1">
        <v>42487</v>
      </c>
      <c r="K980" s="2">
        <v>42487</v>
      </c>
      <c r="L980" t="s">
        <v>41</v>
      </c>
      <c r="M980" s="3">
        <v>0.45833333333333331</v>
      </c>
      <c r="N980" t="s">
        <v>4666</v>
      </c>
      <c r="O980" t="s">
        <v>4667</v>
      </c>
      <c r="P980" t="s">
        <v>156</v>
      </c>
      <c r="Q980" t="b">
        <v>0</v>
      </c>
      <c r="R980" s="1">
        <v>42487</v>
      </c>
      <c r="S980" s="2">
        <v>42487</v>
      </c>
      <c r="T980" t="s">
        <v>41</v>
      </c>
      <c r="U980" s="3">
        <v>0.47916666666666669</v>
      </c>
      <c r="V980" t="s">
        <v>4668</v>
      </c>
      <c r="W980" t="s">
        <v>4669</v>
      </c>
      <c r="X980" t="s">
        <v>156</v>
      </c>
      <c r="Y980" t="s">
        <v>4126</v>
      </c>
      <c r="Z980" t="s">
        <v>4127</v>
      </c>
      <c r="AA980" t="s">
        <v>4126</v>
      </c>
      <c r="AD980" t="s">
        <v>37</v>
      </c>
      <c r="AE980" t="s">
        <v>37</v>
      </c>
      <c r="AF980" t="s">
        <v>38</v>
      </c>
      <c r="AG980" t="s">
        <v>33</v>
      </c>
      <c r="AH980" t="s">
        <v>4146</v>
      </c>
      <c r="AI980" t="s">
        <v>4147</v>
      </c>
      <c r="AK980" t="s">
        <v>4148</v>
      </c>
    </row>
    <row r="981" spans="1:37" x14ac:dyDescent="0.25">
      <c r="A981" t="s">
        <v>241</v>
      </c>
      <c r="C981" t="s">
        <v>33</v>
      </c>
      <c r="D981" t="s">
        <v>4670</v>
      </c>
      <c r="G981" t="s">
        <v>4671</v>
      </c>
      <c r="H981" t="s">
        <v>34</v>
      </c>
      <c r="I981" t="b">
        <v>0</v>
      </c>
      <c r="J981" s="1">
        <v>42488</v>
      </c>
      <c r="K981" s="2">
        <v>42488</v>
      </c>
      <c r="L981" t="s">
        <v>42</v>
      </c>
      <c r="M981" s="3">
        <v>0.66666666666666663</v>
      </c>
      <c r="N981" t="s">
        <v>2241</v>
      </c>
      <c r="O981" t="s">
        <v>2242</v>
      </c>
      <c r="P981" t="s">
        <v>156</v>
      </c>
      <c r="Q981" t="b">
        <v>0</v>
      </c>
      <c r="R981" s="1">
        <v>42488</v>
      </c>
      <c r="S981" s="2">
        <v>42488</v>
      </c>
      <c r="T981" t="s">
        <v>42</v>
      </c>
      <c r="U981" s="3">
        <v>0.70833333333333337</v>
      </c>
      <c r="V981" t="s">
        <v>2233</v>
      </c>
      <c r="W981" t="s">
        <v>2234</v>
      </c>
      <c r="X981" t="s">
        <v>156</v>
      </c>
      <c r="Y981" t="s">
        <v>4126</v>
      </c>
      <c r="Z981" t="s">
        <v>4127</v>
      </c>
      <c r="AA981" t="s">
        <v>4126</v>
      </c>
      <c r="AD981" t="s">
        <v>37</v>
      </c>
      <c r="AE981" t="s">
        <v>37</v>
      </c>
      <c r="AF981" t="s">
        <v>38</v>
      </c>
      <c r="AG981" t="s">
        <v>33</v>
      </c>
      <c r="AH981" t="s">
        <v>4384</v>
      </c>
      <c r="AI981" t="s">
        <v>4385</v>
      </c>
      <c r="AK981" t="s">
        <v>4386</v>
      </c>
    </row>
    <row r="982" spans="1:37" x14ac:dyDescent="0.25">
      <c r="A982" t="s">
        <v>4180</v>
      </c>
      <c r="C982" t="s">
        <v>33</v>
      </c>
      <c r="D982" t="s">
        <v>4181</v>
      </c>
      <c r="E982" t="s">
        <v>4672</v>
      </c>
      <c r="G982" t="s">
        <v>4673</v>
      </c>
      <c r="H982" t="s">
        <v>34</v>
      </c>
      <c r="I982" t="b">
        <v>0</v>
      </c>
      <c r="J982" s="1">
        <v>42489</v>
      </c>
      <c r="K982" s="2">
        <v>42489</v>
      </c>
      <c r="L982" t="s">
        <v>43</v>
      </c>
      <c r="M982" s="3">
        <v>0.41666666666666669</v>
      </c>
      <c r="N982" t="s">
        <v>4672</v>
      </c>
      <c r="O982" t="s">
        <v>4674</v>
      </c>
      <c r="P982" t="s">
        <v>156</v>
      </c>
      <c r="Q982" t="b">
        <v>0</v>
      </c>
      <c r="R982" s="1">
        <v>42489</v>
      </c>
      <c r="S982" s="2">
        <v>42489</v>
      </c>
      <c r="T982" t="s">
        <v>43</v>
      </c>
      <c r="U982" s="3">
        <v>0.5</v>
      </c>
      <c r="V982" t="s">
        <v>4675</v>
      </c>
      <c r="W982" t="s">
        <v>4676</v>
      </c>
      <c r="X982" t="s">
        <v>156</v>
      </c>
      <c r="Y982" t="s">
        <v>4126</v>
      </c>
      <c r="Z982" t="s">
        <v>4127</v>
      </c>
      <c r="AA982" t="s">
        <v>4126</v>
      </c>
      <c r="AD982" t="s">
        <v>37</v>
      </c>
      <c r="AE982" t="s">
        <v>37</v>
      </c>
      <c r="AF982" t="s">
        <v>38</v>
      </c>
      <c r="AG982" t="s">
        <v>33</v>
      </c>
      <c r="AH982" t="s">
        <v>4187</v>
      </c>
      <c r="AI982" t="s">
        <v>4188</v>
      </c>
      <c r="AK982" t="s">
        <v>4189</v>
      </c>
    </row>
    <row r="983" spans="1:37" x14ac:dyDescent="0.25">
      <c r="A983" t="s">
        <v>912</v>
      </c>
      <c r="C983" t="s">
        <v>33</v>
      </c>
      <c r="D983" t="s">
        <v>4677</v>
      </c>
      <c r="G983" t="s">
        <v>4678</v>
      </c>
      <c r="H983" t="s">
        <v>34</v>
      </c>
      <c r="I983" t="b">
        <v>0</v>
      </c>
      <c r="J983" s="1">
        <v>42489</v>
      </c>
      <c r="K983" s="2">
        <v>42489</v>
      </c>
      <c r="L983" t="s">
        <v>43</v>
      </c>
      <c r="M983" s="3">
        <v>0.66666666666666663</v>
      </c>
      <c r="N983" t="s">
        <v>4679</v>
      </c>
      <c r="O983" t="s">
        <v>4680</v>
      </c>
      <c r="P983" t="s">
        <v>156</v>
      </c>
      <c r="Q983" t="b">
        <v>0</v>
      </c>
      <c r="R983" s="1">
        <v>42489</v>
      </c>
      <c r="S983" s="2">
        <v>42489</v>
      </c>
      <c r="T983" t="s">
        <v>43</v>
      </c>
      <c r="U983" s="3">
        <v>0.66666666666666663</v>
      </c>
      <c r="V983" t="s">
        <v>4679</v>
      </c>
      <c r="W983" t="s">
        <v>4680</v>
      </c>
      <c r="X983" t="s">
        <v>156</v>
      </c>
      <c r="Y983" t="s">
        <v>4126</v>
      </c>
      <c r="Z983" t="s">
        <v>4127</v>
      </c>
      <c r="AA983" t="s">
        <v>4126</v>
      </c>
      <c r="AD983" t="s">
        <v>37</v>
      </c>
      <c r="AE983" t="s">
        <v>37</v>
      </c>
      <c r="AF983" t="s">
        <v>38</v>
      </c>
      <c r="AG983" t="s">
        <v>33</v>
      </c>
      <c r="AH983" t="s">
        <v>4681</v>
      </c>
      <c r="AI983" t="s">
        <v>2723</v>
      </c>
      <c r="AK983" t="s">
        <v>4682</v>
      </c>
    </row>
    <row r="984" spans="1:37" x14ac:dyDescent="0.25">
      <c r="A984" t="s">
        <v>4190</v>
      </c>
      <c r="C984" t="s">
        <v>33</v>
      </c>
      <c r="D984" t="s">
        <v>4683</v>
      </c>
      <c r="G984" t="s">
        <v>4684</v>
      </c>
      <c r="H984" t="s">
        <v>34</v>
      </c>
      <c r="I984" t="b">
        <v>0</v>
      </c>
      <c r="J984" s="1">
        <v>42492</v>
      </c>
      <c r="K984" s="2">
        <v>42492</v>
      </c>
      <c r="L984" t="s">
        <v>39</v>
      </c>
      <c r="M984" s="3">
        <v>0.41666666666666669</v>
      </c>
      <c r="N984" t="s">
        <v>2248</v>
      </c>
      <c r="O984" t="s">
        <v>2250</v>
      </c>
      <c r="P984" t="s">
        <v>156</v>
      </c>
      <c r="Q984" t="b">
        <v>0</v>
      </c>
      <c r="R984" s="1">
        <v>42492</v>
      </c>
      <c r="S984" s="2">
        <v>42492</v>
      </c>
      <c r="T984" t="s">
        <v>39</v>
      </c>
      <c r="U984" s="3">
        <v>0.41666666666666669</v>
      </c>
      <c r="V984" t="s">
        <v>2248</v>
      </c>
      <c r="W984" t="s">
        <v>2250</v>
      </c>
      <c r="X984" t="s">
        <v>156</v>
      </c>
      <c r="Y984" t="s">
        <v>4151</v>
      </c>
      <c r="Z984" t="s">
        <v>4152</v>
      </c>
      <c r="AA984" t="s">
        <v>4151</v>
      </c>
      <c r="AD984" t="s">
        <v>37</v>
      </c>
      <c r="AE984" t="s">
        <v>37</v>
      </c>
      <c r="AF984" t="s">
        <v>38</v>
      </c>
      <c r="AG984" t="s">
        <v>33</v>
      </c>
      <c r="AH984" t="s">
        <v>4153</v>
      </c>
      <c r="AI984" t="s">
        <v>4195</v>
      </c>
      <c r="AK984" t="s">
        <v>4155</v>
      </c>
    </row>
    <row r="985" spans="1:37" x14ac:dyDescent="0.25">
      <c r="A985" t="s">
        <v>4190</v>
      </c>
      <c r="C985" t="s">
        <v>33</v>
      </c>
      <c r="D985" t="s">
        <v>4685</v>
      </c>
      <c r="G985" t="s">
        <v>4686</v>
      </c>
      <c r="H985" t="s">
        <v>34</v>
      </c>
      <c r="I985" t="b">
        <v>0</v>
      </c>
      <c r="J985" s="1">
        <v>42492</v>
      </c>
      <c r="K985" s="2">
        <v>42492</v>
      </c>
      <c r="L985" t="s">
        <v>39</v>
      </c>
      <c r="M985" s="3">
        <v>0.45833333333333331</v>
      </c>
      <c r="N985" t="s">
        <v>4687</v>
      </c>
      <c r="O985" t="s">
        <v>4688</v>
      </c>
      <c r="P985" t="s">
        <v>156</v>
      </c>
      <c r="Q985" t="b">
        <v>0</v>
      </c>
      <c r="R985" s="1">
        <v>42492</v>
      </c>
      <c r="S985" s="2">
        <v>42492</v>
      </c>
      <c r="T985" t="s">
        <v>39</v>
      </c>
      <c r="U985" s="3">
        <v>0.45833333333333331</v>
      </c>
      <c r="V985" t="s">
        <v>4687</v>
      </c>
      <c r="W985" t="s">
        <v>4688</v>
      </c>
      <c r="X985" t="s">
        <v>156</v>
      </c>
      <c r="Y985" t="s">
        <v>4151</v>
      </c>
      <c r="Z985" t="s">
        <v>4152</v>
      </c>
      <c r="AA985" t="s">
        <v>4151</v>
      </c>
      <c r="AD985" t="s">
        <v>37</v>
      </c>
      <c r="AE985" t="s">
        <v>37</v>
      </c>
      <c r="AF985" t="s">
        <v>38</v>
      </c>
      <c r="AG985" t="s">
        <v>33</v>
      </c>
      <c r="AH985" t="s">
        <v>4153</v>
      </c>
      <c r="AI985" t="s">
        <v>4195</v>
      </c>
      <c r="AK985" t="s">
        <v>4155</v>
      </c>
    </row>
    <row r="986" spans="1:37" x14ac:dyDescent="0.25">
      <c r="A986" t="s">
        <v>4196</v>
      </c>
      <c r="C986" t="s">
        <v>33</v>
      </c>
      <c r="D986" t="s">
        <v>4197</v>
      </c>
      <c r="E986" t="s">
        <v>1075</v>
      </c>
      <c r="G986" t="s">
        <v>4689</v>
      </c>
      <c r="H986" t="s">
        <v>34</v>
      </c>
      <c r="I986" t="b">
        <v>0</v>
      </c>
      <c r="J986" s="1">
        <v>42492</v>
      </c>
      <c r="K986" s="2">
        <v>42492</v>
      </c>
      <c r="L986" t="s">
        <v>39</v>
      </c>
      <c r="M986" s="3">
        <v>0.77083333333333337</v>
      </c>
      <c r="N986" t="s">
        <v>1075</v>
      </c>
      <c r="O986" t="s">
        <v>1076</v>
      </c>
      <c r="P986" t="s">
        <v>156</v>
      </c>
      <c r="Q986" t="b">
        <v>0</v>
      </c>
      <c r="R986" s="1">
        <v>42492</v>
      </c>
      <c r="S986" s="2">
        <v>42492</v>
      </c>
      <c r="T986" t="s">
        <v>39</v>
      </c>
      <c r="U986" s="3">
        <v>0.8125</v>
      </c>
      <c r="V986" t="s">
        <v>4690</v>
      </c>
      <c r="W986" t="s">
        <v>4691</v>
      </c>
      <c r="X986" t="s">
        <v>156</v>
      </c>
      <c r="Y986" t="s">
        <v>4126</v>
      </c>
      <c r="Z986" t="s">
        <v>4127</v>
      </c>
      <c r="AA986" t="s">
        <v>4126</v>
      </c>
      <c r="AD986" t="s">
        <v>37</v>
      </c>
      <c r="AE986" t="s">
        <v>37</v>
      </c>
      <c r="AF986" t="s">
        <v>38</v>
      </c>
      <c r="AG986" t="s">
        <v>33</v>
      </c>
      <c r="AH986" t="s">
        <v>4201</v>
      </c>
      <c r="AI986" t="s">
        <v>4202</v>
      </c>
      <c r="AK986" t="s">
        <v>4203</v>
      </c>
    </row>
    <row r="987" spans="1:37" x14ac:dyDescent="0.25">
      <c r="A987" t="s">
        <v>4130</v>
      </c>
      <c r="C987" t="s">
        <v>33</v>
      </c>
      <c r="D987" t="s">
        <v>4131</v>
      </c>
      <c r="E987" t="s">
        <v>4692</v>
      </c>
      <c r="G987" t="s">
        <v>4693</v>
      </c>
      <c r="H987" t="s">
        <v>34</v>
      </c>
      <c r="I987" t="b">
        <v>0</v>
      </c>
      <c r="J987" s="1">
        <v>42493</v>
      </c>
      <c r="K987" s="2">
        <v>42493</v>
      </c>
      <c r="L987" t="s">
        <v>40</v>
      </c>
      <c r="M987" s="3">
        <v>0.54166666666666663</v>
      </c>
      <c r="N987" t="s">
        <v>4692</v>
      </c>
      <c r="O987" t="s">
        <v>4694</v>
      </c>
      <c r="P987" t="s">
        <v>156</v>
      </c>
      <c r="Q987" t="b">
        <v>0</v>
      </c>
      <c r="R987" s="1">
        <v>42493</v>
      </c>
      <c r="S987" s="2">
        <v>42493</v>
      </c>
      <c r="T987" t="s">
        <v>40</v>
      </c>
      <c r="U987" s="3">
        <v>0.54166666666666663</v>
      </c>
      <c r="V987" t="s">
        <v>4692</v>
      </c>
      <c r="W987" t="s">
        <v>4694</v>
      </c>
      <c r="X987" t="s">
        <v>156</v>
      </c>
      <c r="Y987" t="s">
        <v>4126</v>
      </c>
      <c r="Z987" t="s">
        <v>4127</v>
      </c>
      <c r="AA987" t="s">
        <v>4126</v>
      </c>
      <c r="AD987" t="s">
        <v>37</v>
      </c>
      <c r="AE987" t="s">
        <v>37</v>
      </c>
      <c r="AF987" t="s">
        <v>38</v>
      </c>
      <c r="AG987" t="s">
        <v>33</v>
      </c>
      <c r="AH987" t="s">
        <v>4135</v>
      </c>
      <c r="AI987" t="s">
        <v>4136</v>
      </c>
      <c r="AK987" t="s">
        <v>4137</v>
      </c>
    </row>
    <row r="988" spans="1:37" x14ac:dyDescent="0.25">
      <c r="A988" t="s">
        <v>4210</v>
      </c>
      <c r="C988" t="s">
        <v>33</v>
      </c>
      <c r="D988" t="s">
        <v>4211</v>
      </c>
      <c r="E988" t="s">
        <v>1079</v>
      </c>
      <c r="G988" t="s">
        <v>4695</v>
      </c>
      <c r="H988" t="s">
        <v>34</v>
      </c>
      <c r="I988" t="b">
        <v>0</v>
      </c>
      <c r="J988" s="1">
        <v>42493</v>
      </c>
      <c r="K988" s="2">
        <v>42493</v>
      </c>
      <c r="L988" t="s">
        <v>40</v>
      </c>
      <c r="M988" s="3">
        <v>0.66666666666666663</v>
      </c>
      <c r="N988" t="s">
        <v>1079</v>
      </c>
      <c r="O988" t="s">
        <v>1080</v>
      </c>
      <c r="P988" t="s">
        <v>156</v>
      </c>
      <c r="Q988" t="b">
        <v>0</v>
      </c>
      <c r="R988" s="1">
        <v>42493</v>
      </c>
      <c r="S988" s="2">
        <v>42493</v>
      </c>
      <c r="T988" t="s">
        <v>40</v>
      </c>
      <c r="U988" s="3">
        <v>0.70833333333333337</v>
      </c>
      <c r="V988" t="s">
        <v>4696</v>
      </c>
      <c r="W988" t="s">
        <v>4697</v>
      </c>
      <c r="X988" t="s">
        <v>156</v>
      </c>
      <c r="Y988" t="s">
        <v>4126</v>
      </c>
      <c r="Z988" t="s">
        <v>4127</v>
      </c>
      <c r="AA988" t="s">
        <v>4126</v>
      </c>
      <c r="AD988" t="s">
        <v>37</v>
      </c>
      <c r="AE988" t="s">
        <v>37</v>
      </c>
      <c r="AF988" t="s">
        <v>38</v>
      </c>
      <c r="AG988" t="s">
        <v>33</v>
      </c>
      <c r="AH988" t="s">
        <v>4215</v>
      </c>
      <c r="AI988" t="s">
        <v>4216</v>
      </c>
      <c r="AK988" t="s">
        <v>4217</v>
      </c>
    </row>
    <row r="989" spans="1:37" x14ac:dyDescent="0.25">
      <c r="A989" t="s">
        <v>165</v>
      </c>
      <c r="C989" t="s">
        <v>33</v>
      </c>
      <c r="D989" t="s">
        <v>4698</v>
      </c>
      <c r="G989" t="s">
        <v>4699</v>
      </c>
      <c r="H989" t="s">
        <v>34</v>
      </c>
      <c r="I989" t="b">
        <v>0</v>
      </c>
      <c r="J989" s="1">
        <v>42494</v>
      </c>
      <c r="K989" s="2">
        <v>42494</v>
      </c>
      <c r="L989" t="s">
        <v>41</v>
      </c>
      <c r="M989" s="3">
        <v>0.41666666666666669</v>
      </c>
      <c r="N989" t="s">
        <v>2853</v>
      </c>
      <c r="O989" t="s">
        <v>2854</v>
      </c>
      <c r="P989" t="s">
        <v>156</v>
      </c>
      <c r="Q989" t="b">
        <v>0</v>
      </c>
      <c r="R989" s="1">
        <v>42494</v>
      </c>
      <c r="S989" s="2">
        <v>42494</v>
      </c>
      <c r="T989" t="s">
        <v>41</v>
      </c>
      <c r="U989" s="3">
        <v>0.4375</v>
      </c>
      <c r="V989" t="s">
        <v>2284</v>
      </c>
      <c r="W989" t="s">
        <v>2285</v>
      </c>
      <c r="X989" t="s">
        <v>156</v>
      </c>
      <c r="Y989" t="s">
        <v>4126</v>
      </c>
      <c r="Z989" t="s">
        <v>4127</v>
      </c>
      <c r="AA989" t="s">
        <v>4126</v>
      </c>
      <c r="AD989" t="s">
        <v>37</v>
      </c>
      <c r="AE989" t="s">
        <v>37</v>
      </c>
      <c r="AF989" t="s">
        <v>38</v>
      </c>
      <c r="AG989" t="s">
        <v>33</v>
      </c>
      <c r="AH989" t="s">
        <v>4146</v>
      </c>
      <c r="AI989" t="s">
        <v>4147</v>
      </c>
      <c r="AK989" t="s">
        <v>4148</v>
      </c>
    </row>
    <row r="990" spans="1:37" x14ac:dyDescent="0.25">
      <c r="A990" t="s">
        <v>1414</v>
      </c>
      <c r="C990" t="s">
        <v>33</v>
      </c>
      <c r="D990" t="s">
        <v>4700</v>
      </c>
      <c r="G990" t="s">
        <v>4701</v>
      </c>
      <c r="H990" t="s">
        <v>34</v>
      </c>
      <c r="I990" t="b">
        <v>0</v>
      </c>
      <c r="J990" s="1">
        <v>42494</v>
      </c>
      <c r="K990" s="2">
        <v>42494</v>
      </c>
      <c r="L990" t="s">
        <v>41</v>
      </c>
      <c r="M990" s="3">
        <v>0.4375</v>
      </c>
      <c r="N990" t="s">
        <v>2284</v>
      </c>
      <c r="O990" t="s">
        <v>2285</v>
      </c>
      <c r="P990" t="s">
        <v>156</v>
      </c>
      <c r="Q990" t="b">
        <v>0</v>
      </c>
      <c r="R990" s="1">
        <v>42494</v>
      </c>
      <c r="S990" s="2">
        <v>42494</v>
      </c>
      <c r="T990" t="s">
        <v>41</v>
      </c>
      <c r="U990" s="3">
        <v>0.4375</v>
      </c>
      <c r="V990" t="s">
        <v>2284</v>
      </c>
      <c r="W990" t="s">
        <v>2285</v>
      </c>
      <c r="X990" t="s">
        <v>156</v>
      </c>
      <c r="Y990" t="s">
        <v>4151</v>
      </c>
      <c r="Z990" t="s">
        <v>4152</v>
      </c>
      <c r="AA990" t="s">
        <v>4151</v>
      </c>
      <c r="AD990" t="s">
        <v>37</v>
      </c>
      <c r="AE990" t="s">
        <v>37</v>
      </c>
      <c r="AF990" t="s">
        <v>38</v>
      </c>
      <c r="AG990" t="s">
        <v>33</v>
      </c>
      <c r="AH990" t="s">
        <v>4153</v>
      </c>
      <c r="AI990" t="s">
        <v>4154</v>
      </c>
      <c r="AK990" t="s">
        <v>4155</v>
      </c>
    </row>
    <row r="991" spans="1:37" x14ac:dyDescent="0.25">
      <c r="A991" t="s">
        <v>165</v>
      </c>
      <c r="C991" t="s">
        <v>33</v>
      </c>
      <c r="D991" t="s">
        <v>4702</v>
      </c>
      <c r="G991" t="s">
        <v>4703</v>
      </c>
      <c r="H991" t="s">
        <v>34</v>
      </c>
      <c r="I991" t="b">
        <v>0</v>
      </c>
      <c r="J991" s="1">
        <v>42494</v>
      </c>
      <c r="K991" s="2">
        <v>42494</v>
      </c>
      <c r="L991" t="s">
        <v>41</v>
      </c>
      <c r="M991" s="3">
        <v>0.45833333333333331</v>
      </c>
      <c r="N991" t="s">
        <v>4704</v>
      </c>
      <c r="O991" t="s">
        <v>4705</v>
      </c>
      <c r="P991" t="s">
        <v>156</v>
      </c>
      <c r="Q991" t="b">
        <v>0</v>
      </c>
      <c r="R991" s="1">
        <v>42494</v>
      </c>
      <c r="S991" s="2">
        <v>42494</v>
      </c>
      <c r="T991" t="s">
        <v>41</v>
      </c>
      <c r="U991" s="3">
        <v>0.47916666666666669</v>
      </c>
      <c r="V991" t="s">
        <v>4706</v>
      </c>
      <c r="W991" t="s">
        <v>4707</v>
      </c>
      <c r="X991" t="s">
        <v>156</v>
      </c>
      <c r="Y991" t="s">
        <v>4126</v>
      </c>
      <c r="Z991" t="s">
        <v>4127</v>
      </c>
      <c r="AA991" t="s">
        <v>4126</v>
      </c>
      <c r="AD991" t="s">
        <v>37</v>
      </c>
      <c r="AE991" t="s">
        <v>37</v>
      </c>
      <c r="AF991" t="s">
        <v>38</v>
      </c>
      <c r="AG991" t="s">
        <v>33</v>
      </c>
      <c r="AH991" t="s">
        <v>4146</v>
      </c>
      <c r="AI991" t="s">
        <v>4147</v>
      </c>
      <c r="AK991" t="s">
        <v>4148</v>
      </c>
    </row>
    <row r="992" spans="1:37" x14ac:dyDescent="0.25">
      <c r="A992" t="s">
        <v>4708</v>
      </c>
      <c r="C992" t="s">
        <v>33</v>
      </c>
      <c r="D992" t="s">
        <v>4709</v>
      </c>
      <c r="G992" t="s">
        <v>4710</v>
      </c>
      <c r="H992" t="s">
        <v>34</v>
      </c>
      <c r="I992" t="b">
        <v>0</v>
      </c>
      <c r="J992" s="1">
        <v>42495</v>
      </c>
      <c r="K992" s="2">
        <v>42495</v>
      </c>
      <c r="L992" t="s">
        <v>42</v>
      </c>
      <c r="M992" s="3">
        <v>0.4375</v>
      </c>
      <c r="N992" t="s">
        <v>4711</v>
      </c>
      <c r="O992" t="s">
        <v>4712</v>
      </c>
      <c r="P992" t="s">
        <v>156</v>
      </c>
      <c r="Q992" t="b">
        <v>0</v>
      </c>
      <c r="R992" s="1">
        <v>42495</v>
      </c>
      <c r="S992" s="2">
        <v>42495</v>
      </c>
      <c r="T992" t="s">
        <v>42</v>
      </c>
      <c r="U992" s="3">
        <v>0.52083333333333337</v>
      </c>
      <c r="V992" t="s">
        <v>4713</v>
      </c>
      <c r="W992" t="s">
        <v>4714</v>
      </c>
      <c r="X992" t="s">
        <v>156</v>
      </c>
      <c r="Y992" t="s">
        <v>4126</v>
      </c>
      <c r="Z992" t="s">
        <v>4127</v>
      </c>
      <c r="AA992" t="s">
        <v>4126</v>
      </c>
      <c r="AD992" t="s">
        <v>37</v>
      </c>
      <c r="AE992" t="s">
        <v>37</v>
      </c>
      <c r="AF992" t="s">
        <v>38</v>
      </c>
      <c r="AG992" t="s">
        <v>33</v>
      </c>
      <c r="AH992" t="s">
        <v>4177</v>
      </c>
      <c r="AI992" t="s">
        <v>4715</v>
      </c>
      <c r="AK992" t="s">
        <v>4179</v>
      </c>
    </row>
    <row r="993" spans="1:37" x14ac:dyDescent="0.25">
      <c r="A993" t="s">
        <v>4180</v>
      </c>
      <c r="C993" t="s">
        <v>33</v>
      </c>
      <c r="D993" t="s">
        <v>4181</v>
      </c>
      <c r="E993" t="s">
        <v>4716</v>
      </c>
      <c r="G993" t="s">
        <v>4717</v>
      </c>
      <c r="H993" t="s">
        <v>34</v>
      </c>
      <c r="I993" t="b">
        <v>0</v>
      </c>
      <c r="J993" s="1">
        <v>42496</v>
      </c>
      <c r="K993" s="2">
        <v>42496</v>
      </c>
      <c r="L993" t="s">
        <v>43</v>
      </c>
      <c r="M993" s="3">
        <v>0.41666666666666669</v>
      </c>
      <c r="N993" t="s">
        <v>4716</v>
      </c>
      <c r="O993" t="s">
        <v>4718</v>
      </c>
      <c r="P993" t="s">
        <v>156</v>
      </c>
      <c r="Q993" t="b">
        <v>0</v>
      </c>
      <c r="R993" s="1">
        <v>42496</v>
      </c>
      <c r="S993" s="2">
        <v>42496</v>
      </c>
      <c r="T993" t="s">
        <v>43</v>
      </c>
      <c r="U993" s="3">
        <v>0.5</v>
      </c>
      <c r="V993" t="s">
        <v>4719</v>
      </c>
      <c r="W993" t="s">
        <v>4720</v>
      </c>
      <c r="X993" t="s">
        <v>156</v>
      </c>
      <c r="Y993" t="s">
        <v>4126</v>
      </c>
      <c r="Z993" t="s">
        <v>4127</v>
      </c>
      <c r="AA993" t="s">
        <v>4126</v>
      </c>
      <c r="AD993" t="s">
        <v>37</v>
      </c>
      <c r="AE993" t="s">
        <v>37</v>
      </c>
      <c r="AF993" t="s">
        <v>38</v>
      </c>
      <c r="AG993" t="s">
        <v>33</v>
      </c>
      <c r="AH993" t="s">
        <v>4187</v>
      </c>
      <c r="AI993" t="s">
        <v>4188</v>
      </c>
      <c r="AK993" t="s">
        <v>4189</v>
      </c>
    </row>
    <row r="994" spans="1:37" x14ac:dyDescent="0.25">
      <c r="A994" t="s">
        <v>4190</v>
      </c>
      <c r="C994" t="s">
        <v>33</v>
      </c>
      <c r="D994" t="s">
        <v>4721</v>
      </c>
      <c r="G994" t="s">
        <v>4722</v>
      </c>
      <c r="H994" t="s">
        <v>34</v>
      </c>
      <c r="I994" t="b">
        <v>0</v>
      </c>
      <c r="J994" s="1">
        <v>42499</v>
      </c>
      <c r="K994" s="2">
        <v>42499</v>
      </c>
      <c r="L994" t="s">
        <v>39</v>
      </c>
      <c r="M994" s="3">
        <v>0.41666666666666669</v>
      </c>
      <c r="N994" t="s">
        <v>2328</v>
      </c>
      <c r="O994" t="s">
        <v>2330</v>
      </c>
      <c r="P994" t="s">
        <v>156</v>
      </c>
      <c r="Q994" t="b">
        <v>0</v>
      </c>
      <c r="R994" s="1">
        <v>42499</v>
      </c>
      <c r="S994" s="2">
        <v>42499</v>
      </c>
      <c r="T994" t="s">
        <v>39</v>
      </c>
      <c r="U994" s="3">
        <v>0.41666666666666669</v>
      </c>
      <c r="V994" t="s">
        <v>2328</v>
      </c>
      <c r="W994" t="s">
        <v>2330</v>
      </c>
      <c r="X994" t="s">
        <v>156</v>
      </c>
      <c r="Y994" t="s">
        <v>4151</v>
      </c>
      <c r="Z994" t="s">
        <v>4152</v>
      </c>
      <c r="AA994" t="s">
        <v>4151</v>
      </c>
      <c r="AD994" t="s">
        <v>37</v>
      </c>
      <c r="AE994" t="s">
        <v>37</v>
      </c>
      <c r="AF994" t="s">
        <v>38</v>
      </c>
      <c r="AG994" t="s">
        <v>33</v>
      </c>
      <c r="AH994" t="s">
        <v>4153</v>
      </c>
      <c r="AI994" t="s">
        <v>4195</v>
      </c>
      <c r="AK994" t="s">
        <v>4155</v>
      </c>
    </row>
    <row r="995" spans="1:37" x14ac:dyDescent="0.25">
      <c r="A995" t="s">
        <v>4190</v>
      </c>
      <c r="C995" t="s">
        <v>33</v>
      </c>
      <c r="D995" t="s">
        <v>4723</v>
      </c>
      <c r="G995" t="s">
        <v>4724</v>
      </c>
      <c r="H995" t="s">
        <v>34</v>
      </c>
      <c r="I995" t="b">
        <v>0</v>
      </c>
      <c r="J995" s="1">
        <v>42499</v>
      </c>
      <c r="K995" s="2">
        <v>42499</v>
      </c>
      <c r="L995" t="s">
        <v>39</v>
      </c>
      <c r="M995" s="3">
        <v>0.45833333333333331</v>
      </c>
      <c r="N995" t="s">
        <v>4725</v>
      </c>
      <c r="O995" t="s">
        <v>4726</v>
      </c>
      <c r="P995" t="s">
        <v>156</v>
      </c>
      <c r="Q995" t="b">
        <v>0</v>
      </c>
      <c r="R995" s="1">
        <v>42499</v>
      </c>
      <c r="S995" s="2">
        <v>42499</v>
      </c>
      <c r="T995" t="s">
        <v>39</v>
      </c>
      <c r="U995" s="3">
        <v>0.45833333333333331</v>
      </c>
      <c r="V995" t="s">
        <v>4725</v>
      </c>
      <c r="W995" t="s">
        <v>4726</v>
      </c>
      <c r="X995" t="s">
        <v>156</v>
      </c>
      <c r="Y995" t="s">
        <v>4151</v>
      </c>
      <c r="Z995" t="s">
        <v>4152</v>
      </c>
      <c r="AA995" t="s">
        <v>4151</v>
      </c>
      <c r="AD995" t="s">
        <v>37</v>
      </c>
      <c r="AE995" t="s">
        <v>37</v>
      </c>
      <c r="AF995" t="s">
        <v>38</v>
      </c>
      <c r="AG995" t="s">
        <v>33</v>
      </c>
      <c r="AH995" t="s">
        <v>4153</v>
      </c>
      <c r="AI995" t="s">
        <v>4195</v>
      </c>
      <c r="AK995" t="s">
        <v>4155</v>
      </c>
    </row>
    <row r="996" spans="1:37" x14ac:dyDescent="0.25">
      <c r="A996" t="s">
        <v>4252</v>
      </c>
      <c r="C996" t="s">
        <v>33</v>
      </c>
      <c r="D996" t="s">
        <v>4727</v>
      </c>
      <c r="G996" t="s">
        <v>4728</v>
      </c>
      <c r="H996" t="s">
        <v>34</v>
      </c>
      <c r="I996" t="b">
        <v>0</v>
      </c>
      <c r="J996" s="1">
        <v>42499</v>
      </c>
      <c r="K996" s="2">
        <v>42499</v>
      </c>
      <c r="L996" t="s">
        <v>39</v>
      </c>
      <c r="M996" s="3">
        <v>0.77083333333333337</v>
      </c>
      <c r="N996" t="s">
        <v>1162</v>
      </c>
      <c r="O996" t="s">
        <v>1163</v>
      </c>
      <c r="P996" t="s">
        <v>156</v>
      </c>
      <c r="Q996" t="b">
        <v>0</v>
      </c>
      <c r="R996" s="1">
        <v>42499</v>
      </c>
      <c r="S996" s="2">
        <v>42499</v>
      </c>
      <c r="T996" t="s">
        <v>39</v>
      </c>
      <c r="U996" s="3">
        <v>0.8125</v>
      </c>
      <c r="V996" t="s">
        <v>4729</v>
      </c>
      <c r="W996" t="s">
        <v>4730</v>
      </c>
      <c r="X996" t="s">
        <v>156</v>
      </c>
      <c r="Y996" t="s">
        <v>4126</v>
      </c>
      <c r="Z996" t="s">
        <v>4127</v>
      </c>
      <c r="AA996" t="s">
        <v>4126</v>
      </c>
      <c r="AD996" t="s">
        <v>37</v>
      </c>
      <c r="AE996" t="s">
        <v>37</v>
      </c>
      <c r="AF996" t="s">
        <v>38</v>
      </c>
      <c r="AG996" t="s">
        <v>33</v>
      </c>
      <c r="AH996" t="s">
        <v>4146</v>
      </c>
      <c r="AI996" t="s">
        <v>4257</v>
      </c>
      <c r="AK996" t="s">
        <v>4148</v>
      </c>
    </row>
    <row r="997" spans="1:37" x14ac:dyDescent="0.25">
      <c r="A997" t="s">
        <v>4130</v>
      </c>
      <c r="C997" t="s">
        <v>33</v>
      </c>
      <c r="D997" t="s">
        <v>4131</v>
      </c>
      <c r="E997" t="s">
        <v>4731</v>
      </c>
      <c r="G997" t="s">
        <v>4732</v>
      </c>
      <c r="H997" t="s">
        <v>34</v>
      </c>
      <c r="I997" t="b">
        <v>0</v>
      </c>
      <c r="J997" s="1">
        <v>42500</v>
      </c>
      <c r="K997" s="2">
        <v>42500</v>
      </c>
      <c r="L997" t="s">
        <v>40</v>
      </c>
      <c r="M997" s="3">
        <v>0.54166666666666663</v>
      </c>
      <c r="N997" t="s">
        <v>4731</v>
      </c>
      <c r="O997" t="s">
        <v>4733</v>
      </c>
      <c r="P997" t="s">
        <v>156</v>
      </c>
      <c r="Q997" t="b">
        <v>0</v>
      </c>
      <c r="R997" s="1">
        <v>42500</v>
      </c>
      <c r="S997" s="2">
        <v>42500</v>
      </c>
      <c r="T997" t="s">
        <v>40</v>
      </c>
      <c r="U997" s="3">
        <v>0.54166666666666663</v>
      </c>
      <c r="V997" t="s">
        <v>4731</v>
      </c>
      <c r="W997" t="s">
        <v>4733</v>
      </c>
      <c r="X997" t="s">
        <v>156</v>
      </c>
      <c r="Y997" t="s">
        <v>4126</v>
      </c>
      <c r="Z997" t="s">
        <v>4127</v>
      </c>
      <c r="AA997" t="s">
        <v>4126</v>
      </c>
      <c r="AD997" t="s">
        <v>37</v>
      </c>
      <c r="AE997" t="s">
        <v>37</v>
      </c>
      <c r="AF997" t="s">
        <v>38</v>
      </c>
      <c r="AG997" t="s">
        <v>33</v>
      </c>
      <c r="AH997" t="s">
        <v>4135</v>
      </c>
      <c r="AI997" t="s">
        <v>4136</v>
      </c>
      <c r="AK997" t="s">
        <v>4137</v>
      </c>
    </row>
    <row r="998" spans="1:37" x14ac:dyDescent="0.25">
      <c r="A998" t="s">
        <v>4138</v>
      </c>
      <c r="C998" t="s">
        <v>33</v>
      </c>
      <c r="D998" t="s">
        <v>4139</v>
      </c>
      <c r="E998" t="s">
        <v>1168</v>
      </c>
      <c r="G998" t="s">
        <v>4734</v>
      </c>
      <c r="H998" t="s">
        <v>34</v>
      </c>
      <c r="I998" t="b">
        <v>0</v>
      </c>
      <c r="J998" s="1">
        <v>42500</v>
      </c>
      <c r="K998" s="2">
        <v>42500</v>
      </c>
      <c r="L998" t="s">
        <v>40</v>
      </c>
      <c r="M998" s="3">
        <v>0.66666666666666663</v>
      </c>
      <c r="N998" t="s">
        <v>1168</v>
      </c>
      <c r="O998" t="s">
        <v>1169</v>
      </c>
      <c r="P998" t="s">
        <v>156</v>
      </c>
      <c r="Q998" t="b">
        <v>0</v>
      </c>
      <c r="R998" s="1">
        <v>42500</v>
      </c>
      <c r="S998" s="2">
        <v>42500</v>
      </c>
      <c r="T998" t="s">
        <v>40</v>
      </c>
      <c r="U998" s="3">
        <v>0.70833333333333337</v>
      </c>
      <c r="V998" t="s">
        <v>4735</v>
      </c>
      <c r="W998" t="s">
        <v>4736</v>
      </c>
      <c r="X998" t="s">
        <v>156</v>
      </c>
      <c r="Y998" t="s">
        <v>4126</v>
      </c>
      <c r="Z998" t="s">
        <v>4127</v>
      </c>
      <c r="AA998" t="s">
        <v>4126</v>
      </c>
      <c r="AD998" t="s">
        <v>37</v>
      </c>
      <c r="AE998" t="s">
        <v>37</v>
      </c>
      <c r="AF998" t="s">
        <v>38</v>
      </c>
      <c r="AG998" t="s">
        <v>33</v>
      </c>
      <c r="AH998" t="s">
        <v>4141</v>
      </c>
      <c r="AI998" t="s">
        <v>4142</v>
      </c>
      <c r="AK998" t="s">
        <v>4143</v>
      </c>
    </row>
    <row r="999" spans="1:37" x14ac:dyDescent="0.25">
      <c r="A999" t="s">
        <v>4218</v>
      </c>
      <c r="C999" t="s">
        <v>33</v>
      </c>
      <c r="D999" t="s">
        <v>4737</v>
      </c>
      <c r="G999" t="s">
        <v>4738</v>
      </c>
      <c r="H999" t="s">
        <v>34</v>
      </c>
      <c r="I999" t="b">
        <v>0</v>
      </c>
      <c r="J999" s="1">
        <v>42500</v>
      </c>
      <c r="K999" s="2">
        <v>42500</v>
      </c>
      <c r="L999" t="s">
        <v>40</v>
      </c>
      <c r="M999" s="3">
        <v>0.77083333333333337</v>
      </c>
      <c r="N999" t="s">
        <v>4739</v>
      </c>
      <c r="O999" t="s">
        <v>4740</v>
      </c>
      <c r="P999" t="s">
        <v>156</v>
      </c>
      <c r="Q999" t="b">
        <v>0</v>
      </c>
      <c r="R999" s="1">
        <v>42500</v>
      </c>
      <c r="S999" s="2">
        <v>42500</v>
      </c>
      <c r="T999" t="s">
        <v>40</v>
      </c>
      <c r="U999" s="3">
        <v>0.8125</v>
      </c>
      <c r="V999" t="s">
        <v>4741</v>
      </c>
      <c r="W999" t="s">
        <v>4742</v>
      </c>
      <c r="X999" t="s">
        <v>156</v>
      </c>
      <c r="Y999" t="s">
        <v>4126</v>
      </c>
      <c r="Z999" t="s">
        <v>4127</v>
      </c>
      <c r="AA999" t="s">
        <v>4126</v>
      </c>
      <c r="AD999" t="s">
        <v>37</v>
      </c>
      <c r="AE999" t="s">
        <v>37</v>
      </c>
      <c r="AF999" t="s">
        <v>38</v>
      </c>
      <c r="AG999" t="s">
        <v>33</v>
      </c>
      <c r="AH999" t="s">
        <v>4221</v>
      </c>
      <c r="AI999" t="s">
        <v>4222</v>
      </c>
      <c r="AK999" t="s">
        <v>4223</v>
      </c>
    </row>
    <row r="1000" spans="1:37" x14ac:dyDescent="0.25">
      <c r="A1000" t="s">
        <v>165</v>
      </c>
      <c r="C1000" t="s">
        <v>33</v>
      </c>
      <c r="D1000" t="s">
        <v>4743</v>
      </c>
      <c r="G1000" t="s">
        <v>4744</v>
      </c>
      <c r="H1000" t="s">
        <v>34</v>
      </c>
      <c r="I1000" t="b">
        <v>0</v>
      </c>
      <c r="J1000" s="1">
        <v>42501</v>
      </c>
      <c r="K1000" s="2">
        <v>42501</v>
      </c>
      <c r="L1000" t="s">
        <v>41</v>
      </c>
      <c r="M1000" s="3">
        <v>0.41666666666666669</v>
      </c>
      <c r="N1000" t="s">
        <v>3946</v>
      </c>
      <c r="O1000" t="s">
        <v>3947</v>
      </c>
      <c r="P1000" t="s">
        <v>156</v>
      </c>
      <c r="Q1000" t="b">
        <v>0</v>
      </c>
      <c r="R1000" s="1">
        <v>42501</v>
      </c>
      <c r="S1000" s="2">
        <v>42501</v>
      </c>
      <c r="T1000" t="s">
        <v>41</v>
      </c>
      <c r="U1000" s="3">
        <v>0.4375</v>
      </c>
      <c r="V1000" t="s">
        <v>2887</v>
      </c>
      <c r="W1000" t="s">
        <v>2888</v>
      </c>
      <c r="X1000" t="s">
        <v>156</v>
      </c>
      <c r="Y1000" t="s">
        <v>4126</v>
      </c>
      <c r="Z1000" t="s">
        <v>4127</v>
      </c>
      <c r="AA1000" t="s">
        <v>4126</v>
      </c>
      <c r="AD1000" t="s">
        <v>37</v>
      </c>
      <c r="AE1000" t="s">
        <v>37</v>
      </c>
      <c r="AF1000" t="s">
        <v>38</v>
      </c>
      <c r="AG1000" t="s">
        <v>33</v>
      </c>
      <c r="AH1000" t="s">
        <v>4146</v>
      </c>
      <c r="AI1000" t="s">
        <v>4147</v>
      </c>
      <c r="AK1000" t="s">
        <v>4148</v>
      </c>
    </row>
    <row r="1001" spans="1:37" x14ac:dyDescent="0.25">
      <c r="A1001" t="s">
        <v>1414</v>
      </c>
      <c r="C1001" t="s">
        <v>33</v>
      </c>
      <c r="D1001" t="s">
        <v>4745</v>
      </c>
      <c r="G1001" t="s">
        <v>4746</v>
      </c>
      <c r="H1001" t="s">
        <v>34</v>
      </c>
      <c r="I1001" t="b">
        <v>0</v>
      </c>
      <c r="J1001" s="1">
        <v>42501</v>
      </c>
      <c r="K1001" s="2">
        <v>42501</v>
      </c>
      <c r="L1001" t="s">
        <v>41</v>
      </c>
      <c r="M1001" s="3">
        <v>0.4375</v>
      </c>
      <c r="N1001" t="s">
        <v>2887</v>
      </c>
      <c r="O1001" t="s">
        <v>2888</v>
      </c>
      <c r="P1001" t="s">
        <v>156</v>
      </c>
      <c r="Q1001" t="b">
        <v>0</v>
      </c>
      <c r="R1001" s="1">
        <v>42501</v>
      </c>
      <c r="S1001" s="2">
        <v>42501</v>
      </c>
      <c r="T1001" t="s">
        <v>41</v>
      </c>
      <c r="U1001" s="3">
        <v>0.4375</v>
      </c>
      <c r="V1001" t="s">
        <v>2887</v>
      </c>
      <c r="W1001" t="s">
        <v>2888</v>
      </c>
      <c r="X1001" t="s">
        <v>156</v>
      </c>
      <c r="Y1001" t="s">
        <v>4151</v>
      </c>
      <c r="Z1001" t="s">
        <v>4152</v>
      </c>
      <c r="AA1001" t="s">
        <v>4151</v>
      </c>
      <c r="AD1001" t="s">
        <v>37</v>
      </c>
      <c r="AE1001" t="s">
        <v>37</v>
      </c>
      <c r="AF1001" t="s">
        <v>38</v>
      </c>
      <c r="AG1001" t="s">
        <v>33</v>
      </c>
      <c r="AH1001" t="s">
        <v>4153</v>
      </c>
      <c r="AI1001" t="s">
        <v>4154</v>
      </c>
      <c r="AK1001" t="s">
        <v>4155</v>
      </c>
    </row>
    <row r="1002" spans="1:37" x14ac:dyDescent="0.25">
      <c r="A1002" t="s">
        <v>165</v>
      </c>
      <c r="C1002" t="s">
        <v>33</v>
      </c>
      <c r="D1002" t="s">
        <v>4747</v>
      </c>
      <c r="G1002" t="s">
        <v>4748</v>
      </c>
      <c r="H1002" t="s">
        <v>34</v>
      </c>
      <c r="I1002" t="b">
        <v>0</v>
      </c>
      <c r="J1002" s="1">
        <v>42501</v>
      </c>
      <c r="K1002" s="2">
        <v>42501</v>
      </c>
      <c r="L1002" t="s">
        <v>41</v>
      </c>
      <c r="M1002" s="3">
        <v>0.45833333333333331</v>
      </c>
      <c r="N1002" t="s">
        <v>4749</v>
      </c>
      <c r="O1002" t="s">
        <v>4750</v>
      </c>
      <c r="P1002" t="s">
        <v>156</v>
      </c>
      <c r="Q1002" t="b">
        <v>0</v>
      </c>
      <c r="R1002" s="1">
        <v>42501</v>
      </c>
      <c r="S1002" s="2">
        <v>42501</v>
      </c>
      <c r="T1002" t="s">
        <v>41</v>
      </c>
      <c r="U1002" s="3">
        <v>0.47916666666666669</v>
      </c>
      <c r="V1002" t="s">
        <v>4751</v>
      </c>
      <c r="W1002" t="s">
        <v>4752</v>
      </c>
      <c r="X1002" t="s">
        <v>156</v>
      </c>
      <c r="Y1002" t="s">
        <v>4126</v>
      </c>
      <c r="Z1002" t="s">
        <v>4127</v>
      </c>
      <c r="AA1002" t="s">
        <v>4126</v>
      </c>
      <c r="AD1002" t="s">
        <v>37</v>
      </c>
      <c r="AE1002" t="s">
        <v>37</v>
      </c>
      <c r="AF1002" t="s">
        <v>38</v>
      </c>
      <c r="AG1002" t="s">
        <v>33</v>
      </c>
      <c r="AH1002" t="s">
        <v>4146</v>
      </c>
      <c r="AI1002" t="s">
        <v>4147</v>
      </c>
      <c r="AK1002" t="s">
        <v>4148</v>
      </c>
    </row>
    <row r="1003" spans="1:37" x14ac:dyDescent="0.25">
      <c r="A1003" t="s">
        <v>4753</v>
      </c>
      <c r="C1003" t="s">
        <v>33</v>
      </c>
      <c r="D1003" t="s">
        <v>4754</v>
      </c>
      <c r="G1003" t="s">
        <v>4755</v>
      </c>
      <c r="H1003" t="s">
        <v>34</v>
      </c>
      <c r="I1003" t="b">
        <v>0</v>
      </c>
      <c r="J1003" s="1">
        <v>42502</v>
      </c>
      <c r="K1003" s="2">
        <v>42502</v>
      </c>
      <c r="L1003" t="s">
        <v>42</v>
      </c>
      <c r="M1003" s="3">
        <v>0.64583333333333337</v>
      </c>
      <c r="N1003" t="s">
        <v>1241</v>
      </c>
      <c r="O1003" t="s">
        <v>1242</v>
      </c>
      <c r="P1003" t="s">
        <v>156</v>
      </c>
      <c r="Q1003" t="b">
        <v>0</v>
      </c>
      <c r="R1003" s="1">
        <v>42502</v>
      </c>
      <c r="S1003" s="2">
        <v>42502</v>
      </c>
      <c r="T1003" t="s">
        <v>42</v>
      </c>
      <c r="U1003" s="3">
        <v>0.64583333333333337</v>
      </c>
      <c r="V1003" t="s">
        <v>1241</v>
      </c>
      <c r="W1003" t="s">
        <v>1242</v>
      </c>
      <c r="X1003" t="s">
        <v>156</v>
      </c>
      <c r="Y1003" t="s">
        <v>4345</v>
      </c>
      <c r="Z1003" t="s">
        <v>4346</v>
      </c>
      <c r="AA1003" t="s">
        <v>4345</v>
      </c>
      <c r="AD1003" t="s">
        <v>37</v>
      </c>
      <c r="AE1003" t="s">
        <v>37</v>
      </c>
      <c r="AF1003" t="s">
        <v>38</v>
      </c>
      <c r="AG1003" t="s">
        <v>33</v>
      </c>
      <c r="AH1003" t="s">
        <v>4756</v>
      </c>
      <c r="AI1003" t="s">
        <v>4757</v>
      </c>
      <c r="AK1003" t="s">
        <v>4758</v>
      </c>
    </row>
    <row r="1004" spans="1:37" x14ac:dyDescent="0.25">
      <c r="A1004" t="s">
        <v>4180</v>
      </c>
      <c r="C1004" t="s">
        <v>33</v>
      </c>
      <c r="D1004" t="s">
        <v>4181</v>
      </c>
      <c r="E1004" t="s">
        <v>4759</v>
      </c>
      <c r="G1004" t="s">
        <v>4760</v>
      </c>
      <c r="H1004" t="s">
        <v>34</v>
      </c>
      <c r="I1004" t="b">
        <v>0</v>
      </c>
      <c r="J1004" s="1">
        <v>42503</v>
      </c>
      <c r="K1004" s="2">
        <v>42503</v>
      </c>
      <c r="L1004" t="s">
        <v>43</v>
      </c>
      <c r="M1004" s="3">
        <v>0.41666666666666669</v>
      </c>
      <c r="N1004" t="s">
        <v>4759</v>
      </c>
      <c r="O1004" t="s">
        <v>4761</v>
      </c>
      <c r="P1004" t="s">
        <v>156</v>
      </c>
      <c r="Q1004" t="b">
        <v>0</v>
      </c>
      <c r="R1004" s="1">
        <v>42503</v>
      </c>
      <c r="S1004" s="2">
        <v>42503</v>
      </c>
      <c r="T1004" t="s">
        <v>43</v>
      </c>
      <c r="U1004" s="3">
        <v>0.5</v>
      </c>
      <c r="V1004" t="s">
        <v>4762</v>
      </c>
      <c r="W1004" t="s">
        <v>4763</v>
      </c>
      <c r="X1004" t="s">
        <v>156</v>
      </c>
      <c r="Y1004" t="s">
        <v>4126</v>
      </c>
      <c r="Z1004" t="s">
        <v>4127</v>
      </c>
      <c r="AA1004" t="s">
        <v>4126</v>
      </c>
      <c r="AD1004" t="s">
        <v>37</v>
      </c>
      <c r="AE1004" t="s">
        <v>37</v>
      </c>
      <c r="AF1004" t="s">
        <v>38</v>
      </c>
      <c r="AG1004" t="s">
        <v>33</v>
      </c>
      <c r="AH1004" t="s">
        <v>4187</v>
      </c>
      <c r="AI1004" t="s">
        <v>4188</v>
      </c>
      <c r="AK1004" t="s">
        <v>4189</v>
      </c>
    </row>
    <row r="1005" spans="1:37" x14ac:dyDescent="0.25">
      <c r="A1005" t="s">
        <v>4764</v>
      </c>
      <c r="C1005" t="s">
        <v>33</v>
      </c>
      <c r="D1005" t="s">
        <v>4765</v>
      </c>
      <c r="G1005" t="s">
        <v>4766</v>
      </c>
      <c r="H1005" t="s">
        <v>34</v>
      </c>
      <c r="I1005" t="b">
        <v>0</v>
      </c>
      <c r="J1005" s="1">
        <v>42503</v>
      </c>
      <c r="K1005" s="2">
        <v>42503</v>
      </c>
      <c r="L1005" t="s">
        <v>43</v>
      </c>
      <c r="M1005" s="3">
        <v>0.66666666666666663</v>
      </c>
      <c r="N1005" t="s">
        <v>4767</v>
      </c>
      <c r="O1005" t="s">
        <v>4768</v>
      </c>
      <c r="P1005" t="s">
        <v>156</v>
      </c>
      <c r="Q1005" t="b">
        <v>0</v>
      </c>
      <c r="R1005" s="1">
        <v>42503</v>
      </c>
      <c r="S1005" s="2">
        <v>42503</v>
      </c>
      <c r="T1005" t="s">
        <v>43</v>
      </c>
      <c r="U1005" s="3">
        <v>0.66666666666666663</v>
      </c>
      <c r="V1005" t="s">
        <v>4767</v>
      </c>
      <c r="W1005" t="s">
        <v>4768</v>
      </c>
      <c r="X1005" t="s">
        <v>156</v>
      </c>
      <c r="Y1005" t="s">
        <v>4126</v>
      </c>
      <c r="Z1005" t="s">
        <v>4127</v>
      </c>
      <c r="AA1005" t="s">
        <v>4126</v>
      </c>
      <c r="AD1005" t="s">
        <v>37</v>
      </c>
      <c r="AE1005" t="s">
        <v>37</v>
      </c>
      <c r="AF1005" t="s">
        <v>38</v>
      </c>
      <c r="AG1005" t="s">
        <v>33</v>
      </c>
      <c r="AH1005" t="s">
        <v>4681</v>
      </c>
      <c r="AI1005" t="s">
        <v>4769</v>
      </c>
      <c r="AK1005" t="s">
        <v>4682</v>
      </c>
    </row>
    <row r="1006" spans="1:37" x14ac:dyDescent="0.25">
      <c r="A1006" t="s">
        <v>4190</v>
      </c>
      <c r="C1006" t="s">
        <v>33</v>
      </c>
      <c r="D1006" t="s">
        <v>4770</v>
      </c>
      <c r="G1006" t="s">
        <v>4771</v>
      </c>
      <c r="H1006" t="s">
        <v>34</v>
      </c>
      <c r="I1006" t="b">
        <v>0</v>
      </c>
      <c r="J1006" s="1">
        <v>42506</v>
      </c>
      <c r="K1006" s="2">
        <v>42506</v>
      </c>
      <c r="L1006" t="s">
        <v>39</v>
      </c>
      <c r="M1006" s="3">
        <v>0.41666666666666669</v>
      </c>
      <c r="N1006" t="s">
        <v>2396</v>
      </c>
      <c r="O1006" t="s">
        <v>2398</v>
      </c>
      <c r="P1006" t="s">
        <v>156</v>
      </c>
      <c r="Q1006" t="b">
        <v>0</v>
      </c>
      <c r="R1006" s="1">
        <v>42506</v>
      </c>
      <c r="S1006" s="2">
        <v>42506</v>
      </c>
      <c r="T1006" t="s">
        <v>39</v>
      </c>
      <c r="U1006" s="3">
        <v>0.41666666666666669</v>
      </c>
      <c r="V1006" t="s">
        <v>2396</v>
      </c>
      <c r="W1006" t="s">
        <v>2398</v>
      </c>
      <c r="X1006" t="s">
        <v>156</v>
      </c>
      <c r="Y1006" t="s">
        <v>4151</v>
      </c>
      <c r="Z1006" t="s">
        <v>4152</v>
      </c>
      <c r="AA1006" t="s">
        <v>4151</v>
      </c>
      <c r="AD1006" t="s">
        <v>37</v>
      </c>
      <c r="AE1006" t="s">
        <v>37</v>
      </c>
      <c r="AF1006" t="s">
        <v>38</v>
      </c>
      <c r="AG1006" t="s">
        <v>33</v>
      </c>
      <c r="AH1006" t="s">
        <v>4153</v>
      </c>
      <c r="AI1006" t="s">
        <v>4195</v>
      </c>
      <c r="AK1006" t="s">
        <v>4429</v>
      </c>
    </row>
    <row r="1007" spans="1:37" x14ac:dyDescent="0.25">
      <c r="A1007" t="s">
        <v>4190</v>
      </c>
      <c r="C1007" t="s">
        <v>33</v>
      </c>
      <c r="D1007" t="s">
        <v>4772</v>
      </c>
      <c r="G1007" t="s">
        <v>4773</v>
      </c>
      <c r="H1007" t="s">
        <v>34</v>
      </c>
      <c r="I1007" t="b">
        <v>0</v>
      </c>
      <c r="J1007" s="1">
        <v>42506</v>
      </c>
      <c r="K1007" s="2">
        <v>42506</v>
      </c>
      <c r="L1007" t="s">
        <v>39</v>
      </c>
      <c r="M1007" s="3">
        <v>0.45833333333333331</v>
      </c>
      <c r="N1007" t="s">
        <v>4774</v>
      </c>
      <c r="O1007" t="s">
        <v>4775</v>
      </c>
      <c r="P1007" t="s">
        <v>156</v>
      </c>
      <c r="Q1007" t="b">
        <v>0</v>
      </c>
      <c r="R1007" s="1">
        <v>42506</v>
      </c>
      <c r="S1007" s="2">
        <v>42506</v>
      </c>
      <c r="T1007" t="s">
        <v>39</v>
      </c>
      <c r="U1007" s="3">
        <v>0.45833333333333331</v>
      </c>
      <c r="V1007" t="s">
        <v>4774</v>
      </c>
      <c r="W1007" t="s">
        <v>4775</v>
      </c>
      <c r="X1007" t="s">
        <v>156</v>
      </c>
      <c r="Y1007" t="s">
        <v>4151</v>
      </c>
      <c r="Z1007" t="s">
        <v>4152</v>
      </c>
      <c r="AA1007" t="s">
        <v>4151</v>
      </c>
      <c r="AD1007" t="s">
        <v>37</v>
      </c>
      <c r="AE1007" t="s">
        <v>37</v>
      </c>
      <c r="AF1007" t="s">
        <v>38</v>
      </c>
      <c r="AG1007" t="s">
        <v>33</v>
      </c>
      <c r="AH1007" t="s">
        <v>4153</v>
      </c>
      <c r="AI1007" t="s">
        <v>4195</v>
      </c>
      <c r="AK1007" t="s">
        <v>4429</v>
      </c>
    </row>
    <row r="1008" spans="1:37" x14ac:dyDescent="0.25">
      <c r="A1008" t="s">
        <v>4130</v>
      </c>
      <c r="C1008" t="s">
        <v>33</v>
      </c>
      <c r="D1008" t="s">
        <v>4131</v>
      </c>
      <c r="E1008" t="s">
        <v>4776</v>
      </c>
      <c r="G1008" t="s">
        <v>4777</v>
      </c>
      <c r="H1008" t="s">
        <v>34</v>
      </c>
      <c r="I1008" t="b">
        <v>0</v>
      </c>
      <c r="J1008" s="1">
        <v>42507</v>
      </c>
      <c r="K1008" s="2">
        <v>42507</v>
      </c>
      <c r="L1008" t="s">
        <v>40</v>
      </c>
      <c r="M1008" s="3">
        <v>0.54166666666666663</v>
      </c>
      <c r="N1008" t="s">
        <v>4776</v>
      </c>
      <c r="O1008" t="s">
        <v>4778</v>
      </c>
      <c r="P1008" t="s">
        <v>156</v>
      </c>
      <c r="Q1008" t="b">
        <v>0</v>
      </c>
      <c r="R1008" s="1">
        <v>42507</v>
      </c>
      <c r="S1008" s="2">
        <v>42507</v>
      </c>
      <c r="T1008" t="s">
        <v>40</v>
      </c>
      <c r="U1008" s="3">
        <v>0.54166666666666663</v>
      </c>
      <c r="V1008" t="s">
        <v>4776</v>
      </c>
      <c r="W1008" t="s">
        <v>4778</v>
      </c>
      <c r="X1008" t="s">
        <v>156</v>
      </c>
      <c r="Y1008" t="s">
        <v>4126</v>
      </c>
      <c r="Z1008" t="s">
        <v>4127</v>
      </c>
      <c r="AA1008" t="s">
        <v>4126</v>
      </c>
      <c r="AD1008" t="s">
        <v>37</v>
      </c>
      <c r="AE1008" t="s">
        <v>37</v>
      </c>
      <c r="AF1008" t="s">
        <v>38</v>
      </c>
      <c r="AG1008" t="s">
        <v>33</v>
      </c>
      <c r="AH1008" t="s">
        <v>4135</v>
      </c>
      <c r="AI1008" t="s">
        <v>4136</v>
      </c>
      <c r="AK1008" t="s">
        <v>4137</v>
      </c>
    </row>
    <row r="1009" spans="1:37" x14ac:dyDescent="0.25">
      <c r="A1009" t="s">
        <v>4210</v>
      </c>
      <c r="C1009" t="s">
        <v>33</v>
      </c>
      <c r="D1009" t="s">
        <v>4211</v>
      </c>
      <c r="E1009" t="s">
        <v>1301</v>
      </c>
      <c r="G1009" t="s">
        <v>4779</v>
      </c>
      <c r="H1009" t="s">
        <v>34</v>
      </c>
      <c r="I1009" t="b">
        <v>0</v>
      </c>
      <c r="J1009" s="1">
        <v>42507</v>
      </c>
      <c r="K1009" s="2">
        <v>42507</v>
      </c>
      <c r="L1009" t="s">
        <v>40</v>
      </c>
      <c r="M1009" s="3">
        <v>0.66666666666666663</v>
      </c>
      <c r="N1009" t="s">
        <v>1301</v>
      </c>
      <c r="O1009" t="s">
        <v>1302</v>
      </c>
      <c r="P1009" t="s">
        <v>156</v>
      </c>
      <c r="Q1009" t="b">
        <v>0</v>
      </c>
      <c r="R1009" s="1">
        <v>42507</v>
      </c>
      <c r="S1009" s="2">
        <v>42507</v>
      </c>
      <c r="T1009" t="s">
        <v>40</v>
      </c>
      <c r="U1009" s="3">
        <v>0.70833333333333337</v>
      </c>
      <c r="V1009" t="s">
        <v>4780</v>
      </c>
      <c r="W1009" t="s">
        <v>4781</v>
      </c>
      <c r="X1009" t="s">
        <v>156</v>
      </c>
      <c r="Y1009" t="s">
        <v>4126</v>
      </c>
      <c r="Z1009" t="s">
        <v>4127</v>
      </c>
      <c r="AA1009" t="s">
        <v>4126</v>
      </c>
      <c r="AD1009" t="s">
        <v>37</v>
      </c>
      <c r="AE1009" t="s">
        <v>37</v>
      </c>
      <c r="AF1009" t="s">
        <v>38</v>
      </c>
      <c r="AG1009" t="s">
        <v>33</v>
      </c>
      <c r="AH1009" t="s">
        <v>4215</v>
      </c>
      <c r="AI1009" t="s">
        <v>4216</v>
      </c>
      <c r="AK1009" t="s">
        <v>4217</v>
      </c>
    </row>
    <row r="1010" spans="1:37" x14ac:dyDescent="0.25">
      <c r="A1010" t="s">
        <v>4782</v>
      </c>
      <c r="C1010" t="s">
        <v>33</v>
      </c>
      <c r="D1010" t="s">
        <v>4783</v>
      </c>
      <c r="G1010" t="s">
        <v>4784</v>
      </c>
      <c r="H1010" t="s">
        <v>34</v>
      </c>
      <c r="I1010" t="b">
        <v>0</v>
      </c>
      <c r="J1010" s="1">
        <v>42507</v>
      </c>
      <c r="K1010" s="2">
        <v>42507</v>
      </c>
      <c r="L1010" t="s">
        <v>40</v>
      </c>
      <c r="M1010" s="3">
        <v>0.77083333333333337</v>
      </c>
      <c r="N1010" t="s">
        <v>4025</v>
      </c>
      <c r="O1010" t="s">
        <v>4027</v>
      </c>
      <c r="P1010" t="s">
        <v>156</v>
      </c>
      <c r="Q1010" t="b">
        <v>0</v>
      </c>
      <c r="R1010" s="1">
        <v>42507</v>
      </c>
      <c r="S1010" s="2">
        <v>42507</v>
      </c>
      <c r="T1010" t="s">
        <v>40</v>
      </c>
      <c r="U1010" s="3">
        <v>0.8125</v>
      </c>
      <c r="V1010" t="s">
        <v>4028</v>
      </c>
      <c r="W1010" t="s">
        <v>4029</v>
      </c>
      <c r="X1010" t="s">
        <v>156</v>
      </c>
      <c r="Y1010" t="s">
        <v>4126</v>
      </c>
      <c r="Z1010" t="s">
        <v>4127</v>
      </c>
      <c r="AA1010" t="s">
        <v>4126</v>
      </c>
      <c r="AD1010" t="s">
        <v>37</v>
      </c>
      <c r="AE1010" t="s">
        <v>37</v>
      </c>
      <c r="AF1010" t="s">
        <v>38</v>
      </c>
      <c r="AG1010" t="s">
        <v>33</v>
      </c>
      <c r="AH1010" t="s">
        <v>4602</v>
      </c>
      <c r="AI1010" t="s">
        <v>4785</v>
      </c>
      <c r="AK1010" t="s">
        <v>4786</v>
      </c>
    </row>
    <row r="1011" spans="1:37" x14ac:dyDescent="0.25">
      <c r="A1011" t="s">
        <v>165</v>
      </c>
      <c r="C1011" t="s">
        <v>33</v>
      </c>
      <c r="D1011" t="s">
        <v>4787</v>
      </c>
      <c r="G1011" t="s">
        <v>4788</v>
      </c>
      <c r="H1011" t="s">
        <v>34</v>
      </c>
      <c r="I1011" t="b">
        <v>0</v>
      </c>
      <c r="J1011" s="1">
        <v>42508</v>
      </c>
      <c r="K1011" s="2">
        <v>42508</v>
      </c>
      <c r="L1011" t="s">
        <v>41</v>
      </c>
      <c r="M1011" s="3">
        <v>0.41666666666666669</v>
      </c>
      <c r="N1011" t="s">
        <v>4032</v>
      </c>
      <c r="O1011" t="s">
        <v>4033</v>
      </c>
      <c r="P1011" t="s">
        <v>156</v>
      </c>
      <c r="Q1011" t="b">
        <v>0</v>
      </c>
      <c r="R1011" s="1">
        <v>42508</v>
      </c>
      <c r="S1011" s="2">
        <v>42508</v>
      </c>
      <c r="T1011" t="s">
        <v>41</v>
      </c>
      <c r="U1011" s="3">
        <v>0.4375</v>
      </c>
      <c r="V1011" t="s">
        <v>2920</v>
      </c>
      <c r="W1011" t="s">
        <v>2921</v>
      </c>
      <c r="X1011" t="s">
        <v>156</v>
      </c>
      <c r="Y1011" t="s">
        <v>4126</v>
      </c>
      <c r="Z1011" t="s">
        <v>4127</v>
      </c>
      <c r="AA1011" t="s">
        <v>4126</v>
      </c>
      <c r="AD1011" t="s">
        <v>37</v>
      </c>
      <c r="AE1011" t="s">
        <v>37</v>
      </c>
      <c r="AF1011" t="s">
        <v>38</v>
      </c>
      <c r="AG1011" t="s">
        <v>33</v>
      </c>
      <c r="AH1011" t="s">
        <v>4146</v>
      </c>
      <c r="AI1011" t="s">
        <v>4147</v>
      </c>
      <c r="AK1011" t="s">
        <v>4148</v>
      </c>
    </row>
    <row r="1012" spans="1:37" x14ac:dyDescent="0.25">
      <c r="A1012" t="s">
        <v>4789</v>
      </c>
      <c r="C1012" t="s">
        <v>33</v>
      </c>
      <c r="D1012" t="s">
        <v>4790</v>
      </c>
      <c r="G1012" t="s">
        <v>4791</v>
      </c>
      <c r="H1012" t="s">
        <v>34</v>
      </c>
      <c r="I1012" t="b">
        <v>0</v>
      </c>
      <c r="J1012" s="1">
        <v>42508</v>
      </c>
      <c r="K1012" s="2">
        <v>42508</v>
      </c>
      <c r="L1012" t="s">
        <v>41</v>
      </c>
      <c r="M1012" s="3">
        <v>0.4375</v>
      </c>
      <c r="N1012" t="s">
        <v>2920</v>
      </c>
      <c r="O1012" t="s">
        <v>2921</v>
      </c>
      <c r="P1012" t="s">
        <v>156</v>
      </c>
      <c r="Q1012" t="b">
        <v>0</v>
      </c>
      <c r="R1012" s="1">
        <v>42508</v>
      </c>
      <c r="S1012" s="2">
        <v>42508</v>
      </c>
      <c r="T1012" t="s">
        <v>41</v>
      </c>
      <c r="U1012" s="3">
        <v>0.4375</v>
      </c>
      <c r="V1012" t="s">
        <v>2920</v>
      </c>
      <c r="W1012" t="s">
        <v>2921</v>
      </c>
      <c r="X1012" t="s">
        <v>156</v>
      </c>
      <c r="Y1012" t="s">
        <v>4345</v>
      </c>
      <c r="Z1012" t="s">
        <v>4346</v>
      </c>
      <c r="AA1012" t="s">
        <v>4345</v>
      </c>
      <c r="AD1012" t="s">
        <v>37</v>
      </c>
      <c r="AE1012" t="s">
        <v>37</v>
      </c>
      <c r="AF1012" t="s">
        <v>38</v>
      </c>
      <c r="AG1012" t="s">
        <v>33</v>
      </c>
      <c r="AH1012" t="s">
        <v>4364</v>
      </c>
      <c r="AI1012" t="s">
        <v>4365</v>
      </c>
      <c r="AK1012" t="s">
        <v>4366</v>
      </c>
    </row>
    <row r="1013" spans="1:37" x14ac:dyDescent="0.25">
      <c r="A1013" t="s">
        <v>1414</v>
      </c>
      <c r="C1013" t="s">
        <v>33</v>
      </c>
      <c r="D1013" t="s">
        <v>4792</v>
      </c>
      <c r="G1013" t="s">
        <v>4793</v>
      </c>
      <c r="H1013" t="s">
        <v>34</v>
      </c>
      <c r="I1013" t="b">
        <v>0</v>
      </c>
      <c r="J1013" s="1">
        <v>42508</v>
      </c>
      <c r="K1013" s="2">
        <v>42508</v>
      </c>
      <c r="L1013" t="s">
        <v>41</v>
      </c>
      <c r="M1013" s="3">
        <v>0.4375</v>
      </c>
      <c r="N1013" t="s">
        <v>2920</v>
      </c>
      <c r="O1013" t="s">
        <v>2921</v>
      </c>
      <c r="P1013" t="s">
        <v>156</v>
      </c>
      <c r="Q1013" t="b">
        <v>0</v>
      </c>
      <c r="R1013" s="1">
        <v>42508</v>
      </c>
      <c r="S1013" s="2">
        <v>42508</v>
      </c>
      <c r="T1013" t="s">
        <v>41</v>
      </c>
      <c r="U1013" s="3">
        <v>0.4375</v>
      </c>
      <c r="V1013" t="s">
        <v>2920</v>
      </c>
      <c r="W1013" t="s">
        <v>2921</v>
      </c>
      <c r="X1013" t="s">
        <v>156</v>
      </c>
      <c r="Y1013" t="s">
        <v>4151</v>
      </c>
      <c r="Z1013" t="s">
        <v>4152</v>
      </c>
      <c r="AA1013" t="s">
        <v>4151</v>
      </c>
      <c r="AD1013" t="s">
        <v>37</v>
      </c>
      <c r="AE1013" t="s">
        <v>37</v>
      </c>
      <c r="AF1013" t="s">
        <v>38</v>
      </c>
      <c r="AG1013" t="s">
        <v>33</v>
      </c>
      <c r="AH1013" t="s">
        <v>4153</v>
      </c>
      <c r="AI1013" t="s">
        <v>4154</v>
      </c>
      <c r="AK1013" t="s">
        <v>4429</v>
      </c>
    </row>
    <row r="1014" spans="1:37" x14ac:dyDescent="0.25">
      <c r="A1014" t="s">
        <v>165</v>
      </c>
      <c r="C1014" t="s">
        <v>33</v>
      </c>
      <c r="D1014" t="s">
        <v>4794</v>
      </c>
      <c r="G1014" t="s">
        <v>4795</v>
      </c>
      <c r="H1014" t="s">
        <v>34</v>
      </c>
      <c r="I1014" t="b">
        <v>0</v>
      </c>
      <c r="J1014" s="1">
        <v>42508</v>
      </c>
      <c r="K1014" s="2">
        <v>42508</v>
      </c>
      <c r="L1014" t="s">
        <v>41</v>
      </c>
      <c r="M1014" s="3">
        <v>0.45833333333333331</v>
      </c>
      <c r="N1014" t="s">
        <v>4796</v>
      </c>
      <c r="O1014" t="s">
        <v>4797</v>
      </c>
      <c r="P1014" t="s">
        <v>156</v>
      </c>
      <c r="Q1014" t="b">
        <v>0</v>
      </c>
      <c r="R1014" s="1">
        <v>42508</v>
      </c>
      <c r="S1014" s="2">
        <v>42508</v>
      </c>
      <c r="T1014" t="s">
        <v>41</v>
      </c>
      <c r="U1014" s="3">
        <v>0.47916666666666669</v>
      </c>
      <c r="V1014" t="s">
        <v>4798</v>
      </c>
      <c r="W1014" t="s">
        <v>4799</v>
      </c>
      <c r="X1014" t="s">
        <v>156</v>
      </c>
      <c r="Y1014" t="s">
        <v>4126</v>
      </c>
      <c r="Z1014" t="s">
        <v>4127</v>
      </c>
      <c r="AA1014" t="s">
        <v>4126</v>
      </c>
      <c r="AD1014" t="s">
        <v>37</v>
      </c>
      <c r="AE1014" t="s">
        <v>37</v>
      </c>
      <c r="AF1014" t="s">
        <v>38</v>
      </c>
      <c r="AG1014" t="s">
        <v>33</v>
      </c>
      <c r="AH1014" t="s">
        <v>4146</v>
      </c>
      <c r="AI1014" t="s">
        <v>4147</v>
      </c>
      <c r="AK1014" t="s">
        <v>4148</v>
      </c>
    </row>
    <row r="1015" spans="1:37" x14ac:dyDescent="0.25">
      <c r="A1015" t="s">
        <v>4180</v>
      </c>
      <c r="C1015" t="s">
        <v>33</v>
      </c>
      <c r="D1015" t="s">
        <v>4181</v>
      </c>
      <c r="E1015" t="s">
        <v>4800</v>
      </c>
      <c r="G1015" t="s">
        <v>4801</v>
      </c>
      <c r="H1015" t="s">
        <v>34</v>
      </c>
      <c r="I1015" t="b">
        <v>0</v>
      </c>
      <c r="J1015" s="1">
        <v>42510</v>
      </c>
      <c r="K1015" s="2">
        <v>42510</v>
      </c>
      <c r="L1015" t="s">
        <v>43</v>
      </c>
      <c r="M1015" s="3">
        <v>0.41666666666666669</v>
      </c>
      <c r="N1015" t="s">
        <v>4800</v>
      </c>
      <c r="O1015" t="s">
        <v>4802</v>
      </c>
      <c r="P1015" t="s">
        <v>156</v>
      </c>
      <c r="Q1015" t="b">
        <v>0</v>
      </c>
      <c r="R1015" s="1">
        <v>42510</v>
      </c>
      <c r="S1015" s="2">
        <v>42510</v>
      </c>
      <c r="T1015" t="s">
        <v>43</v>
      </c>
      <c r="U1015" s="3">
        <v>0.5</v>
      </c>
      <c r="V1015" t="s">
        <v>4803</v>
      </c>
      <c r="W1015" t="s">
        <v>4804</v>
      </c>
      <c r="X1015" t="s">
        <v>156</v>
      </c>
      <c r="Y1015" t="s">
        <v>4126</v>
      </c>
      <c r="Z1015" t="s">
        <v>4127</v>
      </c>
      <c r="AA1015" t="s">
        <v>4126</v>
      </c>
      <c r="AD1015" t="s">
        <v>37</v>
      </c>
      <c r="AE1015" t="s">
        <v>37</v>
      </c>
      <c r="AF1015" t="s">
        <v>38</v>
      </c>
      <c r="AG1015" t="s">
        <v>33</v>
      </c>
      <c r="AH1015" t="s">
        <v>4187</v>
      </c>
      <c r="AI1015" t="s">
        <v>4188</v>
      </c>
      <c r="AK1015" t="s">
        <v>4189</v>
      </c>
    </row>
    <row r="1016" spans="1:37" x14ac:dyDescent="0.25">
      <c r="A1016" t="s">
        <v>4805</v>
      </c>
      <c r="C1016" t="s">
        <v>33</v>
      </c>
      <c r="D1016" t="s">
        <v>4806</v>
      </c>
      <c r="G1016" t="s">
        <v>4807</v>
      </c>
      <c r="H1016" t="s">
        <v>34</v>
      </c>
      <c r="I1016" t="b">
        <v>0</v>
      </c>
      <c r="J1016" s="1">
        <v>42511</v>
      </c>
      <c r="K1016" s="2">
        <v>42511</v>
      </c>
      <c r="L1016" t="s">
        <v>35</v>
      </c>
      <c r="M1016" s="3">
        <v>0.58333333333333337</v>
      </c>
      <c r="N1016" t="s">
        <v>4808</v>
      </c>
      <c r="O1016" t="s">
        <v>4809</v>
      </c>
      <c r="P1016" t="s">
        <v>156</v>
      </c>
      <c r="Q1016" t="b">
        <v>0</v>
      </c>
      <c r="R1016" s="1">
        <v>42511</v>
      </c>
      <c r="S1016" s="2">
        <v>42511</v>
      </c>
      <c r="T1016" t="s">
        <v>35</v>
      </c>
      <c r="U1016" s="3">
        <v>0.58333333333333337</v>
      </c>
      <c r="V1016" t="s">
        <v>4808</v>
      </c>
      <c r="W1016" t="s">
        <v>4809</v>
      </c>
      <c r="X1016" t="s">
        <v>156</v>
      </c>
      <c r="Y1016" t="s">
        <v>4151</v>
      </c>
      <c r="Z1016" t="s">
        <v>4152</v>
      </c>
      <c r="AA1016" t="s">
        <v>4151</v>
      </c>
      <c r="AD1016" t="s">
        <v>37</v>
      </c>
      <c r="AE1016" t="s">
        <v>37</v>
      </c>
      <c r="AF1016" t="s">
        <v>38</v>
      </c>
      <c r="AG1016" t="s">
        <v>33</v>
      </c>
      <c r="AH1016" t="s">
        <v>4810</v>
      </c>
      <c r="AI1016" t="s">
        <v>4811</v>
      </c>
      <c r="AK1016" t="s">
        <v>4812</v>
      </c>
    </row>
    <row r="1017" spans="1:37" x14ac:dyDescent="0.25">
      <c r="A1017" t="s">
        <v>4190</v>
      </c>
      <c r="C1017" t="s">
        <v>33</v>
      </c>
      <c r="D1017" t="s">
        <v>4813</v>
      </c>
      <c r="G1017" t="s">
        <v>4814</v>
      </c>
      <c r="H1017" t="s">
        <v>34</v>
      </c>
      <c r="I1017" t="b">
        <v>0</v>
      </c>
      <c r="J1017" s="1">
        <v>42513</v>
      </c>
      <c r="K1017" s="2">
        <v>42513</v>
      </c>
      <c r="L1017" t="s">
        <v>39</v>
      </c>
      <c r="M1017" s="3">
        <v>0.41666666666666669</v>
      </c>
      <c r="N1017" t="s">
        <v>2466</v>
      </c>
      <c r="O1017" t="s">
        <v>2468</v>
      </c>
      <c r="P1017" t="s">
        <v>156</v>
      </c>
      <c r="Q1017" t="b">
        <v>0</v>
      </c>
      <c r="R1017" s="1">
        <v>42513</v>
      </c>
      <c r="S1017" s="2">
        <v>42513</v>
      </c>
      <c r="T1017" t="s">
        <v>39</v>
      </c>
      <c r="U1017" s="3">
        <v>0.41666666666666669</v>
      </c>
      <c r="V1017" t="s">
        <v>2466</v>
      </c>
      <c r="W1017" t="s">
        <v>2468</v>
      </c>
      <c r="X1017" t="s">
        <v>156</v>
      </c>
      <c r="Y1017" t="s">
        <v>4151</v>
      </c>
      <c r="Z1017" t="s">
        <v>4152</v>
      </c>
      <c r="AA1017" t="s">
        <v>4151</v>
      </c>
      <c r="AD1017" t="s">
        <v>37</v>
      </c>
      <c r="AE1017" t="s">
        <v>37</v>
      </c>
      <c r="AF1017" t="s">
        <v>38</v>
      </c>
      <c r="AG1017" t="s">
        <v>33</v>
      </c>
      <c r="AH1017" t="s">
        <v>4153</v>
      </c>
      <c r="AI1017" t="s">
        <v>4195</v>
      </c>
      <c r="AK1017" t="s">
        <v>4429</v>
      </c>
    </row>
    <row r="1018" spans="1:37" x14ac:dyDescent="0.25">
      <c r="A1018" t="s">
        <v>4190</v>
      </c>
      <c r="C1018" t="s">
        <v>33</v>
      </c>
      <c r="D1018" t="s">
        <v>4815</v>
      </c>
      <c r="G1018" t="s">
        <v>4816</v>
      </c>
      <c r="H1018" t="s">
        <v>34</v>
      </c>
      <c r="I1018" t="b">
        <v>0</v>
      </c>
      <c r="J1018" s="1">
        <v>42513</v>
      </c>
      <c r="K1018" s="2">
        <v>42513</v>
      </c>
      <c r="L1018" t="s">
        <v>39</v>
      </c>
      <c r="M1018" s="3">
        <v>0.45833333333333331</v>
      </c>
      <c r="N1018" t="s">
        <v>4817</v>
      </c>
      <c r="O1018" t="s">
        <v>4818</v>
      </c>
      <c r="P1018" t="s">
        <v>156</v>
      </c>
      <c r="Q1018" t="b">
        <v>0</v>
      </c>
      <c r="R1018" s="1">
        <v>42513</v>
      </c>
      <c r="S1018" s="2">
        <v>42513</v>
      </c>
      <c r="T1018" t="s">
        <v>39</v>
      </c>
      <c r="U1018" s="3">
        <v>0.45833333333333331</v>
      </c>
      <c r="V1018" t="s">
        <v>4817</v>
      </c>
      <c r="W1018" t="s">
        <v>4818</v>
      </c>
      <c r="X1018" t="s">
        <v>156</v>
      </c>
      <c r="Y1018" t="s">
        <v>4151</v>
      </c>
      <c r="Z1018" t="s">
        <v>4152</v>
      </c>
      <c r="AA1018" t="s">
        <v>4151</v>
      </c>
      <c r="AD1018" t="s">
        <v>37</v>
      </c>
      <c r="AE1018" t="s">
        <v>37</v>
      </c>
      <c r="AF1018" t="s">
        <v>38</v>
      </c>
      <c r="AG1018" t="s">
        <v>33</v>
      </c>
      <c r="AH1018" t="s">
        <v>4153</v>
      </c>
      <c r="AI1018" t="s">
        <v>4195</v>
      </c>
      <c r="AK1018" t="s">
        <v>4429</v>
      </c>
    </row>
    <row r="1019" spans="1:37" x14ac:dyDescent="0.25">
      <c r="A1019" t="s">
        <v>4252</v>
      </c>
      <c r="C1019" t="s">
        <v>33</v>
      </c>
      <c r="D1019" t="s">
        <v>4819</v>
      </c>
      <c r="G1019" t="s">
        <v>4820</v>
      </c>
      <c r="H1019" t="s">
        <v>34</v>
      </c>
      <c r="I1019" t="b">
        <v>0</v>
      </c>
      <c r="J1019" s="1">
        <v>42513</v>
      </c>
      <c r="K1019" s="2">
        <v>42513</v>
      </c>
      <c r="L1019" t="s">
        <v>39</v>
      </c>
      <c r="M1019" s="3">
        <v>0.77083333333333337</v>
      </c>
      <c r="N1019" t="s">
        <v>1355</v>
      </c>
      <c r="O1019" t="s">
        <v>1356</v>
      </c>
      <c r="P1019" t="s">
        <v>156</v>
      </c>
      <c r="Q1019" t="b">
        <v>0</v>
      </c>
      <c r="R1019" s="1">
        <v>42513</v>
      </c>
      <c r="S1019" s="2">
        <v>42513</v>
      </c>
      <c r="T1019" t="s">
        <v>39</v>
      </c>
      <c r="U1019" s="3">
        <v>0.8125</v>
      </c>
      <c r="V1019" t="s">
        <v>4821</v>
      </c>
      <c r="W1019" t="s">
        <v>4822</v>
      </c>
      <c r="X1019" t="s">
        <v>156</v>
      </c>
      <c r="Y1019" t="s">
        <v>4126</v>
      </c>
      <c r="Z1019" t="s">
        <v>4127</v>
      </c>
      <c r="AA1019" t="s">
        <v>4126</v>
      </c>
      <c r="AD1019" t="s">
        <v>37</v>
      </c>
      <c r="AE1019" t="s">
        <v>37</v>
      </c>
      <c r="AF1019" t="s">
        <v>38</v>
      </c>
      <c r="AG1019" t="s">
        <v>33</v>
      </c>
      <c r="AH1019" t="s">
        <v>4146</v>
      </c>
      <c r="AI1019" t="s">
        <v>4257</v>
      </c>
      <c r="AK1019" t="s">
        <v>4148</v>
      </c>
    </row>
    <row r="1020" spans="1:37" x14ac:dyDescent="0.25">
      <c r="A1020" t="s">
        <v>4130</v>
      </c>
      <c r="C1020" t="s">
        <v>33</v>
      </c>
      <c r="D1020" t="s">
        <v>4131</v>
      </c>
      <c r="E1020" t="s">
        <v>4823</v>
      </c>
      <c r="G1020" t="s">
        <v>4824</v>
      </c>
      <c r="H1020" t="s">
        <v>34</v>
      </c>
      <c r="I1020" t="b">
        <v>0</v>
      </c>
      <c r="J1020" s="1">
        <v>42514</v>
      </c>
      <c r="K1020" s="2">
        <v>42514</v>
      </c>
      <c r="L1020" t="s">
        <v>40</v>
      </c>
      <c r="M1020" s="3">
        <v>0.54166666666666663</v>
      </c>
      <c r="N1020" t="s">
        <v>4823</v>
      </c>
      <c r="O1020" t="s">
        <v>4825</v>
      </c>
      <c r="P1020" t="s">
        <v>156</v>
      </c>
      <c r="Q1020" t="b">
        <v>0</v>
      </c>
      <c r="R1020" s="1">
        <v>42514</v>
      </c>
      <c r="S1020" s="2">
        <v>42514</v>
      </c>
      <c r="T1020" t="s">
        <v>40</v>
      </c>
      <c r="U1020" s="3">
        <v>0.54166666666666663</v>
      </c>
      <c r="V1020" t="s">
        <v>4823</v>
      </c>
      <c r="W1020" t="s">
        <v>4825</v>
      </c>
      <c r="X1020" t="s">
        <v>156</v>
      </c>
      <c r="Y1020" t="s">
        <v>4126</v>
      </c>
      <c r="Z1020" t="s">
        <v>4127</v>
      </c>
      <c r="AA1020" t="s">
        <v>4126</v>
      </c>
      <c r="AD1020" t="s">
        <v>37</v>
      </c>
      <c r="AE1020" t="s">
        <v>37</v>
      </c>
      <c r="AF1020" t="s">
        <v>38</v>
      </c>
      <c r="AG1020" t="s">
        <v>33</v>
      </c>
      <c r="AH1020" t="s">
        <v>4135</v>
      </c>
      <c r="AI1020" t="s">
        <v>4136</v>
      </c>
      <c r="AK1020" t="s">
        <v>4137</v>
      </c>
    </row>
    <row r="1021" spans="1:37" x14ac:dyDescent="0.25">
      <c r="A1021" t="s">
        <v>4138</v>
      </c>
      <c r="C1021" t="s">
        <v>33</v>
      </c>
      <c r="D1021" t="s">
        <v>4139</v>
      </c>
      <c r="E1021" t="s">
        <v>1361</v>
      </c>
      <c r="G1021" t="s">
        <v>4826</v>
      </c>
      <c r="H1021" t="s">
        <v>34</v>
      </c>
      <c r="I1021" t="b">
        <v>0</v>
      </c>
      <c r="J1021" s="1">
        <v>42514</v>
      </c>
      <c r="K1021" s="2">
        <v>42514</v>
      </c>
      <c r="L1021" t="s">
        <v>40</v>
      </c>
      <c r="M1021" s="3">
        <v>0.66666666666666663</v>
      </c>
      <c r="N1021" t="s">
        <v>1361</v>
      </c>
      <c r="O1021" t="s">
        <v>1362</v>
      </c>
      <c r="P1021" t="s">
        <v>156</v>
      </c>
      <c r="Q1021" t="b">
        <v>0</v>
      </c>
      <c r="R1021" s="1">
        <v>42514</v>
      </c>
      <c r="S1021" s="2">
        <v>42514</v>
      </c>
      <c r="T1021" t="s">
        <v>40</v>
      </c>
      <c r="U1021" s="3">
        <v>0.70833333333333337</v>
      </c>
      <c r="V1021" t="s">
        <v>4827</v>
      </c>
      <c r="W1021" t="s">
        <v>4828</v>
      </c>
      <c r="X1021" t="s">
        <v>156</v>
      </c>
      <c r="Y1021" t="s">
        <v>4126</v>
      </c>
      <c r="Z1021" t="s">
        <v>4127</v>
      </c>
      <c r="AA1021" t="s">
        <v>4126</v>
      </c>
      <c r="AD1021" t="s">
        <v>37</v>
      </c>
      <c r="AE1021" t="s">
        <v>37</v>
      </c>
      <c r="AF1021" t="s">
        <v>38</v>
      </c>
      <c r="AG1021" t="s">
        <v>33</v>
      </c>
      <c r="AH1021" t="s">
        <v>4141</v>
      </c>
      <c r="AI1021" t="s">
        <v>4142</v>
      </c>
      <c r="AK1021" t="s">
        <v>4143</v>
      </c>
    </row>
    <row r="1022" spans="1:37" x14ac:dyDescent="0.25">
      <c r="A1022" t="s">
        <v>4829</v>
      </c>
      <c r="C1022" t="s">
        <v>33</v>
      </c>
      <c r="D1022" t="s">
        <v>4830</v>
      </c>
      <c r="G1022" t="s">
        <v>4831</v>
      </c>
      <c r="H1022" t="s">
        <v>34</v>
      </c>
      <c r="I1022" t="b">
        <v>0</v>
      </c>
      <c r="J1022" s="1">
        <v>42514</v>
      </c>
      <c r="K1022" s="2">
        <v>42514</v>
      </c>
      <c r="L1022" t="s">
        <v>40</v>
      </c>
      <c r="M1022" s="3">
        <v>0.77083333333333337</v>
      </c>
      <c r="N1022" t="s">
        <v>2491</v>
      </c>
      <c r="O1022" t="s">
        <v>2492</v>
      </c>
      <c r="P1022" t="s">
        <v>156</v>
      </c>
      <c r="Q1022" t="b">
        <v>0</v>
      </c>
      <c r="R1022" s="1">
        <v>42514</v>
      </c>
      <c r="S1022" s="2">
        <v>42514</v>
      </c>
      <c r="T1022" t="s">
        <v>40</v>
      </c>
      <c r="U1022" s="3">
        <v>0.77083333333333337</v>
      </c>
      <c r="V1022" t="s">
        <v>2491</v>
      </c>
      <c r="W1022" t="s">
        <v>2492</v>
      </c>
      <c r="X1022" t="s">
        <v>156</v>
      </c>
      <c r="Y1022" t="s">
        <v>4151</v>
      </c>
      <c r="Z1022" t="s">
        <v>4152</v>
      </c>
      <c r="AA1022" t="s">
        <v>4151</v>
      </c>
      <c r="AD1022" t="s">
        <v>37</v>
      </c>
      <c r="AE1022" t="s">
        <v>37</v>
      </c>
      <c r="AF1022" t="s">
        <v>38</v>
      </c>
      <c r="AG1022" t="s">
        <v>33</v>
      </c>
      <c r="AH1022" t="s">
        <v>4655</v>
      </c>
      <c r="AI1022" t="s">
        <v>4832</v>
      </c>
      <c r="AK1022" t="s">
        <v>4833</v>
      </c>
    </row>
    <row r="1023" spans="1:37" x14ac:dyDescent="0.25">
      <c r="A1023" t="s">
        <v>165</v>
      </c>
      <c r="C1023" t="s">
        <v>33</v>
      </c>
      <c r="D1023" t="s">
        <v>4834</v>
      </c>
      <c r="G1023" t="s">
        <v>4835</v>
      </c>
      <c r="H1023" t="s">
        <v>34</v>
      </c>
      <c r="I1023" t="b">
        <v>0</v>
      </c>
      <c r="J1023" s="1">
        <v>42515</v>
      </c>
      <c r="K1023" s="2">
        <v>42515</v>
      </c>
      <c r="L1023" t="s">
        <v>41</v>
      </c>
      <c r="M1023" s="3">
        <v>0.41666666666666669</v>
      </c>
      <c r="N1023" t="s">
        <v>4092</v>
      </c>
      <c r="O1023" t="s">
        <v>4093</v>
      </c>
      <c r="P1023" t="s">
        <v>156</v>
      </c>
      <c r="Q1023" t="b">
        <v>0</v>
      </c>
      <c r="R1023" s="1">
        <v>42515</v>
      </c>
      <c r="S1023" s="2">
        <v>42515</v>
      </c>
      <c r="T1023" t="s">
        <v>41</v>
      </c>
      <c r="U1023" s="3">
        <v>0.4375</v>
      </c>
      <c r="V1023" t="s">
        <v>2956</v>
      </c>
      <c r="W1023" t="s">
        <v>2957</v>
      </c>
      <c r="X1023" t="s">
        <v>156</v>
      </c>
      <c r="Y1023" t="s">
        <v>4126</v>
      </c>
      <c r="Z1023" t="s">
        <v>4127</v>
      </c>
      <c r="AA1023" t="s">
        <v>4126</v>
      </c>
      <c r="AD1023" t="s">
        <v>37</v>
      </c>
      <c r="AE1023" t="s">
        <v>37</v>
      </c>
      <c r="AF1023" t="s">
        <v>38</v>
      </c>
      <c r="AG1023" t="s">
        <v>33</v>
      </c>
      <c r="AH1023" t="s">
        <v>4146</v>
      </c>
      <c r="AI1023" t="s">
        <v>4147</v>
      </c>
      <c r="AK1023" t="s">
        <v>4148</v>
      </c>
    </row>
    <row r="1024" spans="1:37" x14ac:dyDescent="0.25">
      <c r="A1024" t="s">
        <v>1414</v>
      </c>
      <c r="C1024" t="s">
        <v>33</v>
      </c>
      <c r="D1024" t="s">
        <v>4836</v>
      </c>
      <c r="G1024" t="s">
        <v>4837</v>
      </c>
      <c r="H1024" t="s">
        <v>34</v>
      </c>
      <c r="I1024" t="b">
        <v>0</v>
      </c>
      <c r="J1024" s="1">
        <v>42515</v>
      </c>
      <c r="K1024" s="2">
        <v>42515</v>
      </c>
      <c r="L1024" t="s">
        <v>41</v>
      </c>
      <c r="M1024" s="3">
        <v>0.4375</v>
      </c>
      <c r="N1024" t="s">
        <v>2956</v>
      </c>
      <c r="O1024" t="s">
        <v>2957</v>
      </c>
      <c r="P1024" t="s">
        <v>156</v>
      </c>
      <c r="Q1024" t="b">
        <v>0</v>
      </c>
      <c r="R1024" s="1">
        <v>42515</v>
      </c>
      <c r="S1024" s="2">
        <v>42515</v>
      </c>
      <c r="T1024" t="s">
        <v>41</v>
      </c>
      <c r="U1024" s="3">
        <v>0.4375</v>
      </c>
      <c r="V1024" t="s">
        <v>2956</v>
      </c>
      <c r="W1024" t="s">
        <v>2957</v>
      </c>
      <c r="X1024" t="s">
        <v>156</v>
      </c>
      <c r="Y1024" t="s">
        <v>4151</v>
      </c>
      <c r="Z1024" t="s">
        <v>4152</v>
      </c>
      <c r="AA1024" t="s">
        <v>4151</v>
      </c>
      <c r="AD1024" t="s">
        <v>37</v>
      </c>
      <c r="AE1024" t="s">
        <v>37</v>
      </c>
      <c r="AF1024" t="s">
        <v>38</v>
      </c>
      <c r="AG1024" t="s">
        <v>33</v>
      </c>
      <c r="AH1024" t="s">
        <v>4153</v>
      </c>
      <c r="AI1024" t="s">
        <v>4154</v>
      </c>
      <c r="AK1024" t="s">
        <v>4429</v>
      </c>
    </row>
    <row r="1025" spans="1:37" x14ac:dyDescent="0.25">
      <c r="A1025" t="s">
        <v>165</v>
      </c>
      <c r="C1025" t="s">
        <v>33</v>
      </c>
      <c r="D1025" t="s">
        <v>4838</v>
      </c>
      <c r="G1025" t="s">
        <v>4839</v>
      </c>
      <c r="H1025" t="s">
        <v>34</v>
      </c>
      <c r="I1025" t="b">
        <v>0</v>
      </c>
      <c r="J1025" s="1">
        <v>42515</v>
      </c>
      <c r="K1025" s="2">
        <v>42515</v>
      </c>
      <c r="L1025" t="s">
        <v>41</v>
      </c>
      <c r="M1025" s="3">
        <v>0.45833333333333331</v>
      </c>
      <c r="N1025" t="s">
        <v>4840</v>
      </c>
      <c r="O1025" t="s">
        <v>4841</v>
      </c>
      <c r="P1025" t="s">
        <v>156</v>
      </c>
      <c r="Q1025" t="b">
        <v>0</v>
      </c>
      <c r="R1025" s="1">
        <v>42515</v>
      </c>
      <c r="S1025" s="2">
        <v>42515</v>
      </c>
      <c r="T1025" t="s">
        <v>41</v>
      </c>
      <c r="U1025" s="3">
        <v>0.47916666666666669</v>
      </c>
      <c r="V1025" t="s">
        <v>4842</v>
      </c>
      <c r="W1025" t="s">
        <v>4843</v>
      </c>
      <c r="X1025" t="s">
        <v>156</v>
      </c>
      <c r="Y1025" t="s">
        <v>4126</v>
      </c>
      <c r="Z1025" t="s">
        <v>4127</v>
      </c>
      <c r="AA1025" t="s">
        <v>4126</v>
      </c>
      <c r="AD1025" t="s">
        <v>37</v>
      </c>
      <c r="AE1025" t="s">
        <v>37</v>
      </c>
      <c r="AF1025" t="s">
        <v>38</v>
      </c>
      <c r="AG1025" t="s">
        <v>33</v>
      </c>
      <c r="AH1025" t="s">
        <v>4146</v>
      </c>
      <c r="AI1025" t="s">
        <v>4147</v>
      </c>
      <c r="AK1025" t="s">
        <v>4148</v>
      </c>
    </row>
    <row r="1026" spans="1:37" x14ac:dyDescent="0.25">
      <c r="A1026" t="s">
        <v>241</v>
      </c>
      <c r="C1026" t="s">
        <v>33</v>
      </c>
      <c r="D1026" t="s">
        <v>4844</v>
      </c>
      <c r="G1026" t="s">
        <v>4845</v>
      </c>
      <c r="H1026" t="s">
        <v>34</v>
      </c>
      <c r="I1026" t="b">
        <v>0</v>
      </c>
      <c r="J1026" s="1">
        <v>42516</v>
      </c>
      <c r="K1026" s="2">
        <v>42516</v>
      </c>
      <c r="L1026" t="s">
        <v>42</v>
      </c>
      <c r="M1026" s="3">
        <v>0.66666666666666663</v>
      </c>
      <c r="N1026" t="s">
        <v>2505</v>
      </c>
      <c r="O1026" t="s">
        <v>2506</v>
      </c>
      <c r="P1026" t="s">
        <v>156</v>
      </c>
      <c r="Q1026" t="b">
        <v>0</v>
      </c>
      <c r="R1026" s="1">
        <v>42516</v>
      </c>
      <c r="S1026" s="2">
        <v>42516</v>
      </c>
      <c r="T1026" t="s">
        <v>42</v>
      </c>
      <c r="U1026" s="3">
        <v>0.70833333333333337</v>
      </c>
      <c r="V1026" t="s">
        <v>2503</v>
      </c>
      <c r="W1026" t="s">
        <v>2504</v>
      </c>
      <c r="X1026" t="s">
        <v>156</v>
      </c>
      <c r="Y1026" t="s">
        <v>4126</v>
      </c>
      <c r="Z1026" t="s">
        <v>4127</v>
      </c>
      <c r="AA1026" t="s">
        <v>4126</v>
      </c>
      <c r="AD1026" t="s">
        <v>37</v>
      </c>
      <c r="AE1026" t="s">
        <v>37</v>
      </c>
      <c r="AF1026" t="s">
        <v>38</v>
      </c>
      <c r="AG1026" t="s">
        <v>33</v>
      </c>
      <c r="AH1026" t="s">
        <v>4384</v>
      </c>
      <c r="AI1026" t="s">
        <v>4385</v>
      </c>
      <c r="AK1026" t="s">
        <v>4386</v>
      </c>
    </row>
    <row r="1027" spans="1:37" x14ac:dyDescent="0.25">
      <c r="A1027" t="s">
        <v>4180</v>
      </c>
      <c r="C1027" t="s">
        <v>33</v>
      </c>
      <c r="D1027" t="s">
        <v>4181</v>
      </c>
      <c r="E1027" t="s">
        <v>4846</v>
      </c>
      <c r="G1027" t="s">
        <v>4847</v>
      </c>
      <c r="H1027" t="s">
        <v>34</v>
      </c>
      <c r="I1027" t="b">
        <v>0</v>
      </c>
      <c r="J1027" s="1">
        <v>42517</v>
      </c>
      <c r="K1027" s="2">
        <v>42517</v>
      </c>
      <c r="L1027" t="s">
        <v>43</v>
      </c>
      <c r="M1027" s="3">
        <v>0.41666666666666669</v>
      </c>
      <c r="N1027" t="s">
        <v>4846</v>
      </c>
      <c r="O1027" t="s">
        <v>4848</v>
      </c>
      <c r="P1027" t="s">
        <v>156</v>
      </c>
      <c r="Q1027" t="b">
        <v>0</v>
      </c>
      <c r="R1027" s="1">
        <v>42517</v>
      </c>
      <c r="S1027" s="2">
        <v>42517</v>
      </c>
      <c r="T1027" t="s">
        <v>43</v>
      </c>
      <c r="U1027" s="3">
        <v>0.5</v>
      </c>
      <c r="V1027" t="s">
        <v>4849</v>
      </c>
      <c r="W1027" t="s">
        <v>4850</v>
      </c>
      <c r="X1027" t="s">
        <v>156</v>
      </c>
      <c r="Y1027" t="s">
        <v>4126</v>
      </c>
      <c r="Z1027" t="s">
        <v>4127</v>
      </c>
      <c r="AA1027" t="s">
        <v>4126</v>
      </c>
      <c r="AD1027" t="s">
        <v>37</v>
      </c>
      <c r="AE1027" t="s">
        <v>37</v>
      </c>
      <c r="AF1027" t="s">
        <v>38</v>
      </c>
      <c r="AG1027" t="s">
        <v>33</v>
      </c>
      <c r="AH1027" t="s">
        <v>4187</v>
      </c>
      <c r="AI1027" t="s">
        <v>4188</v>
      </c>
      <c r="AK1027" t="s">
        <v>4189</v>
      </c>
    </row>
    <row r="1028" spans="1:37" x14ac:dyDescent="0.25">
      <c r="A1028" t="s">
        <v>4851</v>
      </c>
      <c r="C1028" t="s">
        <v>33</v>
      </c>
      <c r="D1028" t="s">
        <v>4852</v>
      </c>
      <c r="G1028" t="s">
        <v>4853</v>
      </c>
      <c r="H1028" t="s">
        <v>34</v>
      </c>
      <c r="I1028" t="b">
        <v>0</v>
      </c>
      <c r="J1028" s="1">
        <v>42518</v>
      </c>
      <c r="K1028" s="2">
        <v>42518</v>
      </c>
      <c r="L1028" t="s">
        <v>35</v>
      </c>
      <c r="M1028" s="3">
        <v>0.41666666666666669</v>
      </c>
      <c r="N1028" t="s">
        <v>4854</v>
      </c>
      <c r="O1028" t="s">
        <v>4855</v>
      </c>
      <c r="P1028" t="s">
        <v>156</v>
      </c>
      <c r="Q1028" t="b">
        <v>0</v>
      </c>
      <c r="R1028" s="1">
        <v>42518</v>
      </c>
      <c r="S1028" s="2">
        <v>42518</v>
      </c>
      <c r="T1028" t="s">
        <v>35</v>
      </c>
      <c r="U1028" s="3">
        <v>0.41666666666666669</v>
      </c>
      <c r="V1028" t="s">
        <v>4854</v>
      </c>
      <c r="W1028" t="s">
        <v>4855</v>
      </c>
      <c r="X1028" t="s">
        <v>156</v>
      </c>
      <c r="Y1028" t="s">
        <v>4151</v>
      </c>
      <c r="Z1028" t="s">
        <v>4152</v>
      </c>
      <c r="AA1028" t="s">
        <v>4151</v>
      </c>
      <c r="AD1028" t="s">
        <v>37</v>
      </c>
      <c r="AE1028" t="s">
        <v>37</v>
      </c>
      <c r="AF1028" t="s">
        <v>38</v>
      </c>
      <c r="AG1028" t="s">
        <v>33</v>
      </c>
      <c r="AH1028" t="s">
        <v>4397</v>
      </c>
      <c r="AI1028" t="s">
        <v>4856</v>
      </c>
      <c r="AK1028" t="s">
        <v>4399</v>
      </c>
    </row>
    <row r="1029" spans="1:37" x14ac:dyDescent="0.25">
      <c r="A1029" t="s">
        <v>1402</v>
      </c>
      <c r="C1029" t="s">
        <v>33</v>
      </c>
      <c r="D1029" t="s">
        <v>1403</v>
      </c>
      <c r="E1029" t="s">
        <v>1404</v>
      </c>
      <c r="G1029" t="s">
        <v>1405</v>
      </c>
      <c r="H1029" t="s">
        <v>34</v>
      </c>
      <c r="I1029" t="b">
        <v>1</v>
      </c>
      <c r="J1029" s="1">
        <v>42520</v>
      </c>
      <c r="K1029" s="2">
        <v>42520</v>
      </c>
      <c r="L1029" t="s">
        <v>39</v>
      </c>
      <c r="M1029" s="3">
        <v>0</v>
      </c>
      <c r="N1029" t="s">
        <v>1406</v>
      </c>
      <c r="O1029">
        <v>20160530</v>
      </c>
      <c r="Q1029" t="b">
        <v>1</v>
      </c>
      <c r="R1029" s="1">
        <v>42520</v>
      </c>
      <c r="S1029" s="2">
        <v>42520</v>
      </c>
      <c r="T1029" t="s">
        <v>39</v>
      </c>
      <c r="U1029" s="3">
        <v>0</v>
      </c>
      <c r="V1029" t="s">
        <v>1406</v>
      </c>
      <c r="W1029">
        <v>20160530</v>
      </c>
      <c r="Y1029" t="s">
        <v>305</v>
      </c>
      <c r="AA1029" t="s">
        <v>164</v>
      </c>
      <c r="AD1029" t="s">
        <v>37</v>
      </c>
      <c r="AE1029" t="s">
        <v>37</v>
      </c>
      <c r="AF1029" t="s">
        <v>38</v>
      </c>
      <c r="AG1029" t="s">
        <v>33</v>
      </c>
      <c r="AH1029" t="s">
        <v>1407</v>
      </c>
      <c r="AI1029" t="s">
        <v>1408</v>
      </c>
      <c r="AK1029" t="s">
        <v>1409</v>
      </c>
    </row>
    <row r="1030" spans="1:37" x14ac:dyDescent="0.25">
      <c r="A1030" t="s">
        <v>4413</v>
      </c>
      <c r="C1030" t="s">
        <v>33</v>
      </c>
      <c r="D1030" t="s">
        <v>4857</v>
      </c>
      <c r="G1030" t="s">
        <v>4858</v>
      </c>
      <c r="H1030" t="s">
        <v>34</v>
      </c>
      <c r="I1030" t="b">
        <v>0</v>
      </c>
      <c r="J1030" s="1">
        <v>42521</v>
      </c>
      <c r="K1030" s="2">
        <v>42521</v>
      </c>
      <c r="L1030" t="s">
        <v>40</v>
      </c>
      <c r="M1030" s="3">
        <v>0.41666666666666669</v>
      </c>
      <c r="N1030" t="s">
        <v>4859</v>
      </c>
      <c r="O1030" t="s">
        <v>4860</v>
      </c>
      <c r="P1030" t="s">
        <v>156</v>
      </c>
      <c r="Q1030" t="b">
        <v>0</v>
      </c>
      <c r="R1030" s="1">
        <v>42521</v>
      </c>
      <c r="S1030" s="2">
        <v>42521</v>
      </c>
      <c r="T1030" t="s">
        <v>40</v>
      </c>
      <c r="U1030" s="3">
        <v>0.41666666666666669</v>
      </c>
      <c r="V1030" t="s">
        <v>4859</v>
      </c>
      <c r="W1030" t="s">
        <v>4860</v>
      </c>
      <c r="X1030" t="s">
        <v>156</v>
      </c>
      <c r="Y1030" t="s">
        <v>4345</v>
      </c>
      <c r="Z1030" t="s">
        <v>4346</v>
      </c>
      <c r="AA1030" t="s">
        <v>4345</v>
      </c>
      <c r="AD1030" t="s">
        <v>37</v>
      </c>
      <c r="AE1030" t="s">
        <v>37</v>
      </c>
      <c r="AF1030" t="s">
        <v>38</v>
      </c>
      <c r="AG1030" t="s">
        <v>33</v>
      </c>
      <c r="AH1030" t="s">
        <v>4416</v>
      </c>
      <c r="AI1030" t="s">
        <v>4417</v>
      </c>
      <c r="AK1030" t="s">
        <v>4418</v>
      </c>
    </row>
    <row r="1031" spans="1:37" x14ac:dyDescent="0.25">
      <c r="A1031" t="s">
        <v>4130</v>
      </c>
      <c r="C1031" t="s">
        <v>33</v>
      </c>
      <c r="D1031" t="s">
        <v>4131</v>
      </c>
      <c r="E1031" t="s">
        <v>4861</v>
      </c>
      <c r="G1031" t="s">
        <v>4862</v>
      </c>
      <c r="H1031" t="s">
        <v>34</v>
      </c>
      <c r="I1031" t="b">
        <v>0</v>
      </c>
      <c r="J1031" s="1">
        <v>42521</v>
      </c>
      <c r="K1031" s="2">
        <v>42521</v>
      </c>
      <c r="L1031" t="s">
        <v>40</v>
      </c>
      <c r="M1031" s="3">
        <v>0.54166666666666663</v>
      </c>
      <c r="N1031" t="s">
        <v>4861</v>
      </c>
      <c r="O1031" t="s">
        <v>4863</v>
      </c>
      <c r="P1031" t="s">
        <v>156</v>
      </c>
      <c r="Q1031" t="b">
        <v>0</v>
      </c>
      <c r="R1031" s="1">
        <v>42521</v>
      </c>
      <c r="S1031" s="2">
        <v>42521</v>
      </c>
      <c r="T1031" t="s">
        <v>40</v>
      </c>
      <c r="U1031" s="3">
        <v>0.54166666666666663</v>
      </c>
      <c r="V1031" t="s">
        <v>4861</v>
      </c>
      <c r="W1031" t="s">
        <v>4863</v>
      </c>
      <c r="X1031" t="s">
        <v>156</v>
      </c>
      <c r="Y1031" t="s">
        <v>4126</v>
      </c>
      <c r="Z1031" t="s">
        <v>4127</v>
      </c>
      <c r="AA1031" t="s">
        <v>4126</v>
      </c>
      <c r="AD1031" t="s">
        <v>37</v>
      </c>
      <c r="AE1031" t="s">
        <v>37</v>
      </c>
      <c r="AF1031" t="s">
        <v>38</v>
      </c>
      <c r="AG1031" t="s">
        <v>33</v>
      </c>
      <c r="AH1031" t="s">
        <v>4135</v>
      </c>
      <c r="AI1031" t="s">
        <v>4136</v>
      </c>
      <c r="AK1031" t="s">
        <v>4137</v>
      </c>
    </row>
    <row r="1032" spans="1:37" x14ac:dyDescent="0.25">
      <c r="A1032" t="s">
        <v>4210</v>
      </c>
      <c r="C1032" t="s">
        <v>33</v>
      </c>
      <c r="D1032" t="s">
        <v>4864</v>
      </c>
      <c r="G1032" t="s">
        <v>4865</v>
      </c>
      <c r="H1032" t="s">
        <v>34</v>
      </c>
      <c r="I1032" t="b">
        <v>0</v>
      </c>
      <c r="J1032" s="1">
        <v>42521</v>
      </c>
      <c r="K1032" s="2">
        <v>42521</v>
      </c>
      <c r="L1032" t="s">
        <v>40</v>
      </c>
      <c r="M1032" s="3">
        <v>0.66666666666666663</v>
      </c>
      <c r="N1032" t="s">
        <v>1412</v>
      </c>
      <c r="O1032" t="s">
        <v>1413</v>
      </c>
      <c r="P1032" t="s">
        <v>156</v>
      </c>
      <c r="Q1032" t="b">
        <v>0</v>
      </c>
      <c r="R1032" s="1">
        <v>42521</v>
      </c>
      <c r="S1032" s="2">
        <v>42521</v>
      </c>
      <c r="T1032" t="s">
        <v>40</v>
      </c>
      <c r="U1032" s="3">
        <v>0.70833333333333337</v>
      </c>
      <c r="V1032" t="s">
        <v>4866</v>
      </c>
      <c r="W1032" t="s">
        <v>4867</v>
      </c>
      <c r="X1032" t="s">
        <v>156</v>
      </c>
      <c r="Y1032" t="s">
        <v>4126</v>
      </c>
      <c r="Z1032" t="s">
        <v>4127</v>
      </c>
      <c r="AA1032" t="s">
        <v>4126</v>
      </c>
      <c r="AD1032" t="s">
        <v>37</v>
      </c>
      <c r="AE1032" t="s">
        <v>37</v>
      </c>
      <c r="AF1032" t="s">
        <v>38</v>
      </c>
      <c r="AG1032" t="s">
        <v>33</v>
      </c>
      <c r="AH1032" t="s">
        <v>4868</v>
      </c>
      <c r="AI1032" t="s">
        <v>4216</v>
      </c>
      <c r="AK1032" t="s">
        <v>4869</v>
      </c>
    </row>
    <row r="1033" spans="1:37" x14ac:dyDescent="0.25">
      <c r="A1033" t="s">
        <v>4210</v>
      </c>
      <c r="C1033" t="s">
        <v>33</v>
      </c>
      <c r="D1033" t="s">
        <v>4211</v>
      </c>
      <c r="E1033" t="s">
        <v>1412</v>
      </c>
      <c r="G1033" t="s">
        <v>4870</v>
      </c>
      <c r="H1033" t="s">
        <v>34</v>
      </c>
      <c r="I1033" t="b">
        <v>0</v>
      </c>
      <c r="J1033" s="1">
        <v>42521</v>
      </c>
      <c r="K1033" s="2">
        <v>42521</v>
      </c>
      <c r="L1033" t="s">
        <v>40</v>
      </c>
      <c r="M1033" s="3">
        <v>0.66666666666666663</v>
      </c>
      <c r="N1033" t="s">
        <v>1412</v>
      </c>
      <c r="O1033" t="s">
        <v>1413</v>
      </c>
      <c r="P1033" t="s">
        <v>156</v>
      </c>
      <c r="Q1033" t="b">
        <v>0</v>
      </c>
      <c r="R1033" s="1">
        <v>42521</v>
      </c>
      <c r="S1033" s="2">
        <v>42521</v>
      </c>
      <c r="T1033" t="s">
        <v>40</v>
      </c>
      <c r="U1033" s="3">
        <v>0.70833333333333337</v>
      </c>
      <c r="V1033" t="s">
        <v>4866</v>
      </c>
      <c r="W1033" t="s">
        <v>4867</v>
      </c>
      <c r="X1033" t="s">
        <v>156</v>
      </c>
      <c r="Y1033" t="s">
        <v>4126</v>
      </c>
      <c r="Z1033" t="s">
        <v>4127</v>
      </c>
      <c r="AA1033" t="s">
        <v>4126</v>
      </c>
      <c r="AD1033" t="s">
        <v>37</v>
      </c>
      <c r="AE1033" t="s">
        <v>37</v>
      </c>
      <c r="AF1033" t="s">
        <v>38</v>
      </c>
      <c r="AG1033" t="s">
        <v>33</v>
      </c>
      <c r="AH1033" t="s">
        <v>4215</v>
      </c>
      <c r="AI1033" t="s">
        <v>4216</v>
      </c>
      <c r="AK1033" t="s">
        <v>4217</v>
      </c>
    </row>
    <row r="1035" spans="1:37" x14ac:dyDescent="0.25">
      <c r="A1035" t="s">
        <v>4871</v>
      </c>
      <c r="C1035" t="s">
        <v>33</v>
      </c>
      <c r="D1035" t="s">
        <v>4872</v>
      </c>
      <c r="E1035" t="s">
        <v>4123</v>
      </c>
      <c r="G1035" t="s">
        <v>4873</v>
      </c>
      <c r="H1035" t="s">
        <v>34</v>
      </c>
      <c r="I1035" t="b">
        <v>0</v>
      </c>
      <c r="J1035" s="1">
        <v>42430</v>
      </c>
      <c r="K1035" s="2">
        <v>42430</v>
      </c>
      <c r="L1035" t="s">
        <v>40</v>
      </c>
      <c r="M1035" s="3">
        <v>0.41666666666666669</v>
      </c>
      <c r="N1035" t="s">
        <v>4123</v>
      </c>
      <c r="O1035" t="s">
        <v>4125</v>
      </c>
      <c r="P1035" t="s">
        <v>156</v>
      </c>
      <c r="Q1035" t="b">
        <v>0</v>
      </c>
      <c r="R1035" s="1">
        <v>42430</v>
      </c>
      <c r="S1035" s="2">
        <v>42430</v>
      </c>
      <c r="T1035" t="s">
        <v>40</v>
      </c>
      <c r="U1035" s="3">
        <v>0.70833333333333337</v>
      </c>
      <c r="V1035" t="s">
        <v>3014</v>
      </c>
      <c r="W1035" t="s">
        <v>3015</v>
      </c>
      <c r="X1035" t="s">
        <v>156</v>
      </c>
      <c r="Y1035" t="s">
        <v>4874</v>
      </c>
      <c r="Z1035" t="s">
        <v>4875</v>
      </c>
      <c r="AA1035" t="s">
        <v>4874</v>
      </c>
      <c r="AD1035" t="s">
        <v>37</v>
      </c>
      <c r="AE1035" t="s">
        <v>37</v>
      </c>
      <c r="AF1035" t="s">
        <v>38</v>
      </c>
      <c r="AG1035" t="s">
        <v>33</v>
      </c>
      <c r="AH1035" t="s">
        <v>4876</v>
      </c>
      <c r="AI1035" t="s">
        <v>4877</v>
      </c>
      <c r="AK1035" t="s">
        <v>4878</v>
      </c>
    </row>
    <row r="1036" spans="1:37" x14ac:dyDescent="0.25">
      <c r="A1036" t="s">
        <v>4879</v>
      </c>
      <c r="C1036" t="s">
        <v>33</v>
      </c>
      <c r="D1036" t="s">
        <v>4880</v>
      </c>
      <c r="G1036" t="s">
        <v>4881</v>
      </c>
      <c r="H1036" t="s">
        <v>34</v>
      </c>
      <c r="I1036" t="b">
        <v>0</v>
      </c>
      <c r="J1036" s="1">
        <v>42430</v>
      </c>
      <c r="K1036" s="2">
        <v>42430</v>
      </c>
      <c r="L1036" t="s">
        <v>40</v>
      </c>
      <c r="M1036" s="3">
        <v>0.625</v>
      </c>
      <c r="N1036" t="s">
        <v>1429</v>
      </c>
      <c r="O1036" t="s">
        <v>1430</v>
      </c>
      <c r="P1036" t="s">
        <v>156</v>
      </c>
      <c r="Q1036" t="b">
        <v>0</v>
      </c>
      <c r="R1036" s="1">
        <v>42430</v>
      </c>
      <c r="S1036" s="2">
        <v>42430</v>
      </c>
      <c r="T1036" t="s">
        <v>40</v>
      </c>
      <c r="U1036" s="3">
        <v>0.79166666666666663</v>
      </c>
      <c r="V1036" t="s">
        <v>4882</v>
      </c>
      <c r="W1036" t="s">
        <v>4883</v>
      </c>
      <c r="X1036" t="s">
        <v>156</v>
      </c>
      <c r="Y1036" t="s">
        <v>4874</v>
      </c>
      <c r="Z1036" t="s">
        <v>4875</v>
      </c>
      <c r="AA1036" t="s">
        <v>4874</v>
      </c>
      <c r="AD1036" t="s">
        <v>37</v>
      </c>
      <c r="AE1036" t="s">
        <v>37</v>
      </c>
      <c r="AF1036" t="s">
        <v>38</v>
      </c>
      <c r="AG1036" t="s">
        <v>33</v>
      </c>
      <c r="AH1036" t="s">
        <v>4884</v>
      </c>
      <c r="AI1036" t="s">
        <v>4885</v>
      </c>
      <c r="AK1036" t="s">
        <v>4886</v>
      </c>
    </row>
    <row r="1037" spans="1:37" x14ac:dyDescent="0.25">
      <c r="A1037" t="s">
        <v>1459</v>
      </c>
      <c r="C1037" t="s">
        <v>33</v>
      </c>
      <c r="D1037" t="s">
        <v>4887</v>
      </c>
      <c r="G1037" t="s">
        <v>4888</v>
      </c>
      <c r="H1037" t="s">
        <v>34</v>
      </c>
      <c r="I1037" t="b">
        <v>0</v>
      </c>
      <c r="J1037" s="1">
        <v>42430</v>
      </c>
      <c r="K1037" s="2">
        <v>42430</v>
      </c>
      <c r="L1037" t="s">
        <v>40</v>
      </c>
      <c r="M1037" s="3">
        <v>0.6875</v>
      </c>
      <c r="N1037" t="s">
        <v>2542</v>
      </c>
      <c r="O1037" t="s">
        <v>2543</v>
      </c>
      <c r="P1037" t="s">
        <v>156</v>
      </c>
      <c r="Q1037" t="b">
        <v>0</v>
      </c>
      <c r="R1037" s="1">
        <v>42430</v>
      </c>
      <c r="S1037" s="2">
        <v>42430</v>
      </c>
      <c r="T1037" t="s">
        <v>40</v>
      </c>
      <c r="U1037" s="3">
        <v>0.75</v>
      </c>
      <c r="V1037" t="s">
        <v>174</v>
      </c>
      <c r="W1037" t="s">
        <v>175</v>
      </c>
      <c r="X1037" t="s">
        <v>156</v>
      </c>
      <c r="Y1037" t="s">
        <v>4874</v>
      </c>
      <c r="Z1037" t="s">
        <v>4875</v>
      </c>
      <c r="AA1037" t="s">
        <v>4874</v>
      </c>
      <c r="AD1037" t="s">
        <v>37</v>
      </c>
      <c r="AE1037" t="s">
        <v>37</v>
      </c>
      <c r="AF1037" t="s">
        <v>38</v>
      </c>
      <c r="AG1037" t="s">
        <v>33</v>
      </c>
      <c r="AH1037" t="s">
        <v>4889</v>
      </c>
      <c r="AI1037" t="s">
        <v>4890</v>
      </c>
      <c r="AK1037" t="s">
        <v>4891</v>
      </c>
    </row>
    <row r="1038" spans="1:37" x14ac:dyDescent="0.25">
      <c r="A1038" t="s">
        <v>4892</v>
      </c>
      <c r="C1038" t="s">
        <v>33</v>
      </c>
      <c r="D1038" t="s">
        <v>4893</v>
      </c>
      <c r="E1038" t="s">
        <v>4894</v>
      </c>
      <c r="G1038" t="s">
        <v>4895</v>
      </c>
      <c r="H1038" t="s">
        <v>34</v>
      </c>
      <c r="I1038" t="b">
        <v>0</v>
      </c>
      <c r="J1038" s="1">
        <v>42430</v>
      </c>
      <c r="K1038" s="2">
        <v>42430</v>
      </c>
      <c r="L1038" t="s">
        <v>40</v>
      </c>
      <c r="M1038" s="3">
        <v>0.73958333333333337</v>
      </c>
      <c r="N1038" t="s">
        <v>4894</v>
      </c>
      <c r="O1038" t="s">
        <v>4896</v>
      </c>
      <c r="P1038" t="s">
        <v>156</v>
      </c>
      <c r="Q1038" t="b">
        <v>0</v>
      </c>
      <c r="R1038" s="1">
        <v>42430</v>
      </c>
      <c r="S1038" s="2">
        <v>42430</v>
      </c>
      <c r="T1038" t="s">
        <v>40</v>
      </c>
      <c r="U1038" s="3">
        <v>0.82291666666666663</v>
      </c>
      <c r="V1038" t="s">
        <v>4897</v>
      </c>
      <c r="W1038" t="s">
        <v>4898</v>
      </c>
      <c r="X1038" t="s">
        <v>156</v>
      </c>
      <c r="Y1038" t="s">
        <v>4874</v>
      </c>
      <c r="Z1038" t="s">
        <v>4875</v>
      </c>
      <c r="AA1038" t="s">
        <v>4874</v>
      </c>
      <c r="AD1038" t="s">
        <v>37</v>
      </c>
      <c r="AE1038" t="s">
        <v>37</v>
      </c>
      <c r="AF1038" t="s">
        <v>38</v>
      </c>
      <c r="AG1038" t="s">
        <v>33</v>
      </c>
      <c r="AH1038" t="s">
        <v>4899</v>
      </c>
      <c r="AI1038" t="s">
        <v>4900</v>
      </c>
      <c r="AK1038" t="s">
        <v>4901</v>
      </c>
    </row>
    <row r="1039" spans="1:37" x14ac:dyDescent="0.25">
      <c r="A1039" t="s">
        <v>1414</v>
      </c>
      <c r="C1039" t="s">
        <v>33</v>
      </c>
      <c r="D1039" t="s">
        <v>4902</v>
      </c>
      <c r="G1039" t="s">
        <v>4903</v>
      </c>
      <c r="H1039" t="s">
        <v>34</v>
      </c>
      <c r="I1039" t="b">
        <v>0</v>
      </c>
      <c r="J1039" s="1">
        <v>42431</v>
      </c>
      <c r="K1039" s="2">
        <v>42431</v>
      </c>
      <c r="L1039" t="s">
        <v>41</v>
      </c>
      <c r="M1039" s="3">
        <v>0.4375</v>
      </c>
      <c r="N1039" t="s">
        <v>1452</v>
      </c>
      <c r="O1039" t="s">
        <v>1453</v>
      </c>
      <c r="P1039" t="s">
        <v>156</v>
      </c>
      <c r="Q1039" t="b">
        <v>0</v>
      </c>
      <c r="R1039" s="1">
        <v>42431</v>
      </c>
      <c r="S1039" s="2">
        <v>42431</v>
      </c>
      <c r="T1039" t="s">
        <v>41</v>
      </c>
      <c r="U1039" s="3">
        <v>0.46875</v>
      </c>
      <c r="V1039" t="s">
        <v>190</v>
      </c>
      <c r="W1039" t="s">
        <v>191</v>
      </c>
      <c r="X1039" t="s">
        <v>156</v>
      </c>
      <c r="Y1039" t="s">
        <v>4874</v>
      </c>
      <c r="Z1039" t="s">
        <v>4875</v>
      </c>
      <c r="AA1039" t="s">
        <v>4874</v>
      </c>
      <c r="AD1039" t="s">
        <v>37</v>
      </c>
      <c r="AE1039" t="s">
        <v>37</v>
      </c>
      <c r="AF1039" t="s">
        <v>38</v>
      </c>
      <c r="AG1039" t="s">
        <v>33</v>
      </c>
      <c r="AH1039" t="s">
        <v>4904</v>
      </c>
      <c r="AI1039" t="s">
        <v>4905</v>
      </c>
      <c r="AK1039" t="s">
        <v>4906</v>
      </c>
    </row>
    <row r="1040" spans="1:37" x14ac:dyDescent="0.25">
      <c r="A1040" t="s">
        <v>4907</v>
      </c>
      <c r="C1040" t="s">
        <v>33</v>
      </c>
      <c r="D1040" t="s">
        <v>4908</v>
      </c>
      <c r="E1040" t="s">
        <v>3045</v>
      </c>
      <c r="G1040" t="s">
        <v>4909</v>
      </c>
      <c r="H1040" t="s">
        <v>34</v>
      </c>
      <c r="I1040" t="b">
        <v>0</v>
      </c>
      <c r="J1040" s="1">
        <v>42431</v>
      </c>
      <c r="K1040" s="2">
        <v>42431</v>
      </c>
      <c r="L1040" t="s">
        <v>41</v>
      </c>
      <c r="M1040" s="3">
        <v>0.625</v>
      </c>
      <c r="N1040" t="s">
        <v>3045</v>
      </c>
      <c r="O1040" t="s">
        <v>3046</v>
      </c>
      <c r="P1040" t="s">
        <v>156</v>
      </c>
      <c r="Q1040" t="b">
        <v>0</v>
      </c>
      <c r="R1040" s="1">
        <v>42431</v>
      </c>
      <c r="S1040" s="2">
        <v>42431</v>
      </c>
      <c r="T1040" t="s">
        <v>41</v>
      </c>
      <c r="U1040" s="3">
        <v>0.72916666666666663</v>
      </c>
      <c r="V1040" t="s">
        <v>1474</v>
      </c>
      <c r="W1040" t="s">
        <v>1475</v>
      </c>
      <c r="X1040" t="s">
        <v>156</v>
      </c>
      <c r="Y1040" t="s">
        <v>4874</v>
      </c>
      <c r="Z1040" t="s">
        <v>4875</v>
      </c>
      <c r="AA1040" t="s">
        <v>4874</v>
      </c>
      <c r="AD1040" t="s">
        <v>37</v>
      </c>
      <c r="AE1040" t="s">
        <v>37</v>
      </c>
      <c r="AF1040" t="s">
        <v>38</v>
      </c>
      <c r="AG1040" t="s">
        <v>33</v>
      </c>
      <c r="AH1040" t="s">
        <v>4910</v>
      </c>
      <c r="AI1040" t="s">
        <v>4911</v>
      </c>
      <c r="AK1040" t="s">
        <v>4912</v>
      </c>
    </row>
    <row r="1041" spans="1:37" x14ac:dyDescent="0.25">
      <c r="A1041" t="s">
        <v>4913</v>
      </c>
      <c r="C1041" t="s">
        <v>33</v>
      </c>
      <c r="D1041" t="s">
        <v>4914</v>
      </c>
      <c r="E1041" t="s">
        <v>4915</v>
      </c>
      <c r="F1041" t="s">
        <v>4916</v>
      </c>
      <c r="G1041" t="s">
        <v>4917</v>
      </c>
      <c r="H1041" t="s">
        <v>34</v>
      </c>
      <c r="I1041" t="b">
        <v>0</v>
      </c>
      <c r="J1041" s="1">
        <v>42432</v>
      </c>
      <c r="K1041" s="2">
        <v>42432</v>
      </c>
      <c r="L1041" t="s">
        <v>42</v>
      </c>
      <c r="M1041" s="3">
        <v>0.54166666666666663</v>
      </c>
      <c r="N1041" t="s">
        <v>4915</v>
      </c>
      <c r="O1041" t="s">
        <v>4918</v>
      </c>
      <c r="P1041" t="s">
        <v>156</v>
      </c>
      <c r="Q1041" t="b">
        <v>0</v>
      </c>
      <c r="R1041" s="1">
        <v>42432</v>
      </c>
      <c r="S1041" s="2">
        <v>42432</v>
      </c>
      <c r="T1041" t="s">
        <v>42</v>
      </c>
      <c r="U1041" s="3">
        <v>0.79166666666666663</v>
      </c>
      <c r="V1041" t="s">
        <v>4919</v>
      </c>
      <c r="W1041" t="s">
        <v>4920</v>
      </c>
      <c r="X1041" t="s">
        <v>156</v>
      </c>
      <c r="Y1041" t="s">
        <v>4874</v>
      </c>
      <c r="Z1041" t="s">
        <v>4875</v>
      </c>
      <c r="AA1041" t="s">
        <v>4874</v>
      </c>
      <c r="AD1041" t="s">
        <v>37</v>
      </c>
      <c r="AE1041" t="s">
        <v>37</v>
      </c>
      <c r="AF1041" t="s">
        <v>38</v>
      </c>
      <c r="AG1041" t="s">
        <v>33</v>
      </c>
      <c r="AH1041" t="s">
        <v>4921</v>
      </c>
      <c r="AI1041" t="s">
        <v>4922</v>
      </c>
      <c r="AK1041" t="s">
        <v>4923</v>
      </c>
    </row>
    <row r="1042" spans="1:37" x14ac:dyDescent="0.25">
      <c r="A1042" t="s">
        <v>4924</v>
      </c>
      <c r="C1042" t="s">
        <v>33</v>
      </c>
      <c r="D1042" t="s">
        <v>4925</v>
      </c>
      <c r="G1042" t="s">
        <v>4926</v>
      </c>
      <c r="H1042" t="s">
        <v>34</v>
      </c>
      <c r="I1042" t="b">
        <v>0</v>
      </c>
      <c r="J1042" s="1">
        <v>42432</v>
      </c>
      <c r="K1042" s="2">
        <v>42432</v>
      </c>
      <c r="L1042" t="s">
        <v>42</v>
      </c>
      <c r="M1042" s="3">
        <v>0.625</v>
      </c>
      <c r="N1042" t="s">
        <v>1482</v>
      </c>
      <c r="O1042" t="s">
        <v>1483</v>
      </c>
      <c r="P1042" t="s">
        <v>156</v>
      </c>
      <c r="Q1042" t="b">
        <v>0</v>
      </c>
      <c r="R1042" s="1">
        <v>42432</v>
      </c>
      <c r="S1042" s="2">
        <v>42432</v>
      </c>
      <c r="T1042" t="s">
        <v>42</v>
      </c>
      <c r="U1042" s="3">
        <v>0.75</v>
      </c>
      <c r="V1042" t="s">
        <v>226</v>
      </c>
      <c r="W1042" t="s">
        <v>227</v>
      </c>
      <c r="X1042" t="s">
        <v>156</v>
      </c>
      <c r="Y1042" t="s">
        <v>4874</v>
      </c>
      <c r="Z1042" t="s">
        <v>4875</v>
      </c>
      <c r="AA1042" t="s">
        <v>4874</v>
      </c>
      <c r="AD1042" t="s">
        <v>37</v>
      </c>
      <c r="AE1042" t="s">
        <v>37</v>
      </c>
      <c r="AF1042" t="s">
        <v>38</v>
      </c>
      <c r="AG1042" t="s">
        <v>33</v>
      </c>
      <c r="AH1042" t="s">
        <v>4927</v>
      </c>
      <c r="AI1042" t="s">
        <v>4928</v>
      </c>
      <c r="AK1042" t="s">
        <v>4929</v>
      </c>
    </row>
    <row r="1043" spans="1:37" x14ac:dyDescent="0.25">
      <c r="A1043" t="s">
        <v>4930</v>
      </c>
      <c r="C1043" t="s">
        <v>33</v>
      </c>
      <c r="D1043" t="s">
        <v>4931</v>
      </c>
      <c r="G1043" t="s">
        <v>4932</v>
      </c>
      <c r="H1043" t="s">
        <v>34</v>
      </c>
      <c r="I1043" t="b">
        <v>0</v>
      </c>
      <c r="J1043" s="1">
        <v>42432</v>
      </c>
      <c r="K1043" s="2">
        <v>42432</v>
      </c>
      <c r="L1043" t="s">
        <v>42</v>
      </c>
      <c r="M1043" s="3">
        <v>0.66666666666666663</v>
      </c>
      <c r="N1043" t="s">
        <v>1504</v>
      </c>
      <c r="O1043" t="s">
        <v>1505</v>
      </c>
      <c r="P1043" t="s">
        <v>156</v>
      </c>
      <c r="Q1043" t="b">
        <v>0</v>
      </c>
      <c r="R1043" s="1">
        <v>42432</v>
      </c>
      <c r="S1043" s="2">
        <v>42432</v>
      </c>
      <c r="T1043" t="s">
        <v>42</v>
      </c>
      <c r="U1043" s="3">
        <v>0.66666666666666663</v>
      </c>
      <c r="V1043" t="s">
        <v>1504</v>
      </c>
      <c r="W1043" t="s">
        <v>1505</v>
      </c>
      <c r="X1043" t="s">
        <v>156</v>
      </c>
      <c r="Y1043" t="s">
        <v>4874</v>
      </c>
      <c r="Z1043" t="s">
        <v>4875</v>
      </c>
      <c r="AA1043" t="s">
        <v>4874</v>
      </c>
      <c r="AD1043" t="s">
        <v>37</v>
      </c>
      <c r="AE1043" t="s">
        <v>37</v>
      </c>
      <c r="AF1043" t="s">
        <v>38</v>
      </c>
      <c r="AG1043" t="s">
        <v>33</v>
      </c>
      <c r="AH1043" t="s">
        <v>4933</v>
      </c>
      <c r="AI1043" t="s">
        <v>228</v>
      </c>
      <c r="AK1043" t="s">
        <v>4934</v>
      </c>
    </row>
    <row r="1044" spans="1:37" x14ac:dyDescent="0.25">
      <c r="A1044" t="s">
        <v>4935</v>
      </c>
      <c r="C1044" t="s">
        <v>33</v>
      </c>
      <c r="D1044" t="s">
        <v>4936</v>
      </c>
      <c r="G1044" t="s">
        <v>4937</v>
      </c>
      <c r="H1044" t="s">
        <v>34</v>
      </c>
      <c r="I1044" t="b">
        <v>0</v>
      </c>
      <c r="J1044" s="1">
        <v>42433</v>
      </c>
      <c r="K1044" s="2">
        <v>42433</v>
      </c>
      <c r="L1044" t="s">
        <v>43</v>
      </c>
      <c r="M1044" s="3">
        <v>0.4375</v>
      </c>
      <c r="N1044" t="s">
        <v>4938</v>
      </c>
      <c r="O1044" t="s">
        <v>4939</v>
      </c>
      <c r="P1044" t="s">
        <v>156</v>
      </c>
      <c r="Q1044" t="b">
        <v>0</v>
      </c>
      <c r="R1044" s="1">
        <v>42433</v>
      </c>
      <c r="S1044" s="2">
        <v>42433</v>
      </c>
      <c r="T1044" t="s">
        <v>43</v>
      </c>
      <c r="U1044" s="3">
        <v>0.46875</v>
      </c>
      <c r="V1044" t="s">
        <v>4940</v>
      </c>
      <c r="W1044" t="s">
        <v>4941</v>
      </c>
      <c r="X1044" t="s">
        <v>156</v>
      </c>
      <c r="Y1044" t="s">
        <v>4874</v>
      </c>
      <c r="Z1044" t="s">
        <v>4875</v>
      </c>
      <c r="AA1044" t="s">
        <v>4874</v>
      </c>
      <c r="AD1044" t="s">
        <v>37</v>
      </c>
      <c r="AE1044" t="s">
        <v>37</v>
      </c>
      <c r="AF1044" t="s">
        <v>38</v>
      </c>
      <c r="AG1044" t="s">
        <v>33</v>
      </c>
      <c r="AH1044" t="s">
        <v>4904</v>
      </c>
      <c r="AI1044" t="s">
        <v>4942</v>
      </c>
      <c r="AK1044" t="s">
        <v>4906</v>
      </c>
    </row>
    <row r="1045" spans="1:37" x14ac:dyDescent="0.25">
      <c r="A1045" t="s">
        <v>4943</v>
      </c>
      <c r="C1045" t="s">
        <v>33</v>
      </c>
      <c r="D1045" t="s">
        <v>4944</v>
      </c>
      <c r="G1045" t="s">
        <v>4945</v>
      </c>
      <c r="H1045" t="s">
        <v>34</v>
      </c>
      <c r="I1045" t="b">
        <v>0</v>
      </c>
      <c r="J1045" s="1">
        <v>42433</v>
      </c>
      <c r="K1045" s="2">
        <v>42433</v>
      </c>
      <c r="L1045" t="s">
        <v>43</v>
      </c>
      <c r="M1045" s="3">
        <v>0.58333333333333337</v>
      </c>
      <c r="N1045" t="s">
        <v>3062</v>
      </c>
      <c r="O1045" t="s">
        <v>3064</v>
      </c>
      <c r="P1045" t="s">
        <v>156</v>
      </c>
      <c r="Q1045" t="b">
        <v>0</v>
      </c>
      <c r="R1045" s="1">
        <v>42433</v>
      </c>
      <c r="S1045" s="2">
        <v>42433</v>
      </c>
      <c r="T1045" t="s">
        <v>43</v>
      </c>
      <c r="U1045" s="3">
        <v>0.75</v>
      </c>
      <c r="V1045" t="s">
        <v>4946</v>
      </c>
      <c r="W1045" t="s">
        <v>4947</v>
      </c>
      <c r="X1045" t="s">
        <v>156</v>
      </c>
      <c r="Y1045" t="s">
        <v>4874</v>
      </c>
      <c r="Z1045" t="s">
        <v>4875</v>
      </c>
      <c r="AA1045" t="s">
        <v>4874</v>
      </c>
      <c r="AD1045" t="s">
        <v>37</v>
      </c>
      <c r="AE1045" t="s">
        <v>37</v>
      </c>
      <c r="AF1045" t="s">
        <v>38</v>
      </c>
      <c r="AG1045" t="s">
        <v>33</v>
      </c>
      <c r="AH1045" t="s">
        <v>4889</v>
      </c>
      <c r="AI1045" t="s">
        <v>4948</v>
      </c>
      <c r="AK1045" t="s">
        <v>4891</v>
      </c>
    </row>
    <row r="1046" spans="1:37" x14ac:dyDescent="0.25">
      <c r="A1046" t="s">
        <v>4913</v>
      </c>
      <c r="C1046" t="s">
        <v>33</v>
      </c>
      <c r="D1046" t="s">
        <v>4949</v>
      </c>
      <c r="E1046" t="s">
        <v>4950</v>
      </c>
      <c r="F1046" t="s">
        <v>4916</v>
      </c>
      <c r="G1046" t="s">
        <v>4951</v>
      </c>
      <c r="H1046" t="s">
        <v>34</v>
      </c>
      <c r="I1046" t="b">
        <v>0</v>
      </c>
      <c r="J1046" s="1">
        <v>42434</v>
      </c>
      <c r="K1046" s="2">
        <v>42434</v>
      </c>
      <c r="L1046" t="s">
        <v>35</v>
      </c>
      <c r="M1046" s="3">
        <v>0.41666666666666669</v>
      </c>
      <c r="N1046" t="s">
        <v>4950</v>
      </c>
      <c r="O1046" t="s">
        <v>4952</v>
      </c>
      <c r="P1046" t="s">
        <v>156</v>
      </c>
      <c r="Q1046" t="b">
        <v>0</v>
      </c>
      <c r="R1046" s="1">
        <v>42434</v>
      </c>
      <c r="S1046" s="2">
        <v>42434</v>
      </c>
      <c r="T1046" t="s">
        <v>35</v>
      </c>
      <c r="U1046" s="3">
        <v>0.66666666666666663</v>
      </c>
      <c r="V1046" t="s">
        <v>4953</v>
      </c>
      <c r="W1046" t="s">
        <v>4954</v>
      </c>
      <c r="X1046" t="s">
        <v>156</v>
      </c>
      <c r="Y1046" t="s">
        <v>4874</v>
      </c>
      <c r="Z1046" t="s">
        <v>4875</v>
      </c>
      <c r="AA1046" t="s">
        <v>4874</v>
      </c>
      <c r="AD1046" t="s">
        <v>37</v>
      </c>
      <c r="AE1046" t="s">
        <v>37</v>
      </c>
      <c r="AF1046" t="s">
        <v>38</v>
      </c>
      <c r="AG1046" t="s">
        <v>33</v>
      </c>
      <c r="AH1046" t="s">
        <v>4921</v>
      </c>
      <c r="AI1046" t="s">
        <v>4922</v>
      </c>
      <c r="AK1046" t="s">
        <v>4923</v>
      </c>
    </row>
    <row r="1047" spans="1:37" x14ac:dyDescent="0.25">
      <c r="A1047" t="s">
        <v>4955</v>
      </c>
      <c r="C1047" t="s">
        <v>33</v>
      </c>
      <c r="D1047" t="s">
        <v>4956</v>
      </c>
      <c r="G1047" t="s">
        <v>4957</v>
      </c>
      <c r="H1047" t="s">
        <v>34</v>
      </c>
      <c r="I1047" t="b">
        <v>0</v>
      </c>
      <c r="J1047" s="1">
        <v>42434</v>
      </c>
      <c r="K1047" s="2">
        <v>42434</v>
      </c>
      <c r="L1047" t="s">
        <v>35</v>
      </c>
      <c r="M1047" s="3">
        <v>0.45833333333333331</v>
      </c>
      <c r="N1047" t="s">
        <v>4958</v>
      </c>
      <c r="O1047" t="s">
        <v>4959</v>
      </c>
      <c r="P1047" t="s">
        <v>156</v>
      </c>
      <c r="Q1047" t="b">
        <v>0</v>
      </c>
      <c r="R1047" s="1">
        <v>42434</v>
      </c>
      <c r="S1047" s="2">
        <v>42434</v>
      </c>
      <c r="T1047" t="s">
        <v>35</v>
      </c>
      <c r="U1047" s="3">
        <v>0.45833333333333331</v>
      </c>
      <c r="V1047" t="s">
        <v>4958</v>
      </c>
      <c r="W1047" t="s">
        <v>4959</v>
      </c>
      <c r="X1047" t="s">
        <v>156</v>
      </c>
      <c r="Y1047" t="s">
        <v>4874</v>
      </c>
      <c r="Z1047" t="s">
        <v>4875</v>
      </c>
      <c r="AA1047" t="s">
        <v>4874</v>
      </c>
      <c r="AD1047" t="s">
        <v>37</v>
      </c>
      <c r="AE1047" t="s">
        <v>37</v>
      </c>
      <c r="AF1047" t="s">
        <v>38</v>
      </c>
      <c r="AG1047" t="s">
        <v>33</v>
      </c>
      <c r="AH1047" t="s">
        <v>4884</v>
      </c>
      <c r="AI1047" t="s">
        <v>4960</v>
      </c>
      <c r="AK1047" t="s">
        <v>4886</v>
      </c>
    </row>
    <row r="1048" spans="1:37" x14ac:dyDescent="0.25">
      <c r="A1048" t="s">
        <v>4961</v>
      </c>
      <c r="C1048" t="s">
        <v>33</v>
      </c>
      <c r="D1048" t="s">
        <v>4962</v>
      </c>
      <c r="G1048" t="s">
        <v>4963</v>
      </c>
      <c r="H1048" t="s">
        <v>34</v>
      </c>
      <c r="I1048" t="b">
        <v>0</v>
      </c>
      <c r="J1048" s="1">
        <v>42434</v>
      </c>
      <c r="K1048" s="2">
        <v>42434</v>
      </c>
      <c r="L1048" t="s">
        <v>35</v>
      </c>
      <c r="M1048" s="3">
        <v>0.54166666666666663</v>
      </c>
      <c r="N1048" t="s">
        <v>4964</v>
      </c>
      <c r="O1048" t="s">
        <v>4965</v>
      </c>
      <c r="P1048" t="s">
        <v>156</v>
      </c>
      <c r="Q1048" t="b">
        <v>0</v>
      </c>
      <c r="R1048" s="1">
        <v>42434</v>
      </c>
      <c r="S1048" s="2">
        <v>42434</v>
      </c>
      <c r="T1048" t="s">
        <v>35</v>
      </c>
      <c r="U1048" s="3">
        <v>0.54166666666666663</v>
      </c>
      <c r="V1048" t="s">
        <v>4964</v>
      </c>
      <c r="W1048" t="s">
        <v>4965</v>
      </c>
      <c r="X1048" t="s">
        <v>156</v>
      </c>
      <c r="Y1048" t="s">
        <v>4874</v>
      </c>
      <c r="Z1048" t="s">
        <v>4875</v>
      </c>
      <c r="AA1048" t="s">
        <v>4874</v>
      </c>
      <c r="AD1048" t="s">
        <v>37</v>
      </c>
      <c r="AE1048" t="s">
        <v>37</v>
      </c>
      <c r="AF1048" t="s">
        <v>38</v>
      </c>
      <c r="AG1048" t="s">
        <v>33</v>
      </c>
      <c r="AH1048" t="s">
        <v>4884</v>
      </c>
      <c r="AI1048" t="s">
        <v>4966</v>
      </c>
      <c r="AK1048" t="s">
        <v>4886</v>
      </c>
    </row>
    <row r="1049" spans="1:37" x14ac:dyDescent="0.25">
      <c r="A1049" t="s">
        <v>4935</v>
      </c>
      <c r="C1049" t="s">
        <v>33</v>
      </c>
      <c r="D1049" t="s">
        <v>4967</v>
      </c>
      <c r="G1049" t="s">
        <v>4968</v>
      </c>
      <c r="H1049" t="s">
        <v>34</v>
      </c>
      <c r="I1049" t="b">
        <v>0</v>
      </c>
      <c r="J1049" s="1">
        <v>42436</v>
      </c>
      <c r="K1049" s="2">
        <v>42436</v>
      </c>
      <c r="L1049" t="s">
        <v>39</v>
      </c>
      <c r="M1049" s="3">
        <v>0.4375</v>
      </c>
      <c r="N1049" t="s">
        <v>2574</v>
      </c>
      <c r="O1049" t="s">
        <v>2576</v>
      </c>
      <c r="P1049" t="s">
        <v>156</v>
      </c>
      <c r="Q1049" t="b">
        <v>0</v>
      </c>
      <c r="R1049" s="1">
        <v>42436</v>
      </c>
      <c r="S1049" s="2">
        <v>42436</v>
      </c>
      <c r="T1049" t="s">
        <v>39</v>
      </c>
      <c r="U1049" s="3">
        <v>0.46875</v>
      </c>
      <c r="V1049" t="s">
        <v>4969</v>
      </c>
      <c r="W1049" t="s">
        <v>4970</v>
      </c>
      <c r="X1049" t="s">
        <v>156</v>
      </c>
      <c r="Y1049" t="s">
        <v>4874</v>
      </c>
      <c r="Z1049" t="s">
        <v>4875</v>
      </c>
      <c r="AA1049" t="s">
        <v>4874</v>
      </c>
      <c r="AD1049" t="s">
        <v>37</v>
      </c>
      <c r="AE1049" t="s">
        <v>37</v>
      </c>
      <c r="AF1049" t="s">
        <v>38</v>
      </c>
      <c r="AG1049" t="s">
        <v>33</v>
      </c>
      <c r="AH1049" t="s">
        <v>4971</v>
      </c>
      <c r="AI1049" t="s">
        <v>4942</v>
      </c>
      <c r="AK1049" t="s">
        <v>4972</v>
      </c>
    </row>
    <row r="1050" spans="1:37" x14ac:dyDescent="0.25">
      <c r="A1050" t="s">
        <v>4913</v>
      </c>
      <c r="C1050" t="s">
        <v>33</v>
      </c>
      <c r="D1050" t="s">
        <v>4973</v>
      </c>
      <c r="E1050" t="s">
        <v>4974</v>
      </c>
      <c r="F1050" t="s">
        <v>4975</v>
      </c>
      <c r="G1050" t="s">
        <v>4976</v>
      </c>
      <c r="H1050" t="s">
        <v>34</v>
      </c>
      <c r="I1050" t="b">
        <v>0</v>
      </c>
      <c r="J1050" s="1">
        <v>42436</v>
      </c>
      <c r="K1050" s="2">
        <v>42436</v>
      </c>
      <c r="L1050" t="s">
        <v>39</v>
      </c>
      <c r="M1050" s="3">
        <v>0.54166666666666663</v>
      </c>
      <c r="N1050" t="s">
        <v>4974</v>
      </c>
      <c r="O1050" t="s">
        <v>4977</v>
      </c>
      <c r="P1050" t="s">
        <v>156</v>
      </c>
      <c r="Q1050" t="b">
        <v>0</v>
      </c>
      <c r="R1050" s="1">
        <v>42436</v>
      </c>
      <c r="S1050" s="2">
        <v>42436</v>
      </c>
      <c r="T1050" t="s">
        <v>39</v>
      </c>
      <c r="U1050" s="3">
        <v>0.79166666666666663</v>
      </c>
      <c r="V1050" t="s">
        <v>4978</v>
      </c>
      <c r="W1050" t="s">
        <v>4979</v>
      </c>
      <c r="X1050" t="s">
        <v>156</v>
      </c>
      <c r="Y1050" t="s">
        <v>4874</v>
      </c>
      <c r="Z1050" t="s">
        <v>4875</v>
      </c>
      <c r="AA1050" t="s">
        <v>4874</v>
      </c>
      <c r="AD1050" t="s">
        <v>37</v>
      </c>
      <c r="AE1050" t="s">
        <v>37</v>
      </c>
      <c r="AF1050" t="s">
        <v>38</v>
      </c>
      <c r="AG1050" t="s">
        <v>33</v>
      </c>
      <c r="AH1050" t="s">
        <v>4921</v>
      </c>
      <c r="AI1050" t="s">
        <v>4922</v>
      </c>
      <c r="AK1050" t="s">
        <v>4923</v>
      </c>
    </row>
    <row r="1051" spans="1:37" x14ac:dyDescent="0.25">
      <c r="A1051" t="s">
        <v>4907</v>
      </c>
      <c r="C1051" t="s">
        <v>33</v>
      </c>
      <c r="D1051" t="s">
        <v>4908</v>
      </c>
      <c r="E1051" t="s">
        <v>1541</v>
      </c>
      <c r="G1051" t="s">
        <v>4980</v>
      </c>
      <c r="H1051" t="s">
        <v>34</v>
      </c>
      <c r="I1051" t="b">
        <v>0</v>
      </c>
      <c r="J1051" s="1">
        <v>42436</v>
      </c>
      <c r="K1051" s="2">
        <v>42436</v>
      </c>
      <c r="L1051" t="s">
        <v>39</v>
      </c>
      <c r="M1051" s="3">
        <v>0.625</v>
      </c>
      <c r="N1051" t="s">
        <v>1541</v>
      </c>
      <c r="O1051" t="s">
        <v>1542</v>
      </c>
      <c r="P1051" t="s">
        <v>156</v>
      </c>
      <c r="Q1051" t="b">
        <v>0</v>
      </c>
      <c r="R1051" s="1">
        <v>42436</v>
      </c>
      <c r="S1051" s="2">
        <v>42436</v>
      </c>
      <c r="T1051" t="s">
        <v>39</v>
      </c>
      <c r="U1051" s="3">
        <v>0.72916666666666663</v>
      </c>
      <c r="V1051" t="s">
        <v>4981</v>
      </c>
      <c r="W1051" t="s">
        <v>4982</v>
      </c>
      <c r="X1051" t="s">
        <v>156</v>
      </c>
      <c r="Y1051" t="s">
        <v>4874</v>
      </c>
      <c r="Z1051" t="s">
        <v>4875</v>
      </c>
      <c r="AA1051" t="s">
        <v>4874</v>
      </c>
      <c r="AD1051" t="s">
        <v>37</v>
      </c>
      <c r="AE1051" t="s">
        <v>37</v>
      </c>
      <c r="AF1051" t="s">
        <v>38</v>
      </c>
      <c r="AG1051" t="s">
        <v>33</v>
      </c>
      <c r="AH1051" t="s">
        <v>4910</v>
      </c>
      <c r="AI1051" t="s">
        <v>4911</v>
      </c>
      <c r="AK1051" t="s">
        <v>4912</v>
      </c>
    </row>
    <row r="1052" spans="1:37" x14ac:dyDescent="0.25">
      <c r="A1052" t="s">
        <v>4983</v>
      </c>
      <c r="C1052" t="s">
        <v>33</v>
      </c>
      <c r="D1052" t="s">
        <v>4984</v>
      </c>
      <c r="E1052" t="s">
        <v>4985</v>
      </c>
      <c r="G1052" t="s">
        <v>4986</v>
      </c>
      <c r="H1052" t="s">
        <v>34</v>
      </c>
      <c r="I1052" t="b">
        <v>0</v>
      </c>
      <c r="J1052" s="1">
        <v>42436</v>
      </c>
      <c r="K1052" s="2">
        <v>42436</v>
      </c>
      <c r="L1052" t="s">
        <v>39</v>
      </c>
      <c r="M1052" s="3">
        <v>0.64583333333333337</v>
      </c>
      <c r="N1052" t="s">
        <v>4985</v>
      </c>
      <c r="O1052" t="s">
        <v>4987</v>
      </c>
      <c r="P1052" t="s">
        <v>156</v>
      </c>
      <c r="Q1052" t="b">
        <v>0</v>
      </c>
      <c r="R1052" s="1">
        <v>42436</v>
      </c>
      <c r="S1052" s="2">
        <v>42436</v>
      </c>
      <c r="T1052" t="s">
        <v>39</v>
      </c>
      <c r="U1052" s="3">
        <v>0.77083333333333337</v>
      </c>
      <c r="V1052" t="s">
        <v>261</v>
      </c>
      <c r="W1052" t="s">
        <v>262</v>
      </c>
      <c r="X1052" t="s">
        <v>156</v>
      </c>
      <c r="Y1052" t="s">
        <v>4874</v>
      </c>
      <c r="Z1052" t="s">
        <v>4875</v>
      </c>
      <c r="AA1052" t="s">
        <v>4874</v>
      </c>
      <c r="AD1052" t="s">
        <v>37</v>
      </c>
      <c r="AE1052" t="s">
        <v>37</v>
      </c>
      <c r="AF1052" t="s">
        <v>38</v>
      </c>
      <c r="AG1052" t="s">
        <v>33</v>
      </c>
      <c r="AH1052" t="s">
        <v>4927</v>
      </c>
      <c r="AI1052" t="s">
        <v>4988</v>
      </c>
      <c r="AK1052" t="s">
        <v>4989</v>
      </c>
    </row>
    <row r="1053" spans="1:37" x14ac:dyDescent="0.25">
      <c r="A1053" t="s">
        <v>4990</v>
      </c>
      <c r="C1053" t="s">
        <v>33</v>
      </c>
      <c r="D1053" t="s">
        <v>4991</v>
      </c>
      <c r="E1053" t="s">
        <v>4992</v>
      </c>
      <c r="G1053" t="s">
        <v>4993</v>
      </c>
      <c r="H1053" t="s">
        <v>34</v>
      </c>
      <c r="I1053" t="b">
        <v>0</v>
      </c>
      <c r="J1053" s="1">
        <v>42436</v>
      </c>
      <c r="K1053" s="2">
        <v>42436</v>
      </c>
      <c r="L1053" t="s">
        <v>39</v>
      </c>
      <c r="M1053" s="3">
        <v>0.75</v>
      </c>
      <c r="N1053" t="s">
        <v>4992</v>
      </c>
      <c r="O1053" t="s">
        <v>4994</v>
      </c>
      <c r="P1053" t="s">
        <v>156</v>
      </c>
      <c r="Q1053" t="b">
        <v>0</v>
      </c>
      <c r="R1053" s="1">
        <v>42436</v>
      </c>
      <c r="S1053" s="2">
        <v>42436</v>
      </c>
      <c r="T1053" t="s">
        <v>39</v>
      </c>
      <c r="U1053" s="3">
        <v>0.8125</v>
      </c>
      <c r="V1053" t="s">
        <v>4199</v>
      </c>
      <c r="W1053" t="s">
        <v>4200</v>
      </c>
      <c r="X1053" t="s">
        <v>156</v>
      </c>
      <c r="Y1053" t="s">
        <v>4874</v>
      </c>
      <c r="Z1053" t="s">
        <v>4875</v>
      </c>
      <c r="AA1053" t="s">
        <v>4874</v>
      </c>
      <c r="AD1053" t="s">
        <v>37</v>
      </c>
      <c r="AE1053" t="s">
        <v>37</v>
      </c>
      <c r="AF1053" t="s">
        <v>38</v>
      </c>
      <c r="AG1053" t="s">
        <v>33</v>
      </c>
      <c r="AH1053" t="s">
        <v>4995</v>
      </c>
      <c r="AI1053" t="s">
        <v>4996</v>
      </c>
      <c r="AK1053" t="s">
        <v>4997</v>
      </c>
    </row>
    <row r="1054" spans="1:37" x14ac:dyDescent="0.25">
      <c r="A1054" t="s">
        <v>4871</v>
      </c>
      <c r="C1054" t="s">
        <v>33</v>
      </c>
      <c r="D1054" t="s">
        <v>4872</v>
      </c>
      <c r="E1054" t="s">
        <v>4204</v>
      </c>
      <c r="G1054" t="s">
        <v>4998</v>
      </c>
      <c r="H1054" t="s">
        <v>34</v>
      </c>
      <c r="I1054" t="b">
        <v>0</v>
      </c>
      <c r="J1054" s="1">
        <v>42437</v>
      </c>
      <c r="K1054" s="2">
        <v>42437</v>
      </c>
      <c r="L1054" t="s">
        <v>40</v>
      </c>
      <c r="M1054" s="3">
        <v>0.41666666666666669</v>
      </c>
      <c r="N1054" t="s">
        <v>4204</v>
      </c>
      <c r="O1054" t="s">
        <v>4206</v>
      </c>
      <c r="P1054" t="s">
        <v>156</v>
      </c>
      <c r="Q1054" t="b">
        <v>0</v>
      </c>
      <c r="R1054" s="1">
        <v>42437</v>
      </c>
      <c r="S1054" s="2">
        <v>42437</v>
      </c>
      <c r="T1054" t="s">
        <v>40</v>
      </c>
      <c r="U1054" s="3">
        <v>0.70833333333333337</v>
      </c>
      <c r="V1054" t="s">
        <v>4213</v>
      </c>
      <c r="W1054" t="s">
        <v>4214</v>
      </c>
      <c r="X1054" t="s">
        <v>156</v>
      </c>
      <c r="Y1054" t="s">
        <v>4874</v>
      </c>
      <c r="Z1054" t="s">
        <v>4875</v>
      </c>
      <c r="AA1054" t="s">
        <v>4874</v>
      </c>
      <c r="AD1054" t="s">
        <v>37</v>
      </c>
      <c r="AE1054" t="s">
        <v>37</v>
      </c>
      <c r="AF1054" t="s">
        <v>38</v>
      </c>
      <c r="AG1054" t="s">
        <v>33</v>
      </c>
      <c r="AH1054" t="s">
        <v>4876</v>
      </c>
      <c r="AI1054" t="s">
        <v>4877</v>
      </c>
      <c r="AK1054" t="s">
        <v>4878</v>
      </c>
    </row>
    <row r="1055" spans="1:37" x14ac:dyDescent="0.25">
      <c r="A1055" t="s">
        <v>4879</v>
      </c>
      <c r="C1055" t="s">
        <v>33</v>
      </c>
      <c r="D1055" t="s">
        <v>4999</v>
      </c>
      <c r="G1055" t="s">
        <v>5000</v>
      </c>
      <c r="H1055" t="s">
        <v>34</v>
      </c>
      <c r="I1055" t="b">
        <v>0</v>
      </c>
      <c r="J1055" s="1">
        <v>42437</v>
      </c>
      <c r="K1055" s="2">
        <v>42437</v>
      </c>
      <c r="L1055" t="s">
        <v>40</v>
      </c>
      <c r="M1055" s="3">
        <v>0.625</v>
      </c>
      <c r="N1055" t="s">
        <v>1565</v>
      </c>
      <c r="O1055" t="s">
        <v>1566</v>
      </c>
      <c r="P1055" t="s">
        <v>156</v>
      </c>
      <c r="Q1055" t="b">
        <v>0</v>
      </c>
      <c r="R1055" s="1">
        <v>42437</v>
      </c>
      <c r="S1055" s="2">
        <v>42437</v>
      </c>
      <c r="T1055" t="s">
        <v>40</v>
      </c>
      <c r="U1055" s="3">
        <v>0.79166666666666663</v>
      </c>
      <c r="V1055" t="s">
        <v>273</v>
      </c>
      <c r="W1055" t="s">
        <v>274</v>
      </c>
      <c r="X1055" t="s">
        <v>156</v>
      </c>
      <c r="Y1055" t="s">
        <v>4874</v>
      </c>
      <c r="Z1055" t="s">
        <v>4875</v>
      </c>
      <c r="AA1055" t="s">
        <v>4874</v>
      </c>
      <c r="AD1055" t="s">
        <v>37</v>
      </c>
      <c r="AE1055" t="s">
        <v>37</v>
      </c>
      <c r="AF1055" t="s">
        <v>38</v>
      </c>
      <c r="AG1055" t="s">
        <v>33</v>
      </c>
      <c r="AH1055" t="s">
        <v>4884</v>
      </c>
      <c r="AI1055" t="s">
        <v>4885</v>
      </c>
      <c r="AK1055" t="s">
        <v>4886</v>
      </c>
    </row>
    <row r="1056" spans="1:37" x14ac:dyDescent="0.25">
      <c r="A1056" t="s">
        <v>1459</v>
      </c>
      <c r="C1056" t="s">
        <v>33</v>
      </c>
      <c r="D1056" t="s">
        <v>5001</v>
      </c>
      <c r="G1056" t="s">
        <v>5002</v>
      </c>
      <c r="H1056" t="s">
        <v>34</v>
      </c>
      <c r="I1056" t="b">
        <v>0</v>
      </c>
      <c r="J1056" s="1">
        <v>42437</v>
      </c>
      <c r="K1056" s="2">
        <v>42437</v>
      </c>
      <c r="L1056" t="s">
        <v>40</v>
      </c>
      <c r="M1056" s="3">
        <v>0.6875</v>
      </c>
      <c r="N1056" t="s">
        <v>2582</v>
      </c>
      <c r="O1056" t="s">
        <v>2583</v>
      </c>
      <c r="P1056" t="s">
        <v>156</v>
      </c>
      <c r="Q1056" t="b">
        <v>0</v>
      </c>
      <c r="R1056" s="1">
        <v>42437</v>
      </c>
      <c r="S1056" s="2">
        <v>42437</v>
      </c>
      <c r="T1056" t="s">
        <v>40</v>
      </c>
      <c r="U1056" s="3">
        <v>0.75</v>
      </c>
      <c r="V1056" t="s">
        <v>279</v>
      </c>
      <c r="W1056" t="s">
        <v>280</v>
      </c>
      <c r="X1056" t="s">
        <v>156</v>
      </c>
      <c r="Y1056" t="s">
        <v>4874</v>
      </c>
      <c r="Z1056" t="s">
        <v>4875</v>
      </c>
      <c r="AA1056" t="s">
        <v>4874</v>
      </c>
      <c r="AD1056" t="s">
        <v>37</v>
      </c>
      <c r="AE1056" t="s">
        <v>37</v>
      </c>
      <c r="AF1056" t="s">
        <v>38</v>
      </c>
      <c r="AG1056" t="s">
        <v>33</v>
      </c>
      <c r="AH1056" t="s">
        <v>4889</v>
      </c>
      <c r="AI1056" t="s">
        <v>4890</v>
      </c>
      <c r="AK1056" t="s">
        <v>4891</v>
      </c>
    </row>
    <row r="1057" spans="1:37" x14ac:dyDescent="0.25">
      <c r="A1057" t="s">
        <v>4892</v>
      </c>
      <c r="C1057" t="s">
        <v>33</v>
      </c>
      <c r="D1057" t="s">
        <v>4893</v>
      </c>
      <c r="E1057" t="s">
        <v>5003</v>
      </c>
      <c r="G1057" t="s">
        <v>5004</v>
      </c>
      <c r="H1057" t="s">
        <v>34</v>
      </c>
      <c r="I1057" t="b">
        <v>0</v>
      </c>
      <c r="J1057" s="1">
        <v>42437</v>
      </c>
      <c r="K1057" s="2">
        <v>42437</v>
      </c>
      <c r="L1057" t="s">
        <v>40</v>
      </c>
      <c r="M1057" s="3">
        <v>0.73958333333333337</v>
      </c>
      <c r="N1057" t="s">
        <v>5003</v>
      </c>
      <c r="O1057" t="s">
        <v>5005</v>
      </c>
      <c r="P1057" t="s">
        <v>156</v>
      </c>
      <c r="Q1057" t="b">
        <v>0</v>
      </c>
      <c r="R1057" s="1">
        <v>42437</v>
      </c>
      <c r="S1057" s="2">
        <v>42437</v>
      </c>
      <c r="T1057" t="s">
        <v>40</v>
      </c>
      <c r="U1057" s="3">
        <v>0.82291666666666663</v>
      </c>
      <c r="V1057" t="s">
        <v>5006</v>
      </c>
      <c r="W1057" t="s">
        <v>5007</v>
      </c>
      <c r="X1057" t="s">
        <v>156</v>
      </c>
      <c r="Y1057" t="s">
        <v>4874</v>
      </c>
      <c r="Z1057" t="s">
        <v>4875</v>
      </c>
      <c r="AA1057" t="s">
        <v>4874</v>
      </c>
      <c r="AD1057" t="s">
        <v>37</v>
      </c>
      <c r="AE1057" t="s">
        <v>37</v>
      </c>
      <c r="AF1057" t="s">
        <v>38</v>
      </c>
      <c r="AG1057" t="s">
        <v>33</v>
      </c>
      <c r="AH1057" t="s">
        <v>4899</v>
      </c>
      <c r="AI1057" t="s">
        <v>4900</v>
      </c>
      <c r="AK1057" t="s">
        <v>4901</v>
      </c>
    </row>
    <row r="1058" spans="1:37" x14ac:dyDescent="0.25">
      <c r="A1058" t="s">
        <v>5008</v>
      </c>
      <c r="C1058" t="s">
        <v>33</v>
      </c>
      <c r="D1058" t="s">
        <v>5009</v>
      </c>
      <c r="G1058" t="s">
        <v>5010</v>
      </c>
      <c r="H1058" t="s">
        <v>34</v>
      </c>
      <c r="I1058" t="b">
        <v>0</v>
      </c>
      <c r="J1058" s="1">
        <v>42438</v>
      </c>
      <c r="K1058" s="2">
        <v>42438</v>
      </c>
      <c r="L1058" t="s">
        <v>41</v>
      </c>
      <c r="M1058" s="3">
        <v>0.4375</v>
      </c>
      <c r="N1058" t="s">
        <v>2588</v>
      </c>
      <c r="O1058" t="s">
        <v>2590</v>
      </c>
      <c r="P1058" t="s">
        <v>156</v>
      </c>
      <c r="Q1058" t="b">
        <v>0</v>
      </c>
      <c r="R1058" s="1">
        <v>42438</v>
      </c>
      <c r="S1058" s="2">
        <v>42438</v>
      </c>
      <c r="T1058" t="s">
        <v>41</v>
      </c>
      <c r="U1058" s="3">
        <v>0.46875</v>
      </c>
      <c r="V1058" t="s">
        <v>287</v>
      </c>
      <c r="W1058" t="s">
        <v>288</v>
      </c>
      <c r="X1058" t="s">
        <v>156</v>
      </c>
      <c r="Y1058" t="s">
        <v>4874</v>
      </c>
      <c r="Z1058" t="s">
        <v>4875</v>
      </c>
      <c r="AA1058" t="s">
        <v>4874</v>
      </c>
      <c r="AD1058" t="s">
        <v>37</v>
      </c>
      <c r="AE1058" t="s">
        <v>37</v>
      </c>
      <c r="AF1058" t="s">
        <v>38</v>
      </c>
      <c r="AG1058" t="s">
        <v>33</v>
      </c>
      <c r="AH1058" t="s">
        <v>5011</v>
      </c>
      <c r="AI1058" t="s">
        <v>5012</v>
      </c>
      <c r="AK1058" t="s">
        <v>5013</v>
      </c>
    </row>
    <row r="1059" spans="1:37" x14ac:dyDescent="0.25">
      <c r="A1059" t="s">
        <v>4907</v>
      </c>
      <c r="C1059" t="s">
        <v>33</v>
      </c>
      <c r="D1059" t="s">
        <v>4908</v>
      </c>
      <c r="E1059" t="s">
        <v>2594</v>
      </c>
      <c r="G1059" t="s">
        <v>5014</v>
      </c>
      <c r="H1059" t="s">
        <v>34</v>
      </c>
      <c r="I1059" t="b">
        <v>0</v>
      </c>
      <c r="J1059" s="1">
        <v>42438</v>
      </c>
      <c r="K1059" s="2">
        <v>42438</v>
      </c>
      <c r="L1059" t="s">
        <v>41</v>
      </c>
      <c r="M1059" s="3">
        <v>0.625</v>
      </c>
      <c r="N1059" t="s">
        <v>2594</v>
      </c>
      <c r="O1059" t="s">
        <v>2595</v>
      </c>
      <c r="P1059" t="s">
        <v>156</v>
      </c>
      <c r="Q1059" t="b">
        <v>0</v>
      </c>
      <c r="R1059" s="1">
        <v>42438</v>
      </c>
      <c r="S1059" s="2">
        <v>42438</v>
      </c>
      <c r="T1059" t="s">
        <v>41</v>
      </c>
      <c r="U1059" s="3">
        <v>0.72916666666666663</v>
      </c>
      <c r="V1059" t="s">
        <v>1596</v>
      </c>
      <c r="W1059" t="s">
        <v>1597</v>
      </c>
      <c r="X1059" t="s">
        <v>156</v>
      </c>
      <c r="Y1059" t="s">
        <v>4874</v>
      </c>
      <c r="Z1059" t="s">
        <v>4875</v>
      </c>
      <c r="AA1059" t="s">
        <v>4874</v>
      </c>
      <c r="AD1059" t="s">
        <v>37</v>
      </c>
      <c r="AE1059" t="s">
        <v>37</v>
      </c>
      <c r="AF1059" t="s">
        <v>38</v>
      </c>
      <c r="AG1059" t="s">
        <v>33</v>
      </c>
      <c r="AH1059" t="s">
        <v>4910</v>
      </c>
      <c r="AI1059" t="s">
        <v>4911</v>
      </c>
      <c r="AK1059" t="s">
        <v>4912</v>
      </c>
    </row>
    <row r="1060" spans="1:37" x14ac:dyDescent="0.25">
      <c r="A1060" t="s">
        <v>301</v>
      </c>
      <c r="C1060" t="s">
        <v>33</v>
      </c>
      <c r="D1060" t="s">
        <v>302</v>
      </c>
      <c r="G1060" t="s">
        <v>303</v>
      </c>
      <c r="H1060" t="s">
        <v>34</v>
      </c>
      <c r="I1060" t="b">
        <v>1</v>
      </c>
      <c r="J1060" s="1">
        <v>42439</v>
      </c>
      <c r="K1060" s="2">
        <v>42439</v>
      </c>
      <c r="L1060" t="s">
        <v>42</v>
      </c>
      <c r="M1060" s="3">
        <v>0</v>
      </c>
      <c r="N1060" t="s">
        <v>304</v>
      </c>
      <c r="O1060">
        <v>20160310</v>
      </c>
      <c r="Q1060" t="b">
        <v>1</v>
      </c>
      <c r="R1060" s="1">
        <v>42439</v>
      </c>
      <c r="S1060" s="2">
        <v>42439</v>
      </c>
      <c r="T1060" t="s">
        <v>42</v>
      </c>
      <c r="U1060" s="3">
        <v>0</v>
      </c>
      <c r="V1060" t="s">
        <v>304</v>
      </c>
      <c r="W1060">
        <v>20160310</v>
      </c>
      <c r="Y1060" t="s">
        <v>305</v>
      </c>
      <c r="AA1060" t="s">
        <v>164</v>
      </c>
      <c r="AD1060" t="s">
        <v>37</v>
      </c>
      <c r="AE1060" t="s">
        <v>37</v>
      </c>
      <c r="AF1060" t="s">
        <v>38</v>
      </c>
      <c r="AG1060" t="s">
        <v>33</v>
      </c>
      <c r="AH1060" t="s">
        <v>306</v>
      </c>
      <c r="AI1060" t="s">
        <v>307</v>
      </c>
      <c r="AK1060" t="s">
        <v>308</v>
      </c>
    </row>
    <row r="1061" spans="1:37" x14ac:dyDescent="0.25">
      <c r="A1061" t="s">
        <v>4935</v>
      </c>
      <c r="C1061" t="s">
        <v>33</v>
      </c>
      <c r="D1061" t="s">
        <v>5015</v>
      </c>
      <c r="G1061" t="s">
        <v>5016</v>
      </c>
      <c r="H1061" t="s">
        <v>34</v>
      </c>
      <c r="I1061" t="b">
        <v>0</v>
      </c>
      <c r="J1061" s="1">
        <v>42440</v>
      </c>
      <c r="K1061" s="2">
        <v>42440</v>
      </c>
      <c r="L1061" t="s">
        <v>43</v>
      </c>
      <c r="M1061" s="3">
        <v>0.4375</v>
      </c>
      <c r="N1061" t="s">
        <v>3141</v>
      </c>
      <c r="O1061" t="s">
        <v>3142</v>
      </c>
      <c r="P1061" t="s">
        <v>156</v>
      </c>
      <c r="Q1061" t="b">
        <v>0</v>
      </c>
      <c r="R1061" s="1">
        <v>42440</v>
      </c>
      <c r="S1061" s="2">
        <v>42440</v>
      </c>
      <c r="T1061" t="s">
        <v>43</v>
      </c>
      <c r="U1061" s="3">
        <v>0.46875</v>
      </c>
      <c r="V1061" t="s">
        <v>5017</v>
      </c>
      <c r="W1061" t="s">
        <v>5018</v>
      </c>
      <c r="X1061" t="s">
        <v>156</v>
      </c>
      <c r="Y1061" t="s">
        <v>4874</v>
      </c>
      <c r="Z1061" t="s">
        <v>4875</v>
      </c>
      <c r="AA1061" t="s">
        <v>4874</v>
      </c>
      <c r="AD1061" t="s">
        <v>37</v>
      </c>
      <c r="AE1061" t="s">
        <v>37</v>
      </c>
      <c r="AF1061" t="s">
        <v>38</v>
      </c>
      <c r="AG1061" t="s">
        <v>33</v>
      </c>
      <c r="AH1061" t="s">
        <v>4971</v>
      </c>
      <c r="AI1061" t="s">
        <v>4942</v>
      </c>
      <c r="AK1061" t="s">
        <v>4972</v>
      </c>
    </row>
    <row r="1062" spans="1:37" x14ac:dyDescent="0.25">
      <c r="A1062" t="s">
        <v>4943</v>
      </c>
      <c r="C1062" t="s">
        <v>33</v>
      </c>
      <c r="D1062" t="s">
        <v>5019</v>
      </c>
      <c r="G1062" t="s">
        <v>5020</v>
      </c>
      <c r="H1062" t="s">
        <v>34</v>
      </c>
      <c r="I1062" t="b">
        <v>0</v>
      </c>
      <c r="J1062" s="1">
        <v>42440</v>
      </c>
      <c r="K1062" s="2">
        <v>42440</v>
      </c>
      <c r="L1062" t="s">
        <v>43</v>
      </c>
      <c r="M1062" s="3">
        <v>0.58333333333333337</v>
      </c>
      <c r="N1062" t="s">
        <v>3144</v>
      </c>
      <c r="O1062" t="s">
        <v>3146</v>
      </c>
      <c r="P1062" t="s">
        <v>156</v>
      </c>
      <c r="Q1062" t="b">
        <v>0</v>
      </c>
      <c r="R1062" s="1">
        <v>42440</v>
      </c>
      <c r="S1062" s="2">
        <v>42440</v>
      </c>
      <c r="T1062" t="s">
        <v>43</v>
      </c>
      <c r="U1062" s="3">
        <v>0.75</v>
      </c>
      <c r="V1062" t="s">
        <v>5021</v>
      </c>
      <c r="W1062" t="s">
        <v>5022</v>
      </c>
      <c r="X1062" t="s">
        <v>156</v>
      </c>
      <c r="Y1062" t="s">
        <v>4874</v>
      </c>
      <c r="Z1062" t="s">
        <v>4875</v>
      </c>
      <c r="AA1062" t="s">
        <v>4874</v>
      </c>
      <c r="AD1062" t="s">
        <v>37</v>
      </c>
      <c r="AE1062" t="s">
        <v>37</v>
      </c>
      <c r="AF1062" t="s">
        <v>38</v>
      </c>
      <c r="AG1062" t="s">
        <v>33</v>
      </c>
      <c r="AH1062" t="s">
        <v>4889</v>
      </c>
      <c r="AI1062" t="s">
        <v>4948</v>
      </c>
      <c r="AK1062" t="s">
        <v>4891</v>
      </c>
    </row>
    <row r="1063" spans="1:37" x14ac:dyDescent="0.25">
      <c r="A1063" t="s">
        <v>4913</v>
      </c>
      <c r="C1063" t="s">
        <v>33</v>
      </c>
      <c r="D1063" t="s">
        <v>4949</v>
      </c>
      <c r="E1063" t="s">
        <v>5023</v>
      </c>
      <c r="F1063" t="s">
        <v>4916</v>
      </c>
      <c r="G1063" t="s">
        <v>5024</v>
      </c>
      <c r="H1063" t="s">
        <v>34</v>
      </c>
      <c r="I1063" t="b">
        <v>0</v>
      </c>
      <c r="J1063" s="1">
        <v>42441</v>
      </c>
      <c r="K1063" s="2">
        <v>42441</v>
      </c>
      <c r="L1063" t="s">
        <v>35</v>
      </c>
      <c r="M1063" s="3">
        <v>0.41666666666666669</v>
      </c>
      <c r="N1063" t="s">
        <v>5023</v>
      </c>
      <c r="O1063" t="s">
        <v>5025</v>
      </c>
      <c r="P1063" t="s">
        <v>156</v>
      </c>
      <c r="Q1063" t="b">
        <v>0</v>
      </c>
      <c r="R1063" s="1">
        <v>42441</v>
      </c>
      <c r="S1063" s="2">
        <v>42441</v>
      </c>
      <c r="T1063" t="s">
        <v>35</v>
      </c>
      <c r="U1063" s="3">
        <v>0.66666666666666663</v>
      </c>
      <c r="V1063" t="s">
        <v>395</v>
      </c>
      <c r="W1063" t="s">
        <v>396</v>
      </c>
      <c r="X1063" t="s">
        <v>156</v>
      </c>
      <c r="Y1063" t="s">
        <v>4874</v>
      </c>
      <c r="Z1063" t="s">
        <v>4875</v>
      </c>
      <c r="AA1063" t="s">
        <v>4874</v>
      </c>
      <c r="AD1063" t="s">
        <v>37</v>
      </c>
      <c r="AE1063" t="s">
        <v>37</v>
      </c>
      <c r="AF1063" t="s">
        <v>38</v>
      </c>
      <c r="AG1063" t="s">
        <v>33</v>
      </c>
      <c r="AH1063" t="s">
        <v>4921</v>
      </c>
      <c r="AI1063" t="s">
        <v>4922</v>
      </c>
      <c r="AK1063" t="s">
        <v>4923</v>
      </c>
    </row>
    <row r="1064" spans="1:37" x14ac:dyDescent="0.25">
      <c r="A1064" t="s">
        <v>4935</v>
      </c>
      <c r="C1064" t="s">
        <v>33</v>
      </c>
      <c r="D1064" t="s">
        <v>5026</v>
      </c>
      <c r="G1064" t="s">
        <v>5027</v>
      </c>
      <c r="H1064" t="s">
        <v>34</v>
      </c>
      <c r="I1064" t="b">
        <v>0</v>
      </c>
      <c r="J1064" s="1">
        <v>42443</v>
      </c>
      <c r="K1064" s="2">
        <v>42443</v>
      </c>
      <c r="L1064" t="s">
        <v>39</v>
      </c>
      <c r="M1064" s="3">
        <v>0.4375</v>
      </c>
      <c r="N1064" t="s">
        <v>2605</v>
      </c>
      <c r="O1064" t="s">
        <v>2607</v>
      </c>
      <c r="P1064" t="s">
        <v>156</v>
      </c>
      <c r="Q1064" t="b">
        <v>0</v>
      </c>
      <c r="R1064" s="1">
        <v>42443</v>
      </c>
      <c r="S1064" s="2">
        <v>42443</v>
      </c>
      <c r="T1064" t="s">
        <v>39</v>
      </c>
      <c r="U1064" s="3">
        <v>0.46875</v>
      </c>
      <c r="V1064" t="s">
        <v>3205</v>
      </c>
      <c r="W1064" t="s">
        <v>3206</v>
      </c>
      <c r="X1064" t="s">
        <v>156</v>
      </c>
      <c r="Y1064" t="s">
        <v>4874</v>
      </c>
      <c r="Z1064" t="s">
        <v>4875</v>
      </c>
      <c r="AA1064" t="s">
        <v>4874</v>
      </c>
      <c r="AD1064" t="s">
        <v>37</v>
      </c>
      <c r="AE1064" t="s">
        <v>37</v>
      </c>
      <c r="AF1064" t="s">
        <v>38</v>
      </c>
      <c r="AG1064" t="s">
        <v>33</v>
      </c>
      <c r="AH1064" t="s">
        <v>4971</v>
      </c>
      <c r="AI1064" t="s">
        <v>4942</v>
      </c>
      <c r="AK1064" t="s">
        <v>4972</v>
      </c>
    </row>
    <row r="1065" spans="1:37" x14ac:dyDescent="0.25">
      <c r="A1065" t="s">
        <v>4913</v>
      </c>
      <c r="C1065" t="s">
        <v>33</v>
      </c>
      <c r="D1065" t="s">
        <v>4973</v>
      </c>
      <c r="E1065" t="s">
        <v>5028</v>
      </c>
      <c r="F1065" t="s">
        <v>4975</v>
      </c>
      <c r="G1065" t="s">
        <v>5029</v>
      </c>
      <c r="H1065" t="s">
        <v>34</v>
      </c>
      <c r="I1065" t="b">
        <v>0</v>
      </c>
      <c r="J1065" s="1">
        <v>42443</v>
      </c>
      <c r="K1065" s="2">
        <v>42443</v>
      </c>
      <c r="L1065" t="s">
        <v>39</v>
      </c>
      <c r="M1065" s="3">
        <v>0.54166666666666663</v>
      </c>
      <c r="N1065" t="s">
        <v>5028</v>
      </c>
      <c r="O1065" t="s">
        <v>5030</v>
      </c>
      <c r="P1065" t="s">
        <v>156</v>
      </c>
      <c r="Q1065" t="b">
        <v>0</v>
      </c>
      <c r="R1065" s="1">
        <v>42443</v>
      </c>
      <c r="S1065" s="2">
        <v>42443</v>
      </c>
      <c r="T1065" t="s">
        <v>39</v>
      </c>
      <c r="U1065" s="3">
        <v>0.79166666666666663</v>
      </c>
      <c r="V1065" t="s">
        <v>5031</v>
      </c>
      <c r="W1065" t="s">
        <v>5032</v>
      </c>
      <c r="X1065" t="s">
        <v>156</v>
      </c>
      <c r="Y1065" t="s">
        <v>4874</v>
      </c>
      <c r="Z1065" t="s">
        <v>4875</v>
      </c>
      <c r="AA1065" t="s">
        <v>4874</v>
      </c>
      <c r="AD1065" t="s">
        <v>37</v>
      </c>
      <c r="AE1065" t="s">
        <v>37</v>
      </c>
      <c r="AF1065" t="s">
        <v>38</v>
      </c>
      <c r="AG1065" t="s">
        <v>33</v>
      </c>
      <c r="AH1065" t="s">
        <v>4921</v>
      </c>
      <c r="AI1065" t="s">
        <v>4922</v>
      </c>
      <c r="AK1065" t="s">
        <v>4923</v>
      </c>
    </row>
    <row r="1066" spans="1:37" x14ac:dyDescent="0.25">
      <c r="A1066" t="s">
        <v>4907</v>
      </c>
      <c r="C1066" t="s">
        <v>33</v>
      </c>
      <c r="D1066" t="s">
        <v>4908</v>
      </c>
      <c r="E1066" t="s">
        <v>1603</v>
      </c>
      <c r="G1066" t="s">
        <v>5033</v>
      </c>
      <c r="H1066" t="s">
        <v>34</v>
      </c>
      <c r="I1066" t="b">
        <v>0</v>
      </c>
      <c r="J1066" s="1">
        <v>42443</v>
      </c>
      <c r="K1066" s="2">
        <v>42443</v>
      </c>
      <c r="L1066" t="s">
        <v>39</v>
      </c>
      <c r="M1066" s="3">
        <v>0.625</v>
      </c>
      <c r="N1066" t="s">
        <v>1603</v>
      </c>
      <c r="O1066" t="s">
        <v>1604</v>
      </c>
      <c r="P1066" t="s">
        <v>156</v>
      </c>
      <c r="Q1066" t="b">
        <v>0</v>
      </c>
      <c r="R1066" s="1">
        <v>42443</v>
      </c>
      <c r="S1066" s="2">
        <v>42443</v>
      </c>
      <c r="T1066" t="s">
        <v>39</v>
      </c>
      <c r="U1066" s="3">
        <v>0.72916666666666663</v>
      </c>
      <c r="V1066" t="s">
        <v>5034</v>
      </c>
      <c r="W1066" t="s">
        <v>5035</v>
      </c>
      <c r="X1066" t="s">
        <v>156</v>
      </c>
      <c r="Y1066" t="s">
        <v>4874</v>
      </c>
      <c r="Z1066" t="s">
        <v>4875</v>
      </c>
      <c r="AA1066" t="s">
        <v>4874</v>
      </c>
      <c r="AD1066" t="s">
        <v>37</v>
      </c>
      <c r="AE1066" t="s">
        <v>37</v>
      </c>
      <c r="AF1066" t="s">
        <v>38</v>
      </c>
      <c r="AG1066" t="s">
        <v>33</v>
      </c>
      <c r="AH1066" t="s">
        <v>4910</v>
      </c>
      <c r="AI1066" t="s">
        <v>4911</v>
      </c>
      <c r="AK1066" t="s">
        <v>4912</v>
      </c>
    </row>
    <row r="1067" spans="1:37" x14ac:dyDescent="0.25">
      <c r="A1067" t="s">
        <v>4983</v>
      </c>
      <c r="C1067" t="s">
        <v>33</v>
      </c>
      <c r="D1067" t="s">
        <v>4984</v>
      </c>
      <c r="E1067" t="s">
        <v>5036</v>
      </c>
      <c r="G1067" t="s">
        <v>5037</v>
      </c>
      <c r="H1067" t="s">
        <v>34</v>
      </c>
      <c r="I1067" t="b">
        <v>0</v>
      </c>
      <c r="J1067" s="1">
        <v>42443</v>
      </c>
      <c r="K1067" s="2">
        <v>42443</v>
      </c>
      <c r="L1067" t="s">
        <v>39</v>
      </c>
      <c r="M1067" s="3">
        <v>0.64583333333333337</v>
      </c>
      <c r="N1067" t="s">
        <v>5036</v>
      </c>
      <c r="O1067" t="s">
        <v>5038</v>
      </c>
      <c r="P1067" t="s">
        <v>156</v>
      </c>
      <c r="Q1067" t="b">
        <v>0</v>
      </c>
      <c r="R1067" s="1">
        <v>42443</v>
      </c>
      <c r="S1067" s="2">
        <v>42443</v>
      </c>
      <c r="T1067" t="s">
        <v>39</v>
      </c>
      <c r="U1067" s="3">
        <v>0.77083333333333337</v>
      </c>
      <c r="V1067" t="s">
        <v>427</v>
      </c>
      <c r="W1067" t="s">
        <v>428</v>
      </c>
      <c r="X1067" t="s">
        <v>156</v>
      </c>
      <c r="Y1067" t="s">
        <v>4874</v>
      </c>
      <c r="Z1067" t="s">
        <v>4875</v>
      </c>
      <c r="AA1067" t="s">
        <v>4874</v>
      </c>
      <c r="AD1067" t="s">
        <v>37</v>
      </c>
      <c r="AE1067" t="s">
        <v>37</v>
      </c>
      <c r="AF1067" t="s">
        <v>38</v>
      </c>
      <c r="AG1067" t="s">
        <v>33</v>
      </c>
      <c r="AH1067" t="s">
        <v>4927</v>
      </c>
      <c r="AI1067" t="s">
        <v>4988</v>
      </c>
      <c r="AK1067" t="s">
        <v>4989</v>
      </c>
    </row>
    <row r="1068" spans="1:37" x14ac:dyDescent="0.25">
      <c r="A1068" t="s">
        <v>4871</v>
      </c>
      <c r="C1068" t="s">
        <v>33</v>
      </c>
      <c r="D1068" t="s">
        <v>4872</v>
      </c>
      <c r="E1068" t="s">
        <v>4258</v>
      </c>
      <c r="G1068" t="s">
        <v>5039</v>
      </c>
      <c r="H1068" t="s">
        <v>34</v>
      </c>
      <c r="I1068" t="b">
        <v>0</v>
      </c>
      <c r="J1068" s="1">
        <v>42444</v>
      </c>
      <c r="K1068" s="2">
        <v>42444</v>
      </c>
      <c r="L1068" t="s">
        <v>40</v>
      </c>
      <c r="M1068" s="3">
        <v>0.41666666666666669</v>
      </c>
      <c r="N1068" t="s">
        <v>4258</v>
      </c>
      <c r="O1068" t="s">
        <v>4260</v>
      </c>
      <c r="P1068" t="s">
        <v>156</v>
      </c>
      <c r="Q1068" t="b">
        <v>0</v>
      </c>
      <c r="R1068" s="1">
        <v>42444</v>
      </c>
      <c r="S1068" s="2">
        <v>42444</v>
      </c>
      <c r="T1068" t="s">
        <v>40</v>
      </c>
      <c r="U1068" s="3">
        <v>0.70833333333333337</v>
      </c>
      <c r="V1068" t="s">
        <v>4273</v>
      </c>
      <c r="W1068" t="s">
        <v>4274</v>
      </c>
      <c r="X1068" t="s">
        <v>156</v>
      </c>
      <c r="Y1068" t="s">
        <v>4874</v>
      </c>
      <c r="Z1068" t="s">
        <v>4875</v>
      </c>
      <c r="AA1068" t="s">
        <v>4874</v>
      </c>
      <c r="AD1068" t="s">
        <v>37</v>
      </c>
      <c r="AE1068" t="s">
        <v>37</v>
      </c>
      <c r="AF1068" t="s">
        <v>38</v>
      </c>
      <c r="AG1068" t="s">
        <v>33</v>
      </c>
      <c r="AH1068" t="s">
        <v>4876</v>
      </c>
      <c r="AI1068" t="s">
        <v>4877</v>
      </c>
      <c r="AK1068" t="s">
        <v>4878</v>
      </c>
    </row>
    <row r="1069" spans="1:37" x14ac:dyDescent="0.25">
      <c r="A1069" t="s">
        <v>4879</v>
      </c>
      <c r="C1069" t="s">
        <v>33</v>
      </c>
      <c r="D1069" t="s">
        <v>5040</v>
      </c>
      <c r="G1069" t="s">
        <v>5041</v>
      </c>
      <c r="H1069" t="s">
        <v>34</v>
      </c>
      <c r="I1069" t="b">
        <v>0</v>
      </c>
      <c r="J1069" s="1">
        <v>42444</v>
      </c>
      <c r="K1069" s="2">
        <v>42444</v>
      </c>
      <c r="L1069" t="s">
        <v>40</v>
      </c>
      <c r="M1069" s="3">
        <v>0.625</v>
      </c>
      <c r="N1069" t="s">
        <v>1622</v>
      </c>
      <c r="O1069" t="s">
        <v>1623</v>
      </c>
      <c r="P1069" t="s">
        <v>156</v>
      </c>
      <c r="Q1069" t="b">
        <v>0</v>
      </c>
      <c r="R1069" s="1">
        <v>42444</v>
      </c>
      <c r="S1069" s="2">
        <v>42444</v>
      </c>
      <c r="T1069" t="s">
        <v>40</v>
      </c>
      <c r="U1069" s="3">
        <v>0.79166666666666663</v>
      </c>
      <c r="V1069" t="s">
        <v>5042</v>
      </c>
      <c r="W1069" t="s">
        <v>5043</v>
      </c>
      <c r="X1069" t="s">
        <v>156</v>
      </c>
      <c r="Y1069" t="s">
        <v>4874</v>
      </c>
      <c r="Z1069" t="s">
        <v>4875</v>
      </c>
      <c r="AA1069" t="s">
        <v>4874</v>
      </c>
      <c r="AD1069" t="s">
        <v>37</v>
      </c>
      <c r="AE1069" t="s">
        <v>37</v>
      </c>
      <c r="AF1069" t="s">
        <v>38</v>
      </c>
      <c r="AG1069" t="s">
        <v>33</v>
      </c>
      <c r="AH1069" t="s">
        <v>4921</v>
      </c>
      <c r="AI1069" t="s">
        <v>5044</v>
      </c>
      <c r="AK1069" t="s">
        <v>5045</v>
      </c>
    </row>
    <row r="1070" spans="1:37" x14ac:dyDescent="0.25">
      <c r="A1070" t="s">
        <v>1459</v>
      </c>
      <c r="C1070" t="s">
        <v>33</v>
      </c>
      <c r="D1070" t="s">
        <v>5046</v>
      </c>
      <c r="G1070" t="s">
        <v>5047</v>
      </c>
      <c r="H1070" t="s">
        <v>34</v>
      </c>
      <c r="I1070" t="b">
        <v>0</v>
      </c>
      <c r="J1070" s="1">
        <v>42444</v>
      </c>
      <c r="K1070" s="2">
        <v>42444</v>
      </c>
      <c r="L1070" t="s">
        <v>40</v>
      </c>
      <c r="M1070" s="3">
        <v>0.6875</v>
      </c>
      <c r="N1070" t="s">
        <v>2614</v>
      </c>
      <c r="O1070" t="s">
        <v>2615</v>
      </c>
      <c r="P1070" t="s">
        <v>156</v>
      </c>
      <c r="Q1070" t="b">
        <v>0</v>
      </c>
      <c r="R1070" s="1">
        <v>42444</v>
      </c>
      <c r="S1070" s="2">
        <v>42444</v>
      </c>
      <c r="T1070" t="s">
        <v>40</v>
      </c>
      <c r="U1070" s="3">
        <v>0.75</v>
      </c>
      <c r="V1070" t="s">
        <v>438</v>
      </c>
      <c r="W1070" t="s">
        <v>439</v>
      </c>
      <c r="X1070" t="s">
        <v>156</v>
      </c>
      <c r="Y1070" t="s">
        <v>4874</v>
      </c>
      <c r="Z1070" t="s">
        <v>4875</v>
      </c>
      <c r="AA1070" t="s">
        <v>4874</v>
      </c>
      <c r="AD1070" t="s">
        <v>37</v>
      </c>
      <c r="AE1070" t="s">
        <v>37</v>
      </c>
      <c r="AF1070" t="s">
        <v>38</v>
      </c>
      <c r="AG1070" t="s">
        <v>33</v>
      </c>
      <c r="AH1070" t="s">
        <v>4889</v>
      </c>
      <c r="AI1070" t="s">
        <v>4890</v>
      </c>
      <c r="AK1070" t="s">
        <v>4891</v>
      </c>
    </row>
    <row r="1071" spans="1:37" x14ac:dyDescent="0.25">
      <c r="A1071" t="s">
        <v>4892</v>
      </c>
      <c r="C1071" t="s">
        <v>33</v>
      </c>
      <c r="D1071" t="s">
        <v>4893</v>
      </c>
      <c r="E1071" t="s">
        <v>5048</v>
      </c>
      <c r="G1071" t="s">
        <v>5049</v>
      </c>
      <c r="H1071" t="s">
        <v>34</v>
      </c>
      <c r="I1071" t="b">
        <v>0</v>
      </c>
      <c r="J1071" s="1">
        <v>42444</v>
      </c>
      <c r="K1071" s="2">
        <v>42444</v>
      </c>
      <c r="L1071" t="s">
        <v>40</v>
      </c>
      <c r="M1071" s="3">
        <v>0.73958333333333337</v>
      </c>
      <c r="N1071" t="s">
        <v>5048</v>
      </c>
      <c r="O1071" t="s">
        <v>5050</v>
      </c>
      <c r="P1071" t="s">
        <v>156</v>
      </c>
      <c r="Q1071" t="b">
        <v>0</v>
      </c>
      <c r="R1071" s="1">
        <v>42444</v>
      </c>
      <c r="S1071" s="2">
        <v>42444</v>
      </c>
      <c r="T1071" t="s">
        <v>40</v>
      </c>
      <c r="U1071" s="3">
        <v>0.82291666666666663</v>
      </c>
      <c r="V1071" t="s">
        <v>5051</v>
      </c>
      <c r="W1071" t="s">
        <v>5052</v>
      </c>
      <c r="X1071" t="s">
        <v>156</v>
      </c>
      <c r="Y1071" t="s">
        <v>4874</v>
      </c>
      <c r="Z1071" t="s">
        <v>4875</v>
      </c>
      <c r="AA1071" t="s">
        <v>4874</v>
      </c>
      <c r="AD1071" t="s">
        <v>37</v>
      </c>
      <c r="AE1071" t="s">
        <v>37</v>
      </c>
      <c r="AF1071" t="s">
        <v>38</v>
      </c>
      <c r="AG1071" t="s">
        <v>33</v>
      </c>
      <c r="AH1071" t="s">
        <v>4899</v>
      </c>
      <c r="AI1071" t="s">
        <v>4900</v>
      </c>
      <c r="AK1071" t="s">
        <v>4901</v>
      </c>
    </row>
    <row r="1072" spans="1:37" x14ac:dyDescent="0.25">
      <c r="A1072" t="s">
        <v>5053</v>
      </c>
      <c r="C1072" t="s">
        <v>33</v>
      </c>
      <c r="D1072" t="s">
        <v>5054</v>
      </c>
      <c r="G1072" t="s">
        <v>5055</v>
      </c>
      <c r="H1072" t="s">
        <v>34</v>
      </c>
      <c r="I1072" t="b">
        <v>0</v>
      </c>
      <c r="J1072" s="1">
        <v>42445</v>
      </c>
      <c r="K1072" s="2">
        <v>42445</v>
      </c>
      <c r="L1072" t="s">
        <v>41</v>
      </c>
      <c r="M1072" s="3">
        <v>0.4375</v>
      </c>
      <c r="N1072" t="s">
        <v>2622</v>
      </c>
      <c r="O1072" t="s">
        <v>2624</v>
      </c>
      <c r="P1072" t="s">
        <v>156</v>
      </c>
      <c r="Q1072" t="b">
        <v>0</v>
      </c>
      <c r="R1072" s="1">
        <v>42445</v>
      </c>
      <c r="S1072" s="2">
        <v>42445</v>
      </c>
      <c r="T1072" t="s">
        <v>41</v>
      </c>
      <c r="U1072" s="3">
        <v>0.46875</v>
      </c>
      <c r="V1072" t="s">
        <v>452</v>
      </c>
      <c r="W1072" t="s">
        <v>453</v>
      </c>
      <c r="X1072" t="s">
        <v>156</v>
      </c>
      <c r="Y1072" t="s">
        <v>4874</v>
      </c>
      <c r="Z1072" t="s">
        <v>4875</v>
      </c>
      <c r="AA1072" t="s">
        <v>4874</v>
      </c>
      <c r="AD1072" t="s">
        <v>37</v>
      </c>
      <c r="AE1072" t="s">
        <v>37</v>
      </c>
      <c r="AF1072" t="s">
        <v>38</v>
      </c>
      <c r="AG1072" t="s">
        <v>33</v>
      </c>
      <c r="AH1072" t="s">
        <v>4971</v>
      </c>
      <c r="AI1072" t="s">
        <v>5056</v>
      </c>
      <c r="AK1072" t="s">
        <v>4972</v>
      </c>
    </row>
    <row r="1073" spans="1:37" x14ac:dyDescent="0.25">
      <c r="A1073" t="s">
        <v>4907</v>
      </c>
      <c r="C1073" t="s">
        <v>33</v>
      </c>
      <c r="D1073" t="s">
        <v>4908</v>
      </c>
      <c r="E1073" t="s">
        <v>3265</v>
      </c>
      <c r="G1073" t="s">
        <v>5057</v>
      </c>
      <c r="H1073" t="s">
        <v>34</v>
      </c>
      <c r="I1073" t="b">
        <v>0</v>
      </c>
      <c r="J1073" s="1">
        <v>42445</v>
      </c>
      <c r="K1073" s="2">
        <v>42445</v>
      </c>
      <c r="L1073" t="s">
        <v>41</v>
      </c>
      <c r="M1073" s="3">
        <v>0.625</v>
      </c>
      <c r="N1073" t="s">
        <v>3265</v>
      </c>
      <c r="O1073" t="s">
        <v>3266</v>
      </c>
      <c r="P1073" t="s">
        <v>156</v>
      </c>
      <c r="Q1073" t="b">
        <v>0</v>
      </c>
      <c r="R1073" s="1">
        <v>42445</v>
      </c>
      <c r="S1073" s="2">
        <v>42445</v>
      </c>
      <c r="T1073" t="s">
        <v>41</v>
      </c>
      <c r="U1073" s="3">
        <v>0.72916666666666663</v>
      </c>
      <c r="V1073" t="s">
        <v>1653</v>
      </c>
      <c r="W1073" t="s">
        <v>1654</v>
      </c>
      <c r="X1073" t="s">
        <v>156</v>
      </c>
      <c r="Y1073" t="s">
        <v>4874</v>
      </c>
      <c r="Z1073" t="s">
        <v>4875</v>
      </c>
      <c r="AA1073" t="s">
        <v>4874</v>
      </c>
      <c r="AD1073" t="s">
        <v>37</v>
      </c>
      <c r="AE1073" t="s">
        <v>37</v>
      </c>
      <c r="AF1073" t="s">
        <v>38</v>
      </c>
      <c r="AG1073" t="s">
        <v>33</v>
      </c>
      <c r="AH1073" t="s">
        <v>4910</v>
      </c>
      <c r="AI1073" t="s">
        <v>4911</v>
      </c>
      <c r="AK1073" t="s">
        <v>4912</v>
      </c>
    </row>
    <row r="1074" spans="1:37" x14ac:dyDescent="0.25">
      <c r="A1074" t="s">
        <v>4913</v>
      </c>
      <c r="C1074" t="s">
        <v>33</v>
      </c>
      <c r="D1074" t="s">
        <v>4914</v>
      </c>
      <c r="E1074" t="s">
        <v>5058</v>
      </c>
      <c r="F1074" t="s">
        <v>4916</v>
      </c>
      <c r="G1074" t="s">
        <v>5059</v>
      </c>
      <c r="H1074" t="s">
        <v>34</v>
      </c>
      <c r="I1074" t="b">
        <v>0</v>
      </c>
      <c r="J1074" s="1">
        <v>42446</v>
      </c>
      <c r="K1074" s="2">
        <v>42446</v>
      </c>
      <c r="L1074" t="s">
        <v>42</v>
      </c>
      <c r="M1074" s="3">
        <v>0.54166666666666663</v>
      </c>
      <c r="N1074" t="s">
        <v>5058</v>
      </c>
      <c r="O1074" t="s">
        <v>5060</v>
      </c>
      <c r="P1074" t="s">
        <v>156</v>
      </c>
      <c r="Q1074" t="b">
        <v>0</v>
      </c>
      <c r="R1074" s="1">
        <v>42446</v>
      </c>
      <c r="S1074" s="2">
        <v>42446</v>
      </c>
      <c r="T1074" t="s">
        <v>42</v>
      </c>
      <c r="U1074" s="3">
        <v>0.79166666666666663</v>
      </c>
      <c r="V1074" t="s">
        <v>5061</v>
      </c>
      <c r="W1074" t="s">
        <v>5062</v>
      </c>
      <c r="X1074" t="s">
        <v>156</v>
      </c>
      <c r="Y1074" t="s">
        <v>4874</v>
      </c>
      <c r="Z1074" t="s">
        <v>4875</v>
      </c>
      <c r="AA1074" t="s">
        <v>4874</v>
      </c>
      <c r="AD1074" t="s">
        <v>37</v>
      </c>
      <c r="AE1074" t="s">
        <v>37</v>
      </c>
      <c r="AF1074" t="s">
        <v>38</v>
      </c>
      <c r="AG1074" t="s">
        <v>33</v>
      </c>
      <c r="AH1074" t="s">
        <v>4921</v>
      </c>
      <c r="AI1074" t="s">
        <v>4922</v>
      </c>
      <c r="AK1074" t="s">
        <v>4923</v>
      </c>
    </row>
    <row r="1075" spans="1:37" x14ac:dyDescent="0.25">
      <c r="A1075" t="s">
        <v>4924</v>
      </c>
      <c r="C1075" t="s">
        <v>33</v>
      </c>
      <c r="D1075" t="s">
        <v>5063</v>
      </c>
      <c r="G1075" t="s">
        <v>5064</v>
      </c>
      <c r="H1075" t="s">
        <v>34</v>
      </c>
      <c r="I1075" t="b">
        <v>0</v>
      </c>
      <c r="J1075" s="1">
        <v>42446</v>
      </c>
      <c r="K1075" s="2">
        <v>42446</v>
      </c>
      <c r="L1075" t="s">
        <v>42</v>
      </c>
      <c r="M1075" s="3">
        <v>0.625</v>
      </c>
      <c r="N1075" t="s">
        <v>1658</v>
      </c>
      <c r="O1075" t="s">
        <v>1659</v>
      </c>
      <c r="P1075" t="s">
        <v>156</v>
      </c>
      <c r="Q1075" t="b">
        <v>0</v>
      </c>
      <c r="R1075" s="1">
        <v>42446</v>
      </c>
      <c r="S1075" s="2">
        <v>42446</v>
      </c>
      <c r="T1075" t="s">
        <v>42</v>
      </c>
      <c r="U1075" s="3">
        <v>0.75</v>
      </c>
      <c r="V1075" t="s">
        <v>476</v>
      </c>
      <c r="W1075" t="s">
        <v>477</v>
      </c>
      <c r="X1075" t="s">
        <v>156</v>
      </c>
      <c r="Y1075" t="s">
        <v>4874</v>
      </c>
      <c r="Z1075" t="s">
        <v>4875</v>
      </c>
      <c r="AA1075" t="s">
        <v>4874</v>
      </c>
      <c r="AD1075" t="s">
        <v>37</v>
      </c>
      <c r="AE1075" t="s">
        <v>37</v>
      </c>
      <c r="AF1075" t="s">
        <v>38</v>
      </c>
      <c r="AG1075" t="s">
        <v>33</v>
      </c>
      <c r="AH1075" t="s">
        <v>4927</v>
      </c>
      <c r="AI1075" t="s">
        <v>4928</v>
      </c>
      <c r="AK1075" t="s">
        <v>4929</v>
      </c>
    </row>
    <row r="1076" spans="1:37" x14ac:dyDescent="0.25">
      <c r="A1076" t="s">
        <v>5065</v>
      </c>
      <c r="C1076" t="s">
        <v>33</v>
      </c>
      <c r="D1076" t="s">
        <v>5066</v>
      </c>
      <c r="G1076" t="s">
        <v>5067</v>
      </c>
      <c r="H1076" t="s">
        <v>34</v>
      </c>
      <c r="I1076" t="b">
        <v>0</v>
      </c>
      <c r="J1076" s="1">
        <v>42446</v>
      </c>
      <c r="K1076" s="2">
        <v>42446</v>
      </c>
      <c r="L1076" t="s">
        <v>42</v>
      </c>
      <c r="M1076" s="3">
        <v>0.66666666666666663</v>
      </c>
      <c r="N1076" t="s">
        <v>1674</v>
      </c>
      <c r="O1076" t="s">
        <v>1675</v>
      </c>
      <c r="P1076" t="s">
        <v>156</v>
      </c>
      <c r="Q1076" t="b">
        <v>0</v>
      </c>
      <c r="R1076" s="1">
        <v>42446</v>
      </c>
      <c r="S1076" s="2">
        <v>42446</v>
      </c>
      <c r="T1076" t="s">
        <v>42</v>
      </c>
      <c r="U1076" s="3">
        <v>0.70833333333333337</v>
      </c>
      <c r="V1076" t="s">
        <v>1670</v>
      </c>
      <c r="W1076" t="s">
        <v>1671</v>
      </c>
      <c r="X1076" t="s">
        <v>156</v>
      </c>
      <c r="Y1076" t="s">
        <v>4874</v>
      </c>
      <c r="Z1076" t="s">
        <v>4875</v>
      </c>
      <c r="AA1076" t="s">
        <v>4874</v>
      </c>
      <c r="AD1076" t="s">
        <v>37</v>
      </c>
      <c r="AE1076" t="s">
        <v>37</v>
      </c>
      <c r="AF1076" t="s">
        <v>38</v>
      </c>
      <c r="AG1076" t="s">
        <v>33</v>
      </c>
      <c r="AH1076" t="s">
        <v>5068</v>
      </c>
      <c r="AI1076" t="s">
        <v>5069</v>
      </c>
      <c r="AK1076" t="s">
        <v>5070</v>
      </c>
    </row>
    <row r="1077" spans="1:37" x14ac:dyDescent="0.25">
      <c r="A1077" t="s">
        <v>4935</v>
      </c>
      <c r="C1077" t="s">
        <v>33</v>
      </c>
      <c r="D1077" t="s">
        <v>5071</v>
      </c>
      <c r="G1077" t="s">
        <v>5072</v>
      </c>
      <c r="H1077" t="s">
        <v>34</v>
      </c>
      <c r="I1077" t="b">
        <v>0</v>
      </c>
      <c r="J1077" s="1">
        <v>42447</v>
      </c>
      <c r="K1077" s="2">
        <v>42447</v>
      </c>
      <c r="L1077" t="s">
        <v>43</v>
      </c>
      <c r="M1077" s="3">
        <v>0.4375</v>
      </c>
      <c r="N1077" t="s">
        <v>5073</v>
      </c>
      <c r="O1077" t="s">
        <v>5074</v>
      </c>
      <c r="P1077" t="s">
        <v>156</v>
      </c>
      <c r="Q1077" t="b">
        <v>0</v>
      </c>
      <c r="R1077" s="1">
        <v>42447</v>
      </c>
      <c r="S1077" s="2">
        <v>42447</v>
      </c>
      <c r="T1077" t="s">
        <v>43</v>
      </c>
      <c r="U1077" s="3">
        <v>0.46875</v>
      </c>
      <c r="V1077" t="s">
        <v>5075</v>
      </c>
      <c r="W1077" t="s">
        <v>5076</v>
      </c>
      <c r="X1077" t="s">
        <v>156</v>
      </c>
      <c r="Y1077" t="s">
        <v>4874</v>
      </c>
      <c r="Z1077" t="s">
        <v>4875</v>
      </c>
      <c r="AA1077" t="s">
        <v>4874</v>
      </c>
      <c r="AD1077" t="s">
        <v>37</v>
      </c>
      <c r="AE1077" t="s">
        <v>37</v>
      </c>
      <c r="AF1077" t="s">
        <v>38</v>
      </c>
      <c r="AG1077" t="s">
        <v>33</v>
      </c>
      <c r="AH1077" t="s">
        <v>4971</v>
      </c>
      <c r="AI1077" t="s">
        <v>4942</v>
      </c>
      <c r="AK1077" t="s">
        <v>4972</v>
      </c>
    </row>
    <row r="1078" spans="1:37" x14ac:dyDescent="0.25">
      <c r="A1078" t="s">
        <v>4943</v>
      </c>
      <c r="C1078" t="s">
        <v>33</v>
      </c>
      <c r="D1078" t="s">
        <v>5077</v>
      </c>
      <c r="G1078" t="s">
        <v>5078</v>
      </c>
      <c r="H1078" t="s">
        <v>34</v>
      </c>
      <c r="I1078" t="b">
        <v>0</v>
      </c>
      <c r="J1078" s="1">
        <v>42447</v>
      </c>
      <c r="K1078" s="2">
        <v>42447</v>
      </c>
      <c r="L1078" t="s">
        <v>43</v>
      </c>
      <c r="M1078" s="3">
        <v>0.58333333333333337</v>
      </c>
      <c r="N1078" t="s">
        <v>3275</v>
      </c>
      <c r="O1078" t="s">
        <v>3277</v>
      </c>
      <c r="P1078" t="s">
        <v>156</v>
      </c>
      <c r="Q1078" t="b">
        <v>0</v>
      </c>
      <c r="R1078" s="1">
        <v>42447</v>
      </c>
      <c r="S1078" s="2">
        <v>42447</v>
      </c>
      <c r="T1078" t="s">
        <v>43</v>
      </c>
      <c r="U1078" s="3">
        <v>0.75</v>
      </c>
      <c r="V1078" t="s">
        <v>5079</v>
      </c>
      <c r="W1078" t="s">
        <v>5080</v>
      </c>
      <c r="X1078" t="s">
        <v>156</v>
      </c>
      <c r="Y1078" t="s">
        <v>4874</v>
      </c>
      <c r="Z1078" t="s">
        <v>4875</v>
      </c>
      <c r="AA1078" t="s">
        <v>4874</v>
      </c>
      <c r="AD1078" t="s">
        <v>37</v>
      </c>
      <c r="AE1078" t="s">
        <v>37</v>
      </c>
      <c r="AF1078" t="s">
        <v>38</v>
      </c>
      <c r="AG1078" t="s">
        <v>33</v>
      </c>
      <c r="AH1078" t="s">
        <v>4889</v>
      </c>
      <c r="AI1078" t="s">
        <v>4948</v>
      </c>
      <c r="AK1078" t="s">
        <v>4891</v>
      </c>
    </row>
    <row r="1079" spans="1:37" x14ac:dyDescent="0.25">
      <c r="A1079" t="s">
        <v>4913</v>
      </c>
      <c r="C1079" t="s">
        <v>33</v>
      </c>
      <c r="D1079" t="s">
        <v>4949</v>
      </c>
      <c r="E1079" t="s">
        <v>5081</v>
      </c>
      <c r="F1079" t="s">
        <v>4916</v>
      </c>
      <c r="G1079" t="s">
        <v>5082</v>
      </c>
      <c r="H1079" t="s">
        <v>34</v>
      </c>
      <c r="I1079" t="b">
        <v>0</v>
      </c>
      <c r="J1079" s="1">
        <v>42448</v>
      </c>
      <c r="K1079" s="2">
        <v>42448</v>
      </c>
      <c r="L1079" t="s">
        <v>35</v>
      </c>
      <c r="M1079" s="3">
        <v>0.41666666666666669</v>
      </c>
      <c r="N1079" t="s">
        <v>5081</v>
      </c>
      <c r="O1079" t="s">
        <v>5083</v>
      </c>
      <c r="P1079" t="s">
        <v>156</v>
      </c>
      <c r="Q1079" t="b">
        <v>0</v>
      </c>
      <c r="R1079" s="1">
        <v>42448</v>
      </c>
      <c r="S1079" s="2">
        <v>42448</v>
      </c>
      <c r="T1079" t="s">
        <v>35</v>
      </c>
      <c r="U1079" s="3">
        <v>0.66666666666666663</v>
      </c>
      <c r="V1079" t="s">
        <v>5084</v>
      </c>
      <c r="W1079" t="s">
        <v>5085</v>
      </c>
      <c r="X1079" t="s">
        <v>156</v>
      </c>
      <c r="Y1079" t="s">
        <v>4874</v>
      </c>
      <c r="Z1079" t="s">
        <v>4875</v>
      </c>
      <c r="AA1079" t="s">
        <v>4874</v>
      </c>
      <c r="AD1079" t="s">
        <v>37</v>
      </c>
      <c r="AE1079" t="s">
        <v>37</v>
      </c>
      <c r="AF1079" t="s">
        <v>38</v>
      </c>
      <c r="AG1079" t="s">
        <v>33</v>
      </c>
      <c r="AH1079" t="s">
        <v>4921</v>
      </c>
      <c r="AI1079" t="s">
        <v>4922</v>
      </c>
      <c r="AK1079" t="s">
        <v>4923</v>
      </c>
    </row>
    <row r="1080" spans="1:37" x14ac:dyDescent="0.25">
      <c r="A1080" t="s">
        <v>5086</v>
      </c>
      <c r="C1080" t="s">
        <v>33</v>
      </c>
      <c r="D1080" t="s">
        <v>5087</v>
      </c>
      <c r="G1080" t="s">
        <v>5088</v>
      </c>
      <c r="H1080" t="s">
        <v>34</v>
      </c>
      <c r="I1080" t="b">
        <v>0</v>
      </c>
      <c r="J1080" s="1">
        <v>42448</v>
      </c>
      <c r="K1080" s="2">
        <v>42448</v>
      </c>
      <c r="L1080" t="s">
        <v>35</v>
      </c>
      <c r="M1080" s="3">
        <v>0.58333333333333337</v>
      </c>
      <c r="N1080" t="s">
        <v>4324</v>
      </c>
      <c r="O1080" t="s">
        <v>4325</v>
      </c>
      <c r="P1080" t="s">
        <v>156</v>
      </c>
      <c r="Q1080" t="b">
        <v>0</v>
      </c>
      <c r="R1080" s="1">
        <v>42448</v>
      </c>
      <c r="S1080" s="2">
        <v>42448</v>
      </c>
      <c r="T1080" t="s">
        <v>35</v>
      </c>
      <c r="U1080" s="3">
        <v>0.58333333333333337</v>
      </c>
      <c r="V1080" t="s">
        <v>4324</v>
      </c>
      <c r="W1080" t="s">
        <v>4325</v>
      </c>
      <c r="X1080" t="s">
        <v>156</v>
      </c>
      <c r="Y1080" t="s">
        <v>4874</v>
      </c>
      <c r="Z1080" t="s">
        <v>4875</v>
      </c>
      <c r="AA1080" t="s">
        <v>4874</v>
      </c>
      <c r="AD1080" t="s">
        <v>37</v>
      </c>
      <c r="AE1080" t="s">
        <v>37</v>
      </c>
      <c r="AF1080" t="s">
        <v>38</v>
      </c>
      <c r="AG1080" t="s">
        <v>33</v>
      </c>
      <c r="AH1080" t="s">
        <v>5089</v>
      </c>
      <c r="AI1080" t="s">
        <v>5090</v>
      </c>
      <c r="AK1080" t="s">
        <v>5091</v>
      </c>
    </row>
    <row r="1081" spans="1:37" x14ac:dyDescent="0.25">
      <c r="A1081" t="s">
        <v>4935</v>
      </c>
      <c r="C1081" t="s">
        <v>33</v>
      </c>
      <c r="D1081" t="s">
        <v>5092</v>
      </c>
      <c r="G1081" t="s">
        <v>5093</v>
      </c>
      <c r="H1081" t="s">
        <v>34</v>
      </c>
      <c r="I1081" t="b">
        <v>0</v>
      </c>
      <c r="J1081" s="1">
        <v>42450</v>
      </c>
      <c r="K1081" s="2">
        <v>42450</v>
      </c>
      <c r="L1081" t="s">
        <v>39</v>
      </c>
      <c r="M1081" s="3">
        <v>0.4375</v>
      </c>
      <c r="N1081" t="s">
        <v>2642</v>
      </c>
      <c r="O1081" t="s">
        <v>2644</v>
      </c>
      <c r="P1081" t="s">
        <v>156</v>
      </c>
      <c r="Q1081" t="b">
        <v>0</v>
      </c>
      <c r="R1081" s="1">
        <v>42450</v>
      </c>
      <c r="S1081" s="2">
        <v>42450</v>
      </c>
      <c r="T1081" t="s">
        <v>39</v>
      </c>
      <c r="U1081" s="3">
        <v>0.46875</v>
      </c>
      <c r="V1081" t="s">
        <v>3297</v>
      </c>
      <c r="W1081" t="s">
        <v>3298</v>
      </c>
      <c r="X1081" t="s">
        <v>156</v>
      </c>
      <c r="Y1081" t="s">
        <v>4874</v>
      </c>
      <c r="Z1081" t="s">
        <v>4875</v>
      </c>
      <c r="AA1081" t="s">
        <v>4874</v>
      </c>
      <c r="AD1081" t="s">
        <v>37</v>
      </c>
      <c r="AE1081" t="s">
        <v>37</v>
      </c>
      <c r="AF1081" t="s">
        <v>38</v>
      </c>
      <c r="AG1081" t="s">
        <v>33</v>
      </c>
      <c r="AH1081" t="s">
        <v>4971</v>
      </c>
      <c r="AI1081" t="s">
        <v>4942</v>
      </c>
      <c r="AK1081" t="s">
        <v>4972</v>
      </c>
    </row>
    <row r="1082" spans="1:37" x14ac:dyDescent="0.25">
      <c r="A1082" t="s">
        <v>4913</v>
      </c>
      <c r="C1082" t="s">
        <v>33</v>
      </c>
      <c r="D1082" t="s">
        <v>4973</v>
      </c>
      <c r="E1082" t="s">
        <v>5094</v>
      </c>
      <c r="F1082" t="s">
        <v>4975</v>
      </c>
      <c r="G1082" t="s">
        <v>5095</v>
      </c>
      <c r="H1082" t="s">
        <v>34</v>
      </c>
      <c r="I1082" t="b">
        <v>0</v>
      </c>
      <c r="J1082" s="1">
        <v>42450</v>
      </c>
      <c r="K1082" s="2">
        <v>42450</v>
      </c>
      <c r="L1082" t="s">
        <v>39</v>
      </c>
      <c r="M1082" s="3">
        <v>0.54166666666666663</v>
      </c>
      <c r="N1082" t="s">
        <v>5094</v>
      </c>
      <c r="O1082" t="s">
        <v>5096</v>
      </c>
      <c r="P1082" t="s">
        <v>156</v>
      </c>
      <c r="Q1082" t="b">
        <v>0</v>
      </c>
      <c r="R1082" s="1">
        <v>42450</v>
      </c>
      <c r="S1082" s="2">
        <v>42450</v>
      </c>
      <c r="T1082" t="s">
        <v>39</v>
      </c>
      <c r="U1082" s="3">
        <v>0.79166666666666663</v>
      </c>
      <c r="V1082" t="s">
        <v>5097</v>
      </c>
      <c r="W1082" t="s">
        <v>5098</v>
      </c>
      <c r="X1082" t="s">
        <v>156</v>
      </c>
      <c r="Y1082" t="s">
        <v>4874</v>
      </c>
      <c r="Z1082" t="s">
        <v>4875</v>
      </c>
      <c r="AA1082" t="s">
        <v>4874</v>
      </c>
      <c r="AD1082" t="s">
        <v>37</v>
      </c>
      <c r="AE1082" t="s">
        <v>37</v>
      </c>
      <c r="AF1082" t="s">
        <v>38</v>
      </c>
      <c r="AG1082" t="s">
        <v>33</v>
      </c>
      <c r="AH1082" t="s">
        <v>4921</v>
      </c>
      <c r="AI1082" t="s">
        <v>4922</v>
      </c>
      <c r="AK1082" t="s">
        <v>4923</v>
      </c>
    </row>
    <row r="1083" spans="1:37" x14ac:dyDescent="0.25">
      <c r="A1083" t="s">
        <v>4907</v>
      </c>
      <c r="C1083" t="s">
        <v>33</v>
      </c>
      <c r="D1083" t="s">
        <v>4908</v>
      </c>
      <c r="E1083" t="s">
        <v>1709</v>
      </c>
      <c r="G1083" t="s">
        <v>5099</v>
      </c>
      <c r="H1083" t="s">
        <v>34</v>
      </c>
      <c r="I1083" t="b">
        <v>0</v>
      </c>
      <c r="J1083" s="1">
        <v>42450</v>
      </c>
      <c r="K1083" s="2">
        <v>42450</v>
      </c>
      <c r="L1083" t="s">
        <v>39</v>
      </c>
      <c r="M1083" s="3">
        <v>0.625</v>
      </c>
      <c r="N1083" t="s">
        <v>1709</v>
      </c>
      <c r="O1083" t="s">
        <v>1710</v>
      </c>
      <c r="P1083" t="s">
        <v>156</v>
      </c>
      <c r="Q1083" t="b">
        <v>0</v>
      </c>
      <c r="R1083" s="1">
        <v>42450</v>
      </c>
      <c r="S1083" s="2">
        <v>42450</v>
      </c>
      <c r="T1083" t="s">
        <v>39</v>
      </c>
      <c r="U1083" s="3">
        <v>0.72916666666666663</v>
      </c>
      <c r="V1083" t="s">
        <v>502</v>
      </c>
      <c r="W1083" t="s">
        <v>503</v>
      </c>
      <c r="X1083" t="s">
        <v>156</v>
      </c>
      <c r="Y1083" t="s">
        <v>4874</v>
      </c>
      <c r="Z1083" t="s">
        <v>4875</v>
      </c>
      <c r="AA1083" t="s">
        <v>4874</v>
      </c>
      <c r="AD1083" t="s">
        <v>37</v>
      </c>
      <c r="AE1083" t="s">
        <v>37</v>
      </c>
      <c r="AF1083" t="s">
        <v>38</v>
      </c>
      <c r="AG1083" t="s">
        <v>33</v>
      </c>
      <c r="AH1083" t="s">
        <v>4910</v>
      </c>
      <c r="AI1083" t="s">
        <v>4911</v>
      </c>
      <c r="AK1083" t="s">
        <v>4912</v>
      </c>
    </row>
    <row r="1084" spans="1:37" x14ac:dyDescent="0.25">
      <c r="A1084" t="s">
        <v>4983</v>
      </c>
      <c r="C1084" t="s">
        <v>33</v>
      </c>
      <c r="D1084" t="s">
        <v>4984</v>
      </c>
      <c r="E1084" t="s">
        <v>5100</v>
      </c>
      <c r="G1084" t="s">
        <v>5101</v>
      </c>
      <c r="H1084" t="s">
        <v>34</v>
      </c>
      <c r="I1084" t="b">
        <v>0</v>
      </c>
      <c r="J1084" s="1">
        <v>42450</v>
      </c>
      <c r="K1084" s="2">
        <v>42450</v>
      </c>
      <c r="L1084" t="s">
        <v>39</v>
      </c>
      <c r="M1084" s="3">
        <v>0.64583333333333337</v>
      </c>
      <c r="N1084" t="s">
        <v>5100</v>
      </c>
      <c r="O1084" t="s">
        <v>5102</v>
      </c>
      <c r="P1084" t="s">
        <v>156</v>
      </c>
      <c r="Q1084" t="b">
        <v>0</v>
      </c>
      <c r="R1084" s="1">
        <v>42450</v>
      </c>
      <c r="S1084" s="2">
        <v>42450</v>
      </c>
      <c r="T1084" t="s">
        <v>39</v>
      </c>
      <c r="U1084" s="3">
        <v>0.77083333333333337</v>
      </c>
      <c r="V1084" t="s">
        <v>509</v>
      </c>
      <c r="W1084" t="s">
        <v>510</v>
      </c>
      <c r="X1084" t="s">
        <v>156</v>
      </c>
      <c r="Y1084" t="s">
        <v>4874</v>
      </c>
      <c r="Z1084" t="s">
        <v>4875</v>
      </c>
      <c r="AA1084" t="s">
        <v>4874</v>
      </c>
      <c r="AD1084" t="s">
        <v>37</v>
      </c>
      <c r="AE1084" t="s">
        <v>37</v>
      </c>
      <c r="AF1084" t="s">
        <v>38</v>
      </c>
      <c r="AG1084" t="s">
        <v>33</v>
      </c>
      <c r="AH1084" t="s">
        <v>4927</v>
      </c>
      <c r="AI1084" t="s">
        <v>4988</v>
      </c>
      <c r="AK1084" t="s">
        <v>4989</v>
      </c>
    </row>
    <row r="1085" spans="1:37" x14ac:dyDescent="0.25">
      <c r="A1085" t="s">
        <v>4871</v>
      </c>
      <c r="C1085" t="s">
        <v>33</v>
      </c>
      <c r="D1085" t="s">
        <v>4872</v>
      </c>
      <c r="E1085" t="s">
        <v>4334</v>
      </c>
      <c r="G1085" t="s">
        <v>5103</v>
      </c>
      <c r="H1085" t="s">
        <v>34</v>
      </c>
      <c r="I1085" t="b">
        <v>0</v>
      </c>
      <c r="J1085" s="1">
        <v>42451</v>
      </c>
      <c r="K1085" s="2">
        <v>42451</v>
      </c>
      <c r="L1085" t="s">
        <v>40</v>
      </c>
      <c r="M1085" s="3">
        <v>0.41666666666666669</v>
      </c>
      <c r="N1085" t="s">
        <v>4334</v>
      </c>
      <c r="O1085" t="s">
        <v>4336</v>
      </c>
      <c r="P1085" t="s">
        <v>156</v>
      </c>
      <c r="Q1085" t="b">
        <v>0</v>
      </c>
      <c r="R1085" s="1">
        <v>42451</v>
      </c>
      <c r="S1085" s="2">
        <v>42451</v>
      </c>
      <c r="T1085" t="s">
        <v>40</v>
      </c>
      <c r="U1085" s="3">
        <v>0.70833333333333337</v>
      </c>
      <c r="V1085" t="s">
        <v>4351</v>
      </c>
      <c r="W1085" t="s">
        <v>4352</v>
      </c>
      <c r="X1085" t="s">
        <v>156</v>
      </c>
      <c r="Y1085" t="s">
        <v>4874</v>
      </c>
      <c r="Z1085" t="s">
        <v>4875</v>
      </c>
      <c r="AA1085" t="s">
        <v>4874</v>
      </c>
      <c r="AD1085" t="s">
        <v>37</v>
      </c>
      <c r="AE1085" t="s">
        <v>37</v>
      </c>
      <c r="AF1085" t="s">
        <v>38</v>
      </c>
      <c r="AG1085" t="s">
        <v>33</v>
      </c>
      <c r="AH1085" t="s">
        <v>4876</v>
      </c>
      <c r="AI1085" t="s">
        <v>4877</v>
      </c>
      <c r="AK1085" t="s">
        <v>4878</v>
      </c>
    </row>
    <row r="1086" spans="1:37" x14ac:dyDescent="0.25">
      <c r="A1086" t="s">
        <v>4879</v>
      </c>
      <c r="C1086" t="s">
        <v>33</v>
      </c>
      <c r="D1086" t="s">
        <v>5104</v>
      </c>
      <c r="G1086" t="s">
        <v>5105</v>
      </c>
      <c r="H1086" t="s">
        <v>34</v>
      </c>
      <c r="I1086" t="b">
        <v>0</v>
      </c>
      <c r="J1086" s="1">
        <v>42451</v>
      </c>
      <c r="K1086" s="2">
        <v>42451</v>
      </c>
      <c r="L1086" t="s">
        <v>40</v>
      </c>
      <c r="M1086" s="3">
        <v>0.625</v>
      </c>
      <c r="N1086" t="s">
        <v>5106</v>
      </c>
      <c r="O1086" t="s">
        <v>5107</v>
      </c>
      <c r="P1086" t="s">
        <v>156</v>
      </c>
      <c r="Q1086" t="b">
        <v>0</v>
      </c>
      <c r="R1086" s="1">
        <v>42451</v>
      </c>
      <c r="S1086" s="2">
        <v>42451</v>
      </c>
      <c r="T1086" t="s">
        <v>40</v>
      </c>
      <c r="U1086" s="3">
        <v>0.79166666666666663</v>
      </c>
      <c r="V1086" t="s">
        <v>5108</v>
      </c>
      <c r="W1086" t="s">
        <v>5109</v>
      </c>
      <c r="X1086" t="s">
        <v>156</v>
      </c>
      <c r="Y1086" t="s">
        <v>4874</v>
      </c>
      <c r="Z1086" t="s">
        <v>4875</v>
      </c>
      <c r="AA1086" t="s">
        <v>4874</v>
      </c>
      <c r="AD1086" t="s">
        <v>37</v>
      </c>
      <c r="AE1086" t="s">
        <v>37</v>
      </c>
      <c r="AF1086" t="s">
        <v>38</v>
      </c>
      <c r="AG1086" t="s">
        <v>33</v>
      </c>
      <c r="AH1086" t="s">
        <v>4884</v>
      </c>
      <c r="AI1086" t="s">
        <v>4885</v>
      </c>
      <c r="AK1086" t="s">
        <v>4886</v>
      </c>
    </row>
    <row r="1087" spans="1:37" x14ac:dyDescent="0.25">
      <c r="A1087" t="s">
        <v>1459</v>
      </c>
      <c r="C1087" t="s">
        <v>33</v>
      </c>
      <c r="D1087" t="s">
        <v>5110</v>
      </c>
      <c r="G1087" t="s">
        <v>5111</v>
      </c>
      <c r="H1087" t="s">
        <v>34</v>
      </c>
      <c r="I1087" t="b">
        <v>0</v>
      </c>
      <c r="J1087" s="1">
        <v>42451</v>
      </c>
      <c r="K1087" s="2">
        <v>42451</v>
      </c>
      <c r="L1087" t="s">
        <v>40</v>
      </c>
      <c r="M1087" s="3">
        <v>0.6875</v>
      </c>
      <c r="N1087" t="s">
        <v>2653</v>
      </c>
      <c r="O1087" t="s">
        <v>2654</v>
      </c>
      <c r="P1087" t="s">
        <v>156</v>
      </c>
      <c r="Q1087" t="b">
        <v>0</v>
      </c>
      <c r="R1087" s="1">
        <v>42451</v>
      </c>
      <c r="S1087" s="2">
        <v>42451</v>
      </c>
      <c r="T1087" t="s">
        <v>40</v>
      </c>
      <c r="U1087" s="3">
        <v>0.75</v>
      </c>
      <c r="V1087" t="s">
        <v>1731</v>
      </c>
      <c r="W1087" t="s">
        <v>1732</v>
      </c>
      <c r="X1087" t="s">
        <v>156</v>
      </c>
      <c r="Y1087" t="s">
        <v>4874</v>
      </c>
      <c r="Z1087" t="s">
        <v>4875</v>
      </c>
      <c r="AA1087" t="s">
        <v>4874</v>
      </c>
      <c r="AD1087" t="s">
        <v>37</v>
      </c>
      <c r="AE1087" t="s">
        <v>37</v>
      </c>
      <c r="AF1087" t="s">
        <v>38</v>
      </c>
      <c r="AG1087" t="s">
        <v>33</v>
      </c>
      <c r="AH1087" t="s">
        <v>4889</v>
      </c>
      <c r="AI1087" t="s">
        <v>4890</v>
      </c>
      <c r="AK1087" t="s">
        <v>4891</v>
      </c>
    </row>
    <row r="1088" spans="1:37" x14ac:dyDescent="0.25">
      <c r="A1088" t="s">
        <v>4892</v>
      </c>
      <c r="C1088" t="s">
        <v>33</v>
      </c>
      <c r="D1088" t="s">
        <v>4893</v>
      </c>
      <c r="E1088" t="s">
        <v>5112</v>
      </c>
      <c r="G1088" t="s">
        <v>5113</v>
      </c>
      <c r="H1088" t="s">
        <v>34</v>
      </c>
      <c r="I1088" t="b">
        <v>0</v>
      </c>
      <c r="J1088" s="1">
        <v>42451</v>
      </c>
      <c r="K1088" s="2">
        <v>42451</v>
      </c>
      <c r="L1088" t="s">
        <v>40</v>
      </c>
      <c r="M1088" s="3">
        <v>0.73958333333333337</v>
      </c>
      <c r="N1088" t="s">
        <v>5112</v>
      </c>
      <c r="O1088" t="s">
        <v>5114</v>
      </c>
      <c r="P1088" t="s">
        <v>156</v>
      </c>
      <c r="Q1088" t="b">
        <v>0</v>
      </c>
      <c r="R1088" s="1">
        <v>42451</v>
      </c>
      <c r="S1088" s="2">
        <v>42451</v>
      </c>
      <c r="T1088" t="s">
        <v>40</v>
      </c>
      <c r="U1088" s="3">
        <v>0.82291666666666663</v>
      </c>
      <c r="V1088" t="s">
        <v>5115</v>
      </c>
      <c r="W1088" t="s">
        <v>5116</v>
      </c>
      <c r="X1088" t="s">
        <v>156</v>
      </c>
      <c r="Y1088" t="s">
        <v>4874</v>
      </c>
      <c r="Z1088" t="s">
        <v>4875</v>
      </c>
      <c r="AA1088" t="s">
        <v>4874</v>
      </c>
      <c r="AD1088" t="s">
        <v>37</v>
      </c>
      <c r="AE1088" t="s">
        <v>37</v>
      </c>
      <c r="AF1088" t="s">
        <v>38</v>
      </c>
      <c r="AG1088" t="s">
        <v>33</v>
      </c>
      <c r="AH1088" t="s">
        <v>4899</v>
      </c>
      <c r="AI1088" t="s">
        <v>4900</v>
      </c>
      <c r="AK1088" t="s">
        <v>4901</v>
      </c>
    </row>
    <row r="1089" spans="1:37" x14ac:dyDescent="0.25">
      <c r="A1089" t="s">
        <v>5053</v>
      </c>
      <c r="C1089" t="s">
        <v>33</v>
      </c>
      <c r="D1089" t="s">
        <v>5117</v>
      </c>
      <c r="G1089" t="s">
        <v>5118</v>
      </c>
      <c r="H1089" t="s">
        <v>34</v>
      </c>
      <c r="I1089" t="b">
        <v>0</v>
      </c>
      <c r="J1089" s="1">
        <v>42452</v>
      </c>
      <c r="K1089" s="2">
        <v>42452</v>
      </c>
      <c r="L1089" t="s">
        <v>41</v>
      </c>
      <c r="M1089" s="3">
        <v>0.4375</v>
      </c>
      <c r="N1089" t="s">
        <v>2655</v>
      </c>
      <c r="O1089" t="s">
        <v>2657</v>
      </c>
      <c r="P1089" t="s">
        <v>156</v>
      </c>
      <c r="Q1089" t="b">
        <v>0</v>
      </c>
      <c r="R1089" s="1">
        <v>42452</v>
      </c>
      <c r="S1089" s="2">
        <v>42452</v>
      </c>
      <c r="T1089" t="s">
        <v>41</v>
      </c>
      <c r="U1089" s="3">
        <v>0.46875</v>
      </c>
      <c r="V1089" t="s">
        <v>521</v>
      </c>
      <c r="W1089" t="s">
        <v>522</v>
      </c>
      <c r="X1089" t="s">
        <v>156</v>
      </c>
      <c r="Y1089" t="s">
        <v>4874</v>
      </c>
      <c r="Z1089" t="s">
        <v>4875</v>
      </c>
      <c r="AA1089" t="s">
        <v>4874</v>
      </c>
      <c r="AD1089" t="s">
        <v>37</v>
      </c>
      <c r="AE1089" t="s">
        <v>37</v>
      </c>
      <c r="AF1089" t="s">
        <v>38</v>
      </c>
      <c r="AG1089" t="s">
        <v>33</v>
      </c>
      <c r="AH1089" t="s">
        <v>5011</v>
      </c>
      <c r="AI1089" t="s">
        <v>5119</v>
      </c>
      <c r="AK1089" t="s">
        <v>5120</v>
      </c>
    </row>
    <row r="1090" spans="1:37" x14ac:dyDescent="0.25">
      <c r="A1090" t="s">
        <v>4907</v>
      </c>
      <c r="C1090" t="s">
        <v>33</v>
      </c>
      <c r="D1090" t="s">
        <v>4908</v>
      </c>
      <c r="E1090" t="s">
        <v>3338</v>
      </c>
      <c r="G1090" t="s">
        <v>5121</v>
      </c>
      <c r="H1090" t="s">
        <v>34</v>
      </c>
      <c r="I1090" t="b">
        <v>0</v>
      </c>
      <c r="J1090" s="1">
        <v>42452</v>
      </c>
      <c r="K1090" s="2">
        <v>42452</v>
      </c>
      <c r="L1090" t="s">
        <v>41</v>
      </c>
      <c r="M1090" s="3">
        <v>0.625</v>
      </c>
      <c r="N1090" t="s">
        <v>3338</v>
      </c>
      <c r="O1090" t="s">
        <v>3339</v>
      </c>
      <c r="P1090" t="s">
        <v>156</v>
      </c>
      <c r="Q1090" t="b">
        <v>0</v>
      </c>
      <c r="R1090" s="1">
        <v>42452</v>
      </c>
      <c r="S1090" s="2">
        <v>42452</v>
      </c>
      <c r="T1090" t="s">
        <v>41</v>
      </c>
      <c r="U1090" s="3">
        <v>0.72916666666666663</v>
      </c>
      <c r="V1090" t="s">
        <v>1755</v>
      </c>
      <c r="W1090" t="s">
        <v>1756</v>
      </c>
      <c r="X1090" t="s">
        <v>156</v>
      </c>
      <c r="Y1090" t="s">
        <v>4874</v>
      </c>
      <c r="Z1090" t="s">
        <v>4875</v>
      </c>
      <c r="AA1090" t="s">
        <v>4874</v>
      </c>
      <c r="AD1090" t="s">
        <v>37</v>
      </c>
      <c r="AE1090" t="s">
        <v>37</v>
      </c>
      <c r="AF1090" t="s">
        <v>38</v>
      </c>
      <c r="AG1090" t="s">
        <v>33</v>
      </c>
      <c r="AH1090" t="s">
        <v>4910</v>
      </c>
      <c r="AI1090" t="s">
        <v>4911</v>
      </c>
      <c r="AK1090" t="s">
        <v>4912</v>
      </c>
    </row>
    <row r="1091" spans="1:37" x14ac:dyDescent="0.25">
      <c r="A1091" t="s">
        <v>4913</v>
      </c>
      <c r="C1091" t="s">
        <v>33</v>
      </c>
      <c r="D1091" t="s">
        <v>4914</v>
      </c>
      <c r="E1091" t="s">
        <v>5122</v>
      </c>
      <c r="F1091" t="s">
        <v>4916</v>
      </c>
      <c r="G1091" t="s">
        <v>5123</v>
      </c>
      <c r="H1091" t="s">
        <v>34</v>
      </c>
      <c r="I1091" t="b">
        <v>0</v>
      </c>
      <c r="J1091" s="1">
        <v>42453</v>
      </c>
      <c r="K1091" s="2">
        <v>42453</v>
      </c>
      <c r="L1091" t="s">
        <v>42</v>
      </c>
      <c r="M1091" s="3">
        <v>0.54166666666666663</v>
      </c>
      <c r="N1091" t="s">
        <v>5122</v>
      </c>
      <c r="O1091" t="s">
        <v>5124</v>
      </c>
      <c r="P1091" t="s">
        <v>156</v>
      </c>
      <c r="Q1091" t="b">
        <v>0</v>
      </c>
      <c r="R1091" s="1">
        <v>42453</v>
      </c>
      <c r="S1091" s="2">
        <v>42453</v>
      </c>
      <c r="T1091" t="s">
        <v>42</v>
      </c>
      <c r="U1091" s="3">
        <v>0.79166666666666663</v>
      </c>
      <c r="V1091" t="s">
        <v>555</v>
      </c>
      <c r="W1091" t="s">
        <v>556</v>
      </c>
      <c r="X1091" t="s">
        <v>156</v>
      </c>
      <c r="Y1091" t="s">
        <v>4874</v>
      </c>
      <c r="Z1091" t="s">
        <v>4875</v>
      </c>
      <c r="AA1091" t="s">
        <v>4874</v>
      </c>
      <c r="AD1091" t="s">
        <v>37</v>
      </c>
      <c r="AE1091" t="s">
        <v>37</v>
      </c>
      <c r="AF1091" t="s">
        <v>38</v>
      </c>
      <c r="AG1091" t="s">
        <v>33</v>
      </c>
      <c r="AH1091" t="s">
        <v>4921</v>
      </c>
      <c r="AI1091" t="s">
        <v>4922</v>
      </c>
      <c r="AK1091" t="s">
        <v>4923</v>
      </c>
    </row>
    <row r="1092" spans="1:37" x14ac:dyDescent="0.25">
      <c r="A1092" t="s">
        <v>4924</v>
      </c>
      <c r="C1092" t="s">
        <v>33</v>
      </c>
      <c r="D1092" t="s">
        <v>5125</v>
      </c>
      <c r="G1092" t="s">
        <v>5126</v>
      </c>
      <c r="H1092" t="s">
        <v>34</v>
      </c>
      <c r="I1092" t="b">
        <v>0</v>
      </c>
      <c r="J1092" s="1">
        <v>42453</v>
      </c>
      <c r="K1092" s="2">
        <v>42453</v>
      </c>
      <c r="L1092" t="s">
        <v>42</v>
      </c>
      <c r="M1092" s="3">
        <v>0.625</v>
      </c>
      <c r="N1092" t="s">
        <v>1760</v>
      </c>
      <c r="O1092" t="s">
        <v>1761</v>
      </c>
      <c r="P1092" t="s">
        <v>156</v>
      </c>
      <c r="Q1092" t="b">
        <v>0</v>
      </c>
      <c r="R1092" s="1">
        <v>42453</v>
      </c>
      <c r="S1092" s="2">
        <v>42453</v>
      </c>
      <c r="T1092" t="s">
        <v>42</v>
      </c>
      <c r="U1092" s="3">
        <v>0.75</v>
      </c>
      <c r="V1092" t="s">
        <v>553</v>
      </c>
      <c r="W1092" t="s">
        <v>554</v>
      </c>
      <c r="X1092" t="s">
        <v>156</v>
      </c>
      <c r="Y1092" t="s">
        <v>4874</v>
      </c>
      <c r="Z1092" t="s">
        <v>4875</v>
      </c>
      <c r="AA1092" t="s">
        <v>4874</v>
      </c>
      <c r="AD1092" t="s">
        <v>37</v>
      </c>
      <c r="AE1092" t="s">
        <v>37</v>
      </c>
      <c r="AF1092" t="s">
        <v>38</v>
      </c>
      <c r="AG1092" t="s">
        <v>33</v>
      </c>
      <c r="AH1092" t="s">
        <v>4927</v>
      </c>
      <c r="AI1092" t="s">
        <v>4928</v>
      </c>
      <c r="AK1092" t="s">
        <v>4929</v>
      </c>
    </row>
    <row r="1093" spans="1:37" x14ac:dyDescent="0.25">
      <c r="A1093" t="s">
        <v>5065</v>
      </c>
      <c r="C1093" t="s">
        <v>33</v>
      </c>
      <c r="D1093" t="s">
        <v>5127</v>
      </c>
      <c r="G1093" t="s">
        <v>5128</v>
      </c>
      <c r="H1093" t="s">
        <v>34</v>
      </c>
      <c r="I1093" t="b">
        <v>0</v>
      </c>
      <c r="J1093" s="1">
        <v>42453</v>
      </c>
      <c r="K1093" s="2">
        <v>42453</v>
      </c>
      <c r="L1093" t="s">
        <v>42</v>
      </c>
      <c r="M1093" s="3">
        <v>0.66666666666666663</v>
      </c>
      <c r="N1093" t="s">
        <v>1769</v>
      </c>
      <c r="O1093" t="s">
        <v>1770</v>
      </c>
      <c r="P1093" t="s">
        <v>156</v>
      </c>
      <c r="Q1093" t="b">
        <v>0</v>
      </c>
      <c r="R1093" s="1">
        <v>42453</v>
      </c>
      <c r="S1093" s="2">
        <v>42453</v>
      </c>
      <c r="T1093" t="s">
        <v>42</v>
      </c>
      <c r="U1093" s="3">
        <v>0.70833333333333337</v>
      </c>
      <c r="V1093" t="s">
        <v>1764</v>
      </c>
      <c r="W1093" t="s">
        <v>1765</v>
      </c>
      <c r="X1093" t="s">
        <v>156</v>
      </c>
      <c r="Y1093" t="s">
        <v>4874</v>
      </c>
      <c r="Z1093" t="s">
        <v>4875</v>
      </c>
      <c r="AA1093" t="s">
        <v>4874</v>
      </c>
      <c r="AD1093" t="s">
        <v>37</v>
      </c>
      <c r="AE1093" t="s">
        <v>37</v>
      </c>
      <c r="AF1093" t="s">
        <v>38</v>
      </c>
      <c r="AG1093" t="s">
        <v>33</v>
      </c>
      <c r="AH1093" t="s">
        <v>5068</v>
      </c>
      <c r="AI1093" t="s">
        <v>5069</v>
      </c>
      <c r="AK1093" t="s">
        <v>5070</v>
      </c>
    </row>
    <row r="1094" spans="1:37" x14ac:dyDescent="0.25">
      <c r="A1094" t="s">
        <v>4935</v>
      </c>
      <c r="C1094" t="s">
        <v>33</v>
      </c>
      <c r="D1094" t="s">
        <v>5129</v>
      </c>
      <c r="G1094" t="s">
        <v>5130</v>
      </c>
      <c r="H1094" t="s">
        <v>34</v>
      </c>
      <c r="I1094" t="b">
        <v>0</v>
      </c>
      <c r="J1094" s="1">
        <v>42454</v>
      </c>
      <c r="K1094" s="2">
        <v>42454</v>
      </c>
      <c r="L1094" t="s">
        <v>43</v>
      </c>
      <c r="M1094" s="3">
        <v>0.4375</v>
      </c>
      <c r="N1094" t="s">
        <v>5131</v>
      </c>
      <c r="O1094" t="s">
        <v>5132</v>
      </c>
      <c r="P1094" t="s">
        <v>156</v>
      </c>
      <c r="Q1094" t="b">
        <v>0</v>
      </c>
      <c r="R1094" s="1">
        <v>42454</v>
      </c>
      <c r="S1094" s="2">
        <v>42454</v>
      </c>
      <c r="T1094" t="s">
        <v>43</v>
      </c>
      <c r="U1094" s="3">
        <v>0.4375</v>
      </c>
      <c r="V1094" t="s">
        <v>5131</v>
      </c>
      <c r="W1094" t="s">
        <v>5132</v>
      </c>
      <c r="X1094" t="s">
        <v>156</v>
      </c>
      <c r="Y1094" t="s">
        <v>4874</v>
      </c>
      <c r="Z1094" t="s">
        <v>4875</v>
      </c>
      <c r="AA1094" t="s">
        <v>4874</v>
      </c>
      <c r="AD1094" t="s">
        <v>37</v>
      </c>
      <c r="AE1094" t="s">
        <v>37</v>
      </c>
      <c r="AF1094" t="s">
        <v>38</v>
      </c>
      <c r="AG1094" t="s">
        <v>33</v>
      </c>
      <c r="AH1094" t="s">
        <v>4904</v>
      </c>
      <c r="AI1094" t="s">
        <v>4942</v>
      </c>
      <c r="AK1094" t="s">
        <v>4906</v>
      </c>
    </row>
    <row r="1095" spans="1:37" x14ac:dyDescent="0.25">
      <c r="A1095" t="s">
        <v>4943</v>
      </c>
      <c r="C1095" t="s">
        <v>33</v>
      </c>
      <c r="D1095" t="s">
        <v>5133</v>
      </c>
      <c r="G1095" t="s">
        <v>5134</v>
      </c>
      <c r="H1095" t="s">
        <v>34</v>
      </c>
      <c r="I1095" t="b">
        <v>0</v>
      </c>
      <c r="J1095" s="1">
        <v>42454</v>
      </c>
      <c r="K1095" s="2">
        <v>42454</v>
      </c>
      <c r="L1095" t="s">
        <v>43</v>
      </c>
      <c r="M1095" s="3">
        <v>0.58333333333333337</v>
      </c>
      <c r="N1095" t="s">
        <v>3346</v>
      </c>
      <c r="O1095" t="s">
        <v>3348</v>
      </c>
      <c r="P1095" t="s">
        <v>156</v>
      </c>
      <c r="Q1095" t="b">
        <v>0</v>
      </c>
      <c r="R1095" s="1">
        <v>42454</v>
      </c>
      <c r="S1095" s="2">
        <v>42454</v>
      </c>
      <c r="T1095" t="s">
        <v>43</v>
      </c>
      <c r="U1095" s="3">
        <v>0.75</v>
      </c>
      <c r="V1095" t="s">
        <v>5135</v>
      </c>
      <c r="W1095" t="s">
        <v>5136</v>
      </c>
      <c r="X1095" t="s">
        <v>156</v>
      </c>
      <c r="Y1095" t="s">
        <v>4874</v>
      </c>
      <c r="Z1095" t="s">
        <v>4875</v>
      </c>
      <c r="AA1095" t="s">
        <v>4874</v>
      </c>
      <c r="AD1095" t="s">
        <v>37</v>
      </c>
      <c r="AE1095" t="s">
        <v>37</v>
      </c>
      <c r="AF1095" t="s">
        <v>38</v>
      </c>
      <c r="AG1095" t="s">
        <v>33</v>
      </c>
      <c r="AH1095" t="s">
        <v>4889</v>
      </c>
      <c r="AI1095" t="s">
        <v>4948</v>
      </c>
      <c r="AK1095" t="s">
        <v>4891</v>
      </c>
    </row>
    <row r="1096" spans="1:37" x14ac:dyDescent="0.25">
      <c r="A1096" t="s">
        <v>4913</v>
      </c>
      <c r="C1096" t="s">
        <v>33</v>
      </c>
      <c r="D1096" t="s">
        <v>4949</v>
      </c>
      <c r="E1096" t="s">
        <v>4395</v>
      </c>
      <c r="F1096" t="s">
        <v>4916</v>
      </c>
      <c r="G1096" t="s">
        <v>5137</v>
      </c>
      <c r="H1096" t="s">
        <v>34</v>
      </c>
      <c r="I1096" t="b">
        <v>0</v>
      </c>
      <c r="J1096" s="1">
        <v>42455</v>
      </c>
      <c r="K1096" s="2">
        <v>42455</v>
      </c>
      <c r="L1096" t="s">
        <v>35</v>
      </c>
      <c r="M1096" s="3">
        <v>0.41666666666666669</v>
      </c>
      <c r="N1096" t="s">
        <v>4395</v>
      </c>
      <c r="O1096" t="s">
        <v>4396</v>
      </c>
      <c r="P1096" t="s">
        <v>156</v>
      </c>
      <c r="Q1096" t="b">
        <v>0</v>
      </c>
      <c r="R1096" s="1">
        <v>42455</v>
      </c>
      <c r="S1096" s="2">
        <v>42455</v>
      </c>
      <c r="T1096" t="s">
        <v>35</v>
      </c>
      <c r="U1096" s="3">
        <v>0.66666666666666663</v>
      </c>
      <c r="V1096" t="s">
        <v>3367</v>
      </c>
      <c r="W1096" t="s">
        <v>3368</v>
      </c>
      <c r="X1096" t="s">
        <v>156</v>
      </c>
      <c r="Y1096" t="s">
        <v>4874</v>
      </c>
      <c r="Z1096" t="s">
        <v>4875</v>
      </c>
      <c r="AA1096" t="s">
        <v>4874</v>
      </c>
      <c r="AD1096" t="s">
        <v>37</v>
      </c>
      <c r="AE1096" t="s">
        <v>37</v>
      </c>
      <c r="AF1096" t="s">
        <v>38</v>
      </c>
      <c r="AG1096" t="s">
        <v>33</v>
      </c>
      <c r="AH1096" t="s">
        <v>4921</v>
      </c>
      <c r="AI1096" t="s">
        <v>4922</v>
      </c>
      <c r="AK1096" t="s">
        <v>4923</v>
      </c>
    </row>
    <row r="1097" spans="1:37" x14ac:dyDescent="0.25">
      <c r="A1097" t="s">
        <v>574</v>
      </c>
      <c r="C1097" t="s">
        <v>33</v>
      </c>
      <c r="D1097" t="s">
        <v>575</v>
      </c>
      <c r="G1097" t="s">
        <v>576</v>
      </c>
      <c r="H1097" t="s">
        <v>34</v>
      </c>
      <c r="I1097" t="b">
        <v>0</v>
      </c>
      <c r="J1097" s="1">
        <v>42456</v>
      </c>
      <c r="K1097" s="2">
        <v>42456</v>
      </c>
      <c r="L1097" t="s">
        <v>36</v>
      </c>
      <c r="M1097" s="3">
        <v>0</v>
      </c>
      <c r="N1097" t="s">
        <v>577</v>
      </c>
      <c r="O1097" t="s">
        <v>578</v>
      </c>
      <c r="P1097" t="s">
        <v>156</v>
      </c>
      <c r="Q1097" t="b">
        <v>0</v>
      </c>
      <c r="R1097" s="1">
        <v>42456</v>
      </c>
      <c r="S1097" s="2">
        <v>42456</v>
      </c>
      <c r="T1097" t="s">
        <v>36</v>
      </c>
      <c r="U1097" s="3">
        <v>0</v>
      </c>
      <c r="V1097" t="s">
        <v>577</v>
      </c>
      <c r="W1097" t="s">
        <v>578</v>
      </c>
      <c r="X1097" t="s">
        <v>156</v>
      </c>
      <c r="Y1097" t="s">
        <v>305</v>
      </c>
      <c r="AA1097" t="s">
        <v>164</v>
      </c>
      <c r="AD1097" t="s">
        <v>37</v>
      </c>
      <c r="AE1097" t="s">
        <v>37</v>
      </c>
      <c r="AF1097" t="s">
        <v>38</v>
      </c>
      <c r="AG1097" t="s">
        <v>33</v>
      </c>
      <c r="AH1097" t="s">
        <v>306</v>
      </c>
      <c r="AI1097" t="s">
        <v>579</v>
      </c>
      <c r="AK1097" t="s">
        <v>580</v>
      </c>
    </row>
    <row r="1098" spans="1:37" x14ac:dyDescent="0.25">
      <c r="A1098" t="s">
        <v>4935</v>
      </c>
      <c r="C1098" t="s">
        <v>33</v>
      </c>
      <c r="D1098" t="s">
        <v>5138</v>
      </c>
      <c r="G1098" t="s">
        <v>5139</v>
      </c>
      <c r="H1098" t="s">
        <v>34</v>
      </c>
      <c r="I1098" t="b">
        <v>0</v>
      </c>
      <c r="J1098" s="1">
        <v>42457</v>
      </c>
      <c r="K1098" s="2">
        <v>42457</v>
      </c>
      <c r="L1098" t="s">
        <v>39</v>
      </c>
      <c r="M1098" s="3">
        <v>0.4375</v>
      </c>
      <c r="N1098" t="s">
        <v>1784</v>
      </c>
      <c r="O1098" t="s">
        <v>1785</v>
      </c>
      <c r="P1098" t="s">
        <v>156</v>
      </c>
      <c r="Q1098" t="b">
        <v>0</v>
      </c>
      <c r="R1098" s="1">
        <v>42457</v>
      </c>
      <c r="S1098" s="2">
        <v>42457</v>
      </c>
      <c r="T1098" t="s">
        <v>39</v>
      </c>
      <c r="U1098" s="3">
        <v>0.46875</v>
      </c>
      <c r="V1098" t="s">
        <v>3383</v>
      </c>
      <c r="W1098" t="s">
        <v>3384</v>
      </c>
      <c r="X1098" t="s">
        <v>156</v>
      </c>
      <c r="Y1098" t="s">
        <v>4874</v>
      </c>
      <c r="Z1098" t="s">
        <v>4875</v>
      </c>
      <c r="AA1098" t="s">
        <v>4874</v>
      </c>
      <c r="AD1098" t="s">
        <v>37</v>
      </c>
      <c r="AE1098" t="s">
        <v>37</v>
      </c>
      <c r="AF1098" t="s">
        <v>38</v>
      </c>
      <c r="AG1098" t="s">
        <v>33</v>
      </c>
      <c r="AH1098" t="s">
        <v>4971</v>
      </c>
      <c r="AI1098" t="s">
        <v>4942</v>
      </c>
      <c r="AK1098" t="s">
        <v>4972</v>
      </c>
    </row>
    <row r="1099" spans="1:37" x14ac:dyDescent="0.25">
      <c r="A1099" t="s">
        <v>4913</v>
      </c>
      <c r="C1099" t="s">
        <v>33</v>
      </c>
      <c r="D1099" t="s">
        <v>4973</v>
      </c>
      <c r="E1099" t="s">
        <v>5140</v>
      </c>
      <c r="F1099" t="s">
        <v>4975</v>
      </c>
      <c r="G1099" t="s">
        <v>5141</v>
      </c>
      <c r="H1099" t="s">
        <v>34</v>
      </c>
      <c r="I1099" t="b">
        <v>0</v>
      </c>
      <c r="J1099" s="1">
        <v>42457</v>
      </c>
      <c r="K1099" s="2">
        <v>42457</v>
      </c>
      <c r="L1099" t="s">
        <v>39</v>
      </c>
      <c r="M1099" s="3">
        <v>0.54166666666666663</v>
      </c>
      <c r="N1099" t="s">
        <v>5140</v>
      </c>
      <c r="O1099" t="s">
        <v>5142</v>
      </c>
      <c r="P1099" t="s">
        <v>156</v>
      </c>
      <c r="Q1099" t="b">
        <v>0</v>
      </c>
      <c r="R1099" s="1">
        <v>42457</v>
      </c>
      <c r="S1099" s="2">
        <v>42457</v>
      </c>
      <c r="T1099" t="s">
        <v>39</v>
      </c>
      <c r="U1099" s="3">
        <v>0.79166666666666663</v>
      </c>
      <c r="V1099" t="s">
        <v>5143</v>
      </c>
      <c r="W1099" t="s">
        <v>5144</v>
      </c>
      <c r="X1099" t="s">
        <v>156</v>
      </c>
      <c r="Y1099" t="s">
        <v>4874</v>
      </c>
      <c r="Z1099" t="s">
        <v>4875</v>
      </c>
      <c r="AA1099" t="s">
        <v>4874</v>
      </c>
      <c r="AD1099" t="s">
        <v>37</v>
      </c>
      <c r="AE1099" t="s">
        <v>37</v>
      </c>
      <c r="AF1099" t="s">
        <v>38</v>
      </c>
      <c r="AG1099" t="s">
        <v>33</v>
      </c>
      <c r="AH1099" t="s">
        <v>4921</v>
      </c>
      <c r="AI1099" t="s">
        <v>4922</v>
      </c>
      <c r="AK1099" t="s">
        <v>4923</v>
      </c>
    </row>
    <row r="1100" spans="1:37" x14ac:dyDescent="0.25">
      <c r="A1100" t="s">
        <v>4907</v>
      </c>
      <c r="C1100" t="s">
        <v>33</v>
      </c>
      <c r="D1100" t="s">
        <v>4908</v>
      </c>
      <c r="E1100" t="s">
        <v>1789</v>
      </c>
      <c r="G1100" t="s">
        <v>5145</v>
      </c>
      <c r="H1100" t="s">
        <v>34</v>
      </c>
      <c r="I1100" t="b">
        <v>0</v>
      </c>
      <c r="J1100" s="1">
        <v>42457</v>
      </c>
      <c r="K1100" s="2">
        <v>42457</v>
      </c>
      <c r="L1100" t="s">
        <v>39</v>
      </c>
      <c r="M1100" s="3">
        <v>0.625</v>
      </c>
      <c r="N1100" t="s">
        <v>1789</v>
      </c>
      <c r="O1100" t="s">
        <v>1790</v>
      </c>
      <c r="P1100" t="s">
        <v>156</v>
      </c>
      <c r="Q1100" t="b">
        <v>0</v>
      </c>
      <c r="R1100" s="1">
        <v>42457</v>
      </c>
      <c r="S1100" s="2">
        <v>42457</v>
      </c>
      <c r="T1100" t="s">
        <v>39</v>
      </c>
      <c r="U1100" s="3">
        <v>0.72916666666666663</v>
      </c>
      <c r="V1100" t="s">
        <v>1796</v>
      </c>
      <c r="W1100" t="s">
        <v>1797</v>
      </c>
      <c r="X1100" t="s">
        <v>156</v>
      </c>
      <c r="Y1100" t="s">
        <v>4874</v>
      </c>
      <c r="Z1100" t="s">
        <v>4875</v>
      </c>
      <c r="AA1100" t="s">
        <v>4874</v>
      </c>
      <c r="AD1100" t="s">
        <v>37</v>
      </c>
      <c r="AE1100" t="s">
        <v>37</v>
      </c>
      <c r="AF1100" t="s">
        <v>38</v>
      </c>
      <c r="AG1100" t="s">
        <v>33</v>
      </c>
      <c r="AH1100" t="s">
        <v>4910</v>
      </c>
      <c r="AI1100" t="s">
        <v>4911</v>
      </c>
      <c r="AK1100" t="s">
        <v>4912</v>
      </c>
    </row>
    <row r="1101" spans="1:37" x14ac:dyDescent="0.25">
      <c r="A1101" t="s">
        <v>4907</v>
      </c>
      <c r="C1101" t="s">
        <v>33</v>
      </c>
      <c r="D1101" t="s">
        <v>5146</v>
      </c>
      <c r="G1101" t="s">
        <v>5147</v>
      </c>
      <c r="H1101" t="s">
        <v>34</v>
      </c>
      <c r="I1101" t="b">
        <v>0</v>
      </c>
      <c r="J1101" s="1">
        <v>42457</v>
      </c>
      <c r="K1101" s="2">
        <v>42457</v>
      </c>
      <c r="L1101" t="s">
        <v>39</v>
      </c>
      <c r="M1101" s="3">
        <v>0.625</v>
      </c>
      <c r="N1101" t="s">
        <v>1789</v>
      </c>
      <c r="O1101" t="s">
        <v>1790</v>
      </c>
      <c r="P1101" t="s">
        <v>156</v>
      </c>
      <c r="Q1101" t="b">
        <v>0</v>
      </c>
      <c r="R1101" s="1">
        <v>42457</v>
      </c>
      <c r="S1101" s="2">
        <v>42457</v>
      </c>
      <c r="T1101" t="s">
        <v>39</v>
      </c>
      <c r="U1101" s="3">
        <v>0.72916666666666663</v>
      </c>
      <c r="V1101" t="s">
        <v>1796</v>
      </c>
      <c r="W1101" t="s">
        <v>1797</v>
      </c>
      <c r="X1101" t="s">
        <v>156</v>
      </c>
      <c r="Y1101" t="s">
        <v>4874</v>
      </c>
      <c r="Z1101" t="s">
        <v>4875</v>
      </c>
      <c r="AA1101" t="s">
        <v>4874</v>
      </c>
      <c r="AD1101" t="s">
        <v>37</v>
      </c>
      <c r="AE1101" t="s">
        <v>37</v>
      </c>
      <c r="AF1101" t="s">
        <v>38</v>
      </c>
      <c r="AG1101" t="s">
        <v>33</v>
      </c>
      <c r="AH1101" t="s">
        <v>5148</v>
      </c>
      <c r="AI1101" t="s">
        <v>5149</v>
      </c>
      <c r="AK1101" t="s">
        <v>5150</v>
      </c>
    </row>
    <row r="1102" spans="1:37" x14ac:dyDescent="0.25">
      <c r="A1102" t="s">
        <v>4983</v>
      </c>
      <c r="C1102" t="s">
        <v>33</v>
      </c>
      <c r="D1102" t="s">
        <v>5151</v>
      </c>
      <c r="G1102" t="s">
        <v>5152</v>
      </c>
      <c r="H1102" t="s">
        <v>34</v>
      </c>
      <c r="I1102" t="b">
        <v>0</v>
      </c>
      <c r="J1102" s="1">
        <v>42457</v>
      </c>
      <c r="K1102" s="2">
        <v>42457</v>
      </c>
      <c r="L1102" t="s">
        <v>39</v>
      </c>
      <c r="M1102" s="3">
        <v>0.64583333333333337</v>
      </c>
      <c r="N1102" t="s">
        <v>5153</v>
      </c>
      <c r="O1102" t="s">
        <v>5154</v>
      </c>
      <c r="P1102" t="s">
        <v>156</v>
      </c>
      <c r="Q1102" t="b">
        <v>0</v>
      </c>
      <c r="R1102" s="1">
        <v>42457</v>
      </c>
      <c r="S1102" s="2">
        <v>42457</v>
      </c>
      <c r="T1102" t="s">
        <v>39</v>
      </c>
      <c r="U1102" s="3">
        <v>0.77083333333333337</v>
      </c>
      <c r="V1102" t="s">
        <v>587</v>
      </c>
      <c r="W1102" t="s">
        <v>588</v>
      </c>
      <c r="X1102" t="s">
        <v>156</v>
      </c>
      <c r="Y1102" t="s">
        <v>4874</v>
      </c>
      <c r="Z1102" t="s">
        <v>4875</v>
      </c>
      <c r="AA1102" t="s">
        <v>4874</v>
      </c>
      <c r="AD1102" t="s">
        <v>37</v>
      </c>
      <c r="AE1102" t="s">
        <v>37</v>
      </c>
      <c r="AF1102" t="s">
        <v>38</v>
      </c>
      <c r="AG1102" t="s">
        <v>33</v>
      </c>
      <c r="AH1102" t="s">
        <v>4927</v>
      </c>
      <c r="AI1102" t="s">
        <v>5155</v>
      </c>
      <c r="AK1102" t="s">
        <v>4929</v>
      </c>
    </row>
    <row r="1103" spans="1:37" x14ac:dyDescent="0.25">
      <c r="A1103" t="s">
        <v>4871</v>
      </c>
      <c r="C1103" t="s">
        <v>33</v>
      </c>
      <c r="D1103" t="s">
        <v>4872</v>
      </c>
      <c r="E1103" t="s">
        <v>4410</v>
      </c>
      <c r="G1103" t="s">
        <v>5156</v>
      </c>
      <c r="H1103" t="s">
        <v>34</v>
      </c>
      <c r="I1103" t="b">
        <v>0</v>
      </c>
      <c r="J1103" s="1">
        <v>42458</v>
      </c>
      <c r="K1103" s="2">
        <v>42458</v>
      </c>
      <c r="L1103" t="s">
        <v>40</v>
      </c>
      <c r="M1103" s="3">
        <v>0.41666666666666669</v>
      </c>
      <c r="N1103" t="s">
        <v>4410</v>
      </c>
      <c r="O1103" t="s">
        <v>4412</v>
      </c>
      <c r="P1103" t="s">
        <v>156</v>
      </c>
      <c r="Q1103" t="b">
        <v>0</v>
      </c>
      <c r="R1103" s="1">
        <v>42458</v>
      </c>
      <c r="S1103" s="2">
        <v>42458</v>
      </c>
      <c r="T1103" t="s">
        <v>40</v>
      </c>
      <c r="U1103" s="3">
        <v>0.70833333333333337</v>
      </c>
      <c r="V1103" t="s">
        <v>4423</v>
      </c>
      <c r="W1103" t="s">
        <v>4424</v>
      </c>
      <c r="X1103" t="s">
        <v>156</v>
      </c>
      <c r="Y1103" t="s">
        <v>4874</v>
      </c>
      <c r="Z1103" t="s">
        <v>4875</v>
      </c>
      <c r="AA1103" t="s">
        <v>4874</v>
      </c>
      <c r="AD1103" t="s">
        <v>37</v>
      </c>
      <c r="AE1103" t="s">
        <v>37</v>
      </c>
      <c r="AF1103" t="s">
        <v>38</v>
      </c>
      <c r="AG1103" t="s">
        <v>33</v>
      </c>
      <c r="AH1103" t="s">
        <v>4876</v>
      </c>
      <c r="AI1103" t="s">
        <v>4877</v>
      </c>
      <c r="AK1103" t="s">
        <v>4878</v>
      </c>
    </row>
    <row r="1104" spans="1:37" x14ac:dyDescent="0.25">
      <c r="A1104" t="s">
        <v>1459</v>
      </c>
      <c r="C1104" t="s">
        <v>33</v>
      </c>
      <c r="D1104" t="s">
        <v>5157</v>
      </c>
      <c r="G1104" t="s">
        <v>5158</v>
      </c>
      <c r="H1104" t="s">
        <v>34</v>
      </c>
      <c r="I1104" t="b">
        <v>0</v>
      </c>
      <c r="J1104" s="1">
        <v>42458</v>
      </c>
      <c r="K1104" s="2">
        <v>42458</v>
      </c>
      <c r="L1104" t="s">
        <v>40</v>
      </c>
      <c r="M1104" s="3">
        <v>0.6875</v>
      </c>
      <c r="N1104" t="s">
        <v>2691</v>
      </c>
      <c r="O1104" t="s">
        <v>2692</v>
      </c>
      <c r="P1104" t="s">
        <v>156</v>
      </c>
      <c r="Q1104" t="b">
        <v>0</v>
      </c>
      <c r="R1104" s="1">
        <v>42458</v>
      </c>
      <c r="S1104" s="2">
        <v>42458</v>
      </c>
      <c r="T1104" t="s">
        <v>40</v>
      </c>
      <c r="U1104" s="3">
        <v>0.75</v>
      </c>
      <c r="V1104" t="s">
        <v>1815</v>
      </c>
      <c r="W1104" t="s">
        <v>1816</v>
      </c>
      <c r="X1104" t="s">
        <v>156</v>
      </c>
      <c r="Y1104" t="s">
        <v>4874</v>
      </c>
      <c r="Z1104" t="s">
        <v>4875</v>
      </c>
      <c r="AA1104" t="s">
        <v>4874</v>
      </c>
      <c r="AD1104" t="s">
        <v>37</v>
      </c>
      <c r="AE1104" t="s">
        <v>37</v>
      </c>
      <c r="AF1104" t="s">
        <v>38</v>
      </c>
      <c r="AG1104" t="s">
        <v>33</v>
      </c>
      <c r="AH1104" t="s">
        <v>4889</v>
      </c>
      <c r="AI1104" t="s">
        <v>4890</v>
      </c>
      <c r="AK1104" t="s">
        <v>4891</v>
      </c>
    </row>
    <row r="1105" spans="1:37" x14ac:dyDescent="0.25">
      <c r="A1105" t="s">
        <v>4892</v>
      </c>
      <c r="C1105" t="s">
        <v>33</v>
      </c>
      <c r="D1105" t="s">
        <v>4893</v>
      </c>
      <c r="E1105" t="s">
        <v>5159</v>
      </c>
      <c r="G1105" t="s">
        <v>5160</v>
      </c>
      <c r="H1105" t="s">
        <v>34</v>
      </c>
      <c r="I1105" t="b">
        <v>0</v>
      </c>
      <c r="J1105" s="1">
        <v>42458</v>
      </c>
      <c r="K1105" s="2">
        <v>42458</v>
      </c>
      <c r="L1105" t="s">
        <v>40</v>
      </c>
      <c r="M1105" s="3">
        <v>0.73958333333333337</v>
      </c>
      <c r="N1105" t="s">
        <v>5159</v>
      </c>
      <c r="O1105" t="s">
        <v>5161</v>
      </c>
      <c r="P1105" t="s">
        <v>156</v>
      </c>
      <c r="Q1105" t="b">
        <v>0</v>
      </c>
      <c r="R1105" s="1">
        <v>42458</v>
      </c>
      <c r="S1105" s="2">
        <v>42458</v>
      </c>
      <c r="T1105" t="s">
        <v>40</v>
      </c>
      <c r="U1105" s="3">
        <v>0.82291666666666663</v>
      </c>
      <c r="V1105" t="s">
        <v>5162</v>
      </c>
      <c r="W1105" t="s">
        <v>5163</v>
      </c>
      <c r="X1105" t="s">
        <v>156</v>
      </c>
      <c r="Y1105" t="s">
        <v>4874</v>
      </c>
      <c r="Z1105" t="s">
        <v>4875</v>
      </c>
      <c r="AA1105" t="s">
        <v>4874</v>
      </c>
      <c r="AD1105" t="s">
        <v>37</v>
      </c>
      <c r="AE1105" t="s">
        <v>37</v>
      </c>
      <c r="AF1105" t="s">
        <v>38</v>
      </c>
      <c r="AG1105" t="s">
        <v>33</v>
      </c>
      <c r="AH1105" t="s">
        <v>4899</v>
      </c>
      <c r="AI1105" t="s">
        <v>4900</v>
      </c>
      <c r="AK1105" t="s">
        <v>4901</v>
      </c>
    </row>
    <row r="1106" spans="1:37" x14ac:dyDescent="0.25">
      <c r="A1106" t="s">
        <v>1414</v>
      </c>
      <c r="C1106" t="s">
        <v>33</v>
      </c>
      <c r="D1106" t="s">
        <v>5164</v>
      </c>
      <c r="G1106" t="s">
        <v>5165</v>
      </c>
      <c r="H1106" t="s">
        <v>34</v>
      </c>
      <c r="I1106" t="b">
        <v>0</v>
      </c>
      <c r="J1106" s="1">
        <v>42459</v>
      </c>
      <c r="K1106" s="2">
        <v>42459</v>
      </c>
      <c r="L1106" t="s">
        <v>41</v>
      </c>
      <c r="M1106" s="3">
        <v>0.4375</v>
      </c>
      <c r="N1106" t="s">
        <v>3418</v>
      </c>
      <c r="O1106" t="s">
        <v>3419</v>
      </c>
      <c r="P1106" t="s">
        <v>156</v>
      </c>
      <c r="Q1106" t="b">
        <v>0</v>
      </c>
      <c r="R1106" s="1">
        <v>42459</v>
      </c>
      <c r="S1106" s="2">
        <v>42459</v>
      </c>
      <c r="T1106" t="s">
        <v>41</v>
      </c>
      <c r="U1106" s="3">
        <v>0.4375</v>
      </c>
      <c r="V1106" t="s">
        <v>3418</v>
      </c>
      <c r="W1106" t="s">
        <v>3419</v>
      </c>
      <c r="X1106" t="s">
        <v>156</v>
      </c>
      <c r="Y1106" t="s">
        <v>4874</v>
      </c>
      <c r="Z1106" t="s">
        <v>4875</v>
      </c>
      <c r="AA1106" t="s">
        <v>4874</v>
      </c>
      <c r="AD1106" t="s">
        <v>37</v>
      </c>
      <c r="AE1106" t="s">
        <v>37</v>
      </c>
      <c r="AF1106" t="s">
        <v>38</v>
      </c>
      <c r="AG1106" t="s">
        <v>33</v>
      </c>
      <c r="AH1106" t="s">
        <v>4904</v>
      </c>
      <c r="AI1106" t="s">
        <v>4905</v>
      </c>
      <c r="AK1106" t="s">
        <v>4906</v>
      </c>
    </row>
    <row r="1107" spans="1:37" x14ac:dyDescent="0.25">
      <c r="A1107" t="s">
        <v>4907</v>
      </c>
      <c r="C1107" t="s">
        <v>33</v>
      </c>
      <c r="D1107" t="s">
        <v>4908</v>
      </c>
      <c r="E1107" t="s">
        <v>3429</v>
      </c>
      <c r="G1107" t="s">
        <v>5166</v>
      </c>
      <c r="H1107" t="s">
        <v>34</v>
      </c>
      <c r="I1107" t="b">
        <v>0</v>
      </c>
      <c r="J1107" s="1">
        <v>42459</v>
      </c>
      <c r="K1107" s="2">
        <v>42459</v>
      </c>
      <c r="L1107" t="s">
        <v>41</v>
      </c>
      <c r="M1107" s="3">
        <v>0.625</v>
      </c>
      <c r="N1107" t="s">
        <v>3429</v>
      </c>
      <c r="O1107" t="s">
        <v>3430</v>
      </c>
      <c r="P1107" t="s">
        <v>156</v>
      </c>
      <c r="Q1107" t="b">
        <v>0</v>
      </c>
      <c r="R1107" s="1">
        <v>42459</v>
      </c>
      <c r="S1107" s="2">
        <v>42459</v>
      </c>
      <c r="T1107" t="s">
        <v>41</v>
      </c>
      <c r="U1107" s="3">
        <v>0.72916666666666663</v>
      </c>
      <c r="V1107" t="s">
        <v>1841</v>
      </c>
      <c r="W1107" t="s">
        <v>1842</v>
      </c>
      <c r="X1107" t="s">
        <v>156</v>
      </c>
      <c r="Y1107" t="s">
        <v>4874</v>
      </c>
      <c r="Z1107" t="s">
        <v>4875</v>
      </c>
      <c r="AA1107" t="s">
        <v>4874</v>
      </c>
      <c r="AD1107" t="s">
        <v>37</v>
      </c>
      <c r="AE1107" t="s">
        <v>37</v>
      </c>
      <c r="AF1107" t="s">
        <v>38</v>
      </c>
      <c r="AG1107" t="s">
        <v>33</v>
      </c>
      <c r="AH1107" t="s">
        <v>4910</v>
      </c>
      <c r="AI1107" t="s">
        <v>4911</v>
      </c>
      <c r="AK1107" t="s">
        <v>4912</v>
      </c>
    </row>
    <row r="1108" spans="1:37" x14ac:dyDescent="0.25">
      <c r="A1108" t="s">
        <v>4913</v>
      </c>
      <c r="C1108" t="s">
        <v>33</v>
      </c>
      <c r="D1108" t="s">
        <v>4914</v>
      </c>
      <c r="E1108" t="s">
        <v>5167</v>
      </c>
      <c r="F1108" t="s">
        <v>4916</v>
      </c>
      <c r="G1108" t="s">
        <v>5168</v>
      </c>
      <c r="H1108" t="s">
        <v>34</v>
      </c>
      <c r="I1108" t="b">
        <v>0</v>
      </c>
      <c r="J1108" s="1">
        <v>42460</v>
      </c>
      <c r="K1108" s="2">
        <v>42460</v>
      </c>
      <c r="L1108" t="s">
        <v>42</v>
      </c>
      <c r="M1108" s="3">
        <v>0.54166666666666663</v>
      </c>
      <c r="N1108" t="s">
        <v>5167</v>
      </c>
      <c r="O1108" t="s">
        <v>5169</v>
      </c>
      <c r="P1108" t="s">
        <v>156</v>
      </c>
      <c r="Q1108" t="b">
        <v>0</v>
      </c>
      <c r="R1108" s="1">
        <v>42460</v>
      </c>
      <c r="S1108" s="2">
        <v>42460</v>
      </c>
      <c r="T1108" t="s">
        <v>42</v>
      </c>
      <c r="U1108" s="3">
        <v>0.79166666666666663</v>
      </c>
      <c r="V1108" t="s">
        <v>5170</v>
      </c>
      <c r="W1108" t="s">
        <v>5171</v>
      </c>
      <c r="X1108" t="s">
        <v>156</v>
      </c>
      <c r="Y1108" t="s">
        <v>4874</v>
      </c>
      <c r="Z1108" t="s">
        <v>4875</v>
      </c>
      <c r="AA1108" t="s">
        <v>4874</v>
      </c>
      <c r="AD1108" t="s">
        <v>37</v>
      </c>
      <c r="AE1108" t="s">
        <v>37</v>
      </c>
      <c r="AF1108" t="s">
        <v>38</v>
      </c>
      <c r="AG1108" t="s">
        <v>33</v>
      </c>
      <c r="AH1108" t="s">
        <v>4921</v>
      </c>
      <c r="AI1108" t="s">
        <v>4922</v>
      </c>
      <c r="AK1108" t="s">
        <v>4923</v>
      </c>
    </row>
    <row r="1109" spans="1:37" x14ac:dyDescent="0.25">
      <c r="A1109" t="s">
        <v>4924</v>
      </c>
      <c r="C1109" t="s">
        <v>33</v>
      </c>
      <c r="D1109" t="s">
        <v>5172</v>
      </c>
      <c r="G1109" t="s">
        <v>5173</v>
      </c>
      <c r="H1109" t="s">
        <v>34</v>
      </c>
      <c r="I1109" t="b">
        <v>0</v>
      </c>
      <c r="J1109" s="1">
        <v>42460</v>
      </c>
      <c r="K1109" s="2">
        <v>42460</v>
      </c>
      <c r="L1109" t="s">
        <v>42</v>
      </c>
      <c r="M1109" s="3">
        <v>0.625</v>
      </c>
      <c r="N1109" t="s">
        <v>1846</v>
      </c>
      <c r="O1109" t="s">
        <v>1847</v>
      </c>
      <c r="P1109" t="s">
        <v>156</v>
      </c>
      <c r="Q1109" t="b">
        <v>0</v>
      </c>
      <c r="R1109" s="1">
        <v>42460</v>
      </c>
      <c r="S1109" s="2">
        <v>42460</v>
      </c>
      <c r="T1109" t="s">
        <v>42</v>
      </c>
      <c r="U1109" s="3">
        <v>0.75</v>
      </c>
      <c r="V1109" t="s">
        <v>628</v>
      </c>
      <c r="W1109" t="s">
        <v>629</v>
      </c>
      <c r="X1109" t="s">
        <v>156</v>
      </c>
      <c r="Y1109" t="s">
        <v>4874</v>
      </c>
      <c r="Z1109" t="s">
        <v>4875</v>
      </c>
      <c r="AA1109" t="s">
        <v>4874</v>
      </c>
      <c r="AD1109" t="s">
        <v>37</v>
      </c>
      <c r="AE1109" t="s">
        <v>37</v>
      </c>
      <c r="AF1109" t="s">
        <v>38</v>
      </c>
      <c r="AG1109" t="s">
        <v>33</v>
      </c>
      <c r="AH1109" t="s">
        <v>4927</v>
      </c>
      <c r="AI1109" t="s">
        <v>4928</v>
      </c>
      <c r="AK1109" t="s">
        <v>4929</v>
      </c>
    </row>
    <row r="1110" spans="1:37" x14ac:dyDescent="0.25">
      <c r="A1110" t="s">
        <v>5065</v>
      </c>
      <c r="C1110" t="s">
        <v>33</v>
      </c>
      <c r="D1110" t="s">
        <v>5174</v>
      </c>
      <c r="G1110" t="s">
        <v>5175</v>
      </c>
      <c r="H1110" t="s">
        <v>34</v>
      </c>
      <c r="I1110" t="b">
        <v>0</v>
      </c>
      <c r="J1110" s="1">
        <v>42460</v>
      </c>
      <c r="K1110" s="2">
        <v>42460</v>
      </c>
      <c r="L1110" t="s">
        <v>42</v>
      </c>
      <c r="M1110" s="3">
        <v>0.66666666666666663</v>
      </c>
      <c r="N1110" t="s">
        <v>1858</v>
      </c>
      <c r="O1110" t="s">
        <v>1859</v>
      </c>
      <c r="P1110" t="s">
        <v>156</v>
      </c>
      <c r="Q1110" t="b">
        <v>0</v>
      </c>
      <c r="R1110" s="1">
        <v>42460</v>
      </c>
      <c r="S1110" s="2">
        <v>42460</v>
      </c>
      <c r="T1110" t="s">
        <v>42</v>
      </c>
      <c r="U1110" s="3">
        <v>0.70833333333333337</v>
      </c>
      <c r="V1110" t="s">
        <v>1854</v>
      </c>
      <c r="W1110" t="s">
        <v>1855</v>
      </c>
      <c r="X1110" t="s">
        <v>156</v>
      </c>
      <c r="Y1110" t="s">
        <v>4874</v>
      </c>
      <c r="Z1110" t="s">
        <v>4875</v>
      </c>
      <c r="AA1110" t="s">
        <v>4874</v>
      </c>
      <c r="AD1110" t="s">
        <v>37</v>
      </c>
      <c r="AE1110" t="s">
        <v>37</v>
      </c>
      <c r="AF1110" t="s">
        <v>38</v>
      </c>
      <c r="AG1110" t="s">
        <v>33</v>
      </c>
      <c r="AH1110" t="s">
        <v>5068</v>
      </c>
      <c r="AI1110" t="s">
        <v>5069</v>
      </c>
      <c r="AK1110" t="s">
        <v>5070</v>
      </c>
    </row>
    <row r="1111" spans="1:37" x14ac:dyDescent="0.25">
      <c r="A1111" t="s">
        <v>4935</v>
      </c>
      <c r="C1111" t="s">
        <v>33</v>
      </c>
      <c r="D1111" t="s">
        <v>5176</v>
      </c>
      <c r="G1111" t="s">
        <v>5177</v>
      </c>
      <c r="H1111" t="s">
        <v>34</v>
      </c>
      <c r="I1111" t="b">
        <v>0</v>
      </c>
      <c r="J1111" s="1">
        <v>42461</v>
      </c>
      <c r="K1111" s="2">
        <v>42461</v>
      </c>
      <c r="L1111" t="s">
        <v>43</v>
      </c>
      <c r="M1111" s="3">
        <v>0.4375</v>
      </c>
      <c r="N1111" t="s">
        <v>5178</v>
      </c>
      <c r="O1111" t="s">
        <v>5179</v>
      </c>
      <c r="P1111" t="s">
        <v>156</v>
      </c>
      <c r="Q1111" t="b">
        <v>0</v>
      </c>
      <c r="R1111" s="1">
        <v>42461</v>
      </c>
      <c r="S1111" s="2">
        <v>42461</v>
      </c>
      <c r="T1111" t="s">
        <v>43</v>
      </c>
      <c r="U1111" s="3">
        <v>0.46875</v>
      </c>
      <c r="V1111" t="s">
        <v>5180</v>
      </c>
      <c r="W1111" t="s">
        <v>5181</v>
      </c>
      <c r="X1111" t="s">
        <v>156</v>
      </c>
      <c r="Y1111" t="s">
        <v>4874</v>
      </c>
      <c r="Z1111" t="s">
        <v>4875</v>
      </c>
      <c r="AA1111" t="s">
        <v>4874</v>
      </c>
      <c r="AD1111" t="s">
        <v>37</v>
      </c>
      <c r="AE1111" t="s">
        <v>37</v>
      </c>
      <c r="AF1111" t="s">
        <v>38</v>
      </c>
      <c r="AG1111" t="s">
        <v>33</v>
      </c>
      <c r="AH1111" t="s">
        <v>4971</v>
      </c>
      <c r="AI1111" t="s">
        <v>4942</v>
      </c>
      <c r="AK1111" t="s">
        <v>4972</v>
      </c>
    </row>
    <row r="1112" spans="1:37" x14ac:dyDescent="0.25">
      <c r="A1112" t="s">
        <v>4943</v>
      </c>
      <c r="C1112" t="s">
        <v>33</v>
      </c>
      <c r="D1112" t="s">
        <v>5182</v>
      </c>
      <c r="G1112" t="s">
        <v>5183</v>
      </c>
      <c r="H1112" t="s">
        <v>34</v>
      </c>
      <c r="I1112" t="b">
        <v>0</v>
      </c>
      <c r="J1112" s="1">
        <v>42461</v>
      </c>
      <c r="K1112" s="2">
        <v>42461</v>
      </c>
      <c r="L1112" t="s">
        <v>43</v>
      </c>
      <c r="M1112" s="3">
        <v>0.58333333333333337</v>
      </c>
      <c r="N1112" t="s">
        <v>3441</v>
      </c>
      <c r="O1112" t="s">
        <v>3443</v>
      </c>
      <c r="P1112" t="s">
        <v>156</v>
      </c>
      <c r="Q1112" t="b">
        <v>0</v>
      </c>
      <c r="R1112" s="1">
        <v>42461</v>
      </c>
      <c r="S1112" s="2">
        <v>42461</v>
      </c>
      <c r="T1112" t="s">
        <v>43</v>
      </c>
      <c r="U1112" s="3">
        <v>0.75</v>
      </c>
      <c r="V1112" t="s">
        <v>5184</v>
      </c>
      <c r="W1112" t="s">
        <v>5185</v>
      </c>
      <c r="X1112" t="s">
        <v>156</v>
      </c>
      <c r="Y1112" t="s">
        <v>4874</v>
      </c>
      <c r="Z1112" t="s">
        <v>4875</v>
      </c>
      <c r="AA1112" t="s">
        <v>4874</v>
      </c>
      <c r="AD1112" t="s">
        <v>37</v>
      </c>
      <c r="AE1112" t="s">
        <v>37</v>
      </c>
      <c r="AF1112" t="s">
        <v>38</v>
      </c>
      <c r="AG1112" t="s">
        <v>33</v>
      </c>
      <c r="AH1112" t="s">
        <v>4889</v>
      </c>
      <c r="AI1112" t="s">
        <v>4948</v>
      </c>
      <c r="AK1112" t="s">
        <v>4891</v>
      </c>
    </row>
    <row r="1113" spans="1:37" x14ac:dyDescent="0.25">
      <c r="A1113" t="s">
        <v>4913</v>
      </c>
      <c r="C1113" t="s">
        <v>33</v>
      </c>
      <c r="D1113" t="s">
        <v>4949</v>
      </c>
      <c r="E1113" t="s">
        <v>5186</v>
      </c>
      <c r="F1113" t="s">
        <v>4916</v>
      </c>
      <c r="G1113" t="s">
        <v>5187</v>
      </c>
      <c r="H1113" t="s">
        <v>34</v>
      </c>
      <c r="I1113" t="b">
        <v>0</v>
      </c>
      <c r="J1113" s="1">
        <v>42462</v>
      </c>
      <c r="K1113" s="2">
        <v>42462</v>
      </c>
      <c r="L1113" t="s">
        <v>35</v>
      </c>
      <c r="M1113" s="3">
        <v>0.41666666666666669</v>
      </c>
      <c r="N1113" t="s">
        <v>5186</v>
      </c>
      <c r="O1113" t="s">
        <v>5188</v>
      </c>
      <c r="P1113" t="s">
        <v>156</v>
      </c>
      <c r="Q1113" t="b">
        <v>0</v>
      </c>
      <c r="R1113" s="1">
        <v>42462</v>
      </c>
      <c r="S1113" s="2">
        <v>42462</v>
      </c>
      <c r="T1113" t="s">
        <v>35</v>
      </c>
      <c r="U1113" s="3">
        <v>0.66666666666666663</v>
      </c>
      <c r="V1113" t="s">
        <v>5189</v>
      </c>
      <c r="W1113" t="s">
        <v>5190</v>
      </c>
      <c r="X1113" t="s">
        <v>156</v>
      </c>
      <c r="Y1113" t="s">
        <v>4874</v>
      </c>
      <c r="Z1113" t="s">
        <v>4875</v>
      </c>
      <c r="AA1113" t="s">
        <v>4874</v>
      </c>
      <c r="AD1113" t="s">
        <v>37</v>
      </c>
      <c r="AE1113" t="s">
        <v>37</v>
      </c>
      <c r="AF1113" t="s">
        <v>38</v>
      </c>
      <c r="AG1113" t="s">
        <v>33</v>
      </c>
      <c r="AH1113" t="s">
        <v>4921</v>
      </c>
      <c r="AI1113" t="s">
        <v>4922</v>
      </c>
      <c r="AK1113" t="s">
        <v>4923</v>
      </c>
    </row>
    <row r="1114" spans="1:37" x14ac:dyDescent="0.25">
      <c r="A1114" t="s">
        <v>5191</v>
      </c>
      <c r="C1114" t="s">
        <v>33</v>
      </c>
      <c r="D1114" t="s">
        <v>5192</v>
      </c>
      <c r="G1114" t="s">
        <v>5193</v>
      </c>
      <c r="H1114" t="s">
        <v>34</v>
      </c>
      <c r="I1114" t="b">
        <v>0</v>
      </c>
      <c r="J1114" s="1">
        <v>42462</v>
      </c>
      <c r="K1114" s="2">
        <v>42462</v>
      </c>
      <c r="L1114" t="s">
        <v>35</v>
      </c>
      <c r="M1114" s="3">
        <v>0.4375</v>
      </c>
      <c r="N1114" t="s">
        <v>2695</v>
      </c>
      <c r="O1114" t="s">
        <v>2697</v>
      </c>
      <c r="P1114" t="s">
        <v>156</v>
      </c>
      <c r="Q1114" t="b">
        <v>0</v>
      </c>
      <c r="R1114" s="1">
        <v>42462</v>
      </c>
      <c r="S1114" s="2">
        <v>42462</v>
      </c>
      <c r="T1114" t="s">
        <v>35</v>
      </c>
      <c r="U1114" s="3">
        <v>0.47916666666666669</v>
      </c>
      <c r="V1114" t="s">
        <v>5194</v>
      </c>
      <c r="W1114" t="s">
        <v>5195</v>
      </c>
      <c r="X1114" t="s">
        <v>156</v>
      </c>
      <c r="Y1114" t="s">
        <v>4874</v>
      </c>
      <c r="Z1114" t="s">
        <v>4875</v>
      </c>
      <c r="AA1114" t="s">
        <v>4874</v>
      </c>
      <c r="AD1114" t="s">
        <v>37</v>
      </c>
      <c r="AE1114" t="s">
        <v>37</v>
      </c>
      <c r="AF1114" t="s">
        <v>38</v>
      </c>
      <c r="AG1114" t="s">
        <v>33</v>
      </c>
      <c r="AH1114" t="s">
        <v>5196</v>
      </c>
      <c r="AI1114" t="s">
        <v>5197</v>
      </c>
      <c r="AK1114" t="s">
        <v>5198</v>
      </c>
    </row>
    <row r="1115" spans="1:37" x14ac:dyDescent="0.25">
      <c r="A1115" t="s">
        <v>4935</v>
      </c>
      <c r="C1115" t="s">
        <v>33</v>
      </c>
      <c r="D1115" t="s">
        <v>5199</v>
      </c>
      <c r="G1115" t="s">
        <v>5200</v>
      </c>
      <c r="H1115" t="s">
        <v>34</v>
      </c>
      <c r="I1115" t="b">
        <v>0</v>
      </c>
      <c r="J1115" s="1">
        <v>42464</v>
      </c>
      <c r="K1115" s="2">
        <v>42464</v>
      </c>
      <c r="L1115" t="s">
        <v>39</v>
      </c>
      <c r="M1115" s="3">
        <v>0.4375</v>
      </c>
      <c r="N1115" t="s">
        <v>1870</v>
      </c>
      <c r="O1115" t="s">
        <v>1871</v>
      </c>
      <c r="P1115" t="s">
        <v>156</v>
      </c>
      <c r="Q1115" t="b">
        <v>0</v>
      </c>
      <c r="R1115" s="1">
        <v>42464</v>
      </c>
      <c r="S1115" s="2">
        <v>42464</v>
      </c>
      <c r="T1115" t="s">
        <v>39</v>
      </c>
      <c r="U1115" s="3">
        <v>0.46875</v>
      </c>
      <c r="V1115" t="s">
        <v>3462</v>
      </c>
      <c r="W1115" t="s">
        <v>3463</v>
      </c>
      <c r="X1115" t="s">
        <v>156</v>
      </c>
      <c r="Y1115" t="s">
        <v>4874</v>
      </c>
      <c r="Z1115" t="s">
        <v>4875</v>
      </c>
      <c r="AA1115" t="s">
        <v>4874</v>
      </c>
      <c r="AD1115" t="s">
        <v>37</v>
      </c>
      <c r="AE1115" t="s">
        <v>37</v>
      </c>
      <c r="AF1115" t="s">
        <v>38</v>
      </c>
      <c r="AG1115" t="s">
        <v>33</v>
      </c>
      <c r="AH1115" t="s">
        <v>4971</v>
      </c>
      <c r="AI1115" t="s">
        <v>4942</v>
      </c>
      <c r="AK1115" t="s">
        <v>4972</v>
      </c>
    </row>
    <row r="1116" spans="1:37" x14ac:dyDescent="0.25">
      <c r="A1116" t="s">
        <v>4913</v>
      </c>
      <c r="C1116" t="s">
        <v>33</v>
      </c>
      <c r="D1116" t="s">
        <v>4973</v>
      </c>
      <c r="E1116" t="s">
        <v>5201</v>
      </c>
      <c r="F1116" t="s">
        <v>4975</v>
      </c>
      <c r="G1116" t="s">
        <v>5202</v>
      </c>
      <c r="H1116" t="s">
        <v>34</v>
      </c>
      <c r="I1116" t="b">
        <v>0</v>
      </c>
      <c r="J1116" s="1">
        <v>42464</v>
      </c>
      <c r="K1116" s="2">
        <v>42464</v>
      </c>
      <c r="L1116" t="s">
        <v>39</v>
      </c>
      <c r="M1116" s="3">
        <v>0.54166666666666663</v>
      </c>
      <c r="N1116" t="s">
        <v>5201</v>
      </c>
      <c r="O1116" t="s">
        <v>5203</v>
      </c>
      <c r="P1116" t="s">
        <v>156</v>
      </c>
      <c r="Q1116" t="b">
        <v>0</v>
      </c>
      <c r="R1116" s="1">
        <v>42464</v>
      </c>
      <c r="S1116" s="2">
        <v>42464</v>
      </c>
      <c r="T1116" t="s">
        <v>39</v>
      </c>
      <c r="U1116" s="3">
        <v>0.79166666666666663</v>
      </c>
      <c r="V1116" t="s">
        <v>5204</v>
      </c>
      <c r="W1116" t="s">
        <v>5205</v>
      </c>
      <c r="X1116" t="s">
        <v>156</v>
      </c>
      <c r="Y1116" t="s">
        <v>4874</v>
      </c>
      <c r="Z1116" t="s">
        <v>4875</v>
      </c>
      <c r="AA1116" t="s">
        <v>4874</v>
      </c>
      <c r="AD1116" t="s">
        <v>37</v>
      </c>
      <c r="AE1116" t="s">
        <v>37</v>
      </c>
      <c r="AF1116" t="s">
        <v>38</v>
      </c>
      <c r="AG1116" t="s">
        <v>33</v>
      </c>
      <c r="AH1116" t="s">
        <v>4921</v>
      </c>
      <c r="AI1116" t="s">
        <v>4922</v>
      </c>
      <c r="AK1116" t="s">
        <v>4923</v>
      </c>
    </row>
    <row r="1117" spans="1:37" x14ac:dyDescent="0.25">
      <c r="A1117" t="s">
        <v>4907</v>
      </c>
      <c r="C1117" t="s">
        <v>33</v>
      </c>
      <c r="D1117" t="s">
        <v>4908</v>
      </c>
      <c r="E1117" t="s">
        <v>1878</v>
      </c>
      <c r="G1117" t="s">
        <v>5206</v>
      </c>
      <c r="H1117" t="s">
        <v>34</v>
      </c>
      <c r="I1117" t="b">
        <v>0</v>
      </c>
      <c r="J1117" s="1">
        <v>42464</v>
      </c>
      <c r="K1117" s="2">
        <v>42464</v>
      </c>
      <c r="L1117" t="s">
        <v>39</v>
      </c>
      <c r="M1117" s="3">
        <v>0.625</v>
      </c>
      <c r="N1117" t="s">
        <v>1878</v>
      </c>
      <c r="O1117" t="s">
        <v>1879</v>
      </c>
      <c r="P1117" t="s">
        <v>156</v>
      </c>
      <c r="Q1117" t="b">
        <v>0</v>
      </c>
      <c r="R1117" s="1">
        <v>42464</v>
      </c>
      <c r="S1117" s="2">
        <v>42464</v>
      </c>
      <c r="T1117" t="s">
        <v>39</v>
      </c>
      <c r="U1117" s="3">
        <v>0.72916666666666663</v>
      </c>
      <c r="V1117" t="s">
        <v>5207</v>
      </c>
      <c r="W1117" t="s">
        <v>5208</v>
      </c>
      <c r="X1117" t="s">
        <v>156</v>
      </c>
      <c r="Y1117" t="s">
        <v>4874</v>
      </c>
      <c r="Z1117" t="s">
        <v>4875</v>
      </c>
      <c r="AA1117" t="s">
        <v>4874</v>
      </c>
      <c r="AD1117" t="s">
        <v>37</v>
      </c>
      <c r="AE1117" t="s">
        <v>37</v>
      </c>
      <c r="AF1117" t="s">
        <v>38</v>
      </c>
      <c r="AG1117" t="s">
        <v>33</v>
      </c>
      <c r="AH1117" t="s">
        <v>4910</v>
      </c>
      <c r="AI1117" t="s">
        <v>4911</v>
      </c>
      <c r="AK1117" t="s">
        <v>4912</v>
      </c>
    </row>
    <row r="1118" spans="1:37" x14ac:dyDescent="0.25">
      <c r="A1118" t="s">
        <v>4983</v>
      </c>
      <c r="C1118" t="s">
        <v>33</v>
      </c>
      <c r="D1118" t="s">
        <v>5209</v>
      </c>
      <c r="G1118" t="s">
        <v>5210</v>
      </c>
      <c r="H1118" t="s">
        <v>34</v>
      </c>
      <c r="I1118" t="b">
        <v>0</v>
      </c>
      <c r="J1118" s="1">
        <v>42464</v>
      </c>
      <c r="K1118" s="2">
        <v>42464</v>
      </c>
      <c r="L1118" t="s">
        <v>39</v>
      </c>
      <c r="M1118" s="3">
        <v>0.64583333333333337</v>
      </c>
      <c r="N1118" t="s">
        <v>5211</v>
      </c>
      <c r="O1118" t="s">
        <v>5212</v>
      </c>
      <c r="P1118" t="s">
        <v>156</v>
      </c>
      <c r="Q1118" t="b">
        <v>0</v>
      </c>
      <c r="R1118" s="1">
        <v>42464</v>
      </c>
      <c r="S1118" s="2">
        <v>42464</v>
      </c>
      <c r="T1118" t="s">
        <v>39</v>
      </c>
      <c r="U1118" s="3">
        <v>0.77083333333333337</v>
      </c>
      <c r="V1118" t="s">
        <v>678</v>
      </c>
      <c r="W1118" t="s">
        <v>679</v>
      </c>
      <c r="X1118" t="s">
        <v>156</v>
      </c>
      <c r="Y1118" t="s">
        <v>4874</v>
      </c>
      <c r="Z1118" t="s">
        <v>4875</v>
      </c>
      <c r="AA1118" t="s">
        <v>4874</v>
      </c>
      <c r="AD1118" t="s">
        <v>37</v>
      </c>
      <c r="AE1118" t="s">
        <v>37</v>
      </c>
      <c r="AF1118" t="s">
        <v>38</v>
      </c>
      <c r="AG1118" t="s">
        <v>33</v>
      </c>
      <c r="AH1118" t="s">
        <v>4927</v>
      </c>
      <c r="AI1118" t="s">
        <v>5155</v>
      </c>
      <c r="AK1118" t="s">
        <v>4929</v>
      </c>
    </row>
    <row r="1119" spans="1:37" x14ac:dyDescent="0.25">
      <c r="A1119" t="s">
        <v>4990</v>
      </c>
      <c r="C1119" t="s">
        <v>33</v>
      </c>
      <c r="D1119" t="s">
        <v>4991</v>
      </c>
      <c r="E1119" t="s">
        <v>5213</v>
      </c>
      <c r="G1119" t="s">
        <v>5214</v>
      </c>
      <c r="H1119" t="s">
        <v>34</v>
      </c>
      <c r="I1119" t="b">
        <v>0</v>
      </c>
      <c r="J1119" s="1">
        <v>42464</v>
      </c>
      <c r="K1119" s="2">
        <v>42464</v>
      </c>
      <c r="L1119" t="s">
        <v>39</v>
      </c>
      <c r="M1119" s="3">
        <v>0.75</v>
      </c>
      <c r="N1119" t="s">
        <v>5213</v>
      </c>
      <c r="O1119" t="s">
        <v>5215</v>
      </c>
      <c r="P1119" t="s">
        <v>156</v>
      </c>
      <c r="Q1119" t="b">
        <v>0</v>
      </c>
      <c r="R1119" s="1">
        <v>42464</v>
      </c>
      <c r="S1119" s="2">
        <v>42464</v>
      </c>
      <c r="T1119" t="s">
        <v>39</v>
      </c>
      <c r="U1119" s="3">
        <v>0.8125</v>
      </c>
      <c r="V1119" t="s">
        <v>4458</v>
      </c>
      <c r="W1119" t="s">
        <v>4459</v>
      </c>
      <c r="X1119" t="s">
        <v>156</v>
      </c>
      <c r="Y1119" t="s">
        <v>4874</v>
      </c>
      <c r="Z1119" t="s">
        <v>4875</v>
      </c>
      <c r="AA1119" t="s">
        <v>4874</v>
      </c>
      <c r="AD1119" t="s">
        <v>37</v>
      </c>
      <c r="AE1119" t="s">
        <v>37</v>
      </c>
      <c r="AF1119" t="s">
        <v>38</v>
      </c>
      <c r="AG1119" t="s">
        <v>33</v>
      </c>
      <c r="AH1119" t="s">
        <v>4995</v>
      </c>
      <c r="AI1119" t="s">
        <v>4996</v>
      </c>
      <c r="AK1119" t="s">
        <v>4997</v>
      </c>
    </row>
    <row r="1120" spans="1:37" x14ac:dyDescent="0.25">
      <c r="A1120" t="s">
        <v>4871</v>
      </c>
      <c r="C1120" t="s">
        <v>33</v>
      </c>
      <c r="D1120" t="s">
        <v>4872</v>
      </c>
      <c r="E1120" t="s">
        <v>4460</v>
      </c>
      <c r="G1120" t="s">
        <v>5216</v>
      </c>
      <c r="H1120" t="s">
        <v>34</v>
      </c>
      <c r="I1120" t="b">
        <v>0</v>
      </c>
      <c r="J1120" s="1">
        <v>42465</v>
      </c>
      <c r="K1120" s="2">
        <v>42465</v>
      </c>
      <c r="L1120" t="s">
        <v>40</v>
      </c>
      <c r="M1120" s="3">
        <v>0.41666666666666669</v>
      </c>
      <c r="N1120" t="s">
        <v>4460</v>
      </c>
      <c r="O1120" t="s">
        <v>4462</v>
      </c>
      <c r="P1120" t="s">
        <v>156</v>
      </c>
      <c r="Q1120" t="b">
        <v>0</v>
      </c>
      <c r="R1120" s="1">
        <v>42465</v>
      </c>
      <c r="S1120" s="2">
        <v>42465</v>
      </c>
      <c r="T1120" t="s">
        <v>40</v>
      </c>
      <c r="U1120" s="3">
        <v>0.70833333333333337</v>
      </c>
      <c r="V1120" t="s">
        <v>4467</v>
      </c>
      <c r="W1120" t="s">
        <v>4468</v>
      </c>
      <c r="X1120" t="s">
        <v>156</v>
      </c>
      <c r="Y1120" t="s">
        <v>4874</v>
      </c>
      <c r="Z1120" t="s">
        <v>4875</v>
      </c>
      <c r="AA1120" t="s">
        <v>4874</v>
      </c>
      <c r="AD1120" t="s">
        <v>37</v>
      </c>
      <c r="AE1120" t="s">
        <v>37</v>
      </c>
      <c r="AF1120" t="s">
        <v>38</v>
      </c>
      <c r="AG1120" t="s">
        <v>33</v>
      </c>
      <c r="AH1120" t="s">
        <v>4876</v>
      </c>
      <c r="AI1120" t="s">
        <v>4877</v>
      </c>
      <c r="AK1120" t="s">
        <v>4878</v>
      </c>
    </row>
    <row r="1121" spans="1:37" x14ac:dyDescent="0.25">
      <c r="A1121" t="s">
        <v>4879</v>
      </c>
      <c r="C1121" t="s">
        <v>33</v>
      </c>
      <c r="D1121" t="s">
        <v>5217</v>
      </c>
      <c r="G1121" t="s">
        <v>5218</v>
      </c>
      <c r="H1121" t="s">
        <v>34</v>
      </c>
      <c r="I1121" t="b">
        <v>0</v>
      </c>
      <c r="J1121" s="1">
        <v>42465</v>
      </c>
      <c r="K1121" s="2">
        <v>42465</v>
      </c>
      <c r="L1121" t="s">
        <v>40</v>
      </c>
      <c r="M1121" s="3">
        <v>0.625</v>
      </c>
      <c r="N1121" t="s">
        <v>1898</v>
      </c>
      <c r="O1121" t="s">
        <v>1899</v>
      </c>
      <c r="P1121" t="s">
        <v>156</v>
      </c>
      <c r="Q1121" t="b">
        <v>0</v>
      </c>
      <c r="R1121" s="1">
        <v>42465</v>
      </c>
      <c r="S1121" s="2">
        <v>42465</v>
      </c>
      <c r="T1121" t="s">
        <v>40</v>
      </c>
      <c r="U1121" s="3">
        <v>0.79166666666666663</v>
      </c>
      <c r="V1121" t="s">
        <v>2715</v>
      </c>
      <c r="W1121" t="s">
        <v>2716</v>
      </c>
      <c r="X1121" t="s">
        <v>156</v>
      </c>
      <c r="Y1121" t="s">
        <v>4874</v>
      </c>
      <c r="Z1121" t="s">
        <v>4875</v>
      </c>
      <c r="AA1121" t="s">
        <v>4874</v>
      </c>
      <c r="AD1121" t="s">
        <v>37</v>
      </c>
      <c r="AE1121" t="s">
        <v>37</v>
      </c>
      <c r="AF1121" t="s">
        <v>38</v>
      </c>
      <c r="AG1121" t="s">
        <v>33</v>
      </c>
      <c r="AH1121" t="s">
        <v>4921</v>
      </c>
      <c r="AI1121" t="s">
        <v>5044</v>
      </c>
      <c r="AK1121" t="s">
        <v>5045</v>
      </c>
    </row>
    <row r="1122" spans="1:37" x14ac:dyDescent="0.25">
      <c r="A1122" t="s">
        <v>1459</v>
      </c>
      <c r="C1122" t="s">
        <v>33</v>
      </c>
      <c r="D1122" t="s">
        <v>5219</v>
      </c>
      <c r="G1122" t="s">
        <v>5220</v>
      </c>
      <c r="H1122" t="s">
        <v>34</v>
      </c>
      <c r="I1122" t="b">
        <v>0</v>
      </c>
      <c r="J1122" s="1">
        <v>42465</v>
      </c>
      <c r="K1122" s="2">
        <v>42465</v>
      </c>
      <c r="L1122" t="s">
        <v>40</v>
      </c>
      <c r="M1122" s="3">
        <v>0.6875</v>
      </c>
      <c r="N1122" t="s">
        <v>2707</v>
      </c>
      <c r="O1122" t="s">
        <v>2708</v>
      </c>
      <c r="P1122" t="s">
        <v>156</v>
      </c>
      <c r="Q1122" t="b">
        <v>0</v>
      </c>
      <c r="R1122" s="1">
        <v>42465</v>
      </c>
      <c r="S1122" s="2">
        <v>42465</v>
      </c>
      <c r="T1122" t="s">
        <v>40</v>
      </c>
      <c r="U1122" s="3">
        <v>0.75</v>
      </c>
      <c r="V1122" t="s">
        <v>693</v>
      </c>
      <c r="W1122" t="s">
        <v>694</v>
      </c>
      <c r="X1122" t="s">
        <v>156</v>
      </c>
      <c r="Y1122" t="s">
        <v>4874</v>
      </c>
      <c r="Z1122" t="s">
        <v>4875</v>
      </c>
      <c r="AA1122" t="s">
        <v>4874</v>
      </c>
      <c r="AD1122" t="s">
        <v>37</v>
      </c>
      <c r="AE1122" t="s">
        <v>37</v>
      </c>
      <c r="AF1122" t="s">
        <v>38</v>
      </c>
      <c r="AG1122" t="s">
        <v>33</v>
      </c>
      <c r="AH1122" t="s">
        <v>4889</v>
      </c>
      <c r="AI1122" t="s">
        <v>4890</v>
      </c>
      <c r="AK1122" t="s">
        <v>4891</v>
      </c>
    </row>
    <row r="1123" spans="1:37" x14ac:dyDescent="0.25">
      <c r="A1123" t="s">
        <v>4892</v>
      </c>
      <c r="C1123" t="s">
        <v>33</v>
      </c>
      <c r="D1123" t="s">
        <v>4893</v>
      </c>
      <c r="E1123" t="s">
        <v>5221</v>
      </c>
      <c r="G1123" t="s">
        <v>5222</v>
      </c>
      <c r="H1123" t="s">
        <v>34</v>
      </c>
      <c r="I1123" t="b">
        <v>0</v>
      </c>
      <c r="J1123" s="1">
        <v>42465</v>
      </c>
      <c r="K1123" s="2">
        <v>42465</v>
      </c>
      <c r="L1123" t="s">
        <v>40</v>
      </c>
      <c r="M1123" s="3">
        <v>0.73958333333333337</v>
      </c>
      <c r="N1123" t="s">
        <v>5221</v>
      </c>
      <c r="O1123" t="s">
        <v>5223</v>
      </c>
      <c r="P1123" t="s">
        <v>156</v>
      </c>
      <c r="Q1123" t="b">
        <v>0</v>
      </c>
      <c r="R1123" s="1">
        <v>42465</v>
      </c>
      <c r="S1123" s="2">
        <v>42465</v>
      </c>
      <c r="T1123" t="s">
        <v>40</v>
      </c>
      <c r="U1123" s="3">
        <v>0.82291666666666663</v>
      </c>
      <c r="V1123" t="s">
        <v>5224</v>
      </c>
      <c r="W1123" t="s">
        <v>5225</v>
      </c>
      <c r="X1123" t="s">
        <v>156</v>
      </c>
      <c r="Y1123" t="s">
        <v>4874</v>
      </c>
      <c r="Z1123" t="s">
        <v>4875</v>
      </c>
      <c r="AA1123" t="s">
        <v>4874</v>
      </c>
      <c r="AD1123" t="s">
        <v>37</v>
      </c>
      <c r="AE1123" t="s">
        <v>37</v>
      </c>
      <c r="AF1123" t="s">
        <v>38</v>
      </c>
      <c r="AG1123" t="s">
        <v>33</v>
      </c>
      <c r="AH1123" t="s">
        <v>4899</v>
      </c>
      <c r="AI1123" t="s">
        <v>4900</v>
      </c>
      <c r="AK1123" t="s">
        <v>4901</v>
      </c>
    </row>
    <row r="1124" spans="1:37" x14ac:dyDescent="0.25">
      <c r="A1124" t="s">
        <v>5053</v>
      </c>
      <c r="C1124" t="s">
        <v>33</v>
      </c>
      <c r="D1124" t="s">
        <v>5226</v>
      </c>
      <c r="G1124" t="s">
        <v>5227</v>
      </c>
      <c r="H1124" t="s">
        <v>34</v>
      </c>
      <c r="I1124" t="b">
        <v>0</v>
      </c>
      <c r="J1124" s="1">
        <v>42466</v>
      </c>
      <c r="K1124" s="2">
        <v>42466</v>
      </c>
      <c r="L1124" t="s">
        <v>41</v>
      </c>
      <c r="M1124" s="3">
        <v>0.4375</v>
      </c>
      <c r="N1124" t="s">
        <v>1914</v>
      </c>
      <c r="O1124" t="s">
        <v>1915</v>
      </c>
      <c r="P1124" t="s">
        <v>156</v>
      </c>
      <c r="Q1124" t="b">
        <v>0</v>
      </c>
      <c r="R1124" s="1">
        <v>42466</v>
      </c>
      <c r="S1124" s="2">
        <v>42466</v>
      </c>
      <c r="T1124" t="s">
        <v>41</v>
      </c>
      <c r="U1124" s="3">
        <v>0.46875</v>
      </c>
      <c r="V1124" t="s">
        <v>709</v>
      </c>
      <c r="W1124" t="s">
        <v>710</v>
      </c>
      <c r="X1124" t="s">
        <v>156</v>
      </c>
      <c r="Y1124" t="s">
        <v>4874</v>
      </c>
      <c r="Z1124" t="s">
        <v>4875</v>
      </c>
      <c r="AA1124" t="s">
        <v>4874</v>
      </c>
      <c r="AD1124" t="s">
        <v>37</v>
      </c>
      <c r="AE1124" t="s">
        <v>37</v>
      </c>
      <c r="AF1124" t="s">
        <v>38</v>
      </c>
      <c r="AG1124" t="s">
        <v>33</v>
      </c>
      <c r="AH1124" t="s">
        <v>5228</v>
      </c>
      <c r="AI1124" t="s">
        <v>5229</v>
      </c>
      <c r="AK1124" t="s">
        <v>5230</v>
      </c>
    </row>
    <row r="1125" spans="1:37" x14ac:dyDescent="0.25">
      <c r="A1125" t="s">
        <v>4907</v>
      </c>
      <c r="C1125" t="s">
        <v>33</v>
      </c>
      <c r="D1125" t="s">
        <v>5231</v>
      </c>
      <c r="G1125" t="s">
        <v>5232</v>
      </c>
      <c r="H1125" t="s">
        <v>34</v>
      </c>
      <c r="I1125" t="b">
        <v>0</v>
      </c>
      <c r="J1125" s="1">
        <v>42466</v>
      </c>
      <c r="K1125" s="2">
        <v>42466</v>
      </c>
      <c r="L1125" t="s">
        <v>41</v>
      </c>
      <c r="M1125" s="3">
        <v>0.625</v>
      </c>
      <c r="N1125" t="s">
        <v>3510</v>
      </c>
      <c r="O1125" t="s">
        <v>3511</v>
      </c>
      <c r="P1125" t="s">
        <v>156</v>
      </c>
      <c r="Q1125" t="b">
        <v>0</v>
      </c>
      <c r="R1125" s="1">
        <v>42466</v>
      </c>
      <c r="S1125" s="2">
        <v>42466</v>
      </c>
      <c r="T1125" t="s">
        <v>41</v>
      </c>
      <c r="U1125" s="3">
        <v>0.72916666666666663</v>
      </c>
      <c r="V1125" t="s">
        <v>1927</v>
      </c>
      <c r="W1125" t="s">
        <v>1928</v>
      </c>
      <c r="X1125" t="s">
        <v>156</v>
      </c>
      <c r="Y1125" t="s">
        <v>4874</v>
      </c>
      <c r="Z1125" t="s">
        <v>4875</v>
      </c>
      <c r="AA1125" t="s">
        <v>4874</v>
      </c>
      <c r="AD1125" t="s">
        <v>37</v>
      </c>
      <c r="AE1125" t="s">
        <v>37</v>
      </c>
      <c r="AF1125" t="s">
        <v>38</v>
      </c>
      <c r="AG1125" t="s">
        <v>33</v>
      </c>
      <c r="AH1125" t="s">
        <v>5148</v>
      </c>
      <c r="AI1125" t="s">
        <v>5149</v>
      </c>
      <c r="AK1125" t="s">
        <v>5150</v>
      </c>
    </row>
    <row r="1126" spans="1:37" x14ac:dyDescent="0.25">
      <c r="A1126" t="s">
        <v>4913</v>
      </c>
      <c r="C1126" t="s">
        <v>33</v>
      </c>
      <c r="D1126" t="s">
        <v>4914</v>
      </c>
      <c r="E1126" t="s">
        <v>5233</v>
      </c>
      <c r="F1126" t="s">
        <v>4916</v>
      </c>
      <c r="G1126" t="s">
        <v>5234</v>
      </c>
      <c r="H1126" t="s">
        <v>34</v>
      </c>
      <c r="I1126" t="b">
        <v>0</v>
      </c>
      <c r="J1126" s="1">
        <v>42467</v>
      </c>
      <c r="K1126" s="2">
        <v>42467</v>
      </c>
      <c r="L1126" t="s">
        <v>42</v>
      </c>
      <c r="M1126" s="3">
        <v>0.54166666666666663</v>
      </c>
      <c r="N1126" t="s">
        <v>5233</v>
      </c>
      <c r="O1126" t="s">
        <v>5235</v>
      </c>
      <c r="P1126" t="s">
        <v>156</v>
      </c>
      <c r="Q1126" t="b">
        <v>0</v>
      </c>
      <c r="R1126" s="1">
        <v>42467</v>
      </c>
      <c r="S1126" s="2">
        <v>42467</v>
      </c>
      <c r="T1126" t="s">
        <v>42</v>
      </c>
      <c r="U1126" s="3">
        <v>0.79166666666666663</v>
      </c>
      <c r="V1126" t="s">
        <v>5236</v>
      </c>
      <c r="W1126" t="s">
        <v>5237</v>
      </c>
      <c r="X1126" t="s">
        <v>156</v>
      </c>
      <c r="Y1126" t="s">
        <v>4874</v>
      </c>
      <c r="Z1126" t="s">
        <v>4875</v>
      </c>
      <c r="AA1126" t="s">
        <v>4874</v>
      </c>
      <c r="AD1126" t="s">
        <v>37</v>
      </c>
      <c r="AE1126" t="s">
        <v>37</v>
      </c>
      <c r="AF1126" t="s">
        <v>38</v>
      </c>
      <c r="AG1126" t="s">
        <v>33</v>
      </c>
      <c r="AH1126" t="s">
        <v>4921</v>
      </c>
      <c r="AI1126" t="s">
        <v>4922</v>
      </c>
      <c r="AK1126" t="s">
        <v>4923</v>
      </c>
    </row>
    <row r="1127" spans="1:37" x14ac:dyDescent="0.25">
      <c r="A1127" t="s">
        <v>4924</v>
      </c>
      <c r="C1127" t="s">
        <v>33</v>
      </c>
      <c r="D1127" t="s">
        <v>5238</v>
      </c>
      <c r="G1127" t="s">
        <v>5239</v>
      </c>
      <c r="H1127" t="s">
        <v>34</v>
      </c>
      <c r="I1127" t="b">
        <v>0</v>
      </c>
      <c r="J1127" s="1">
        <v>42467</v>
      </c>
      <c r="K1127" s="2">
        <v>42467</v>
      </c>
      <c r="L1127" t="s">
        <v>42</v>
      </c>
      <c r="M1127" s="3">
        <v>0.625</v>
      </c>
      <c r="N1127" t="s">
        <v>1932</v>
      </c>
      <c r="O1127" t="s">
        <v>1933</v>
      </c>
      <c r="P1127" t="s">
        <v>156</v>
      </c>
      <c r="Q1127" t="b">
        <v>0</v>
      </c>
      <c r="R1127" s="1">
        <v>42467</v>
      </c>
      <c r="S1127" s="2">
        <v>42467</v>
      </c>
      <c r="T1127" t="s">
        <v>42</v>
      </c>
      <c r="U1127" s="3">
        <v>0.75</v>
      </c>
      <c r="V1127" t="s">
        <v>755</v>
      </c>
      <c r="W1127" t="s">
        <v>756</v>
      </c>
      <c r="X1127" t="s">
        <v>156</v>
      </c>
      <c r="Y1127" t="s">
        <v>4874</v>
      </c>
      <c r="Z1127" t="s">
        <v>4875</v>
      </c>
      <c r="AA1127" t="s">
        <v>4874</v>
      </c>
      <c r="AD1127" t="s">
        <v>37</v>
      </c>
      <c r="AE1127" t="s">
        <v>37</v>
      </c>
      <c r="AF1127" t="s">
        <v>38</v>
      </c>
      <c r="AG1127" t="s">
        <v>33</v>
      </c>
      <c r="AH1127" t="s">
        <v>4927</v>
      </c>
      <c r="AI1127" t="s">
        <v>4928</v>
      </c>
      <c r="AK1127" t="s">
        <v>4929</v>
      </c>
    </row>
    <row r="1128" spans="1:37" x14ac:dyDescent="0.25">
      <c r="A1128" t="s">
        <v>5240</v>
      </c>
      <c r="C1128" t="s">
        <v>33</v>
      </c>
      <c r="D1128" t="s">
        <v>5241</v>
      </c>
      <c r="G1128" t="s">
        <v>5242</v>
      </c>
      <c r="H1128" t="s">
        <v>34</v>
      </c>
      <c r="I1128" t="b">
        <v>0</v>
      </c>
      <c r="J1128" s="1">
        <v>42467</v>
      </c>
      <c r="K1128" s="2">
        <v>42467</v>
      </c>
      <c r="L1128" t="s">
        <v>42</v>
      </c>
      <c r="M1128" s="3">
        <v>0.66666666666666663</v>
      </c>
      <c r="N1128" t="s">
        <v>740</v>
      </c>
      <c r="O1128" t="s">
        <v>742</v>
      </c>
      <c r="P1128" t="s">
        <v>156</v>
      </c>
      <c r="Q1128" t="b">
        <v>0</v>
      </c>
      <c r="R1128" s="1">
        <v>42467</v>
      </c>
      <c r="S1128" s="2">
        <v>42467</v>
      </c>
      <c r="T1128" t="s">
        <v>42</v>
      </c>
      <c r="U1128" s="3">
        <v>0.70833333333333337</v>
      </c>
      <c r="V1128" t="s">
        <v>1942</v>
      </c>
      <c r="W1128" t="s">
        <v>1943</v>
      </c>
      <c r="X1128" t="s">
        <v>156</v>
      </c>
      <c r="Y1128" t="s">
        <v>4874</v>
      </c>
      <c r="Z1128" t="s">
        <v>4875</v>
      </c>
      <c r="AA1128" t="s">
        <v>4874</v>
      </c>
      <c r="AD1128" t="s">
        <v>37</v>
      </c>
      <c r="AE1128" t="s">
        <v>37</v>
      </c>
      <c r="AF1128" t="s">
        <v>38</v>
      </c>
      <c r="AG1128" t="s">
        <v>33</v>
      </c>
      <c r="AH1128" t="s">
        <v>5243</v>
      </c>
      <c r="AI1128" t="s">
        <v>686</v>
      </c>
      <c r="AK1128" t="s">
        <v>5244</v>
      </c>
    </row>
    <row r="1129" spans="1:37" x14ac:dyDescent="0.25">
      <c r="A1129" t="s">
        <v>4943</v>
      </c>
      <c r="C1129" t="s">
        <v>33</v>
      </c>
      <c r="D1129" t="s">
        <v>5245</v>
      </c>
      <c r="G1129" t="s">
        <v>5246</v>
      </c>
      <c r="H1129" t="s">
        <v>34</v>
      </c>
      <c r="I1129" t="b">
        <v>0</v>
      </c>
      <c r="J1129" s="1">
        <v>42468</v>
      </c>
      <c r="K1129" s="2">
        <v>42468</v>
      </c>
      <c r="L1129" t="s">
        <v>43</v>
      </c>
      <c r="M1129" s="3">
        <v>0.58333333333333337</v>
      </c>
      <c r="N1129" t="s">
        <v>3530</v>
      </c>
      <c r="O1129" t="s">
        <v>3532</v>
      </c>
      <c r="P1129" t="s">
        <v>156</v>
      </c>
      <c r="Q1129" t="b">
        <v>0</v>
      </c>
      <c r="R1129" s="1">
        <v>42468</v>
      </c>
      <c r="S1129" s="2">
        <v>42468</v>
      </c>
      <c r="T1129" t="s">
        <v>43</v>
      </c>
      <c r="U1129" s="3">
        <v>0.75</v>
      </c>
      <c r="V1129" t="s">
        <v>761</v>
      </c>
      <c r="W1129" t="s">
        <v>762</v>
      </c>
      <c r="X1129" t="s">
        <v>156</v>
      </c>
      <c r="Y1129" t="s">
        <v>4874</v>
      </c>
      <c r="Z1129" t="s">
        <v>4875</v>
      </c>
      <c r="AA1129" t="s">
        <v>4874</v>
      </c>
      <c r="AD1129" t="s">
        <v>37</v>
      </c>
      <c r="AE1129" t="s">
        <v>37</v>
      </c>
      <c r="AF1129" t="s">
        <v>38</v>
      </c>
      <c r="AG1129" t="s">
        <v>33</v>
      </c>
      <c r="AH1129" t="s">
        <v>4889</v>
      </c>
      <c r="AI1129" t="s">
        <v>4948</v>
      </c>
      <c r="AK1129" t="s">
        <v>4891</v>
      </c>
    </row>
    <row r="1130" spans="1:37" x14ac:dyDescent="0.25">
      <c r="A1130" t="s">
        <v>5247</v>
      </c>
      <c r="C1130" t="s">
        <v>33</v>
      </c>
      <c r="D1130" t="s">
        <v>5248</v>
      </c>
      <c r="G1130" t="s">
        <v>5249</v>
      </c>
      <c r="H1130" t="s">
        <v>34</v>
      </c>
      <c r="I1130" t="b">
        <v>0</v>
      </c>
      <c r="J1130" s="1">
        <v>42469</v>
      </c>
      <c r="K1130" s="2">
        <v>42469</v>
      </c>
      <c r="L1130" t="s">
        <v>35</v>
      </c>
      <c r="M1130" s="3">
        <v>0.41666666666666669</v>
      </c>
      <c r="N1130" t="s">
        <v>767</v>
      </c>
      <c r="O1130" t="s">
        <v>769</v>
      </c>
      <c r="P1130" t="s">
        <v>156</v>
      </c>
      <c r="Q1130" t="b">
        <v>0</v>
      </c>
      <c r="R1130" s="1">
        <v>42469</v>
      </c>
      <c r="S1130" s="2">
        <v>42469</v>
      </c>
      <c r="T1130" t="s">
        <v>35</v>
      </c>
      <c r="U1130" s="3">
        <v>0.45833333333333331</v>
      </c>
      <c r="V1130" t="s">
        <v>5250</v>
      </c>
      <c r="W1130" t="s">
        <v>5251</v>
      </c>
      <c r="X1130" t="s">
        <v>156</v>
      </c>
      <c r="Y1130" t="s">
        <v>4874</v>
      </c>
      <c r="Z1130" t="s">
        <v>4875</v>
      </c>
      <c r="AA1130" t="s">
        <v>4874</v>
      </c>
      <c r="AD1130" t="s">
        <v>37</v>
      </c>
      <c r="AE1130" t="s">
        <v>37</v>
      </c>
      <c r="AF1130" t="s">
        <v>38</v>
      </c>
      <c r="AG1130" t="s">
        <v>33</v>
      </c>
      <c r="AH1130" t="s">
        <v>5252</v>
      </c>
      <c r="AI1130" t="s">
        <v>5253</v>
      </c>
      <c r="AK1130" t="s">
        <v>5254</v>
      </c>
    </row>
    <row r="1131" spans="1:37" x14ac:dyDescent="0.25">
      <c r="A1131" t="s">
        <v>4913</v>
      </c>
      <c r="C1131" t="s">
        <v>33</v>
      </c>
      <c r="D1131" t="s">
        <v>4949</v>
      </c>
      <c r="E1131" t="s">
        <v>767</v>
      </c>
      <c r="F1131" t="s">
        <v>4916</v>
      </c>
      <c r="G1131" t="s">
        <v>5255</v>
      </c>
      <c r="H1131" t="s">
        <v>34</v>
      </c>
      <c r="I1131" t="b">
        <v>0</v>
      </c>
      <c r="J1131" s="1">
        <v>42469</v>
      </c>
      <c r="K1131" s="2">
        <v>42469</v>
      </c>
      <c r="L1131" t="s">
        <v>35</v>
      </c>
      <c r="M1131" s="3">
        <v>0.41666666666666669</v>
      </c>
      <c r="N1131" t="s">
        <v>767</v>
      </c>
      <c r="O1131" t="s">
        <v>769</v>
      </c>
      <c r="P1131" t="s">
        <v>156</v>
      </c>
      <c r="Q1131" t="b">
        <v>0</v>
      </c>
      <c r="R1131" s="1">
        <v>42469</v>
      </c>
      <c r="S1131" s="2">
        <v>42469</v>
      </c>
      <c r="T1131" t="s">
        <v>35</v>
      </c>
      <c r="U1131" s="3">
        <v>0.66666666666666663</v>
      </c>
      <c r="V1131" t="s">
        <v>5256</v>
      </c>
      <c r="W1131" t="s">
        <v>5257</v>
      </c>
      <c r="X1131" t="s">
        <v>156</v>
      </c>
      <c r="Y1131" t="s">
        <v>4874</v>
      </c>
      <c r="Z1131" t="s">
        <v>4875</v>
      </c>
      <c r="AA1131" t="s">
        <v>4874</v>
      </c>
      <c r="AD1131" t="s">
        <v>37</v>
      </c>
      <c r="AE1131" t="s">
        <v>37</v>
      </c>
      <c r="AF1131" t="s">
        <v>38</v>
      </c>
      <c r="AG1131" t="s">
        <v>33</v>
      </c>
      <c r="AH1131" t="s">
        <v>4921</v>
      </c>
      <c r="AI1131" t="s">
        <v>4922</v>
      </c>
      <c r="AK1131" t="s">
        <v>4923</v>
      </c>
    </row>
    <row r="1132" spans="1:37" x14ac:dyDescent="0.25">
      <c r="A1132" t="s">
        <v>2725</v>
      </c>
      <c r="C1132" t="s">
        <v>33</v>
      </c>
      <c r="D1132" t="s">
        <v>5258</v>
      </c>
      <c r="G1132" t="s">
        <v>5259</v>
      </c>
      <c r="H1132" t="s">
        <v>34</v>
      </c>
      <c r="I1132" t="b">
        <v>0</v>
      </c>
      <c r="J1132" s="1">
        <v>42469</v>
      </c>
      <c r="K1132" s="2">
        <v>42469</v>
      </c>
      <c r="L1132" t="s">
        <v>35</v>
      </c>
      <c r="M1132" s="3">
        <v>0.60416666666666663</v>
      </c>
      <c r="N1132" t="s">
        <v>5260</v>
      </c>
      <c r="O1132" t="s">
        <v>5261</v>
      </c>
      <c r="P1132" t="s">
        <v>156</v>
      </c>
      <c r="Q1132" t="b">
        <v>0</v>
      </c>
      <c r="R1132" s="1">
        <v>42469</v>
      </c>
      <c r="S1132" s="2">
        <v>42469</v>
      </c>
      <c r="T1132" t="s">
        <v>35</v>
      </c>
      <c r="U1132" s="3">
        <v>0.60416666666666663</v>
      </c>
      <c r="V1132" t="s">
        <v>5260</v>
      </c>
      <c r="W1132" t="s">
        <v>5261</v>
      </c>
      <c r="X1132" t="s">
        <v>156</v>
      </c>
      <c r="Y1132" t="s">
        <v>4874</v>
      </c>
      <c r="Z1132" t="s">
        <v>4875</v>
      </c>
      <c r="AA1132" t="s">
        <v>4874</v>
      </c>
      <c r="AD1132" t="s">
        <v>37</v>
      </c>
      <c r="AE1132" t="s">
        <v>37</v>
      </c>
      <c r="AF1132" t="s">
        <v>38</v>
      </c>
      <c r="AG1132" t="s">
        <v>33</v>
      </c>
      <c r="AH1132" t="s">
        <v>5262</v>
      </c>
      <c r="AI1132" t="s">
        <v>2116</v>
      </c>
      <c r="AK1132" t="s">
        <v>5263</v>
      </c>
    </row>
    <row r="1133" spans="1:37" x14ac:dyDescent="0.25">
      <c r="A1133" t="s">
        <v>4935</v>
      </c>
      <c r="C1133" t="s">
        <v>33</v>
      </c>
      <c r="D1133" t="s">
        <v>5264</v>
      </c>
      <c r="G1133" t="s">
        <v>5265</v>
      </c>
      <c r="H1133" t="s">
        <v>34</v>
      </c>
      <c r="I1133" t="b">
        <v>0</v>
      </c>
      <c r="J1133" s="1">
        <v>42471</v>
      </c>
      <c r="K1133" s="2">
        <v>42471</v>
      </c>
      <c r="L1133" t="s">
        <v>39</v>
      </c>
      <c r="M1133" s="3">
        <v>0.4375</v>
      </c>
      <c r="N1133" t="s">
        <v>1973</v>
      </c>
      <c r="O1133" t="s">
        <v>1974</v>
      </c>
      <c r="P1133" t="s">
        <v>156</v>
      </c>
      <c r="Q1133" t="b">
        <v>0</v>
      </c>
      <c r="R1133" s="1">
        <v>42471</v>
      </c>
      <c r="S1133" s="2">
        <v>42471</v>
      </c>
      <c r="T1133" t="s">
        <v>39</v>
      </c>
      <c r="U1133" s="3">
        <v>0.46875</v>
      </c>
      <c r="V1133" t="s">
        <v>3564</v>
      </c>
      <c r="W1133" t="s">
        <v>3565</v>
      </c>
      <c r="X1133" t="s">
        <v>156</v>
      </c>
      <c r="Y1133" t="s">
        <v>4874</v>
      </c>
      <c r="Z1133" t="s">
        <v>4875</v>
      </c>
      <c r="AA1133" t="s">
        <v>4874</v>
      </c>
      <c r="AD1133" t="s">
        <v>37</v>
      </c>
      <c r="AE1133" t="s">
        <v>37</v>
      </c>
      <c r="AF1133" t="s">
        <v>38</v>
      </c>
      <c r="AG1133" t="s">
        <v>33</v>
      </c>
      <c r="AH1133" t="s">
        <v>4971</v>
      </c>
      <c r="AI1133" t="s">
        <v>4942</v>
      </c>
      <c r="AK1133" t="s">
        <v>4972</v>
      </c>
    </row>
    <row r="1134" spans="1:37" x14ac:dyDescent="0.25">
      <c r="A1134" t="s">
        <v>4913</v>
      </c>
      <c r="C1134" t="s">
        <v>33</v>
      </c>
      <c r="D1134" t="s">
        <v>4973</v>
      </c>
      <c r="E1134" t="s">
        <v>5266</v>
      </c>
      <c r="F1134" t="s">
        <v>4975</v>
      </c>
      <c r="G1134" t="s">
        <v>5267</v>
      </c>
      <c r="H1134" t="s">
        <v>34</v>
      </c>
      <c r="I1134" t="b">
        <v>0</v>
      </c>
      <c r="J1134" s="1">
        <v>42471</v>
      </c>
      <c r="K1134" s="2">
        <v>42471</v>
      </c>
      <c r="L1134" t="s">
        <v>39</v>
      </c>
      <c r="M1134" s="3">
        <v>0.54166666666666663</v>
      </c>
      <c r="N1134" t="s">
        <v>5266</v>
      </c>
      <c r="O1134" t="s">
        <v>5268</v>
      </c>
      <c r="P1134" t="s">
        <v>156</v>
      </c>
      <c r="Q1134" t="b">
        <v>0</v>
      </c>
      <c r="R1134" s="1">
        <v>42471</v>
      </c>
      <c r="S1134" s="2">
        <v>42471</v>
      </c>
      <c r="T1134" t="s">
        <v>39</v>
      </c>
      <c r="U1134" s="3">
        <v>0.79166666666666663</v>
      </c>
      <c r="V1134" t="s">
        <v>5269</v>
      </c>
      <c r="W1134" t="s">
        <v>5270</v>
      </c>
      <c r="X1134" t="s">
        <v>156</v>
      </c>
      <c r="Y1134" t="s">
        <v>4874</v>
      </c>
      <c r="Z1134" t="s">
        <v>4875</v>
      </c>
      <c r="AA1134" t="s">
        <v>4874</v>
      </c>
      <c r="AD1134" t="s">
        <v>37</v>
      </c>
      <c r="AE1134" t="s">
        <v>37</v>
      </c>
      <c r="AF1134" t="s">
        <v>38</v>
      </c>
      <c r="AG1134" t="s">
        <v>33</v>
      </c>
      <c r="AH1134" t="s">
        <v>4921</v>
      </c>
      <c r="AI1134" t="s">
        <v>4922</v>
      </c>
      <c r="AK1134" t="s">
        <v>4923</v>
      </c>
    </row>
    <row r="1135" spans="1:37" x14ac:dyDescent="0.25">
      <c r="A1135" t="s">
        <v>4907</v>
      </c>
      <c r="C1135" t="s">
        <v>33</v>
      </c>
      <c r="D1135" t="s">
        <v>5271</v>
      </c>
      <c r="G1135" t="s">
        <v>5272</v>
      </c>
      <c r="H1135" t="s">
        <v>34</v>
      </c>
      <c r="I1135" t="b">
        <v>0</v>
      </c>
      <c r="J1135" s="1">
        <v>42471</v>
      </c>
      <c r="K1135" s="2">
        <v>42471</v>
      </c>
      <c r="L1135" t="s">
        <v>39</v>
      </c>
      <c r="M1135" s="3">
        <v>0.625</v>
      </c>
      <c r="N1135" t="s">
        <v>1978</v>
      </c>
      <c r="O1135" t="s">
        <v>1979</v>
      </c>
      <c r="P1135" t="s">
        <v>156</v>
      </c>
      <c r="Q1135" t="b">
        <v>0</v>
      </c>
      <c r="R1135" s="1">
        <v>42471</v>
      </c>
      <c r="S1135" s="2">
        <v>42471</v>
      </c>
      <c r="T1135" t="s">
        <v>39</v>
      </c>
      <c r="U1135" s="3">
        <v>0.72916666666666663</v>
      </c>
      <c r="V1135" t="s">
        <v>5273</v>
      </c>
      <c r="W1135" t="s">
        <v>5274</v>
      </c>
      <c r="X1135" t="s">
        <v>156</v>
      </c>
      <c r="Y1135" t="s">
        <v>4874</v>
      </c>
      <c r="Z1135" t="s">
        <v>4875</v>
      </c>
      <c r="AA1135" t="s">
        <v>4874</v>
      </c>
      <c r="AD1135" t="s">
        <v>37</v>
      </c>
      <c r="AE1135" t="s">
        <v>37</v>
      </c>
      <c r="AF1135" t="s">
        <v>38</v>
      </c>
      <c r="AG1135" t="s">
        <v>33</v>
      </c>
      <c r="AH1135" t="s">
        <v>4910</v>
      </c>
      <c r="AI1135" t="s">
        <v>4911</v>
      </c>
      <c r="AK1135" t="s">
        <v>4912</v>
      </c>
    </row>
    <row r="1136" spans="1:37" x14ac:dyDescent="0.25">
      <c r="A1136" t="s">
        <v>4983</v>
      </c>
      <c r="C1136" t="s">
        <v>33</v>
      </c>
      <c r="D1136" t="s">
        <v>5275</v>
      </c>
      <c r="G1136" t="s">
        <v>5276</v>
      </c>
      <c r="H1136" t="s">
        <v>34</v>
      </c>
      <c r="I1136" t="b">
        <v>0</v>
      </c>
      <c r="J1136" s="1">
        <v>42471</v>
      </c>
      <c r="K1136" s="2">
        <v>42471</v>
      </c>
      <c r="L1136" t="s">
        <v>39</v>
      </c>
      <c r="M1136" s="3">
        <v>0.64583333333333337</v>
      </c>
      <c r="N1136" t="s">
        <v>5277</v>
      </c>
      <c r="O1136" t="s">
        <v>5278</v>
      </c>
      <c r="P1136" t="s">
        <v>156</v>
      </c>
      <c r="Q1136" t="b">
        <v>0</v>
      </c>
      <c r="R1136" s="1">
        <v>42471</v>
      </c>
      <c r="S1136" s="2">
        <v>42471</v>
      </c>
      <c r="T1136" t="s">
        <v>39</v>
      </c>
      <c r="U1136" s="3">
        <v>0.77083333333333337</v>
      </c>
      <c r="V1136" t="s">
        <v>805</v>
      </c>
      <c r="W1136" t="s">
        <v>806</v>
      </c>
      <c r="X1136" t="s">
        <v>156</v>
      </c>
      <c r="Y1136" t="s">
        <v>4874</v>
      </c>
      <c r="Z1136" t="s">
        <v>4875</v>
      </c>
      <c r="AA1136" t="s">
        <v>4874</v>
      </c>
      <c r="AD1136" t="s">
        <v>37</v>
      </c>
      <c r="AE1136" t="s">
        <v>37</v>
      </c>
      <c r="AF1136" t="s">
        <v>38</v>
      </c>
      <c r="AG1136" t="s">
        <v>33</v>
      </c>
      <c r="AH1136" t="s">
        <v>4927</v>
      </c>
      <c r="AI1136" t="s">
        <v>5155</v>
      </c>
      <c r="AK1136" t="s">
        <v>4929</v>
      </c>
    </row>
    <row r="1137" spans="1:37" x14ac:dyDescent="0.25">
      <c r="A1137" t="s">
        <v>4871</v>
      </c>
      <c r="C1137" t="s">
        <v>33</v>
      </c>
      <c r="D1137" t="s">
        <v>4872</v>
      </c>
      <c r="E1137" t="s">
        <v>4529</v>
      </c>
      <c r="G1137" t="s">
        <v>5279</v>
      </c>
      <c r="H1137" t="s">
        <v>34</v>
      </c>
      <c r="I1137" t="b">
        <v>0</v>
      </c>
      <c r="J1137" s="1">
        <v>42472</v>
      </c>
      <c r="K1137" s="2">
        <v>42472</v>
      </c>
      <c r="L1137" t="s">
        <v>40</v>
      </c>
      <c r="M1137" s="3">
        <v>0.41666666666666669</v>
      </c>
      <c r="N1137" t="s">
        <v>4529</v>
      </c>
      <c r="O1137" t="s">
        <v>4531</v>
      </c>
      <c r="P1137" t="s">
        <v>156</v>
      </c>
      <c r="Q1137" t="b">
        <v>0</v>
      </c>
      <c r="R1137" s="1">
        <v>42472</v>
      </c>
      <c r="S1137" s="2">
        <v>42472</v>
      </c>
      <c r="T1137" t="s">
        <v>40</v>
      </c>
      <c r="U1137" s="3">
        <v>0.70833333333333337</v>
      </c>
      <c r="V1137" t="s">
        <v>4536</v>
      </c>
      <c r="W1137" t="s">
        <v>4537</v>
      </c>
      <c r="X1137" t="s">
        <v>156</v>
      </c>
      <c r="Y1137" t="s">
        <v>4874</v>
      </c>
      <c r="Z1137" t="s">
        <v>4875</v>
      </c>
      <c r="AA1137" t="s">
        <v>4874</v>
      </c>
      <c r="AD1137" t="s">
        <v>37</v>
      </c>
      <c r="AE1137" t="s">
        <v>37</v>
      </c>
      <c r="AF1137" t="s">
        <v>38</v>
      </c>
      <c r="AG1137" t="s">
        <v>33</v>
      </c>
      <c r="AH1137" t="s">
        <v>4876</v>
      </c>
      <c r="AI1137" t="s">
        <v>4877</v>
      </c>
      <c r="AK1137" t="s">
        <v>4878</v>
      </c>
    </row>
    <row r="1138" spans="1:37" x14ac:dyDescent="0.25">
      <c r="A1138" t="s">
        <v>4879</v>
      </c>
      <c r="C1138" t="s">
        <v>33</v>
      </c>
      <c r="D1138" t="s">
        <v>5280</v>
      </c>
      <c r="G1138" t="s">
        <v>5281</v>
      </c>
      <c r="H1138" t="s">
        <v>34</v>
      </c>
      <c r="I1138" t="b">
        <v>0</v>
      </c>
      <c r="J1138" s="1">
        <v>42472</v>
      </c>
      <c r="K1138" s="2">
        <v>42472</v>
      </c>
      <c r="L1138" t="s">
        <v>40</v>
      </c>
      <c r="M1138" s="3">
        <v>0.625</v>
      </c>
      <c r="N1138" t="s">
        <v>1988</v>
      </c>
      <c r="O1138" t="s">
        <v>1989</v>
      </c>
      <c r="P1138" t="s">
        <v>156</v>
      </c>
      <c r="Q1138" t="b">
        <v>0</v>
      </c>
      <c r="R1138" s="1">
        <v>42472</v>
      </c>
      <c r="S1138" s="2">
        <v>42472</v>
      </c>
      <c r="T1138" t="s">
        <v>40</v>
      </c>
      <c r="U1138" s="3">
        <v>0.79166666666666663</v>
      </c>
      <c r="V1138" t="s">
        <v>5282</v>
      </c>
      <c r="W1138" t="s">
        <v>5283</v>
      </c>
      <c r="X1138" t="s">
        <v>156</v>
      </c>
      <c r="Y1138" t="s">
        <v>4874</v>
      </c>
      <c r="Z1138" t="s">
        <v>4875</v>
      </c>
      <c r="AA1138" t="s">
        <v>4874</v>
      </c>
      <c r="AD1138" t="s">
        <v>37</v>
      </c>
      <c r="AE1138" t="s">
        <v>37</v>
      </c>
      <c r="AF1138" t="s">
        <v>38</v>
      </c>
      <c r="AG1138" t="s">
        <v>33</v>
      </c>
      <c r="AH1138" t="s">
        <v>4921</v>
      </c>
      <c r="AI1138" t="s">
        <v>5044</v>
      </c>
      <c r="AK1138" t="s">
        <v>5045</v>
      </c>
    </row>
    <row r="1139" spans="1:37" x14ac:dyDescent="0.25">
      <c r="A1139" t="s">
        <v>5284</v>
      </c>
      <c r="C1139" t="s">
        <v>33</v>
      </c>
      <c r="D1139" t="s">
        <v>5285</v>
      </c>
      <c r="G1139" t="s">
        <v>5286</v>
      </c>
      <c r="H1139" t="s">
        <v>34</v>
      </c>
      <c r="I1139" t="b">
        <v>0</v>
      </c>
      <c r="J1139" s="1">
        <v>42472</v>
      </c>
      <c r="K1139" s="2">
        <v>42472</v>
      </c>
      <c r="L1139" t="s">
        <v>40</v>
      </c>
      <c r="M1139" s="3">
        <v>0.66666666666666663</v>
      </c>
      <c r="N1139" t="s">
        <v>810</v>
      </c>
      <c r="O1139" t="s">
        <v>811</v>
      </c>
      <c r="P1139" t="s">
        <v>156</v>
      </c>
      <c r="Q1139" t="b">
        <v>0</v>
      </c>
      <c r="R1139" s="1">
        <v>42472</v>
      </c>
      <c r="S1139" s="2">
        <v>42472</v>
      </c>
      <c r="T1139" t="s">
        <v>40</v>
      </c>
      <c r="U1139" s="3">
        <v>0.75</v>
      </c>
      <c r="V1139" t="s">
        <v>1996</v>
      </c>
      <c r="W1139" t="s">
        <v>1997</v>
      </c>
      <c r="X1139" t="s">
        <v>156</v>
      </c>
      <c r="Y1139" t="s">
        <v>4874</v>
      </c>
      <c r="Z1139" t="s">
        <v>4875</v>
      </c>
      <c r="AA1139" t="s">
        <v>4874</v>
      </c>
      <c r="AD1139" t="s">
        <v>37</v>
      </c>
      <c r="AE1139" t="s">
        <v>37</v>
      </c>
      <c r="AF1139" t="s">
        <v>38</v>
      </c>
      <c r="AG1139" t="s">
        <v>33</v>
      </c>
      <c r="AH1139" t="s">
        <v>5287</v>
      </c>
      <c r="AI1139" t="s">
        <v>5288</v>
      </c>
      <c r="AK1139" t="s">
        <v>5289</v>
      </c>
    </row>
    <row r="1140" spans="1:37" x14ac:dyDescent="0.25">
      <c r="A1140" t="s">
        <v>1459</v>
      </c>
      <c r="C1140" t="s">
        <v>33</v>
      </c>
      <c r="D1140" t="s">
        <v>5290</v>
      </c>
      <c r="G1140" t="s">
        <v>5291</v>
      </c>
      <c r="H1140" t="s">
        <v>34</v>
      </c>
      <c r="I1140" t="b">
        <v>0</v>
      </c>
      <c r="J1140" s="1">
        <v>42472</v>
      </c>
      <c r="K1140" s="2">
        <v>42472</v>
      </c>
      <c r="L1140" t="s">
        <v>40</v>
      </c>
      <c r="M1140" s="3">
        <v>0.6875</v>
      </c>
      <c r="N1140" t="s">
        <v>2758</v>
      </c>
      <c r="O1140" t="s">
        <v>2759</v>
      </c>
      <c r="P1140" t="s">
        <v>156</v>
      </c>
      <c r="Q1140" t="b">
        <v>0</v>
      </c>
      <c r="R1140" s="1">
        <v>42472</v>
      </c>
      <c r="S1140" s="2">
        <v>42472</v>
      </c>
      <c r="T1140" t="s">
        <v>40</v>
      </c>
      <c r="U1140" s="3">
        <v>0.75</v>
      </c>
      <c r="V1140" t="s">
        <v>1996</v>
      </c>
      <c r="W1140" t="s">
        <v>1997</v>
      </c>
      <c r="X1140" t="s">
        <v>156</v>
      </c>
      <c r="Y1140" t="s">
        <v>4874</v>
      </c>
      <c r="Z1140" t="s">
        <v>4875</v>
      </c>
      <c r="AA1140" t="s">
        <v>4874</v>
      </c>
      <c r="AD1140" t="s">
        <v>37</v>
      </c>
      <c r="AE1140" t="s">
        <v>37</v>
      </c>
      <c r="AF1140" t="s">
        <v>38</v>
      </c>
      <c r="AG1140" t="s">
        <v>33</v>
      </c>
      <c r="AH1140" t="s">
        <v>4889</v>
      </c>
      <c r="AI1140" t="s">
        <v>4890</v>
      </c>
      <c r="AK1140" t="s">
        <v>4891</v>
      </c>
    </row>
    <row r="1141" spans="1:37" x14ac:dyDescent="0.25">
      <c r="A1141" t="s">
        <v>4892</v>
      </c>
      <c r="C1141" t="s">
        <v>33</v>
      </c>
      <c r="D1141" t="s">
        <v>5292</v>
      </c>
      <c r="G1141" t="s">
        <v>5293</v>
      </c>
      <c r="H1141" t="s">
        <v>34</v>
      </c>
      <c r="I1141" t="b">
        <v>0</v>
      </c>
      <c r="J1141" s="1">
        <v>42472</v>
      </c>
      <c r="K1141" s="2">
        <v>42472</v>
      </c>
      <c r="L1141" t="s">
        <v>40</v>
      </c>
      <c r="M1141" s="3">
        <v>0.73958333333333337</v>
      </c>
      <c r="N1141" t="s">
        <v>5294</v>
      </c>
      <c r="O1141" t="s">
        <v>5295</v>
      </c>
      <c r="P1141" t="s">
        <v>156</v>
      </c>
      <c r="Q1141" t="b">
        <v>0</v>
      </c>
      <c r="R1141" s="1">
        <v>42472</v>
      </c>
      <c r="S1141" s="2">
        <v>42472</v>
      </c>
      <c r="T1141" t="s">
        <v>40</v>
      </c>
      <c r="U1141" s="3">
        <v>0.82291666666666663</v>
      </c>
      <c r="V1141" t="s">
        <v>5296</v>
      </c>
      <c r="W1141" t="s">
        <v>5297</v>
      </c>
      <c r="X1141" t="s">
        <v>156</v>
      </c>
      <c r="Y1141" t="s">
        <v>4874</v>
      </c>
      <c r="Z1141" t="s">
        <v>4875</v>
      </c>
      <c r="AA1141" t="s">
        <v>4874</v>
      </c>
      <c r="AD1141" t="s">
        <v>37</v>
      </c>
      <c r="AE1141" t="s">
        <v>37</v>
      </c>
      <c r="AF1141" t="s">
        <v>38</v>
      </c>
      <c r="AG1141" t="s">
        <v>33</v>
      </c>
      <c r="AH1141" t="s">
        <v>5298</v>
      </c>
      <c r="AI1141" t="s">
        <v>4900</v>
      </c>
      <c r="AK1141" t="s">
        <v>5299</v>
      </c>
    </row>
    <row r="1142" spans="1:37" x14ac:dyDescent="0.25">
      <c r="A1142" t="s">
        <v>5053</v>
      </c>
      <c r="C1142" t="s">
        <v>33</v>
      </c>
      <c r="D1142" t="s">
        <v>5300</v>
      </c>
      <c r="G1142" t="s">
        <v>5301</v>
      </c>
      <c r="H1142" t="s">
        <v>34</v>
      </c>
      <c r="I1142" t="b">
        <v>0</v>
      </c>
      <c r="J1142" s="1">
        <v>42473</v>
      </c>
      <c r="K1142" s="2">
        <v>42473</v>
      </c>
      <c r="L1142" t="s">
        <v>41</v>
      </c>
      <c r="M1142" s="3">
        <v>0.4375</v>
      </c>
      <c r="N1142" t="s">
        <v>3605</v>
      </c>
      <c r="O1142" t="s">
        <v>3606</v>
      </c>
      <c r="P1142" t="s">
        <v>156</v>
      </c>
      <c r="Q1142" t="b">
        <v>0</v>
      </c>
      <c r="R1142" s="1">
        <v>42473</v>
      </c>
      <c r="S1142" s="2">
        <v>42473</v>
      </c>
      <c r="T1142" t="s">
        <v>41</v>
      </c>
      <c r="U1142" s="3">
        <v>0.46875</v>
      </c>
      <c r="V1142" t="s">
        <v>831</v>
      </c>
      <c r="W1142" t="s">
        <v>832</v>
      </c>
      <c r="X1142" t="s">
        <v>156</v>
      </c>
      <c r="Y1142" t="s">
        <v>4874</v>
      </c>
      <c r="Z1142" t="s">
        <v>4875</v>
      </c>
      <c r="AA1142" t="s">
        <v>4874</v>
      </c>
      <c r="AD1142" t="s">
        <v>37</v>
      </c>
      <c r="AE1142" t="s">
        <v>37</v>
      </c>
      <c r="AF1142" t="s">
        <v>38</v>
      </c>
      <c r="AG1142" t="s">
        <v>33</v>
      </c>
      <c r="AH1142" t="s">
        <v>4971</v>
      </c>
      <c r="AI1142" t="s">
        <v>4905</v>
      </c>
      <c r="AK1142" t="s">
        <v>4972</v>
      </c>
    </row>
    <row r="1143" spans="1:37" x14ac:dyDescent="0.25">
      <c r="A1143" t="s">
        <v>4907</v>
      </c>
      <c r="C1143" t="s">
        <v>33</v>
      </c>
      <c r="D1143" t="s">
        <v>5302</v>
      </c>
      <c r="G1143" t="s">
        <v>5303</v>
      </c>
      <c r="H1143" t="s">
        <v>34</v>
      </c>
      <c r="I1143" t="b">
        <v>0</v>
      </c>
      <c r="J1143" s="1">
        <v>42473</v>
      </c>
      <c r="K1143" s="2">
        <v>42473</v>
      </c>
      <c r="L1143" t="s">
        <v>41</v>
      </c>
      <c r="M1143" s="3">
        <v>0.625</v>
      </c>
      <c r="N1143" t="s">
        <v>3619</v>
      </c>
      <c r="O1143" t="s">
        <v>3620</v>
      </c>
      <c r="P1143" t="s">
        <v>156</v>
      </c>
      <c r="Q1143" t="b">
        <v>0</v>
      </c>
      <c r="R1143" s="1">
        <v>42473</v>
      </c>
      <c r="S1143" s="2">
        <v>42473</v>
      </c>
      <c r="T1143" t="s">
        <v>41</v>
      </c>
      <c r="U1143" s="3">
        <v>0.72916666666666663</v>
      </c>
      <c r="V1143" t="s">
        <v>2012</v>
      </c>
      <c r="W1143" t="s">
        <v>2013</v>
      </c>
      <c r="X1143" t="s">
        <v>156</v>
      </c>
      <c r="Y1143" t="s">
        <v>4874</v>
      </c>
      <c r="Z1143" t="s">
        <v>4875</v>
      </c>
      <c r="AA1143" t="s">
        <v>4874</v>
      </c>
      <c r="AD1143" t="s">
        <v>37</v>
      </c>
      <c r="AE1143" t="s">
        <v>37</v>
      </c>
      <c r="AF1143" t="s">
        <v>38</v>
      </c>
      <c r="AG1143" t="s">
        <v>33</v>
      </c>
      <c r="AH1143" t="s">
        <v>5148</v>
      </c>
      <c r="AI1143" t="s">
        <v>5149</v>
      </c>
      <c r="AK1143" t="s">
        <v>5150</v>
      </c>
    </row>
    <row r="1144" spans="1:37" x14ac:dyDescent="0.25">
      <c r="A1144" t="s">
        <v>5304</v>
      </c>
      <c r="C1144" t="s">
        <v>33</v>
      </c>
      <c r="D1144" t="s">
        <v>5305</v>
      </c>
      <c r="G1144" t="s">
        <v>5306</v>
      </c>
      <c r="H1144" t="s">
        <v>34</v>
      </c>
      <c r="I1144" t="b">
        <v>0</v>
      </c>
      <c r="J1144" s="1">
        <v>42473</v>
      </c>
      <c r="K1144" s="2">
        <v>42473</v>
      </c>
      <c r="L1144" t="s">
        <v>41</v>
      </c>
      <c r="M1144" s="3">
        <v>0.66666666666666663</v>
      </c>
      <c r="N1144" t="s">
        <v>843</v>
      </c>
      <c r="O1144" t="s">
        <v>844</v>
      </c>
      <c r="P1144" t="s">
        <v>156</v>
      </c>
      <c r="Q1144" t="b">
        <v>0</v>
      </c>
      <c r="R1144" s="1">
        <v>42473</v>
      </c>
      <c r="S1144" s="2">
        <v>42473</v>
      </c>
      <c r="T1144" t="s">
        <v>41</v>
      </c>
      <c r="U1144" s="3">
        <v>0.75</v>
      </c>
      <c r="V1144" t="s">
        <v>3621</v>
      </c>
      <c r="W1144" t="s">
        <v>3622</v>
      </c>
      <c r="X1144" t="s">
        <v>156</v>
      </c>
      <c r="Y1144" t="s">
        <v>4874</v>
      </c>
      <c r="Z1144" t="s">
        <v>4875</v>
      </c>
      <c r="AA1144" t="s">
        <v>4874</v>
      </c>
      <c r="AD1144" t="s">
        <v>37</v>
      </c>
      <c r="AE1144" t="s">
        <v>37</v>
      </c>
      <c r="AF1144" t="s">
        <v>38</v>
      </c>
      <c r="AG1144" t="s">
        <v>33</v>
      </c>
      <c r="AH1144" t="s">
        <v>5287</v>
      </c>
      <c r="AI1144" t="s">
        <v>5307</v>
      </c>
      <c r="AK1144" t="s">
        <v>5289</v>
      </c>
    </row>
    <row r="1145" spans="1:37" x14ac:dyDescent="0.25">
      <c r="A1145" t="s">
        <v>4913</v>
      </c>
      <c r="C1145" t="s">
        <v>33</v>
      </c>
      <c r="D1145" t="s">
        <v>4914</v>
      </c>
      <c r="E1145" t="s">
        <v>5308</v>
      </c>
      <c r="F1145" t="s">
        <v>4916</v>
      </c>
      <c r="G1145" t="s">
        <v>5309</v>
      </c>
      <c r="H1145" t="s">
        <v>34</v>
      </c>
      <c r="I1145" t="b">
        <v>0</v>
      </c>
      <c r="J1145" s="1">
        <v>42474</v>
      </c>
      <c r="K1145" s="2">
        <v>42474</v>
      </c>
      <c r="L1145" t="s">
        <v>42</v>
      </c>
      <c r="M1145" s="3">
        <v>0.54166666666666663</v>
      </c>
      <c r="N1145" t="s">
        <v>5308</v>
      </c>
      <c r="O1145" t="s">
        <v>5310</v>
      </c>
      <c r="P1145" t="s">
        <v>156</v>
      </c>
      <c r="Q1145" t="b">
        <v>0</v>
      </c>
      <c r="R1145" s="1">
        <v>42474</v>
      </c>
      <c r="S1145" s="2">
        <v>42474</v>
      </c>
      <c r="T1145" t="s">
        <v>42</v>
      </c>
      <c r="U1145" s="3">
        <v>0.79166666666666663</v>
      </c>
      <c r="V1145" t="s">
        <v>5311</v>
      </c>
      <c r="W1145" t="s">
        <v>5312</v>
      </c>
      <c r="X1145" t="s">
        <v>156</v>
      </c>
      <c r="Y1145" t="s">
        <v>4874</v>
      </c>
      <c r="Z1145" t="s">
        <v>4875</v>
      </c>
      <c r="AA1145" t="s">
        <v>4874</v>
      </c>
      <c r="AD1145" t="s">
        <v>37</v>
      </c>
      <c r="AE1145" t="s">
        <v>37</v>
      </c>
      <c r="AF1145" t="s">
        <v>38</v>
      </c>
      <c r="AG1145" t="s">
        <v>33</v>
      </c>
      <c r="AH1145" t="s">
        <v>4921</v>
      </c>
      <c r="AI1145" t="s">
        <v>4922</v>
      </c>
      <c r="AK1145" t="s">
        <v>4923</v>
      </c>
    </row>
    <row r="1146" spans="1:37" x14ac:dyDescent="0.25">
      <c r="A1146" t="s">
        <v>4924</v>
      </c>
      <c r="C1146" t="s">
        <v>33</v>
      </c>
      <c r="D1146" t="s">
        <v>5313</v>
      </c>
      <c r="G1146" t="s">
        <v>5314</v>
      </c>
      <c r="H1146" t="s">
        <v>34</v>
      </c>
      <c r="I1146" t="b">
        <v>0</v>
      </c>
      <c r="J1146" s="1">
        <v>42474</v>
      </c>
      <c r="K1146" s="2">
        <v>42474</v>
      </c>
      <c r="L1146" t="s">
        <v>42</v>
      </c>
      <c r="M1146" s="3">
        <v>0.625</v>
      </c>
      <c r="N1146" t="s">
        <v>2017</v>
      </c>
      <c r="O1146" t="s">
        <v>2018</v>
      </c>
      <c r="P1146" t="s">
        <v>156</v>
      </c>
      <c r="Q1146" t="b">
        <v>0</v>
      </c>
      <c r="R1146" s="1">
        <v>42474</v>
      </c>
      <c r="S1146" s="2">
        <v>42474</v>
      </c>
      <c r="T1146" t="s">
        <v>42</v>
      </c>
      <c r="U1146" s="3">
        <v>0.75</v>
      </c>
      <c r="V1146" t="s">
        <v>869</v>
      </c>
      <c r="W1146" t="s">
        <v>870</v>
      </c>
      <c r="X1146" t="s">
        <v>156</v>
      </c>
      <c r="Y1146" t="s">
        <v>4874</v>
      </c>
      <c r="Z1146" t="s">
        <v>4875</v>
      </c>
      <c r="AA1146" t="s">
        <v>4874</v>
      </c>
      <c r="AD1146" t="s">
        <v>37</v>
      </c>
      <c r="AE1146" t="s">
        <v>37</v>
      </c>
      <c r="AF1146" t="s">
        <v>38</v>
      </c>
      <c r="AG1146" t="s">
        <v>33</v>
      </c>
      <c r="AH1146" t="s">
        <v>4927</v>
      </c>
      <c r="AI1146" t="s">
        <v>4928</v>
      </c>
      <c r="AK1146" t="s">
        <v>4929</v>
      </c>
    </row>
    <row r="1147" spans="1:37" x14ac:dyDescent="0.25">
      <c r="A1147" t="s">
        <v>5315</v>
      </c>
      <c r="C1147" t="s">
        <v>33</v>
      </c>
      <c r="D1147" t="s">
        <v>5316</v>
      </c>
      <c r="G1147" t="s">
        <v>5317</v>
      </c>
      <c r="H1147" t="s">
        <v>34</v>
      </c>
      <c r="I1147" t="b">
        <v>0</v>
      </c>
      <c r="J1147" s="1">
        <v>42474</v>
      </c>
      <c r="K1147" s="2">
        <v>42474</v>
      </c>
      <c r="L1147" t="s">
        <v>42</v>
      </c>
      <c r="M1147" s="3">
        <v>0.66666666666666663</v>
      </c>
      <c r="N1147" t="s">
        <v>2043</v>
      </c>
      <c r="O1147" t="s">
        <v>2044</v>
      </c>
      <c r="P1147" t="s">
        <v>156</v>
      </c>
      <c r="Q1147" t="b">
        <v>0</v>
      </c>
      <c r="R1147" s="1">
        <v>42474</v>
      </c>
      <c r="S1147" s="2">
        <v>42474</v>
      </c>
      <c r="T1147" t="s">
        <v>42</v>
      </c>
      <c r="U1147" s="3">
        <v>0.66666666666666663</v>
      </c>
      <c r="V1147" t="s">
        <v>2043</v>
      </c>
      <c r="W1147" t="s">
        <v>2044</v>
      </c>
      <c r="X1147" t="s">
        <v>156</v>
      </c>
      <c r="Y1147" t="s">
        <v>4874</v>
      </c>
      <c r="Z1147" t="s">
        <v>4875</v>
      </c>
      <c r="AA1147" t="s">
        <v>4874</v>
      </c>
      <c r="AD1147" t="s">
        <v>37</v>
      </c>
      <c r="AE1147" t="s">
        <v>37</v>
      </c>
      <c r="AF1147" t="s">
        <v>38</v>
      </c>
      <c r="AG1147" t="s">
        <v>33</v>
      </c>
      <c r="AH1147" t="s">
        <v>5318</v>
      </c>
      <c r="AI1147" t="s">
        <v>5319</v>
      </c>
      <c r="AK1147" t="s">
        <v>5320</v>
      </c>
    </row>
    <row r="1148" spans="1:37" x14ac:dyDescent="0.25">
      <c r="A1148" t="s">
        <v>4935</v>
      </c>
      <c r="C1148" t="s">
        <v>33</v>
      </c>
      <c r="D1148" t="s">
        <v>5321</v>
      </c>
      <c r="G1148" t="s">
        <v>5322</v>
      </c>
      <c r="H1148" t="s">
        <v>34</v>
      </c>
      <c r="I1148" t="b">
        <v>0</v>
      </c>
      <c r="J1148" s="1">
        <v>42475</v>
      </c>
      <c r="K1148" s="2">
        <v>42475</v>
      </c>
      <c r="L1148" t="s">
        <v>43</v>
      </c>
      <c r="M1148" s="3">
        <v>0.4375</v>
      </c>
      <c r="N1148" t="s">
        <v>5323</v>
      </c>
      <c r="O1148" t="s">
        <v>5324</v>
      </c>
      <c r="P1148" t="s">
        <v>156</v>
      </c>
      <c r="Q1148" t="b">
        <v>0</v>
      </c>
      <c r="R1148" s="1">
        <v>42475</v>
      </c>
      <c r="S1148" s="2">
        <v>42475</v>
      </c>
      <c r="T1148" t="s">
        <v>43</v>
      </c>
      <c r="U1148" s="3">
        <v>0.46875</v>
      </c>
      <c r="V1148" t="s">
        <v>5325</v>
      </c>
      <c r="W1148" t="s">
        <v>5326</v>
      </c>
      <c r="X1148" t="s">
        <v>156</v>
      </c>
      <c r="Y1148" t="s">
        <v>4874</v>
      </c>
      <c r="Z1148" t="s">
        <v>4875</v>
      </c>
      <c r="AA1148" t="s">
        <v>4874</v>
      </c>
      <c r="AD1148" t="s">
        <v>37</v>
      </c>
      <c r="AE1148" t="s">
        <v>37</v>
      </c>
      <c r="AF1148" t="s">
        <v>38</v>
      </c>
      <c r="AG1148" t="s">
        <v>33</v>
      </c>
      <c r="AH1148" t="s">
        <v>4904</v>
      </c>
      <c r="AI1148" t="s">
        <v>4942</v>
      </c>
      <c r="AK1148" t="s">
        <v>4906</v>
      </c>
    </row>
    <row r="1149" spans="1:37" x14ac:dyDescent="0.25">
      <c r="A1149" t="s">
        <v>5327</v>
      </c>
      <c r="C1149" t="s">
        <v>33</v>
      </c>
      <c r="D1149" t="s">
        <v>5328</v>
      </c>
      <c r="G1149" t="s">
        <v>5329</v>
      </c>
      <c r="H1149" t="s">
        <v>34</v>
      </c>
      <c r="I1149" t="b">
        <v>0</v>
      </c>
      <c r="J1149" s="1">
        <v>42476</v>
      </c>
      <c r="K1149" s="2">
        <v>42476</v>
      </c>
      <c r="L1149" t="s">
        <v>35</v>
      </c>
      <c r="M1149" s="3">
        <v>0.41666666666666669</v>
      </c>
      <c r="N1149" t="s">
        <v>5330</v>
      </c>
      <c r="O1149" t="s">
        <v>5331</v>
      </c>
      <c r="P1149" t="s">
        <v>156</v>
      </c>
      <c r="Q1149" t="b">
        <v>0</v>
      </c>
      <c r="R1149" s="1">
        <v>42476</v>
      </c>
      <c r="S1149" s="2">
        <v>42476</v>
      </c>
      <c r="T1149" t="s">
        <v>35</v>
      </c>
      <c r="U1149" s="3">
        <v>0.41666666666666669</v>
      </c>
      <c r="V1149" t="s">
        <v>5330</v>
      </c>
      <c r="W1149" t="s">
        <v>5331</v>
      </c>
      <c r="X1149" t="s">
        <v>156</v>
      </c>
      <c r="Y1149" t="s">
        <v>4874</v>
      </c>
      <c r="Z1149" t="s">
        <v>4875</v>
      </c>
      <c r="AA1149" t="s">
        <v>4874</v>
      </c>
      <c r="AD1149" t="s">
        <v>37</v>
      </c>
      <c r="AE1149" t="s">
        <v>37</v>
      </c>
      <c r="AF1149" t="s">
        <v>38</v>
      </c>
      <c r="AG1149" t="s">
        <v>33</v>
      </c>
      <c r="AH1149" t="s">
        <v>5332</v>
      </c>
      <c r="AI1149" t="s">
        <v>5333</v>
      </c>
      <c r="AK1149" t="s">
        <v>5334</v>
      </c>
    </row>
    <row r="1150" spans="1:37" x14ac:dyDescent="0.25">
      <c r="A1150" t="s">
        <v>5335</v>
      </c>
      <c r="C1150" t="s">
        <v>33</v>
      </c>
      <c r="D1150" t="s">
        <v>5336</v>
      </c>
      <c r="G1150" t="s">
        <v>5337</v>
      </c>
      <c r="H1150" t="s">
        <v>34</v>
      </c>
      <c r="I1150" t="b">
        <v>0</v>
      </c>
      <c r="J1150" s="1">
        <v>42476</v>
      </c>
      <c r="K1150" s="2">
        <v>42476</v>
      </c>
      <c r="L1150" t="s">
        <v>35</v>
      </c>
      <c r="M1150" s="3">
        <v>0.60416666666666663</v>
      </c>
      <c r="N1150" t="s">
        <v>5338</v>
      </c>
      <c r="O1150" t="s">
        <v>5339</v>
      </c>
      <c r="P1150" t="s">
        <v>156</v>
      </c>
      <c r="Q1150" t="b">
        <v>0</v>
      </c>
      <c r="R1150" s="1">
        <v>42476</v>
      </c>
      <c r="S1150" s="2">
        <v>42476</v>
      </c>
      <c r="T1150" t="s">
        <v>35</v>
      </c>
      <c r="U1150" s="3">
        <v>0.60416666666666663</v>
      </c>
      <c r="V1150" t="s">
        <v>5338</v>
      </c>
      <c r="W1150" t="s">
        <v>5339</v>
      </c>
      <c r="X1150" t="s">
        <v>156</v>
      </c>
      <c r="Y1150" t="s">
        <v>4874</v>
      </c>
      <c r="Z1150" t="s">
        <v>4875</v>
      </c>
      <c r="AA1150" t="s">
        <v>4874</v>
      </c>
      <c r="AD1150" t="s">
        <v>37</v>
      </c>
      <c r="AE1150" t="s">
        <v>37</v>
      </c>
      <c r="AF1150" t="s">
        <v>38</v>
      </c>
      <c r="AG1150" t="s">
        <v>33</v>
      </c>
      <c r="AH1150" t="s">
        <v>5332</v>
      </c>
      <c r="AI1150" t="s">
        <v>5340</v>
      </c>
      <c r="AK1150" t="s">
        <v>5334</v>
      </c>
    </row>
    <row r="1151" spans="1:37" x14ac:dyDescent="0.25">
      <c r="A1151" t="s">
        <v>4935</v>
      </c>
      <c r="C1151" t="s">
        <v>33</v>
      </c>
      <c r="D1151" t="s">
        <v>5341</v>
      </c>
      <c r="G1151" t="s">
        <v>5342</v>
      </c>
      <c r="H1151" t="s">
        <v>34</v>
      </c>
      <c r="I1151" t="b">
        <v>0</v>
      </c>
      <c r="J1151" s="1">
        <v>42478</v>
      </c>
      <c r="K1151" s="2">
        <v>42478</v>
      </c>
      <c r="L1151" t="s">
        <v>39</v>
      </c>
      <c r="M1151" s="3">
        <v>0.4375</v>
      </c>
      <c r="N1151" t="s">
        <v>2081</v>
      </c>
      <c r="O1151" t="s">
        <v>2082</v>
      </c>
      <c r="P1151" t="s">
        <v>156</v>
      </c>
      <c r="Q1151" t="b">
        <v>0</v>
      </c>
      <c r="R1151" s="1">
        <v>42478</v>
      </c>
      <c r="S1151" s="2">
        <v>42478</v>
      </c>
      <c r="T1151" t="s">
        <v>39</v>
      </c>
      <c r="U1151" s="3">
        <v>0.46875</v>
      </c>
      <c r="V1151" t="s">
        <v>3658</v>
      </c>
      <c r="W1151" t="s">
        <v>3659</v>
      </c>
      <c r="X1151" t="s">
        <v>156</v>
      </c>
      <c r="Y1151" t="s">
        <v>4874</v>
      </c>
      <c r="Z1151" t="s">
        <v>4875</v>
      </c>
      <c r="AA1151" t="s">
        <v>4874</v>
      </c>
      <c r="AD1151" t="s">
        <v>37</v>
      </c>
      <c r="AE1151" t="s">
        <v>37</v>
      </c>
      <c r="AF1151" t="s">
        <v>38</v>
      </c>
      <c r="AG1151" t="s">
        <v>33</v>
      </c>
      <c r="AH1151" t="s">
        <v>4971</v>
      </c>
      <c r="AI1151" t="s">
        <v>4942</v>
      </c>
      <c r="AK1151" t="s">
        <v>4972</v>
      </c>
    </row>
    <row r="1152" spans="1:37" x14ac:dyDescent="0.25">
      <c r="A1152" t="s">
        <v>4907</v>
      </c>
      <c r="C1152" t="s">
        <v>33</v>
      </c>
      <c r="D1152" t="s">
        <v>5343</v>
      </c>
      <c r="G1152" t="s">
        <v>5344</v>
      </c>
      <c r="H1152" t="s">
        <v>34</v>
      </c>
      <c r="I1152" t="b">
        <v>0</v>
      </c>
      <c r="J1152" s="1">
        <v>42478</v>
      </c>
      <c r="K1152" s="2">
        <v>42478</v>
      </c>
      <c r="L1152" t="s">
        <v>39</v>
      </c>
      <c r="M1152" s="3">
        <v>0.625</v>
      </c>
      <c r="N1152" t="s">
        <v>2087</v>
      </c>
      <c r="O1152" t="s">
        <v>2088</v>
      </c>
      <c r="P1152" t="s">
        <v>156</v>
      </c>
      <c r="Q1152" t="b">
        <v>0</v>
      </c>
      <c r="R1152" s="1">
        <v>42478</v>
      </c>
      <c r="S1152" s="2">
        <v>42478</v>
      </c>
      <c r="T1152" t="s">
        <v>39</v>
      </c>
      <c r="U1152" s="3">
        <v>0.72916666666666663</v>
      </c>
      <c r="V1152" t="s">
        <v>5345</v>
      </c>
      <c r="W1152" t="s">
        <v>5346</v>
      </c>
      <c r="X1152" t="s">
        <v>156</v>
      </c>
      <c r="Y1152" t="s">
        <v>4874</v>
      </c>
      <c r="Z1152" t="s">
        <v>4875</v>
      </c>
      <c r="AA1152" t="s">
        <v>4874</v>
      </c>
      <c r="AD1152" t="s">
        <v>37</v>
      </c>
      <c r="AE1152" t="s">
        <v>37</v>
      </c>
      <c r="AF1152" t="s">
        <v>38</v>
      </c>
      <c r="AG1152" t="s">
        <v>33</v>
      </c>
      <c r="AH1152" t="s">
        <v>5148</v>
      </c>
      <c r="AI1152" t="s">
        <v>5149</v>
      </c>
      <c r="AK1152" t="s">
        <v>5150</v>
      </c>
    </row>
    <row r="1153" spans="1:37" x14ac:dyDescent="0.25">
      <c r="A1153" t="s">
        <v>4983</v>
      </c>
      <c r="C1153" t="s">
        <v>33</v>
      </c>
      <c r="D1153" t="s">
        <v>5347</v>
      </c>
      <c r="G1153" t="s">
        <v>5348</v>
      </c>
      <c r="H1153" t="s">
        <v>34</v>
      </c>
      <c r="I1153" t="b">
        <v>0</v>
      </c>
      <c r="J1153" s="1">
        <v>42478</v>
      </c>
      <c r="K1153" s="2">
        <v>42478</v>
      </c>
      <c r="L1153" t="s">
        <v>39</v>
      </c>
      <c r="M1153" s="3">
        <v>0.64583333333333337</v>
      </c>
      <c r="N1153" t="s">
        <v>5349</v>
      </c>
      <c r="O1153" t="s">
        <v>5350</v>
      </c>
      <c r="P1153" t="s">
        <v>156</v>
      </c>
      <c r="Q1153" t="b">
        <v>0</v>
      </c>
      <c r="R1153" s="1">
        <v>42478</v>
      </c>
      <c r="S1153" s="2">
        <v>42478</v>
      </c>
      <c r="T1153" t="s">
        <v>39</v>
      </c>
      <c r="U1153" s="3">
        <v>0.77083333333333337</v>
      </c>
      <c r="V1153" t="s">
        <v>910</v>
      </c>
      <c r="W1153" t="s">
        <v>911</v>
      </c>
      <c r="X1153" t="s">
        <v>156</v>
      </c>
      <c r="Y1153" t="s">
        <v>4874</v>
      </c>
      <c r="Z1153" t="s">
        <v>4875</v>
      </c>
      <c r="AA1153" t="s">
        <v>4874</v>
      </c>
      <c r="AD1153" t="s">
        <v>37</v>
      </c>
      <c r="AE1153" t="s">
        <v>37</v>
      </c>
      <c r="AF1153" t="s">
        <v>38</v>
      </c>
      <c r="AG1153" t="s">
        <v>33</v>
      </c>
      <c r="AH1153" t="s">
        <v>4927</v>
      </c>
      <c r="AI1153" t="s">
        <v>5155</v>
      </c>
      <c r="AK1153" t="s">
        <v>4929</v>
      </c>
    </row>
    <row r="1154" spans="1:37" x14ac:dyDescent="0.25">
      <c r="A1154" t="s">
        <v>4871</v>
      </c>
      <c r="C1154" t="s">
        <v>33</v>
      </c>
      <c r="D1154" t="s">
        <v>4872</v>
      </c>
      <c r="E1154" t="s">
        <v>5351</v>
      </c>
      <c r="G1154" t="s">
        <v>5352</v>
      </c>
      <c r="H1154" t="s">
        <v>34</v>
      </c>
      <c r="I1154" t="b">
        <v>0</v>
      </c>
      <c r="J1154" s="1">
        <v>42479</v>
      </c>
      <c r="K1154" s="2">
        <v>42479</v>
      </c>
      <c r="L1154" t="s">
        <v>40</v>
      </c>
      <c r="M1154" s="3">
        <v>0.41666666666666669</v>
      </c>
      <c r="N1154" t="s">
        <v>5351</v>
      </c>
      <c r="O1154" t="s">
        <v>5353</v>
      </c>
      <c r="P1154" t="s">
        <v>156</v>
      </c>
      <c r="Q1154" t="b">
        <v>0</v>
      </c>
      <c r="R1154" s="1">
        <v>42479</v>
      </c>
      <c r="S1154" s="2">
        <v>42479</v>
      </c>
      <c r="T1154" t="s">
        <v>40</v>
      </c>
      <c r="U1154" s="3">
        <v>0.70833333333333337</v>
      </c>
      <c r="V1154" t="s">
        <v>4597</v>
      </c>
      <c r="W1154" t="s">
        <v>4598</v>
      </c>
      <c r="X1154" t="s">
        <v>156</v>
      </c>
      <c r="Y1154" t="s">
        <v>4874</v>
      </c>
      <c r="Z1154" t="s">
        <v>4875</v>
      </c>
      <c r="AA1154" t="s">
        <v>4874</v>
      </c>
      <c r="AD1154" t="s">
        <v>37</v>
      </c>
      <c r="AE1154" t="s">
        <v>37</v>
      </c>
      <c r="AF1154" t="s">
        <v>38</v>
      </c>
      <c r="AG1154" t="s">
        <v>33</v>
      </c>
      <c r="AH1154" t="s">
        <v>4876</v>
      </c>
      <c r="AI1154" t="s">
        <v>4877</v>
      </c>
      <c r="AK1154" t="s">
        <v>4878</v>
      </c>
    </row>
    <row r="1155" spans="1:37" x14ac:dyDescent="0.25">
      <c r="A1155" t="s">
        <v>4879</v>
      </c>
      <c r="C1155" t="s">
        <v>33</v>
      </c>
      <c r="D1155" t="s">
        <v>5354</v>
      </c>
      <c r="G1155" t="s">
        <v>5355</v>
      </c>
      <c r="H1155" t="s">
        <v>34</v>
      </c>
      <c r="I1155" t="b">
        <v>0</v>
      </c>
      <c r="J1155" s="1">
        <v>42479</v>
      </c>
      <c r="K1155" s="2">
        <v>42479</v>
      </c>
      <c r="L1155" t="s">
        <v>40</v>
      </c>
      <c r="M1155" s="3">
        <v>0.625</v>
      </c>
      <c r="N1155" t="s">
        <v>2098</v>
      </c>
      <c r="O1155" t="s">
        <v>2099</v>
      </c>
      <c r="P1155" t="s">
        <v>156</v>
      </c>
      <c r="Q1155" t="b">
        <v>0</v>
      </c>
      <c r="R1155" s="1">
        <v>42479</v>
      </c>
      <c r="S1155" s="2">
        <v>42479</v>
      </c>
      <c r="T1155" t="s">
        <v>40</v>
      </c>
      <c r="U1155" s="3">
        <v>0.79166666666666663</v>
      </c>
      <c r="V1155" t="s">
        <v>5356</v>
      </c>
      <c r="W1155" t="s">
        <v>5357</v>
      </c>
      <c r="X1155" t="s">
        <v>156</v>
      </c>
      <c r="Y1155" t="s">
        <v>4874</v>
      </c>
      <c r="Z1155" t="s">
        <v>4875</v>
      </c>
      <c r="AA1155" t="s">
        <v>4874</v>
      </c>
      <c r="AD1155" t="s">
        <v>37</v>
      </c>
      <c r="AE1155" t="s">
        <v>37</v>
      </c>
      <c r="AF1155" t="s">
        <v>38</v>
      </c>
      <c r="AG1155" t="s">
        <v>33</v>
      </c>
      <c r="AH1155" t="s">
        <v>4884</v>
      </c>
      <c r="AI1155" t="s">
        <v>4885</v>
      </c>
      <c r="AK1155" t="s">
        <v>4886</v>
      </c>
    </row>
    <row r="1156" spans="1:37" x14ac:dyDescent="0.25">
      <c r="A1156" t="s">
        <v>1459</v>
      </c>
      <c r="C1156" t="s">
        <v>33</v>
      </c>
      <c r="D1156" t="s">
        <v>5358</v>
      </c>
      <c r="G1156" t="s">
        <v>5359</v>
      </c>
      <c r="H1156" t="s">
        <v>34</v>
      </c>
      <c r="I1156" t="b">
        <v>0</v>
      </c>
      <c r="J1156" s="1">
        <v>42479</v>
      </c>
      <c r="K1156" s="2">
        <v>42479</v>
      </c>
      <c r="L1156" t="s">
        <v>40</v>
      </c>
      <c r="M1156" s="3">
        <v>0.6875</v>
      </c>
      <c r="N1156" t="s">
        <v>2788</v>
      </c>
      <c r="O1156" t="s">
        <v>2789</v>
      </c>
      <c r="P1156" t="s">
        <v>156</v>
      </c>
      <c r="Q1156" t="b">
        <v>0</v>
      </c>
      <c r="R1156" s="1">
        <v>42479</v>
      </c>
      <c r="S1156" s="2">
        <v>42479</v>
      </c>
      <c r="T1156" t="s">
        <v>40</v>
      </c>
      <c r="U1156" s="3">
        <v>0.75</v>
      </c>
      <c r="V1156" t="s">
        <v>929</v>
      </c>
      <c r="W1156" t="s">
        <v>930</v>
      </c>
      <c r="X1156" t="s">
        <v>156</v>
      </c>
      <c r="Y1156" t="s">
        <v>4874</v>
      </c>
      <c r="Z1156" t="s">
        <v>4875</v>
      </c>
      <c r="AA1156" t="s">
        <v>4874</v>
      </c>
      <c r="AD1156" t="s">
        <v>37</v>
      </c>
      <c r="AE1156" t="s">
        <v>37</v>
      </c>
      <c r="AF1156" t="s">
        <v>38</v>
      </c>
      <c r="AG1156" t="s">
        <v>33</v>
      </c>
      <c r="AH1156" t="s">
        <v>4889</v>
      </c>
      <c r="AI1156" t="s">
        <v>4890</v>
      </c>
      <c r="AK1156" t="s">
        <v>4891</v>
      </c>
    </row>
    <row r="1157" spans="1:37" x14ac:dyDescent="0.25">
      <c r="A1157" t="s">
        <v>4892</v>
      </c>
      <c r="C1157" t="s">
        <v>33</v>
      </c>
      <c r="D1157" t="s">
        <v>5360</v>
      </c>
      <c r="G1157" t="s">
        <v>5361</v>
      </c>
      <c r="H1157" t="s">
        <v>34</v>
      </c>
      <c r="I1157" t="b">
        <v>0</v>
      </c>
      <c r="J1157" s="1">
        <v>42479</v>
      </c>
      <c r="K1157" s="2">
        <v>42479</v>
      </c>
      <c r="L1157" t="s">
        <v>40</v>
      </c>
      <c r="M1157" s="3">
        <v>0.73958333333333337</v>
      </c>
      <c r="N1157" t="s">
        <v>5362</v>
      </c>
      <c r="O1157" t="s">
        <v>5363</v>
      </c>
      <c r="P1157" t="s">
        <v>156</v>
      </c>
      <c r="Q1157" t="b">
        <v>0</v>
      </c>
      <c r="R1157" s="1">
        <v>42479</v>
      </c>
      <c r="S1157" s="2">
        <v>42479</v>
      </c>
      <c r="T1157" t="s">
        <v>40</v>
      </c>
      <c r="U1157" s="3">
        <v>0.82291666666666663</v>
      </c>
      <c r="V1157" t="s">
        <v>5364</v>
      </c>
      <c r="W1157" t="s">
        <v>5365</v>
      </c>
      <c r="X1157" t="s">
        <v>156</v>
      </c>
      <c r="Y1157" t="s">
        <v>4874</v>
      </c>
      <c r="Z1157" t="s">
        <v>4875</v>
      </c>
      <c r="AA1157" t="s">
        <v>4874</v>
      </c>
      <c r="AD1157" t="s">
        <v>37</v>
      </c>
      <c r="AE1157" t="s">
        <v>37</v>
      </c>
      <c r="AF1157" t="s">
        <v>38</v>
      </c>
      <c r="AG1157" t="s">
        <v>33</v>
      </c>
      <c r="AH1157" t="s">
        <v>5298</v>
      </c>
      <c r="AI1157" t="s">
        <v>4900</v>
      </c>
      <c r="AK1157" t="s">
        <v>5299</v>
      </c>
    </row>
    <row r="1158" spans="1:37" x14ac:dyDescent="0.25">
      <c r="A1158" t="s">
        <v>5053</v>
      </c>
      <c r="C1158" t="s">
        <v>33</v>
      </c>
      <c r="D1158" t="s">
        <v>5366</v>
      </c>
      <c r="G1158" t="s">
        <v>5367</v>
      </c>
      <c r="H1158" t="s">
        <v>34</v>
      </c>
      <c r="I1158" t="b">
        <v>0</v>
      </c>
      <c r="J1158" s="1">
        <v>42480</v>
      </c>
      <c r="K1158" s="2">
        <v>42480</v>
      </c>
      <c r="L1158" t="s">
        <v>41</v>
      </c>
      <c r="M1158" s="3">
        <v>0.4375</v>
      </c>
      <c r="N1158" t="s">
        <v>2114</v>
      </c>
      <c r="O1158" t="s">
        <v>2115</v>
      </c>
      <c r="P1158" t="s">
        <v>156</v>
      </c>
      <c r="Q1158" t="b">
        <v>0</v>
      </c>
      <c r="R1158" s="1">
        <v>42480</v>
      </c>
      <c r="S1158" s="2">
        <v>42480</v>
      </c>
      <c r="T1158" t="s">
        <v>41</v>
      </c>
      <c r="U1158" s="3">
        <v>0.46875</v>
      </c>
      <c r="V1158" t="s">
        <v>937</v>
      </c>
      <c r="W1158" t="s">
        <v>938</v>
      </c>
      <c r="X1158" t="s">
        <v>156</v>
      </c>
      <c r="Y1158" t="s">
        <v>4874</v>
      </c>
      <c r="Z1158" t="s">
        <v>4875</v>
      </c>
      <c r="AA1158" t="s">
        <v>4874</v>
      </c>
      <c r="AD1158" t="s">
        <v>37</v>
      </c>
      <c r="AE1158" t="s">
        <v>37</v>
      </c>
      <c r="AF1158" t="s">
        <v>38</v>
      </c>
      <c r="AG1158" t="s">
        <v>33</v>
      </c>
      <c r="AH1158" t="s">
        <v>5011</v>
      </c>
      <c r="AI1158" t="s">
        <v>5368</v>
      </c>
      <c r="AK1158" t="s">
        <v>5120</v>
      </c>
    </row>
    <row r="1159" spans="1:37" x14ac:dyDescent="0.25">
      <c r="A1159" t="s">
        <v>5369</v>
      </c>
      <c r="C1159" t="s">
        <v>33</v>
      </c>
      <c r="D1159" t="s">
        <v>5370</v>
      </c>
      <c r="G1159" t="s">
        <v>5371</v>
      </c>
      <c r="H1159" t="s">
        <v>34</v>
      </c>
      <c r="I1159" t="b">
        <v>0</v>
      </c>
      <c r="J1159" s="1">
        <v>42480</v>
      </c>
      <c r="K1159" s="2">
        <v>42480</v>
      </c>
      <c r="L1159" t="s">
        <v>41</v>
      </c>
      <c r="M1159" s="3">
        <v>0.58333333333333337</v>
      </c>
      <c r="N1159" t="s">
        <v>942</v>
      </c>
      <c r="O1159" t="s">
        <v>943</v>
      </c>
      <c r="P1159" t="s">
        <v>156</v>
      </c>
      <c r="Q1159" t="b">
        <v>0</v>
      </c>
      <c r="R1159" s="1">
        <v>42480</v>
      </c>
      <c r="S1159" s="2">
        <v>42480</v>
      </c>
      <c r="T1159" t="s">
        <v>41</v>
      </c>
      <c r="U1159" s="3">
        <v>0.625</v>
      </c>
      <c r="V1159" t="s">
        <v>3706</v>
      </c>
      <c r="W1159" t="s">
        <v>3707</v>
      </c>
      <c r="X1159" t="s">
        <v>156</v>
      </c>
      <c r="Y1159" t="s">
        <v>4874</v>
      </c>
      <c r="Z1159" t="s">
        <v>4875</v>
      </c>
      <c r="AA1159" t="s">
        <v>4874</v>
      </c>
      <c r="AD1159" t="s">
        <v>37</v>
      </c>
      <c r="AE1159" t="s">
        <v>37</v>
      </c>
      <c r="AF1159" t="s">
        <v>38</v>
      </c>
      <c r="AG1159" t="s">
        <v>33</v>
      </c>
      <c r="AH1159" t="s">
        <v>5372</v>
      </c>
      <c r="AI1159" t="s">
        <v>5373</v>
      </c>
      <c r="AK1159" t="s">
        <v>5374</v>
      </c>
    </row>
    <row r="1160" spans="1:37" x14ac:dyDescent="0.25">
      <c r="A1160" t="s">
        <v>4907</v>
      </c>
      <c r="C1160" t="s">
        <v>33</v>
      </c>
      <c r="D1160" t="s">
        <v>5375</v>
      </c>
      <c r="G1160" t="s">
        <v>5376</v>
      </c>
      <c r="H1160" t="s">
        <v>34</v>
      </c>
      <c r="I1160" t="b">
        <v>0</v>
      </c>
      <c r="J1160" s="1">
        <v>42480</v>
      </c>
      <c r="K1160" s="2">
        <v>42480</v>
      </c>
      <c r="L1160" t="s">
        <v>41</v>
      </c>
      <c r="M1160" s="3">
        <v>0.625</v>
      </c>
      <c r="N1160" t="s">
        <v>3706</v>
      </c>
      <c r="O1160" t="s">
        <v>3707</v>
      </c>
      <c r="P1160" t="s">
        <v>156</v>
      </c>
      <c r="Q1160" t="b">
        <v>0</v>
      </c>
      <c r="R1160" s="1">
        <v>42480</v>
      </c>
      <c r="S1160" s="2">
        <v>42480</v>
      </c>
      <c r="T1160" t="s">
        <v>41</v>
      </c>
      <c r="U1160" s="3">
        <v>0.72916666666666663</v>
      </c>
      <c r="V1160" t="s">
        <v>2126</v>
      </c>
      <c r="W1160" t="s">
        <v>2127</v>
      </c>
      <c r="X1160" t="s">
        <v>156</v>
      </c>
      <c r="Y1160" t="s">
        <v>4874</v>
      </c>
      <c r="Z1160" t="s">
        <v>4875</v>
      </c>
      <c r="AA1160" t="s">
        <v>4874</v>
      </c>
      <c r="AD1160" t="s">
        <v>37</v>
      </c>
      <c r="AE1160" t="s">
        <v>37</v>
      </c>
      <c r="AF1160" t="s">
        <v>38</v>
      </c>
      <c r="AG1160" t="s">
        <v>33</v>
      </c>
      <c r="AH1160" t="s">
        <v>5148</v>
      </c>
      <c r="AI1160" t="s">
        <v>5149</v>
      </c>
      <c r="AK1160" t="s">
        <v>5150</v>
      </c>
    </row>
    <row r="1161" spans="1:37" x14ac:dyDescent="0.25">
      <c r="A1161" t="s">
        <v>5377</v>
      </c>
      <c r="C1161" t="s">
        <v>33</v>
      </c>
      <c r="D1161" t="s">
        <v>5378</v>
      </c>
      <c r="G1161" t="s">
        <v>5379</v>
      </c>
      <c r="H1161" t="s">
        <v>34</v>
      </c>
      <c r="I1161" t="b">
        <v>0</v>
      </c>
      <c r="J1161" s="1">
        <v>42480</v>
      </c>
      <c r="K1161" s="2">
        <v>42480</v>
      </c>
      <c r="L1161" t="s">
        <v>41</v>
      </c>
      <c r="M1161" s="3">
        <v>0.66666666666666663</v>
      </c>
      <c r="N1161" t="s">
        <v>944</v>
      </c>
      <c r="O1161" t="s">
        <v>945</v>
      </c>
      <c r="P1161" t="s">
        <v>156</v>
      </c>
      <c r="Q1161" t="b">
        <v>0</v>
      </c>
      <c r="R1161" s="1">
        <v>42480</v>
      </c>
      <c r="S1161" s="2">
        <v>42480</v>
      </c>
      <c r="T1161" t="s">
        <v>41</v>
      </c>
      <c r="U1161" s="3">
        <v>0.70833333333333337</v>
      </c>
      <c r="V1161" t="s">
        <v>2122</v>
      </c>
      <c r="W1161" t="s">
        <v>2123</v>
      </c>
      <c r="X1161" t="s">
        <v>156</v>
      </c>
      <c r="Y1161" t="s">
        <v>4874</v>
      </c>
      <c r="Z1161" t="s">
        <v>4875</v>
      </c>
      <c r="AA1161" t="s">
        <v>4874</v>
      </c>
      <c r="AD1161" t="s">
        <v>37</v>
      </c>
      <c r="AE1161" t="s">
        <v>37</v>
      </c>
      <c r="AF1161" t="s">
        <v>38</v>
      </c>
      <c r="AG1161" t="s">
        <v>33</v>
      </c>
      <c r="AH1161" t="s">
        <v>5380</v>
      </c>
      <c r="AI1161" t="s">
        <v>5381</v>
      </c>
      <c r="AK1161" t="s">
        <v>5382</v>
      </c>
    </row>
    <row r="1162" spans="1:37" x14ac:dyDescent="0.25">
      <c r="A1162" t="s">
        <v>4924</v>
      </c>
      <c r="C1162" t="s">
        <v>33</v>
      </c>
      <c r="D1162" t="s">
        <v>5383</v>
      </c>
      <c r="G1162" t="s">
        <v>5384</v>
      </c>
      <c r="H1162" t="s">
        <v>34</v>
      </c>
      <c r="I1162" t="b">
        <v>0</v>
      </c>
      <c r="J1162" s="1">
        <v>42481</v>
      </c>
      <c r="K1162" s="2">
        <v>42481</v>
      </c>
      <c r="L1162" t="s">
        <v>42</v>
      </c>
      <c r="M1162" s="3">
        <v>0.625</v>
      </c>
      <c r="N1162" t="s">
        <v>2136</v>
      </c>
      <c r="O1162" t="s">
        <v>2137</v>
      </c>
      <c r="P1162" t="s">
        <v>156</v>
      </c>
      <c r="Q1162" t="b">
        <v>0</v>
      </c>
      <c r="R1162" s="1">
        <v>42481</v>
      </c>
      <c r="S1162" s="2">
        <v>42481</v>
      </c>
      <c r="T1162" t="s">
        <v>42</v>
      </c>
      <c r="U1162" s="3">
        <v>0.75</v>
      </c>
      <c r="V1162" t="s">
        <v>971</v>
      </c>
      <c r="W1162" t="s">
        <v>972</v>
      </c>
      <c r="X1162" t="s">
        <v>156</v>
      </c>
      <c r="Y1162" t="s">
        <v>4874</v>
      </c>
      <c r="Z1162" t="s">
        <v>4875</v>
      </c>
      <c r="AA1162" t="s">
        <v>4874</v>
      </c>
      <c r="AD1162" t="s">
        <v>37</v>
      </c>
      <c r="AE1162" t="s">
        <v>37</v>
      </c>
      <c r="AF1162" t="s">
        <v>38</v>
      </c>
      <c r="AG1162" t="s">
        <v>33</v>
      </c>
      <c r="AH1162" t="s">
        <v>4927</v>
      </c>
      <c r="AI1162" t="s">
        <v>4928</v>
      </c>
      <c r="AK1162" t="s">
        <v>4929</v>
      </c>
    </row>
    <row r="1163" spans="1:37" x14ac:dyDescent="0.25">
      <c r="A1163" t="s">
        <v>5065</v>
      </c>
      <c r="C1163" t="s">
        <v>33</v>
      </c>
      <c r="D1163" t="s">
        <v>5385</v>
      </c>
      <c r="G1163" t="s">
        <v>5386</v>
      </c>
      <c r="H1163" t="s">
        <v>34</v>
      </c>
      <c r="I1163" t="b">
        <v>0</v>
      </c>
      <c r="J1163" s="1">
        <v>42481</v>
      </c>
      <c r="K1163" s="2">
        <v>42481</v>
      </c>
      <c r="L1163" t="s">
        <v>42</v>
      </c>
      <c r="M1163" s="3">
        <v>0.66666666666666663</v>
      </c>
      <c r="N1163" t="s">
        <v>2149</v>
      </c>
      <c r="O1163" t="s">
        <v>2150</v>
      </c>
      <c r="P1163" t="s">
        <v>156</v>
      </c>
      <c r="Q1163" t="b">
        <v>0</v>
      </c>
      <c r="R1163" s="1">
        <v>42481</v>
      </c>
      <c r="S1163" s="2">
        <v>42481</v>
      </c>
      <c r="T1163" t="s">
        <v>42</v>
      </c>
      <c r="U1163" s="3">
        <v>0.70833333333333337</v>
      </c>
      <c r="V1163" t="s">
        <v>2138</v>
      </c>
      <c r="W1163" t="s">
        <v>2139</v>
      </c>
      <c r="X1163" t="s">
        <v>156</v>
      </c>
      <c r="Y1163" t="s">
        <v>4874</v>
      </c>
      <c r="Z1163" t="s">
        <v>4875</v>
      </c>
      <c r="AA1163" t="s">
        <v>4874</v>
      </c>
      <c r="AD1163" t="s">
        <v>37</v>
      </c>
      <c r="AE1163" t="s">
        <v>37</v>
      </c>
      <c r="AF1163" t="s">
        <v>38</v>
      </c>
      <c r="AG1163" t="s">
        <v>33</v>
      </c>
      <c r="AH1163" t="s">
        <v>5068</v>
      </c>
      <c r="AI1163" t="s">
        <v>5069</v>
      </c>
      <c r="AK1163" t="s">
        <v>5070</v>
      </c>
    </row>
    <row r="1164" spans="1:37" x14ac:dyDescent="0.25">
      <c r="A1164" t="s">
        <v>4935</v>
      </c>
      <c r="C1164" t="s">
        <v>33</v>
      </c>
      <c r="D1164" t="s">
        <v>5387</v>
      </c>
      <c r="G1164" t="s">
        <v>5388</v>
      </c>
      <c r="H1164" t="s">
        <v>34</v>
      </c>
      <c r="I1164" t="b">
        <v>0</v>
      </c>
      <c r="J1164" s="1">
        <v>42482</v>
      </c>
      <c r="K1164" s="2">
        <v>42482</v>
      </c>
      <c r="L1164" t="s">
        <v>43</v>
      </c>
      <c r="M1164" s="3">
        <v>0.4375</v>
      </c>
      <c r="N1164" t="s">
        <v>5389</v>
      </c>
      <c r="O1164" t="s">
        <v>5390</v>
      </c>
      <c r="P1164" t="s">
        <v>156</v>
      </c>
      <c r="Q1164" t="b">
        <v>0</v>
      </c>
      <c r="R1164" s="1">
        <v>42482</v>
      </c>
      <c r="S1164" s="2">
        <v>42482</v>
      </c>
      <c r="T1164" t="s">
        <v>43</v>
      </c>
      <c r="U1164" s="3">
        <v>0.46875</v>
      </c>
      <c r="V1164" t="s">
        <v>5391</v>
      </c>
      <c r="W1164" t="s">
        <v>5392</v>
      </c>
      <c r="X1164" t="s">
        <v>156</v>
      </c>
      <c r="Y1164" t="s">
        <v>4874</v>
      </c>
      <c r="Z1164" t="s">
        <v>4875</v>
      </c>
      <c r="AA1164" t="s">
        <v>4874</v>
      </c>
      <c r="AD1164" t="s">
        <v>37</v>
      </c>
      <c r="AE1164" t="s">
        <v>37</v>
      </c>
      <c r="AF1164" t="s">
        <v>38</v>
      </c>
      <c r="AG1164" t="s">
        <v>33</v>
      </c>
      <c r="AH1164" t="s">
        <v>4904</v>
      </c>
      <c r="AI1164" t="s">
        <v>4942</v>
      </c>
      <c r="AK1164" t="s">
        <v>4906</v>
      </c>
    </row>
    <row r="1165" spans="1:37" x14ac:dyDescent="0.25">
      <c r="A1165" t="s">
        <v>912</v>
      </c>
      <c r="C1165" t="s">
        <v>33</v>
      </c>
      <c r="D1165" t="s">
        <v>5393</v>
      </c>
      <c r="G1165" t="s">
        <v>5394</v>
      </c>
      <c r="H1165" t="s">
        <v>34</v>
      </c>
      <c r="I1165" t="b">
        <v>0</v>
      </c>
      <c r="J1165" s="1">
        <v>42483</v>
      </c>
      <c r="K1165" s="2">
        <v>42483</v>
      </c>
      <c r="L1165" t="s">
        <v>35</v>
      </c>
      <c r="M1165" s="3">
        <v>0.4375</v>
      </c>
      <c r="N1165" t="s">
        <v>2165</v>
      </c>
      <c r="O1165" t="s">
        <v>2166</v>
      </c>
      <c r="P1165" t="s">
        <v>156</v>
      </c>
      <c r="Q1165" t="b">
        <v>0</v>
      </c>
      <c r="R1165" s="1">
        <v>42483</v>
      </c>
      <c r="S1165" s="2">
        <v>42483</v>
      </c>
      <c r="T1165" t="s">
        <v>35</v>
      </c>
      <c r="U1165" s="3">
        <v>0.4375</v>
      </c>
      <c r="V1165" t="s">
        <v>2165</v>
      </c>
      <c r="W1165" t="s">
        <v>2166</v>
      </c>
      <c r="X1165" t="s">
        <v>156</v>
      </c>
      <c r="Y1165" t="s">
        <v>4874</v>
      </c>
      <c r="Z1165" t="s">
        <v>4875</v>
      </c>
      <c r="AA1165" t="s">
        <v>4874</v>
      </c>
      <c r="AD1165" t="s">
        <v>37</v>
      </c>
      <c r="AE1165" t="s">
        <v>37</v>
      </c>
      <c r="AF1165" t="s">
        <v>38</v>
      </c>
      <c r="AG1165" t="s">
        <v>33</v>
      </c>
      <c r="AH1165" t="s">
        <v>5395</v>
      </c>
      <c r="AI1165" t="s">
        <v>2064</v>
      </c>
      <c r="AK1165" t="s">
        <v>5396</v>
      </c>
    </row>
    <row r="1166" spans="1:37" x14ac:dyDescent="0.25">
      <c r="A1166" t="s">
        <v>4907</v>
      </c>
      <c r="C1166" t="s">
        <v>33</v>
      </c>
      <c r="D1166" t="s">
        <v>5397</v>
      </c>
      <c r="G1166" t="s">
        <v>5398</v>
      </c>
      <c r="H1166" t="s">
        <v>34</v>
      </c>
      <c r="I1166" t="b">
        <v>0</v>
      </c>
      <c r="J1166" s="1">
        <v>42485</v>
      </c>
      <c r="K1166" s="2">
        <v>42485</v>
      </c>
      <c r="L1166" t="s">
        <v>39</v>
      </c>
      <c r="M1166" s="3">
        <v>0.625</v>
      </c>
      <c r="N1166" t="s">
        <v>2191</v>
      </c>
      <c r="O1166" t="s">
        <v>2192</v>
      </c>
      <c r="P1166" t="s">
        <v>156</v>
      </c>
      <c r="Q1166" t="b">
        <v>0</v>
      </c>
      <c r="R1166" s="1">
        <v>42485</v>
      </c>
      <c r="S1166" s="2">
        <v>42485</v>
      </c>
      <c r="T1166" t="s">
        <v>39</v>
      </c>
      <c r="U1166" s="3">
        <v>0.72916666666666663</v>
      </c>
      <c r="V1166" t="s">
        <v>5399</v>
      </c>
      <c r="W1166" t="s">
        <v>5400</v>
      </c>
      <c r="X1166" t="s">
        <v>156</v>
      </c>
      <c r="Y1166" t="s">
        <v>4874</v>
      </c>
      <c r="Z1166" t="s">
        <v>4875</v>
      </c>
      <c r="AA1166" t="s">
        <v>4874</v>
      </c>
      <c r="AD1166" t="s">
        <v>37</v>
      </c>
      <c r="AE1166" t="s">
        <v>37</v>
      </c>
      <c r="AF1166" t="s">
        <v>38</v>
      </c>
      <c r="AG1166" t="s">
        <v>33</v>
      </c>
      <c r="AH1166" t="s">
        <v>5148</v>
      </c>
      <c r="AI1166" t="s">
        <v>5149</v>
      </c>
      <c r="AK1166" t="s">
        <v>5150</v>
      </c>
    </row>
    <row r="1167" spans="1:37" x14ac:dyDescent="0.25">
      <c r="A1167" t="s">
        <v>4983</v>
      </c>
      <c r="C1167" t="s">
        <v>33</v>
      </c>
      <c r="D1167" t="s">
        <v>5401</v>
      </c>
      <c r="G1167" t="s">
        <v>5402</v>
      </c>
      <c r="H1167" t="s">
        <v>34</v>
      </c>
      <c r="I1167" t="b">
        <v>0</v>
      </c>
      <c r="J1167" s="1">
        <v>42485</v>
      </c>
      <c r="K1167" s="2">
        <v>42485</v>
      </c>
      <c r="L1167" t="s">
        <v>39</v>
      </c>
      <c r="M1167" s="3">
        <v>0.64583333333333337</v>
      </c>
      <c r="N1167" t="s">
        <v>5403</v>
      </c>
      <c r="O1167" t="s">
        <v>5404</v>
      </c>
      <c r="P1167" t="s">
        <v>156</v>
      </c>
      <c r="Q1167" t="b">
        <v>0</v>
      </c>
      <c r="R1167" s="1">
        <v>42485</v>
      </c>
      <c r="S1167" s="2">
        <v>42485</v>
      </c>
      <c r="T1167" t="s">
        <v>39</v>
      </c>
      <c r="U1167" s="3">
        <v>0.77083333333333337</v>
      </c>
      <c r="V1167" t="s">
        <v>995</v>
      </c>
      <c r="W1167" t="s">
        <v>996</v>
      </c>
      <c r="X1167" t="s">
        <v>156</v>
      </c>
      <c r="Y1167" t="s">
        <v>4874</v>
      </c>
      <c r="Z1167" t="s">
        <v>4875</v>
      </c>
      <c r="AA1167" t="s">
        <v>4874</v>
      </c>
      <c r="AD1167" t="s">
        <v>37</v>
      </c>
      <c r="AE1167" t="s">
        <v>37</v>
      </c>
      <c r="AF1167" t="s">
        <v>38</v>
      </c>
      <c r="AG1167" t="s">
        <v>33</v>
      </c>
      <c r="AH1167" t="s">
        <v>4927</v>
      </c>
      <c r="AI1167" t="s">
        <v>5155</v>
      </c>
      <c r="AK1167" t="s">
        <v>4929</v>
      </c>
    </row>
    <row r="1168" spans="1:37" x14ac:dyDescent="0.25">
      <c r="A1168" t="s">
        <v>4871</v>
      </c>
      <c r="C1168" t="s">
        <v>33</v>
      </c>
      <c r="D1168" t="s">
        <v>4872</v>
      </c>
      <c r="E1168" t="s">
        <v>4644</v>
      </c>
      <c r="G1168" t="s">
        <v>5405</v>
      </c>
      <c r="H1168" t="s">
        <v>34</v>
      </c>
      <c r="I1168" t="b">
        <v>0</v>
      </c>
      <c r="J1168" s="1">
        <v>42486</v>
      </c>
      <c r="K1168" s="2">
        <v>42486</v>
      </c>
      <c r="L1168" t="s">
        <v>40</v>
      </c>
      <c r="M1168" s="3">
        <v>0.41666666666666669</v>
      </c>
      <c r="N1168" t="s">
        <v>4644</v>
      </c>
      <c r="O1168" t="s">
        <v>4645</v>
      </c>
      <c r="P1168" t="s">
        <v>156</v>
      </c>
      <c r="Q1168" t="b">
        <v>0</v>
      </c>
      <c r="R1168" s="1">
        <v>42486</v>
      </c>
      <c r="S1168" s="2">
        <v>42486</v>
      </c>
      <c r="T1168" t="s">
        <v>40</v>
      </c>
      <c r="U1168" s="3">
        <v>0.70833333333333337</v>
      </c>
      <c r="V1168" t="s">
        <v>4650</v>
      </c>
      <c r="W1168" t="s">
        <v>4651</v>
      </c>
      <c r="X1168" t="s">
        <v>156</v>
      </c>
      <c r="Y1168" t="s">
        <v>4874</v>
      </c>
      <c r="Z1168" t="s">
        <v>4875</v>
      </c>
      <c r="AA1168" t="s">
        <v>4874</v>
      </c>
      <c r="AD1168" t="s">
        <v>37</v>
      </c>
      <c r="AE1168" t="s">
        <v>37</v>
      </c>
      <c r="AF1168" t="s">
        <v>38</v>
      </c>
      <c r="AG1168" t="s">
        <v>33</v>
      </c>
      <c r="AH1168" t="s">
        <v>4876</v>
      </c>
      <c r="AI1168" t="s">
        <v>4877</v>
      </c>
      <c r="AK1168" t="s">
        <v>4878</v>
      </c>
    </row>
    <row r="1169" spans="1:37" x14ac:dyDescent="0.25">
      <c r="A1169" t="s">
        <v>4879</v>
      </c>
      <c r="C1169" t="s">
        <v>33</v>
      </c>
      <c r="D1169" t="s">
        <v>5406</v>
      </c>
      <c r="G1169" t="s">
        <v>5407</v>
      </c>
      <c r="H1169" t="s">
        <v>34</v>
      </c>
      <c r="I1169" t="b">
        <v>0</v>
      </c>
      <c r="J1169" s="1">
        <v>42486</v>
      </c>
      <c r="K1169" s="2">
        <v>42486</v>
      </c>
      <c r="L1169" t="s">
        <v>40</v>
      </c>
      <c r="M1169" s="3">
        <v>0.625</v>
      </c>
      <c r="N1169" t="s">
        <v>2203</v>
      </c>
      <c r="O1169" t="s">
        <v>2204</v>
      </c>
      <c r="P1169" t="s">
        <v>156</v>
      </c>
      <c r="Q1169" t="b">
        <v>0</v>
      </c>
      <c r="R1169" s="1">
        <v>42486</v>
      </c>
      <c r="S1169" s="2">
        <v>42486</v>
      </c>
      <c r="T1169" t="s">
        <v>40</v>
      </c>
      <c r="U1169" s="3">
        <v>0.79166666666666663</v>
      </c>
      <c r="V1169" t="s">
        <v>5408</v>
      </c>
      <c r="W1169" t="s">
        <v>5409</v>
      </c>
      <c r="X1169" t="s">
        <v>156</v>
      </c>
      <c r="Y1169" t="s">
        <v>4874</v>
      </c>
      <c r="Z1169" t="s">
        <v>4875</v>
      </c>
      <c r="AA1169" t="s">
        <v>4874</v>
      </c>
      <c r="AD1169" t="s">
        <v>37</v>
      </c>
      <c r="AE1169" t="s">
        <v>37</v>
      </c>
      <c r="AF1169" t="s">
        <v>38</v>
      </c>
      <c r="AG1169" t="s">
        <v>33</v>
      </c>
      <c r="AH1169" t="s">
        <v>4884</v>
      </c>
      <c r="AI1169" t="s">
        <v>4885</v>
      </c>
      <c r="AK1169" t="s">
        <v>4886</v>
      </c>
    </row>
    <row r="1170" spans="1:37" x14ac:dyDescent="0.25">
      <c r="A1170" t="s">
        <v>1459</v>
      </c>
      <c r="C1170" t="s">
        <v>33</v>
      </c>
      <c r="D1170" t="s">
        <v>5410</v>
      </c>
      <c r="G1170" t="s">
        <v>5411</v>
      </c>
      <c r="H1170" t="s">
        <v>34</v>
      </c>
      <c r="I1170" t="b">
        <v>0</v>
      </c>
      <c r="J1170" s="1">
        <v>42486</v>
      </c>
      <c r="K1170" s="2">
        <v>42486</v>
      </c>
      <c r="L1170" t="s">
        <v>40</v>
      </c>
      <c r="M1170" s="3">
        <v>0.6875</v>
      </c>
      <c r="N1170" t="s">
        <v>2822</v>
      </c>
      <c r="O1170" t="s">
        <v>2823</v>
      </c>
      <c r="P1170" t="s">
        <v>156</v>
      </c>
      <c r="Q1170" t="b">
        <v>0</v>
      </c>
      <c r="R1170" s="1">
        <v>42486</v>
      </c>
      <c r="S1170" s="2">
        <v>42486</v>
      </c>
      <c r="T1170" t="s">
        <v>40</v>
      </c>
      <c r="U1170" s="3">
        <v>0.75</v>
      </c>
      <c r="V1170" t="s">
        <v>2211</v>
      </c>
      <c r="W1170" t="s">
        <v>2212</v>
      </c>
      <c r="X1170" t="s">
        <v>156</v>
      </c>
      <c r="Y1170" t="s">
        <v>4874</v>
      </c>
      <c r="Z1170" t="s">
        <v>4875</v>
      </c>
      <c r="AA1170" t="s">
        <v>4874</v>
      </c>
      <c r="AD1170" t="s">
        <v>37</v>
      </c>
      <c r="AE1170" t="s">
        <v>37</v>
      </c>
      <c r="AF1170" t="s">
        <v>38</v>
      </c>
      <c r="AG1170" t="s">
        <v>33</v>
      </c>
      <c r="AH1170" t="s">
        <v>4889</v>
      </c>
      <c r="AI1170" t="s">
        <v>4890</v>
      </c>
      <c r="AK1170" t="s">
        <v>4891</v>
      </c>
    </row>
    <row r="1171" spans="1:37" x14ac:dyDescent="0.25">
      <c r="A1171" t="s">
        <v>4892</v>
      </c>
      <c r="C1171" t="s">
        <v>33</v>
      </c>
      <c r="D1171" t="s">
        <v>5412</v>
      </c>
      <c r="G1171" t="s">
        <v>5413</v>
      </c>
      <c r="H1171" t="s">
        <v>34</v>
      </c>
      <c r="I1171" t="b">
        <v>0</v>
      </c>
      <c r="J1171" s="1">
        <v>42486</v>
      </c>
      <c r="K1171" s="2">
        <v>42486</v>
      </c>
      <c r="L1171" t="s">
        <v>40</v>
      </c>
      <c r="M1171" s="3">
        <v>0.73958333333333337</v>
      </c>
      <c r="N1171" t="s">
        <v>5414</v>
      </c>
      <c r="O1171" t="s">
        <v>5415</v>
      </c>
      <c r="P1171" t="s">
        <v>156</v>
      </c>
      <c r="Q1171" t="b">
        <v>0</v>
      </c>
      <c r="R1171" s="1">
        <v>42486</v>
      </c>
      <c r="S1171" s="2">
        <v>42486</v>
      </c>
      <c r="T1171" t="s">
        <v>40</v>
      </c>
      <c r="U1171" s="3">
        <v>0.82291666666666663</v>
      </c>
      <c r="V1171" t="s">
        <v>5416</v>
      </c>
      <c r="W1171" t="s">
        <v>5417</v>
      </c>
      <c r="X1171" t="s">
        <v>156</v>
      </c>
      <c r="Y1171" t="s">
        <v>4874</v>
      </c>
      <c r="Z1171" t="s">
        <v>4875</v>
      </c>
      <c r="AA1171" t="s">
        <v>4874</v>
      </c>
      <c r="AD1171" t="s">
        <v>37</v>
      </c>
      <c r="AE1171" t="s">
        <v>37</v>
      </c>
      <c r="AF1171" t="s">
        <v>38</v>
      </c>
      <c r="AG1171" t="s">
        <v>33</v>
      </c>
      <c r="AH1171" t="s">
        <v>5298</v>
      </c>
      <c r="AI1171" t="s">
        <v>4900</v>
      </c>
      <c r="AK1171" t="s">
        <v>5299</v>
      </c>
    </row>
    <row r="1172" spans="1:37" x14ac:dyDescent="0.25">
      <c r="A1172" t="s">
        <v>5053</v>
      </c>
      <c r="C1172" t="s">
        <v>33</v>
      </c>
      <c r="D1172" t="s">
        <v>5418</v>
      </c>
      <c r="G1172" t="s">
        <v>5419</v>
      </c>
      <c r="H1172" t="s">
        <v>34</v>
      </c>
      <c r="I1172" t="b">
        <v>0</v>
      </c>
      <c r="J1172" s="1">
        <v>42487</v>
      </c>
      <c r="K1172" s="2">
        <v>42487</v>
      </c>
      <c r="L1172" t="s">
        <v>41</v>
      </c>
      <c r="M1172" s="3">
        <v>0.4375</v>
      </c>
      <c r="N1172" t="s">
        <v>2826</v>
      </c>
      <c r="O1172" t="s">
        <v>2827</v>
      </c>
      <c r="P1172" t="s">
        <v>156</v>
      </c>
      <c r="Q1172" t="b">
        <v>0</v>
      </c>
      <c r="R1172" s="1">
        <v>42487</v>
      </c>
      <c r="S1172" s="2">
        <v>42487</v>
      </c>
      <c r="T1172" t="s">
        <v>41</v>
      </c>
      <c r="U1172" s="3">
        <v>0.46875</v>
      </c>
      <c r="V1172" t="s">
        <v>1019</v>
      </c>
      <c r="W1172" t="s">
        <v>1020</v>
      </c>
      <c r="X1172" t="s">
        <v>156</v>
      </c>
      <c r="Y1172" t="s">
        <v>4874</v>
      </c>
      <c r="Z1172" t="s">
        <v>4875</v>
      </c>
      <c r="AA1172" t="s">
        <v>4874</v>
      </c>
      <c r="AD1172" t="s">
        <v>37</v>
      </c>
      <c r="AE1172" t="s">
        <v>37</v>
      </c>
      <c r="AF1172" t="s">
        <v>38</v>
      </c>
      <c r="AG1172" t="s">
        <v>33</v>
      </c>
      <c r="AH1172" t="s">
        <v>4971</v>
      </c>
      <c r="AI1172" t="s">
        <v>4905</v>
      </c>
      <c r="AK1172" t="s">
        <v>4972</v>
      </c>
    </row>
    <row r="1173" spans="1:37" x14ac:dyDescent="0.25">
      <c r="A1173" t="s">
        <v>4907</v>
      </c>
      <c r="C1173" t="s">
        <v>33</v>
      </c>
      <c r="D1173" t="s">
        <v>5420</v>
      </c>
      <c r="G1173" t="s">
        <v>5421</v>
      </c>
      <c r="H1173" t="s">
        <v>34</v>
      </c>
      <c r="I1173" t="b">
        <v>0</v>
      </c>
      <c r="J1173" s="1">
        <v>42487</v>
      </c>
      <c r="K1173" s="2">
        <v>42487</v>
      </c>
      <c r="L1173" t="s">
        <v>41</v>
      </c>
      <c r="M1173" s="3">
        <v>0.625</v>
      </c>
      <c r="N1173" t="s">
        <v>3793</v>
      </c>
      <c r="O1173" t="s">
        <v>3794</v>
      </c>
      <c r="P1173" t="s">
        <v>156</v>
      </c>
      <c r="Q1173" t="b">
        <v>0</v>
      </c>
      <c r="R1173" s="1">
        <v>42487</v>
      </c>
      <c r="S1173" s="2">
        <v>42487</v>
      </c>
      <c r="T1173" t="s">
        <v>41</v>
      </c>
      <c r="U1173" s="3">
        <v>0.72916666666666663</v>
      </c>
      <c r="V1173" t="s">
        <v>2227</v>
      </c>
      <c r="W1173" t="s">
        <v>2228</v>
      </c>
      <c r="X1173" t="s">
        <v>156</v>
      </c>
      <c r="Y1173" t="s">
        <v>4874</v>
      </c>
      <c r="Z1173" t="s">
        <v>4875</v>
      </c>
      <c r="AA1173" t="s">
        <v>4874</v>
      </c>
      <c r="AD1173" t="s">
        <v>37</v>
      </c>
      <c r="AE1173" t="s">
        <v>37</v>
      </c>
      <c r="AF1173" t="s">
        <v>38</v>
      </c>
      <c r="AG1173" t="s">
        <v>33</v>
      </c>
      <c r="AH1173" t="s">
        <v>5148</v>
      </c>
      <c r="AI1173" t="s">
        <v>5149</v>
      </c>
      <c r="AK1173" t="s">
        <v>5150</v>
      </c>
    </row>
    <row r="1174" spans="1:37" x14ac:dyDescent="0.25">
      <c r="A1174" t="s">
        <v>5422</v>
      </c>
      <c r="C1174" t="s">
        <v>33</v>
      </c>
      <c r="D1174" t="s">
        <v>5423</v>
      </c>
      <c r="G1174" t="s">
        <v>5424</v>
      </c>
      <c r="H1174" t="s">
        <v>34</v>
      </c>
      <c r="I1174" t="b">
        <v>0</v>
      </c>
      <c r="J1174" s="1">
        <v>42487</v>
      </c>
      <c r="K1174" s="2">
        <v>42487</v>
      </c>
      <c r="L1174" t="s">
        <v>41</v>
      </c>
      <c r="M1174" s="3">
        <v>0.66666666666666663</v>
      </c>
      <c r="N1174" t="s">
        <v>2225</v>
      </c>
      <c r="O1174" t="s">
        <v>2226</v>
      </c>
      <c r="P1174" t="s">
        <v>156</v>
      </c>
      <c r="Q1174" t="b">
        <v>0</v>
      </c>
      <c r="R1174" s="1">
        <v>42487</v>
      </c>
      <c r="S1174" s="2">
        <v>42487</v>
      </c>
      <c r="T1174" t="s">
        <v>41</v>
      </c>
      <c r="U1174" s="3">
        <v>0.75</v>
      </c>
      <c r="V1174" t="s">
        <v>3795</v>
      </c>
      <c r="W1174" t="s">
        <v>3796</v>
      </c>
      <c r="X1174" t="s">
        <v>156</v>
      </c>
      <c r="Y1174" t="s">
        <v>4874</v>
      </c>
      <c r="Z1174" t="s">
        <v>4875</v>
      </c>
      <c r="AA1174" t="s">
        <v>4874</v>
      </c>
      <c r="AD1174" t="s">
        <v>37</v>
      </c>
      <c r="AE1174" t="s">
        <v>37</v>
      </c>
      <c r="AF1174" t="s">
        <v>38</v>
      </c>
      <c r="AG1174" t="s">
        <v>33</v>
      </c>
      <c r="AH1174" t="s">
        <v>5425</v>
      </c>
      <c r="AI1174" t="s">
        <v>5426</v>
      </c>
      <c r="AK1174" t="s">
        <v>5427</v>
      </c>
    </row>
    <row r="1175" spans="1:37" x14ac:dyDescent="0.25">
      <c r="A1175" t="s">
        <v>4924</v>
      </c>
      <c r="C1175" t="s">
        <v>33</v>
      </c>
      <c r="D1175" t="s">
        <v>5428</v>
      </c>
      <c r="G1175" t="s">
        <v>5429</v>
      </c>
      <c r="H1175" t="s">
        <v>34</v>
      </c>
      <c r="I1175" t="b">
        <v>0</v>
      </c>
      <c r="J1175" s="1">
        <v>42488</v>
      </c>
      <c r="K1175" s="2">
        <v>42488</v>
      </c>
      <c r="L1175" t="s">
        <v>42</v>
      </c>
      <c r="M1175" s="3">
        <v>0.625</v>
      </c>
      <c r="N1175" t="s">
        <v>2231</v>
      </c>
      <c r="O1175" t="s">
        <v>2232</v>
      </c>
      <c r="P1175" t="s">
        <v>156</v>
      </c>
      <c r="Q1175" t="b">
        <v>0</v>
      </c>
      <c r="R1175" s="1">
        <v>42488</v>
      </c>
      <c r="S1175" s="2">
        <v>42488</v>
      </c>
      <c r="T1175" t="s">
        <v>42</v>
      </c>
      <c r="U1175" s="3">
        <v>0.75</v>
      </c>
      <c r="V1175" t="s">
        <v>1052</v>
      </c>
      <c r="W1175" t="s">
        <v>1053</v>
      </c>
      <c r="X1175" t="s">
        <v>156</v>
      </c>
      <c r="Y1175" t="s">
        <v>4874</v>
      </c>
      <c r="Z1175" t="s">
        <v>4875</v>
      </c>
      <c r="AA1175" t="s">
        <v>4874</v>
      </c>
      <c r="AD1175" t="s">
        <v>37</v>
      </c>
      <c r="AE1175" t="s">
        <v>37</v>
      </c>
      <c r="AF1175" t="s">
        <v>38</v>
      </c>
      <c r="AG1175" t="s">
        <v>33</v>
      </c>
      <c r="AH1175" t="s">
        <v>4927</v>
      </c>
      <c r="AI1175" t="s">
        <v>4928</v>
      </c>
      <c r="AK1175" t="s">
        <v>4929</v>
      </c>
    </row>
    <row r="1176" spans="1:37" x14ac:dyDescent="0.25">
      <c r="A1176" t="s">
        <v>5430</v>
      </c>
      <c r="C1176" t="s">
        <v>33</v>
      </c>
      <c r="D1176" t="s">
        <v>5431</v>
      </c>
      <c r="G1176" t="s">
        <v>5432</v>
      </c>
      <c r="H1176" t="s">
        <v>34</v>
      </c>
      <c r="I1176" t="b">
        <v>0</v>
      </c>
      <c r="J1176" s="1">
        <v>42488</v>
      </c>
      <c r="K1176" s="2">
        <v>42488</v>
      </c>
      <c r="L1176" t="s">
        <v>42</v>
      </c>
      <c r="M1176" s="3">
        <v>0.66666666666666663</v>
      </c>
      <c r="N1176" t="s">
        <v>2241</v>
      </c>
      <c r="O1176" t="s">
        <v>2242</v>
      </c>
      <c r="P1176" t="s">
        <v>156</v>
      </c>
      <c r="Q1176" t="b">
        <v>0</v>
      </c>
      <c r="R1176" s="1">
        <v>42488</v>
      </c>
      <c r="S1176" s="2">
        <v>42488</v>
      </c>
      <c r="T1176" t="s">
        <v>42</v>
      </c>
      <c r="U1176" s="3">
        <v>0.66666666666666663</v>
      </c>
      <c r="V1176" t="s">
        <v>2241</v>
      </c>
      <c r="W1176" t="s">
        <v>2242</v>
      </c>
      <c r="X1176" t="s">
        <v>156</v>
      </c>
      <c r="Y1176" t="s">
        <v>4874</v>
      </c>
      <c r="Z1176" t="s">
        <v>4875</v>
      </c>
      <c r="AA1176" t="s">
        <v>4874</v>
      </c>
      <c r="AD1176" t="s">
        <v>37</v>
      </c>
      <c r="AE1176" t="s">
        <v>37</v>
      </c>
      <c r="AF1176" t="s">
        <v>38</v>
      </c>
      <c r="AG1176" t="s">
        <v>33</v>
      </c>
      <c r="AH1176" t="s">
        <v>5433</v>
      </c>
      <c r="AI1176" t="s">
        <v>813</v>
      </c>
      <c r="AK1176" t="s">
        <v>5434</v>
      </c>
    </row>
    <row r="1177" spans="1:37" x14ac:dyDescent="0.25">
      <c r="A1177" t="s">
        <v>4935</v>
      </c>
      <c r="C1177" t="s">
        <v>33</v>
      </c>
      <c r="D1177" t="s">
        <v>5435</v>
      </c>
      <c r="G1177" t="s">
        <v>5436</v>
      </c>
      <c r="H1177" t="s">
        <v>34</v>
      </c>
      <c r="I1177" t="b">
        <v>0</v>
      </c>
      <c r="J1177" s="1">
        <v>42489</v>
      </c>
      <c r="K1177" s="2">
        <v>42489</v>
      </c>
      <c r="L1177" t="s">
        <v>43</v>
      </c>
      <c r="M1177" s="3">
        <v>0.4375</v>
      </c>
      <c r="N1177" t="s">
        <v>5437</v>
      </c>
      <c r="O1177" t="s">
        <v>5438</v>
      </c>
      <c r="P1177" t="s">
        <v>156</v>
      </c>
      <c r="Q1177" t="b">
        <v>0</v>
      </c>
      <c r="R1177" s="1">
        <v>42489</v>
      </c>
      <c r="S1177" s="2">
        <v>42489</v>
      </c>
      <c r="T1177" t="s">
        <v>43</v>
      </c>
      <c r="U1177" s="3">
        <v>0.4375</v>
      </c>
      <c r="V1177" t="s">
        <v>5437</v>
      </c>
      <c r="W1177" t="s">
        <v>5438</v>
      </c>
      <c r="X1177" t="s">
        <v>156</v>
      </c>
      <c r="Y1177" t="s">
        <v>4874</v>
      </c>
      <c r="Z1177" t="s">
        <v>4875</v>
      </c>
      <c r="AA1177" t="s">
        <v>4874</v>
      </c>
      <c r="AD1177" t="s">
        <v>37</v>
      </c>
      <c r="AE1177" t="s">
        <v>37</v>
      </c>
      <c r="AF1177" t="s">
        <v>38</v>
      </c>
      <c r="AG1177" t="s">
        <v>33</v>
      </c>
      <c r="AH1177" t="s">
        <v>4904</v>
      </c>
      <c r="AI1177" t="s">
        <v>4942</v>
      </c>
      <c r="AK1177" t="s">
        <v>4906</v>
      </c>
    </row>
    <row r="1178" spans="1:37" x14ac:dyDescent="0.25">
      <c r="A1178" t="s">
        <v>4935</v>
      </c>
      <c r="C1178" t="s">
        <v>33</v>
      </c>
      <c r="D1178" t="s">
        <v>5439</v>
      </c>
      <c r="G1178" t="s">
        <v>5440</v>
      </c>
      <c r="H1178" t="s">
        <v>34</v>
      </c>
      <c r="I1178" t="b">
        <v>0</v>
      </c>
      <c r="J1178" s="1">
        <v>42492</v>
      </c>
      <c r="K1178" s="2">
        <v>42492</v>
      </c>
      <c r="L1178" t="s">
        <v>39</v>
      </c>
      <c r="M1178" s="3">
        <v>0.4375</v>
      </c>
      <c r="N1178" t="s">
        <v>2253</v>
      </c>
      <c r="O1178" t="s">
        <v>2254</v>
      </c>
      <c r="P1178" t="s">
        <v>156</v>
      </c>
      <c r="Q1178" t="b">
        <v>0</v>
      </c>
      <c r="R1178" s="1">
        <v>42492</v>
      </c>
      <c r="S1178" s="2">
        <v>42492</v>
      </c>
      <c r="T1178" t="s">
        <v>39</v>
      </c>
      <c r="U1178" s="3">
        <v>0.46875</v>
      </c>
      <c r="V1178" t="s">
        <v>3837</v>
      </c>
      <c r="W1178" t="s">
        <v>3838</v>
      </c>
      <c r="X1178" t="s">
        <v>156</v>
      </c>
      <c r="Y1178" t="s">
        <v>4874</v>
      </c>
      <c r="Z1178" t="s">
        <v>4875</v>
      </c>
      <c r="AA1178" t="s">
        <v>4874</v>
      </c>
      <c r="AD1178" t="s">
        <v>37</v>
      </c>
      <c r="AE1178" t="s">
        <v>37</v>
      </c>
      <c r="AF1178" t="s">
        <v>38</v>
      </c>
      <c r="AG1178" t="s">
        <v>33</v>
      </c>
      <c r="AH1178" t="s">
        <v>4971</v>
      </c>
      <c r="AI1178" t="s">
        <v>4942</v>
      </c>
      <c r="AK1178" t="s">
        <v>4972</v>
      </c>
    </row>
    <row r="1179" spans="1:37" x14ac:dyDescent="0.25">
      <c r="A1179" t="s">
        <v>4907</v>
      </c>
      <c r="C1179" t="s">
        <v>33</v>
      </c>
      <c r="D1179" t="s">
        <v>5441</v>
      </c>
      <c r="G1179" t="s">
        <v>5442</v>
      </c>
      <c r="H1179" t="s">
        <v>34</v>
      </c>
      <c r="I1179" t="b">
        <v>0</v>
      </c>
      <c r="J1179" s="1">
        <v>42492</v>
      </c>
      <c r="K1179" s="2">
        <v>42492</v>
      </c>
      <c r="L1179" t="s">
        <v>39</v>
      </c>
      <c r="M1179" s="3">
        <v>0.625</v>
      </c>
      <c r="N1179" t="s">
        <v>2257</v>
      </c>
      <c r="O1179" t="s">
        <v>2258</v>
      </c>
      <c r="P1179" t="s">
        <v>156</v>
      </c>
      <c r="Q1179" t="b">
        <v>0</v>
      </c>
      <c r="R1179" s="1">
        <v>42492</v>
      </c>
      <c r="S1179" s="2">
        <v>42492</v>
      </c>
      <c r="T1179" t="s">
        <v>39</v>
      </c>
      <c r="U1179" s="3">
        <v>0.72916666666666663</v>
      </c>
      <c r="V1179" t="s">
        <v>5443</v>
      </c>
      <c r="W1179" t="s">
        <v>5444</v>
      </c>
      <c r="X1179" t="s">
        <v>156</v>
      </c>
      <c r="Y1179" t="s">
        <v>4874</v>
      </c>
      <c r="Z1179" t="s">
        <v>4875</v>
      </c>
      <c r="AA1179" t="s">
        <v>4874</v>
      </c>
      <c r="AD1179" t="s">
        <v>37</v>
      </c>
      <c r="AE1179" t="s">
        <v>37</v>
      </c>
      <c r="AF1179" t="s">
        <v>38</v>
      </c>
      <c r="AG1179" t="s">
        <v>33</v>
      </c>
      <c r="AH1179" t="s">
        <v>4910</v>
      </c>
      <c r="AI1179" t="s">
        <v>5149</v>
      </c>
      <c r="AK1179" t="s">
        <v>5150</v>
      </c>
    </row>
    <row r="1180" spans="1:37" x14ac:dyDescent="0.25">
      <c r="A1180" t="s">
        <v>4983</v>
      </c>
      <c r="C1180" t="s">
        <v>33</v>
      </c>
      <c r="D1180" t="s">
        <v>5445</v>
      </c>
      <c r="G1180" t="s">
        <v>5446</v>
      </c>
      <c r="H1180" t="s">
        <v>34</v>
      </c>
      <c r="I1180" t="b">
        <v>0</v>
      </c>
      <c r="J1180" s="1">
        <v>42492</v>
      </c>
      <c r="K1180" s="2">
        <v>42492</v>
      </c>
      <c r="L1180" t="s">
        <v>39</v>
      </c>
      <c r="M1180" s="3">
        <v>0.64583333333333337</v>
      </c>
      <c r="N1180" t="s">
        <v>5447</v>
      </c>
      <c r="O1180" t="s">
        <v>5448</v>
      </c>
      <c r="P1180" t="s">
        <v>156</v>
      </c>
      <c r="Q1180" t="b">
        <v>0</v>
      </c>
      <c r="R1180" s="1">
        <v>42492</v>
      </c>
      <c r="S1180" s="2">
        <v>42492</v>
      </c>
      <c r="T1180" t="s">
        <v>39</v>
      </c>
      <c r="U1180" s="3">
        <v>0.77083333333333337</v>
      </c>
      <c r="V1180" t="s">
        <v>1075</v>
      </c>
      <c r="W1180" t="s">
        <v>1076</v>
      </c>
      <c r="X1180" t="s">
        <v>156</v>
      </c>
      <c r="Y1180" t="s">
        <v>4874</v>
      </c>
      <c r="Z1180" t="s">
        <v>4875</v>
      </c>
      <c r="AA1180" t="s">
        <v>4874</v>
      </c>
      <c r="AD1180" t="s">
        <v>37</v>
      </c>
      <c r="AE1180" t="s">
        <v>37</v>
      </c>
      <c r="AF1180" t="s">
        <v>38</v>
      </c>
      <c r="AG1180" t="s">
        <v>33</v>
      </c>
      <c r="AH1180" t="s">
        <v>4927</v>
      </c>
      <c r="AI1180" t="s">
        <v>5155</v>
      </c>
      <c r="AK1180" t="s">
        <v>4929</v>
      </c>
    </row>
    <row r="1181" spans="1:37" x14ac:dyDescent="0.25">
      <c r="A1181" t="s">
        <v>4990</v>
      </c>
      <c r="C1181" t="s">
        <v>33</v>
      </c>
      <c r="D1181" t="s">
        <v>4991</v>
      </c>
      <c r="E1181" t="s">
        <v>5449</v>
      </c>
      <c r="G1181" t="s">
        <v>5450</v>
      </c>
      <c r="H1181" t="s">
        <v>34</v>
      </c>
      <c r="I1181" t="b">
        <v>0</v>
      </c>
      <c r="J1181" s="1">
        <v>42492</v>
      </c>
      <c r="K1181" s="2">
        <v>42492</v>
      </c>
      <c r="L1181" t="s">
        <v>39</v>
      </c>
      <c r="M1181" s="3">
        <v>0.75</v>
      </c>
      <c r="N1181" t="s">
        <v>5449</v>
      </c>
      <c r="O1181" t="s">
        <v>5451</v>
      </c>
      <c r="P1181" t="s">
        <v>156</v>
      </c>
      <c r="Q1181" t="b">
        <v>0</v>
      </c>
      <c r="R1181" s="1">
        <v>42492</v>
      </c>
      <c r="S1181" s="2">
        <v>42492</v>
      </c>
      <c r="T1181" t="s">
        <v>39</v>
      </c>
      <c r="U1181" s="3">
        <v>0.8125</v>
      </c>
      <c r="V1181" t="s">
        <v>4690</v>
      </c>
      <c r="W1181" t="s">
        <v>4691</v>
      </c>
      <c r="X1181" t="s">
        <v>156</v>
      </c>
      <c r="Y1181" t="s">
        <v>4874</v>
      </c>
      <c r="Z1181" t="s">
        <v>4875</v>
      </c>
      <c r="AA1181" t="s">
        <v>4874</v>
      </c>
      <c r="AD1181" t="s">
        <v>37</v>
      </c>
      <c r="AE1181" t="s">
        <v>37</v>
      </c>
      <c r="AF1181" t="s">
        <v>38</v>
      </c>
      <c r="AG1181" t="s">
        <v>33</v>
      </c>
      <c r="AH1181" t="s">
        <v>4995</v>
      </c>
      <c r="AI1181" t="s">
        <v>4996</v>
      </c>
      <c r="AK1181" t="s">
        <v>4997</v>
      </c>
    </row>
    <row r="1182" spans="1:37" x14ac:dyDescent="0.25">
      <c r="A1182" t="s">
        <v>4871</v>
      </c>
      <c r="C1182" t="s">
        <v>33</v>
      </c>
      <c r="D1182" t="s">
        <v>4872</v>
      </c>
      <c r="E1182" t="s">
        <v>5452</v>
      </c>
      <c r="G1182" t="s">
        <v>5453</v>
      </c>
      <c r="H1182" t="s">
        <v>34</v>
      </c>
      <c r="I1182" t="b">
        <v>0</v>
      </c>
      <c r="J1182" s="1">
        <v>42493</v>
      </c>
      <c r="K1182" s="2">
        <v>42493</v>
      </c>
      <c r="L1182" t="s">
        <v>40</v>
      </c>
      <c r="M1182" s="3">
        <v>0.41666666666666669</v>
      </c>
      <c r="N1182" t="s">
        <v>5452</v>
      </c>
      <c r="O1182" t="s">
        <v>5454</v>
      </c>
      <c r="P1182" t="s">
        <v>156</v>
      </c>
      <c r="Q1182" t="b">
        <v>0</v>
      </c>
      <c r="R1182" s="1">
        <v>42493</v>
      </c>
      <c r="S1182" s="2">
        <v>42493</v>
      </c>
      <c r="T1182" t="s">
        <v>40</v>
      </c>
      <c r="U1182" s="3">
        <v>0.70833333333333337</v>
      </c>
      <c r="V1182" t="s">
        <v>4696</v>
      </c>
      <c r="W1182" t="s">
        <v>4697</v>
      </c>
      <c r="X1182" t="s">
        <v>156</v>
      </c>
      <c r="Y1182" t="s">
        <v>4874</v>
      </c>
      <c r="Z1182" t="s">
        <v>4875</v>
      </c>
      <c r="AA1182" t="s">
        <v>4874</v>
      </c>
      <c r="AD1182" t="s">
        <v>37</v>
      </c>
      <c r="AE1182" t="s">
        <v>37</v>
      </c>
      <c r="AF1182" t="s">
        <v>38</v>
      </c>
      <c r="AG1182" t="s">
        <v>33</v>
      </c>
      <c r="AH1182" t="s">
        <v>4876</v>
      </c>
      <c r="AI1182" t="s">
        <v>4877</v>
      </c>
      <c r="AK1182" t="s">
        <v>4878</v>
      </c>
    </row>
    <row r="1183" spans="1:37" x14ac:dyDescent="0.25">
      <c r="A1183" t="s">
        <v>4879</v>
      </c>
      <c r="C1183" t="s">
        <v>33</v>
      </c>
      <c r="D1183" t="s">
        <v>5455</v>
      </c>
      <c r="G1183" t="s">
        <v>5456</v>
      </c>
      <c r="H1183" t="s">
        <v>34</v>
      </c>
      <c r="I1183" t="b">
        <v>0</v>
      </c>
      <c r="J1183" s="1">
        <v>42493</v>
      </c>
      <c r="K1183" s="2">
        <v>42493</v>
      </c>
      <c r="L1183" t="s">
        <v>40</v>
      </c>
      <c r="M1183" s="3">
        <v>0.625</v>
      </c>
      <c r="N1183" t="s">
        <v>2270</v>
      </c>
      <c r="O1183" t="s">
        <v>2271</v>
      </c>
      <c r="P1183" t="s">
        <v>156</v>
      </c>
      <c r="Q1183" t="b">
        <v>0</v>
      </c>
      <c r="R1183" s="1">
        <v>42493</v>
      </c>
      <c r="S1183" s="2">
        <v>42493</v>
      </c>
      <c r="T1183" t="s">
        <v>40</v>
      </c>
      <c r="U1183" s="3">
        <v>0.79166666666666663</v>
      </c>
      <c r="V1183" t="s">
        <v>5457</v>
      </c>
      <c r="W1183" t="s">
        <v>5458</v>
      </c>
      <c r="X1183" t="s">
        <v>156</v>
      </c>
      <c r="Y1183" t="s">
        <v>4874</v>
      </c>
      <c r="Z1183" t="s">
        <v>4875</v>
      </c>
      <c r="AA1183" t="s">
        <v>4874</v>
      </c>
      <c r="AD1183" t="s">
        <v>37</v>
      </c>
      <c r="AE1183" t="s">
        <v>37</v>
      </c>
      <c r="AF1183" t="s">
        <v>38</v>
      </c>
      <c r="AG1183" t="s">
        <v>33</v>
      </c>
      <c r="AH1183" t="s">
        <v>4884</v>
      </c>
      <c r="AI1183" t="s">
        <v>4885</v>
      </c>
      <c r="AK1183" t="s">
        <v>4886</v>
      </c>
    </row>
    <row r="1184" spans="1:37" x14ac:dyDescent="0.25">
      <c r="A1184" t="s">
        <v>4892</v>
      </c>
      <c r="C1184" t="s">
        <v>33</v>
      </c>
      <c r="D1184" t="s">
        <v>5459</v>
      </c>
      <c r="G1184" t="s">
        <v>5460</v>
      </c>
      <c r="H1184" t="s">
        <v>34</v>
      </c>
      <c r="I1184" t="b">
        <v>0</v>
      </c>
      <c r="J1184" s="1">
        <v>42493</v>
      </c>
      <c r="K1184" s="2">
        <v>42493</v>
      </c>
      <c r="L1184" t="s">
        <v>40</v>
      </c>
      <c r="M1184" s="3">
        <v>0.73958333333333337</v>
      </c>
      <c r="N1184" t="s">
        <v>5461</v>
      </c>
      <c r="O1184" t="s">
        <v>5462</v>
      </c>
      <c r="P1184" t="s">
        <v>156</v>
      </c>
      <c r="Q1184" t="b">
        <v>0</v>
      </c>
      <c r="R1184" s="1">
        <v>42493</v>
      </c>
      <c r="S1184" s="2">
        <v>42493</v>
      </c>
      <c r="T1184" t="s">
        <v>40</v>
      </c>
      <c r="U1184" s="3">
        <v>0.82291666666666663</v>
      </c>
      <c r="V1184" t="s">
        <v>5463</v>
      </c>
      <c r="W1184" t="s">
        <v>5464</v>
      </c>
      <c r="X1184" t="s">
        <v>156</v>
      </c>
      <c r="Y1184" t="s">
        <v>4874</v>
      </c>
      <c r="Z1184" t="s">
        <v>4875</v>
      </c>
      <c r="AA1184" t="s">
        <v>4874</v>
      </c>
      <c r="AD1184" t="s">
        <v>37</v>
      </c>
      <c r="AE1184" t="s">
        <v>37</v>
      </c>
      <c r="AF1184" t="s">
        <v>38</v>
      </c>
      <c r="AG1184" t="s">
        <v>33</v>
      </c>
      <c r="AH1184" t="s">
        <v>5298</v>
      </c>
      <c r="AI1184" t="s">
        <v>4900</v>
      </c>
      <c r="AK1184" t="s">
        <v>5299</v>
      </c>
    </row>
    <row r="1185" spans="1:37" x14ac:dyDescent="0.25">
      <c r="A1185" t="s">
        <v>5053</v>
      </c>
      <c r="C1185" t="s">
        <v>33</v>
      </c>
      <c r="D1185" t="s">
        <v>5465</v>
      </c>
      <c r="G1185" t="s">
        <v>5466</v>
      </c>
      <c r="H1185" t="s">
        <v>34</v>
      </c>
      <c r="I1185" t="b">
        <v>0</v>
      </c>
      <c r="J1185" s="1">
        <v>42494</v>
      </c>
      <c r="K1185" s="2">
        <v>42494</v>
      </c>
      <c r="L1185" t="s">
        <v>41</v>
      </c>
      <c r="M1185" s="3">
        <v>0.4375</v>
      </c>
      <c r="N1185" t="s">
        <v>2284</v>
      </c>
      <c r="O1185" t="s">
        <v>2285</v>
      </c>
      <c r="P1185" t="s">
        <v>156</v>
      </c>
      <c r="Q1185" t="b">
        <v>0</v>
      </c>
      <c r="R1185" s="1">
        <v>42494</v>
      </c>
      <c r="S1185" s="2">
        <v>42494</v>
      </c>
      <c r="T1185" t="s">
        <v>41</v>
      </c>
      <c r="U1185" s="3">
        <v>0.46875</v>
      </c>
      <c r="V1185" t="s">
        <v>1094</v>
      </c>
      <c r="W1185" t="s">
        <v>1095</v>
      </c>
      <c r="X1185" t="s">
        <v>156</v>
      </c>
      <c r="Y1185" t="s">
        <v>4874</v>
      </c>
      <c r="Z1185" t="s">
        <v>4875</v>
      </c>
      <c r="AA1185" t="s">
        <v>4874</v>
      </c>
      <c r="AD1185" t="s">
        <v>37</v>
      </c>
      <c r="AE1185" t="s">
        <v>37</v>
      </c>
      <c r="AF1185" t="s">
        <v>38</v>
      </c>
      <c r="AG1185" t="s">
        <v>33</v>
      </c>
      <c r="AH1185" t="s">
        <v>5467</v>
      </c>
      <c r="AI1185" t="s">
        <v>5468</v>
      </c>
      <c r="AK1185" t="s">
        <v>5469</v>
      </c>
    </row>
    <row r="1186" spans="1:37" x14ac:dyDescent="0.25">
      <c r="A1186" t="s">
        <v>4907</v>
      </c>
      <c r="C1186" t="s">
        <v>33</v>
      </c>
      <c r="D1186" t="s">
        <v>5470</v>
      </c>
      <c r="G1186" t="s">
        <v>5471</v>
      </c>
      <c r="H1186" t="s">
        <v>34</v>
      </c>
      <c r="I1186" t="b">
        <v>0</v>
      </c>
      <c r="J1186" s="1">
        <v>42494</v>
      </c>
      <c r="K1186" s="2">
        <v>42494</v>
      </c>
      <c r="L1186" t="s">
        <v>41</v>
      </c>
      <c r="M1186" s="3">
        <v>0.625</v>
      </c>
      <c r="N1186" t="s">
        <v>3877</v>
      </c>
      <c r="O1186" t="s">
        <v>3878</v>
      </c>
      <c r="P1186" t="s">
        <v>156</v>
      </c>
      <c r="Q1186" t="b">
        <v>0</v>
      </c>
      <c r="R1186" s="1">
        <v>42494</v>
      </c>
      <c r="S1186" s="2">
        <v>42494</v>
      </c>
      <c r="T1186" t="s">
        <v>41</v>
      </c>
      <c r="U1186" s="3">
        <v>0.72916666666666663</v>
      </c>
      <c r="V1186" t="s">
        <v>1109</v>
      </c>
      <c r="W1186" t="s">
        <v>1110</v>
      </c>
      <c r="X1186" t="s">
        <v>156</v>
      </c>
      <c r="Y1186" t="s">
        <v>4874</v>
      </c>
      <c r="Z1186" t="s">
        <v>4875</v>
      </c>
      <c r="AA1186" t="s">
        <v>4874</v>
      </c>
      <c r="AD1186" t="s">
        <v>37</v>
      </c>
      <c r="AE1186" t="s">
        <v>37</v>
      </c>
      <c r="AF1186" t="s">
        <v>38</v>
      </c>
      <c r="AG1186" t="s">
        <v>33</v>
      </c>
      <c r="AH1186" t="s">
        <v>5148</v>
      </c>
      <c r="AI1186" t="s">
        <v>5149</v>
      </c>
      <c r="AK1186" t="s">
        <v>5150</v>
      </c>
    </row>
    <row r="1187" spans="1:37" x14ac:dyDescent="0.25">
      <c r="A1187" t="s">
        <v>4924</v>
      </c>
      <c r="C1187" t="s">
        <v>33</v>
      </c>
      <c r="D1187" t="s">
        <v>5472</v>
      </c>
      <c r="G1187" t="s">
        <v>5473</v>
      </c>
      <c r="H1187" t="s">
        <v>34</v>
      </c>
      <c r="I1187" t="b">
        <v>0</v>
      </c>
      <c r="J1187" s="1">
        <v>42495</v>
      </c>
      <c r="K1187" s="2">
        <v>42495</v>
      </c>
      <c r="L1187" t="s">
        <v>42</v>
      </c>
      <c r="M1187" s="3">
        <v>0.625</v>
      </c>
      <c r="N1187" t="s">
        <v>2299</v>
      </c>
      <c r="O1187" t="s">
        <v>2300</v>
      </c>
      <c r="P1187" t="s">
        <v>156</v>
      </c>
      <c r="Q1187" t="b">
        <v>0</v>
      </c>
      <c r="R1187" s="1">
        <v>42495</v>
      </c>
      <c r="S1187" s="2">
        <v>42495</v>
      </c>
      <c r="T1187" t="s">
        <v>42</v>
      </c>
      <c r="U1187" s="3">
        <v>0.75</v>
      </c>
      <c r="V1187" t="s">
        <v>1133</v>
      </c>
      <c r="W1187" t="s">
        <v>1134</v>
      </c>
      <c r="X1187" t="s">
        <v>156</v>
      </c>
      <c r="Y1187" t="s">
        <v>4874</v>
      </c>
      <c r="Z1187" t="s">
        <v>4875</v>
      </c>
      <c r="AA1187" t="s">
        <v>4874</v>
      </c>
      <c r="AD1187" t="s">
        <v>37</v>
      </c>
      <c r="AE1187" t="s">
        <v>37</v>
      </c>
      <c r="AF1187" t="s">
        <v>38</v>
      </c>
      <c r="AG1187" t="s">
        <v>33</v>
      </c>
      <c r="AH1187" t="s">
        <v>4927</v>
      </c>
      <c r="AI1187" t="s">
        <v>4928</v>
      </c>
      <c r="AK1187" t="s">
        <v>4929</v>
      </c>
    </row>
    <row r="1188" spans="1:37" x14ac:dyDescent="0.25">
      <c r="A1188" t="s">
        <v>5065</v>
      </c>
      <c r="C1188" t="s">
        <v>33</v>
      </c>
      <c r="D1188" t="s">
        <v>5474</v>
      </c>
      <c r="G1188" t="s">
        <v>5475</v>
      </c>
      <c r="H1188" t="s">
        <v>34</v>
      </c>
      <c r="I1188" t="b">
        <v>0</v>
      </c>
      <c r="J1188" s="1">
        <v>42495</v>
      </c>
      <c r="K1188" s="2">
        <v>42495</v>
      </c>
      <c r="L1188" t="s">
        <v>42</v>
      </c>
      <c r="M1188" s="3">
        <v>0.66666666666666663</v>
      </c>
      <c r="N1188" t="s">
        <v>2309</v>
      </c>
      <c r="O1188" t="s">
        <v>2310</v>
      </c>
      <c r="P1188" t="s">
        <v>156</v>
      </c>
      <c r="Q1188" t="b">
        <v>0</v>
      </c>
      <c r="R1188" s="1">
        <v>42495</v>
      </c>
      <c r="S1188" s="2">
        <v>42495</v>
      </c>
      <c r="T1188" t="s">
        <v>42</v>
      </c>
      <c r="U1188" s="3">
        <v>0.70833333333333337</v>
      </c>
      <c r="V1188" t="s">
        <v>2304</v>
      </c>
      <c r="W1188" t="s">
        <v>2305</v>
      </c>
      <c r="X1188" t="s">
        <v>156</v>
      </c>
      <c r="Y1188" t="s">
        <v>4874</v>
      </c>
      <c r="Z1188" t="s">
        <v>4875</v>
      </c>
      <c r="AA1188" t="s">
        <v>4874</v>
      </c>
      <c r="AD1188" t="s">
        <v>37</v>
      </c>
      <c r="AE1188" t="s">
        <v>37</v>
      </c>
      <c r="AF1188" t="s">
        <v>38</v>
      </c>
      <c r="AG1188" t="s">
        <v>33</v>
      </c>
      <c r="AH1188" t="s">
        <v>5068</v>
      </c>
      <c r="AI1188" t="s">
        <v>5069</v>
      </c>
      <c r="AK1188" t="s">
        <v>5070</v>
      </c>
    </row>
    <row r="1189" spans="1:37" x14ac:dyDescent="0.25">
      <c r="A1189" t="s">
        <v>4935</v>
      </c>
      <c r="C1189" t="s">
        <v>33</v>
      </c>
      <c r="D1189" t="s">
        <v>5476</v>
      </c>
      <c r="G1189" t="s">
        <v>5477</v>
      </c>
      <c r="H1189" t="s">
        <v>34</v>
      </c>
      <c r="I1189" t="b">
        <v>0</v>
      </c>
      <c r="J1189" s="1">
        <v>42496</v>
      </c>
      <c r="K1189" s="2">
        <v>42496</v>
      </c>
      <c r="L1189" t="s">
        <v>43</v>
      </c>
      <c r="M1189" s="3">
        <v>0.4375</v>
      </c>
      <c r="N1189" t="s">
        <v>5478</v>
      </c>
      <c r="O1189" t="s">
        <v>5479</v>
      </c>
      <c r="P1189" t="s">
        <v>156</v>
      </c>
      <c r="Q1189" t="b">
        <v>0</v>
      </c>
      <c r="R1189" s="1">
        <v>42496</v>
      </c>
      <c r="S1189" s="2">
        <v>42496</v>
      </c>
      <c r="T1189" t="s">
        <v>43</v>
      </c>
      <c r="U1189" s="3">
        <v>0.46875</v>
      </c>
      <c r="V1189" t="s">
        <v>5480</v>
      </c>
      <c r="W1189" t="s">
        <v>5481</v>
      </c>
      <c r="X1189" t="s">
        <v>156</v>
      </c>
      <c r="Y1189" t="s">
        <v>4874</v>
      </c>
      <c r="Z1189" t="s">
        <v>4875</v>
      </c>
      <c r="AA1189" t="s">
        <v>4874</v>
      </c>
      <c r="AD1189" t="s">
        <v>37</v>
      </c>
      <c r="AE1189" t="s">
        <v>37</v>
      </c>
      <c r="AF1189" t="s">
        <v>38</v>
      </c>
      <c r="AG1189" t="s">
        <v>33</v>
      </c>
      <c r="AH1189" t="s">
        <v>4971</v>
      </c>
      <c r="AI1189" t="s">
        <v>4942</v>
      </c>
      <c r="AK1189" t="s">
        <v>4972</v>
      </c>
    </row>
    <row r="1190" spans="1:37" x14ac:dyDescent="0.25">
      <c r="A1190" t="s">
        <v>4943</v>
      </c>
      <c r="C1190" t="s">
        <v>33</v>
      </c>
      <c r="D1190" t="s">
        <v>5482</v>
      </c>
      <c r="G1190" t="s">
        <v>5483</v>
      </c>
      <c r="H1190" t="s">
        <v>34</v>
      </c>
      <c r="I1190" t="b">
        <v>0</v>
      </c>
      <c r="J1190" s="1">
        <v>42496</v>
      </c>
      <c r="K1190" s="2">
        <v>42496</v>
      </c>
      <c r="L1190" t="s">
        <v>43</v>
      </c>
      <c r="M1190" s="3">
        <v>0.58333333333333337</v>
      </c>
      <c r="N1190" t="s">
        <v>3889</v>
      </c>
      <c r="O1190" t="s">
        <v>3891</v>
      </c>
      <c r="P1190" t="s">
        <v>156</v>
      </c>
      <c r="Q1190" t="b">
        <v>0</v>
      </c>
      <c r="R1190" s="1">
        <v>42496</v>
      </c>
      <c r="S1190" s="2">
        <v>42496</v>
      </c>
      <c r="T1190" t="s">
        <v>43</v>
      </c>
      <c r="U1190" s="3">
        <v>0.75</v>
      </c>
      <c r="V1190" t="s">
        <v>5484</v>
      </c>
      <c r="W1190" t="s">
        <v>5485</v>
      </c>
      <c r="X1190" t="s">
        <v>156</v>
      </c>
      <c r="Y1190" t="s">
        <v>4874</v>
      </c>
      <c r="Z1190" t="s">
        <v>4875</v>
      </c>
      <c r="AA1190" t="s">
        <v>4874</v>
      </c>
      <c r="AD1190" t="s">
        <v>37</v>
      </c>
      <c r="AE1190" t="s">
        <v>37</v>
      </c>
      <c r="AF1190" t="s">
        <v>38</v>
      </c>
      <c r="AG1190" t="s">
        <v>33</v>
      </c>
      <c r="AH1190" t="s">
        <v>4889</v>
      </c>
      <c r="AI1190" t="s">
        <v>4948</v>
      </c>
      <c r="AK1190" t="s">
        <v>4891</v>
      </c>
    </row>
    <row r="1191" spans="1:37" x14ac:dyDescent="0.25">
      <c r="A1191" t="s">
        <v>5486</v>
      </c>
      <c r="C1191" t="s">
        <v>33</v>
      </c>
      <c r="D1191" t="s">
        <v>5487</v>
      </c>
      <c r="G1191" t="s">
        <v>5488</v>
      </c>
      <c r="H1191" t="s">
        <v>34</v>
      </c>
      <c r="I1191" t="b">
        <v>0</v>
      </c>
      <c r="J1191" s="1">
        <v>42497</v>
      </c>
      <c r="K1191" s="2">
        <v>42497</v>
      </c>
      <c r="L1191" t="s">
        <v>35</v>
      </c>
      <c r="M1191" s="3">
        <v>0.58333333333333337</v>
      </c>
      <c r="N1191" t="s">
        <v>2873</v>
      </c>
      <c r="O1191" t="s">
        <v>2874</v>
      </c>
      <c r="P1191" t="s">
        <v>156</v>
      </c>
      <c r="Q1191" t="b">
        <v>0</v>
      </c>
      <c r="R1191" s="1">
        <v>42497</v>
      </c>
      <c r="S1191" s="2">
        <v>42497</v>
      </c>
      <c r="T1191" t="s">
        <v>35</v>
      </c>
      <c r="U1191" s="3">
        <v>0.58333333333333337</v>
      </c>
      <c r="V1191" t="s">
        <v>2873</v>
      </c>
      <c r="W1191" t="s">
        <v>2874</v>
      </c>
      <c r="X1191" t="s">
        <v>156</v>
      </c>
      <c r="Y1191" t="s">
        <v>4874</v>
      </c>
      <c r="Z1191" t="s">
        <v>4875</v>
      </c>
      <c r="AA1191" t="s">
        <v>4874</v>
      </c>
      <c r="AD1191" t="s">
        <v>37</v>
      </c>
      <c r="AE1191" t="s">
        <v>37</v>
      </c>
      <c r="AF1191" t="s">
        <v>38</v>
      </c>
      <c r="AG1191" t="s">
        <v>33</v>
      </c>
      <c r="AH1191" t="s">
        <v>5489</v>
      </c>
      <c r="AI1191" t="s">
        <v>251</v>
      </c>
      <c r="AK1191" t="s">
        <v>5490</v>
      </c>
    </row>
    <row r="1192" spans="1:37" x14ac:dyDescent="0.25">
      <c r="A1192" t="s">
        <v>4935</v>
      </c>
      <c r="C1192" t="s">
        <v>33</v>
      </c>
      <c r="D1192" t="s">
        <v>5491</v>
      </c>
      <c r="G1192" t="s">
        <v>5492</v>
      </c>
      <c r="H1192" t="s">
        <v>34</v>
      </c>
      <c r="I1192" t="b">
        <v>0</v>
      </c>
      <c r="J1192" s="1">
        <v>42499</v>
      </c>
      <c r="K1192" s="2">
        <v>42499</v>
      </c>
      <c r="L1192" t="s">
        <v>39</v>
      </c>
      <c r="M1192" s="3">
        <v>0.4375</v>
      </c>
      <c r="N1192" t="s">
        <v>2333</v>
      </c>
      <c r="O1192" t="s">
        <v>2334</v>
      </c>
      <c r="P1192" t="s">
        <v>156</v>
      </c>
      <c r="Q1192" t="b">
        <v>0</v>
      </c>
      <c r="R1192" s="1">
        <v>42499</v>
      </c>
      <c r="S1192" s="2">
        <v>42499</v>
      </c>
      <c r="T1192" t="s">
        <v>39</v>
      </c>
      <c r="U1192" s="3">
        <v>0.46875</v>
      </c>
      <c r="V1192" t="s">
        <v>3912</v>
      </c>
      <c r="W1192" t="s">
        <v>3913</v>
      </c>
      <c r="X1192" t="s">
        <v>156</v>
      </c>
      <c r="Y1192" t="s">
        <v>4874</v>
      </c>
      <c r="Z1192" t="s">
        <v>4875</v>
      </c>
      <c r="AA1192" t="s">
        <v>4874</v>
      </c>
      <c r="AD1192" t="s">
        <v>37</v>
      </c>
      <c r="AE1192" t="s">
        <v>37</v>
      </c>
      <c r="AF1192" t="s">
        <v>38</v>
      </c>
      <c r="AG1192" t="s">
        <v>33</v>
      </c>
      <c r="AH1192" t="s">
        <v>4971</v>
      </c>
      <c r="AI1192" t="s">
        <v>4942</v>
      </c>
      <c r="AK1192" t="s">
        <v>4972</v>
      </c>
    </row>
    <row r="1193" spans="1:37" x14ac:dyDescent="0.25">
      <c r="A1193" t="s">
        <v>4907</v>
      </c>
      <c r="C1193" t="s">
        <v>33</v>
      </c>
      <c r="D1193" t="s">
        <v>5493</v>
      </c>
      <c r="G1193" t="s">
        <v>5494</v>
      </c>
      <c r="H1193" t="s">
        <v>34</v>
      </c>
      <c r="I1193" t="b">
        <v>0</v>
      </c>
      <c r="J1193" s="1">
        <v>42499</v>
      </c>
      <c r="K1193" s="2">
        <v>42499</v>
      </c>
      <c r="L1193" t="s">
        <v>39</v>
      </c>
      <c r="M1193" s="3">
        <v>0.625</v>
      </c>
      <c r="N1193" t="s">
        <v>2337</v>
      </c>
      <c r="O1193" t="s">
        <v>2338</v>
      </c>
      <c r="P1193" t="s">
        <v>156</v>
      </c>
      <c r="Q1193" t="b">
        <v>0</v>
      </c>
      <c r="R1193" s="1">
        <v>42499</v>
      </c>
      <c r="S1193" s="2">
        <v>42499</v>
      </c>
      <c r="T1193" t="s">
        <v>39</v>
      </c>
      <c r="U1193" s="3">
        <v>0.72916666666666663</v>
      </c>
      <c r="V1193" t="s">
        <v>5495</v>
      </c>
      <c r="W1193" t="s">
        <v>5496</v>
      </c>
      <c r="X1193" t="s">
        <v>156</v>
      </c>
      <c r="Y1193" t="s">
        <v>4874</v>
      </c>
      <c r="Z1193" t="s">
        <v>4875</v>
      </c>
      <c r="AA1193" t="s">
        <v>4874</v>
      </c>
      <c r="AD1193" t="s">
        <v>37</v>
      </c>
      <c r="AE1193" t="s">
        <v>37</v>
      </c>
      <c r="AF1193" t="s">
        <v>38</v>
      </c>
      <c r="AG1193" t="s">
        <v>33</v>
      </c>
      <c r="AH1193" t="s">
        <v>5148</v>
      </c>
      <c r="AI1193" t="s">
        <v>5149</v>
      </c>
      <c r="AK1193" t="s">
        <v>5150</v>
      </c>
    </row>
    <row r="1194" spans="1:37" x14ac:dyDescent="0.25">
      <c r="A1194" t="s">
        <v>4983</v>
      </c>
      <c r="C1194" t="s">
        <v>33</v>
      </c>
      <c r="D1194" t="s">
        <v>5497</v>
      </c>
      <c r="G1194" t="s">
        <v>5498</v>
      </c>
      <c r="H1194" t="s">
        <v>34</v>
      </c>
      <c r="I1194" t="b">
        <v>0</v>
      </c>
      <c r="J1194" s="1">
        <v>42499</v>
      </c>
      <c r="K1194" s="2">
        <v>42499</v>
      </c>
      <c r="L1194" t="s">
        <v>39</v>
      </c>
      <c r="M1194" s="3">
        <v>0.64583333333333337</v>
      </c>
      <c r="N1194" t="s">
        <v>5499</v>
      </c>
      <c r="O1194" t="s">
        <v>5500</v>
      </c>
      <c r="P1194" t="s">
        <v>156</v>
      </c>
      <c r="Q1194" t="b">
        <v>0</v>
      </c>
      <c r="R1194" s="1">
        <v>42499</v>
      </c>
      <c r="S1194" s="2">
        <v>42499</v>
      </c>
      <c r="T1194" t="s">
        <v>39</v>
      </c>
      <c r="U1194" s="3">
        <v>0.77083333333333337</v>
      </c>
      <c r="V1194" t="s">
        <v>1162</v>
      </c>
      <c r="W1194" t="s">
        <v>1163</v>
      </c>
      <c r="X1194" t="s">
        <v>156</v>
      </c>
      <c r="Y1194" t="s">
        <v>4874</v>
      </c>
      <c r="Z1194" t="s">
        <v>4875</v>
      </c>
      <c r="AA1194" t="s">
        <v>4874</v>
      </c>
      <c r="AD1194" t="s">
        <v>37</v>
      </c>
      <c r="AE1194" t="s">
        <v>37</v>
      </c>
      <c r="AF1194" t="s">
        <v>38</v>
      </c>
      <c r="AG1194" t="s">
        <v>33</v>
      </c>
      <c r="AH1194" t="s">
        <v>4927</v>
      </c>
      <c r="AI1194" t="s">
        <v>5155</v>
      </c>
      <c r="AK1194" t="s">
        <v>4929</v>
      </c>
    </row>
    <row r="1195" spans="1:37" x14ac:dyDescent="0.25">
      <c r="A1195" t="s">
        <v>4871</v>
      </c>
      <c r="C1195" t="s">
        <v>33</v>
      </c>
      <c r="D1195" t="s">
        <v>4872</v>
      </c>
      <c r="E1195" t="s">
        <v>5501</v>
      </c>
      <c r="G1195" t="s">
        <v>5502</v>
      </c>
      <c r="H1195" t="s">
        <v>34</v>
      </c>
      <c r="I1195" t="b">
        <v>0</v>
      </c>
      <c r="J1195" s="1">
        <v>42500</v>
      </c>
      <c r="K1195" s="2">
        <v>42500</v>
      </c>
      <c r="L1195" t="s">
        <v>40</v>
      </c>
      <c r="M1195" s="3">
        <v>0.41666666666666669</v>
      </c>
      <c r="N1195" t="s">
        <v>5501</v>
      </c>
      <c r="O1195" t="s">
        <v>5503</v>
      </c>
      <c r="P1195" t="s">
        <v>156</v>
      </c>
      <c r="Q1195" t="b">
        <v>0</v>
      </c>
      <c r="R1195" s="1">
        <v>42500</v>
      </c>
      <c r="S1195" s="2">
        <v>42500</v>
      </c>
      <c r="T1195" t="s">
        <v>40</v>
      </c>
      <c r="U1195" s="3">
        <v>0.70833333333333337</v>
      </c>
      <c r="V1195" t="s">
        <v>4735</v>
      </c>
      <c r="W1195" t="s">
        <v>4736</v>
      </c>
      <c r="X1195" t="s">
        <v>156</v>
      </c>
      <c r="Y1195" t="s">
        <v>4874</v>
      </c>
      <c r="Z1195" t="s">
        <v>4875</v>
      </c>
      <c r="AA1195" t="s">
        <v>4874</v>
      </c>
      <c r="AD1195" t="s">
        <v>37</v>
      </c>
      <c r="AE1195" t="s">
        <v>37</v>
      </c>
      <c r="AF1195" t="s">
        <v>38</v>
      </c>
      <c r="AG1195" t="s">
        <v>33</v>
      </c>
      <c r="AH1195" t="s">
        <v>4876</v>
      </c>
      <c r="AI1195" t="s">
        <v>4877</v>
      </c>
      <c r="AK1195" t="s">
        <v>4878</v>
      </c>
    </row>
    <row r="1196" spans="1:37" x14ac:dyDescent="0.25">
      <c r="A1196" t="s">
        <v>4879</v>
      </c>
      <c r="C1196" t="s">
        <v>33</v>
      </c>
      <c r="D1196" t="s">
        <v>5504</v>
      </c>
      <c r="G1196" t="s">
        <v>5505</v>
      </c>
      <c r="H1196" t="s">
        <v>34</v>
      </c>
      <c r="I1196" t="b">
        <v>0</v>
      </c>
      <c r="J1196" s="1">
        <v>42500</v>
      </c>
      <c r="K1196" s="2">
        <v>42500</v>
      </c>
      <c r="L1196" t="s">
        <v>40</v>
      </c>
      <c r="M1196" s="3">
        <v>0.625</v>
      </c>
      <c r="N1196" t="s">
        <v>2350</v>
      </c>
      <c r="O1196" t="s">
        <v>2351</v>
      </c>
      <c r="P1196" t="s">
        <v>156</v>
      </c>
      <c r="Q1196" t="b">
        <v>0</v>
      </c>
      <c r="R1196" s="1">
        <v>42500</v>
      </c>
      <c r="S1196" s="2">
        <v>42500</v>
      </c>
      <c r="T1196" t="s">
        <v>40</v>
      </c>
      <c r="U1196" s="3">
        <v>0.79166666666666663</v>
      </c>
      <c r="V1196" t="s">
        <v>1180</v>
      </c>
      <c r="W1196" t="s">
        <v>1181</v>
      </c>
      <c r="X1196" t="s">
        <v>156</v>
      </c>
      <c r="Y1196" t="s">
        <v>4874</v>
      </c>
      <c r="Z1196" t="s">
        <v>4875</v>
      </c>
      <c r="AA1196" t="s">
        <v>4874</v>
      </c>
      <c r="AD1196" t="s">
        <v>37</v>
      </c>
      <c r="AE1196" t="s">
        <v>37</v>
      </c>
      <c r="AF1196" t="s">
        <v>38</v>
      </c>
      <c r="AG1196" t="s">
        <v>33</v>
      </c>
      <c r="AH1196" t="s">
        <v>4884</v>
      </c>
      <c r="AI1196" t="s">
        <v>4885</v>
      </c>
      <c r="AK1196" t="s">
        <v>4886</v>
      </c>
    </row>
    <row r="1197" spans="1:37" x14ac:dyDescent="0.25">
      <c r="A1197" t="s">
        <v>1459</v>
      </c>
      <c r="C1197" t="s">
        <v>33</v>
      </c>
      <c r="D1197" t="s">
        <v>5506</v>
      </c>
      <c r="G1197" t="s">
        <v>5507</v>
      </c>
      <c r="H1197" t="s">
        <v>34</v>
      </c>
      <c r="I1197" t="b">
        <v>0</v>
      </c>
      <c r="J1197" s="1">
        <v>42500</v>
      </c>
      <c r="K1197" s="2">
        <v>42500</v>
      </c>
      <c r="L1197" t="s">
        <v>40</v>
      </c>
      <c r="M1197" s="3">
        <v>0.6875</v>
      </c>
      <c r="N1197" t="s">
        <v>2878</v>
      </c>
      <c r="O1197" t="s">
        <v>2879</v>
      </c>
      <c r="P1197" t="s">
        <v>156</v>
      </c>
      <c r="Q1197" t="b">
        <v>0</v>
      </c>
      <c r="R1197" s="1">
        <v>42500</v>
      </c>
      <c r="S1197" s="2">
        <v>42500</v>
      </c>
      <c r="T1197" t="s">
        <v>40</v>
      </c>
      <c r="U1197" s="3">
        <v>0.75</v>
      </c>
      <c r="V1197" t="s">
        <v>1178</v>
      </c>
      <c r="W1197" t="s">
        <v>1179</v>
      </c>
      <c r="X1197" t="s">
        <v>156</v>
      </c>
      <c r="Y1197" t="s">
        <v>4874</v>
      </c>
      <c r="Z1197" t="s">
        <v>4875</v>
      </c>
      <c r="AA1197" t="s">
        <v>4874</v>
      </c>
      <c r="AD1197" t="s">
        <v>37</v>
      </c>
      <c r="AE1197" t="s">
        <v>37</v>
      </c>
      <c r="AF1197" t="s">
        <v>38</v>
      </c>
      <c r="AG1197" t="s">
        <v>33</v>
      </c>
      <c r="AH1197" t="s">
        <v>4889</v>
      </c>
      <c r="AI1197" t="s">
        <v>4890</v>
      </c>
      <c r="AK1197" t="s">
        <v>4891</v>
      </c>
    </row>
    <row r="1198" spans="1:37" x14ac:dyDescent="0.25">
      <c r="A1198" t="s">
        <v>4892</v>
      </c>
      <c r="C1198" t="s">
        <v>33</v>
      </c>
      <c r="D1198" t="s">
        <v>5508</v>
      </c>
      <c r="G1198" t="s">
        <v>5509</v>
      </c>
      <c r="H1198" t="s">
        <v>34</v>
      </c>
      <c r="I1198" t="b">
        <v>0</v>
      </c>
      <c r="J1198" s="1">
        <v>42500</v>
      </c>
      <c r="K1198" s="2">
        <v>42500</v>
      </c>
      <c r="L1198" t="s">
        <v>40</v>
      </c>
      <c r="M1198" s="3">
        <v>0.73958333333333337</v>
      </c>
      <c r="N1198" t="s">
        <v>5510</v>
      </c>
      <c r="O1198" t="s">
        <v>5511</v>
      </c>
      <c r="P1198" t="s">
        <v>156</v>
      </c>
      <c r="Q1198" t="b">
        <v>0</v>
      </c>
      <c r="R1198" s="1">
        <v>42500</v>
      </c>
      <c r="S1198" s="2">
        <v>42500</v>
      </c>
      <c r="T1198" t="s">
        <v>40</v>
      </c>
      <c r="U1198" s="3">
        <v>0.82291666666666663</v>
      </c>
      <c r="V1198" t="s">
        <v>5512</v>
      </c>
      <c r="W1198" t="s">
        <v>5513</v>
      </c>
      <c r="X1198" t="s">
        <v>156</v>
      </c>
      <c r="Y1198" t="s">
        <v>4874</v>
      </c>
      <c r="Z1198" t="s">
        <v>4875</v>
      </c>
      <c r="AA1198" t="s">
        <v>4874</v>
      </c>
      <c r="AD1198" t="s">
        <v>37</v>
      </c>
      <c r="AE1198" t="s">
        <v>37</v>
      </c>
      <c r="AF1198" t="s">
        <v>38</v>
      </c>
      <c r="AG1198" t="s">
        <v>33</v>
      </c>
      <c r="AH1198" t="s">
        <v>5298</v>
      </c>
      <c r="AI1198" t="s">
        <v>4900</v>
      </c>
      <c r="AK1198" t="s">
        <v>5299</v>
      </c>
    </row>
    <row r="1199" spans="1:37" x14ac:dyDescent="0.25">
      <c r="A1199" t="s">
        <v>5053</v>
      </c>
      <c r="C1199" t="s">
        <v>33</v>
      </c>
      <c r="D1199" t="s">
        <v>5514</v>
      </c>
      <c r="G1199" t="s">
        <v>5515</v>
      </c>
      <c r="H1199" t="s">
        <v>34</v>
      </c>
      <c r="I1199" t="b">
        <v>0</v>
      </c>
      <c r="J1199" s="1">
        <v>42501</v>
      </c>
      <c r="K1199" s="2">
        <v>42501</v>
      </c>
      <c r="L1199" t="s">
        <v>41</v>
      </c>
      <c r="M1199" s="3">
        <v>0.4375</v>
      </c>
      <c r="N1199" t="s">
        <v>2887</v>
      </c>
      <c r="O1199" t="s">
        <v>2888</v>
      </c>
      <c r="P1199" t="s">
        <v>156</v>
      </c>
      <c r="Q1199" t="b">
        <v>0</v>
      </c>
      <c r="R1199" s="1">
        <v>42501</v>
      </c>
      <c r="S1199" s="2">
        <v>42501</v>
      </c>
      <c r="T1199" t="s">
        <v>41</v>
      </c>
      <c r="U1199" s="3">
        <v>0.46875</v>
      </c>
      <c r="V1199" t="s">
        <v>1190</v>
      </c>
      <c r="W1199" t="s">
        <v>1191</v>
      </c>
      <c r="X1199" t="s">
        <v>156</v>
      </c>
      <c r="Y1199" t="s">
        <v>4874</v>
      </c>
      <c r="Z1199" t="s">
        <v>4875</v>
      </c>
      <c r="AA1199" t="s">
        <v>4874</v>
      </c>
      <c r="AD1199" t="s">
        <v>37</v>
      </c>
      <c r="AE1199" t="s">
        <v>37</v>
      </c>
      <c r="AF1199" t="s">
        <v>38</v>
      </c>
      <c r="AG1199" t="s">
        <v>33</v>
      </c>
      <c r="AH1199" t="s">
        <v>4971</v>
      </c>
      <c r="AI1199" t="s">
        <v>4905</v>
      </c>
      <c r="AK1199" t="s">
        <v>4972</v>
      </c>
    </row>
    <row r="1200" spans="1:37" x14ac:dyDescent="0.25">
      <c r="A1200" t="s">
        <v>4907</v>
      </c>
      <c r="C1200" t="s">
        <v>33</v>
      </c>
      <c r="D1200" t="s">
        <v>5516</v>
      </c>
      <c r="G1200" t="s">
        <v>5517</v>
      </c>
      <c r="H1200" t="s">
        <v>34</v>
      </c>
      <c r="I1200" t="b">
        <v>0</v>
      </c>
      <c r="J1200" s="1">
        <v>42501</v>
      </c>
      <c r="K1200" s="2">
        <v>42501</v>
      </c>
      <c r="L1200" t="s">
        <v>41</v>
      </c>
      <c r="M1200" s="3">
        <v>0.625</v>
      </c>
      <c r="N1200" t="s">
        <v>3961</v>
      </c>
      <c r="O1200" t="s">
        <v>3962</v>
      </c>
      <c r="P1200" t="s">
        <v>156</v>
      </c>
      <c r="Q1200" t="b">
        <v>0</v>
      </c>
      <c r="R1200" s="1">
        <v>42501</v>
      </c>
      <c r="S1200" s="2">
        <v>42501</v>
      </c>
      <c r="T1200" t="s">
        <v>41</v>
      </c>
      <c r="U1200" s="3">
        <v>0.72916666666666663</v>
      </c>
      <c r="V1200" t="s">
        <v>2367</v>
      </c>
      <c r="W1200" t="s">
        <v>2368</v>
      </c>
      <c r="X1200" t="s">
        <v>156</v>
      </c>
      <c r="Y1200" t="s">
        <v>4874</v>
      </c>
      <c r="Z1200" t="s">
        <v>4875</v>
      </c>
      <c r="AA1200" t="s">
        <v>4874</v>
      </c>
      <c r="AD1200" t="s">
        <v>37</v>
      </c>
      <c r="AE1200" t="s">
        <v>37</v>
      </c>
      <c r="AF1200" t="s">
        <v>38</v>
      </c>
      <c r="AG1200" t="s">
        <v>33</v>
      </c>
      <c r="AH1200" t="s">
        <v>5148</v>
      </c>
      <c r="AI1200" t="s">
        <v>5149</v>
      </c>
      <c r="AK1200" t="s">
        <v>5150</v>
      </c>
    </row>
    <row r="1201" spans="1:37" x14ac:dyDescent="0.25">
      <c r="A1201" t="s">
        <v>4924</v>
      </c>
      <c r="C1201" t="s">
        <v>33</v>
      </c>
      <c r="D1201" t="s">
        <v>5518</v>
      </c>
      <c r="G1201" t="s">
        <v>5519</v>
      </c>
      <c r="H1201" t="s">
        <v>34</v>
      </c>
      <c r="I1201" t="b">
        <v>0</v>
      </c>
      <c r="J1201" s="1">
        <v>42502</v>
      </c>
      <c r="K1201" s="2">
        <v>42502</v>
      </c>
      <c r="L1201" t="s">
        <v>42</v>
      </c>
      <c r="M1201" s="3">
        <v>0.625</v>
      </c>
      <c r="N1201" t="s">
        <v>2377</v>
      </c>
      <c r="O1201" t="s">
        <v>2378</v>
      </c>
      <c r="P1201" t="s">
        <v>156</v>
      </c>
      <c r="Q1201" t="b">
        <v>0</v>
      </c>
      <c r="R1201" s="1">
        <v>42502</v>
      </c>
      <c r="S1201" s="2">
        <v>42502</v>
      </c>
      <c r="T1201" t="s">
        <v>42</v>
      </c>
      <c r="U1201" s="3">
        <v>0.75</v>
      </c>
      <c r="V1201" t="s">
        <v>1249</v>
      </c>
      <c r="W1201" t="s">
        <v>1250</v>
      </c>
      <c r="X1201" t="s">
        <v>156</v>
      </c>
      <c r="Y1201" t="s">
        <v>4874</v>
      </c>
      <c r="Z1201" t="s">
        <v>4875</v>
      </c>
      <c r="AA1201" t="s">
        <v>4874</v>
      </c>
      <c r="AD1201" t="s">
        <v>37</v>
      </c>
      <c r="AE1201" t="s">
        <v>37</v>
      </c>
      <c r="AF1201" t="s">
        <v>38</v>
      </c>
      <c r="AG1201" t="s">
        <v>33</v>
      </c>
      <c r="AH1201" t="s">
        <v>4927</v>
      </c>
      <c r="AI1201" t="s">
        <v>4928</v>
      </c>
      <c r="AK1201" t="s">
        <v>4929</v>
      </c>
    </row>
    <row r="1202" spans="1:37" x14ac:dyDescent="0.25">
      <c r="A1202" t="s">
        <v>5065</v>
      </c>
      <c r="C1202" t="s">
        <v>33</v>
      </c>
      <c r="D1202" t="s">
        <v>5520</v>
      </c>
      <c r="G1202" t="s">
        <v>5521</v>
      </c>
      <c r="H1202" t="s">
        <v>34</v>
      </c>
      <c r="I1202" t="b">
        <v>0</v>
      </c>
      <c r="J1202" s="1">
        <v>42502</v>
      </c>
      <c r="K1202" s="2">
        <v>42502</v>
      </c>
      <c r="L1202" t="s">
        <v>42</v>
      </c>
      <c r="M1202" s="3">
        <v>0.66666666666666663</v>
      </c>
      <c r="N1202" t="s">
        <v>2387</v>
      </c>
      <c r="O1202" t="s">
        <v>2388</v>
      </c>
      <c r="P1202" t="s">
        <v>156</v>
      </c>
      <c r="Q1202" t="b">
        <v>0</v>
      </c>
      <c r="R1202" s="1">
        <v>42502</v>
      </c>
      <c r="S1202" s="2">
        <v>42502</v>
      </c>
      <c r="T1202" t="s">
        <v>42</v>
      </c>
      <c r="U1202" s="3">
        <v>0.70833333333333337</v>
      </c>
      <c r="V1202" t="s">
        <v>2379</v>
      </c>
      <c r="W1202" t="s">
        <v>2380</v>
      </c>
      <c r="X1202" t="s">
        <v>156</v>
      </c>
      <c r="Y1202" t="s">
        <v>4874</v>
      </c>
      <c r="Z1202" t="s">
        <v>4875</v>
      </c>
      <c r="AA1202" t="s">
        <v>4874</v>
      </c>
      <c r="AD1202" t="s">
        <v>37</v>
      </c>
      <c r="AE1202" t="s">
        <v>37</v>
      </c>
      <c r="AF1202" t="s">
        <v>38</v>
      </c>
      <c r="AG1202" t="s">
        <v>33</v>
      </c>
      <c r="AH1202" t="s">
        <v>5068</v>
      </c>
      <c r="AI1202" t="s">
        <v>5069</v>
      </c>
      <c r="AK1202" t="s">
        <v>5070</v>
      </c>
    </row>
    <row r="1203" spans="1:37" x14ac:dyDescent="0.25">
      <c r="A1203" t="s">
        <v>4935</v>
      </c>
      <c r="C1203" t="s">
        <v>33</v>
      </c>
      <c r="D1203" t="s">
        <v>5522</v>
      </c>
      <c r="G1203" t="s">
        <v>5523</v>
      </c>
      <c r="H1203" t="s">
        <v>34</v>
      </c>
      <c r="I1203" t="b">
        <v>0</v>
      </c>
      <c r="J1203" s="1">
        <v>42503</v>
      </c>
      <c r="K1203" s="2">
        <v>42503</v>
      </c>
      <c r="L1203" t="s">
        <v>43</v>
      </c>
      <c r="M1203" s="3">
        <v>0.4375</v>
      </c>
      <c r="N1203" t="s">
        <v>3975</v>
      </c>
      <c r="O1203" t="s">
        <v>3976</v>
      </c>
      <c r="P1203" t="s">
        <v>156</v>
      </c>
      <c r="Q1203" t="b">
        <v>0</v>
      </c>
      <c r="R1203" s="1">
        <v>42503</v>
      </c>
      <c r="S1203" s="2">
        <v>42503</v>
      </c>
      <c r="T1203" t="s">
        <v>43</v>
      </c>
      <c r="U1203" s="3">
        <v>0.46875</v>
      </c>
      <c r="V1203" t="s">
        <v>5524</v>
      </c>
      <c r="W1203" t="s">
        <v>5525</v>
      </c>
      <c r="X1203" t="s">
        <v>156</v>
      </c>
      <c r="Y1203" t="s">
        <v>4874</v>
      </c>
      <c r="Z1203" t="s">
        <v>4875</v>
      </c>
      <c r="AA1203" t="s">
        <v>4874</v>
      </c>
      <c r="AD1203" t="s">
        <v>37</v>
      </c>
      <c r="AE1203" t="s">
        <v>37</v>
      </c>
      <c r="AF1203" t="s">
        <v>38</v>
      </c>
      <c r="AG1203" t="s">
        <v>33</v>
      </c>
      <c r="AH1203" t="s">
        <v>4971</v>
      </c>
      <c r="AI1203" t="s">
        <v>4942</v>
      </c>
      <c r="AK1203" t="s">
        <v>4972</v>
      </c>
    </row>
    <row r="1204" spans="1:37" x14ac:dyDescent="0.25">
      <c r="A1204" t="s">
        <v>4943</v>
      </c>
      <c r="C1204" t="s">
        <v>33</v>
      </c>
      <c r="D1204" t="s">
        <v>5526</v>
      </c>
      <c r="E1204" t="s">
        <v>3977</v>
      </c>
      <c r="G1204" t="s">
        <v>5527</v>
      </c>
      <c r="H1204" t="s">
        <v>34</v>
      </c>
      <c r="I1204" t="b">
        <v>0</v>
      </c>
      <c r="J1204" s="1">
        <v>42503</v>
      </c>
      <c r="K1204" s="2">
        <v>42503</v>
      </c>
      <c r="L1204" t="s">
        <v>43</v>
      </c>
      <c r="M1204" s="3">
        <v>0.58333333333333337</v>
      </c>
      <c r="N1204" t="s">
        <v>3977</v>
      </c>
      <c r="O1204" t="s">
        <v>3979</v>
      </c>
      <c r="P1204" t="s">
        <v>156</v>
      </c>
      <c r="Q1204" t="b">
        <v>0</v>
      </c>
      <c r="R1204" s="1">
        <v>42503</v>
      </c>
      <c r="S1204" s="2">
        <v>42503</v>
      </c>
      <c r="T1204" t="s">
        <v>43</v>
      </c>
      <c r="U1204" s="3">
        <v>0.75</v>
      </c>
      <c r="V1204" t="s">
        <v>5528</v>
      </c>
      <c r="W1204" t="s">
        <v>5529</v>
      </c>
      <c r="X1204" t="s">
        <v>156</v>
      </c>
      <c r="Y1204" t="s">
        <v>4874</v>
      </c>
      <c r="Z1204" t="s">
        <v>4875</v>
      </c>
      <c r="AA1204" t="s">
        <v>4874</v>
      </c>
      <c r="AD1204" t="s">
        <v>37</v>
      </c>
      <c r="AE1204" t="s">
        <v>37</v>
      </c>
      <c r="AF1204" t="s">
        <v>38</v>
      </c>
      <c r="AG1204" t="s">
        <v>33</v>
      </c>
      <c r="AH1204" t="s">
        <v>4889</v>
      </c>
      <c r="AI1204" t="s">
        <v>4948</v>
      </c>
      <c r="AK1204" t="s">
        <v>5530</v>
      </c>
    </row>
    <row r="1205" spans="1:37" x14ac:dyDescent="0.25">
      <c r="A1205" t="s">
        <v>4935</v>
      </c>
      <c r="C1205" t="s">
        <v>33</v>
      </c>
      <c r="D1205" t="s">
        <v>5531</v>
      </c>
      <c r="G1205" t="s">
        <v>5532</v>
      </c>
      <c r="H1205" t="s">
        <v>34</v>
      </c>
      <c r="I1205" t="b">
        <v>0</v>
      </c>
      <c r="J1205" s="1">
        <v>42506</v>
      </c>
      <c r="K1205" s="2">
        <v>42506</v>
      </c>
      <c r="L1205" t="s">
        <v>39</v>
      </c>
      <c r="M1205" s="3">
        <v>0.4375</v>
      </c>
      <c r="N1205" t="s">
        <v>2401</v>
      </c>
      <c r="O1205" t="s">
        <v>2402</v>
      </c>
      <c r="P1205" t="s">
        <v>156</v>
      </c>
      <c r="Q1205" t="b">
        <v>0</v>
      </c>
      <c r="R1205" s="1">
        <v>42506</v>
      </c>
      <c r="S1205" s="2">
        <v>42506</v>
      </c>
      <c r="T1205" t="s">
        <v>39</v>
      </c>
      <c r="U1205" s="3">
        <v>0.46875</v>
      </c>
      <c r="V1205" t="s">
        <v>4000</v>
      </c>
      <c r="W1205" t="s">
        <v>4001</v>
      </c>
      <c r="X1205" t="s">
        <v>156</v>
      </c>
      <c r="Y1205" t="s">
        <v>4874</v>
      </c>
      <c r="Z1205" t="s">
        <v>4875</v>
      </c>
      <c r="AA1205" t="s">
        <v>4874</v>
      </c>
      <c r="AD1205" t="s">
        <v>37</v>
      </c>
      <c r="AE1205" t="s">
        <v>37</v>
      </c>
      <c r="AF1205" t="s">
        <v>38</v>
      </c>
      <c r="AG1205" t="s">
        <v>33</v>
      </c>
      <c r="AH1205" t="s">
        <v>4971</v>
      </c>
      <c r="AI1205" t="s">
        <v>4942</v>
      </c>
      <c r="AK1205" t="s">
        <v>4972</v>
      </c>
    </row>
    <row r="1206" spans="1:37" x14ac:dyDescent="0.25">
      <c r="A1206" t="s">
        <v>4907</v>
      </c>
      <c r="C1206" t="s">
        <v>33</v>
      </c>
      <c r="D1206" t="s">
        <v>5533</v>
      </c>
      <c r="G1206" t="s">
        <v>5534</v>
      </c>
      <c r="H1206" t="s">
        <v>34</v>
      </c>
      <c r="I1206" t="b">
        <v>0</v>
      </c>
      <c r="J1206" s="1">
        <v>42506</v>
      </c>
      <c r="K1206" s="2">
        <v>42506</v>
      </c>
      <c r="L1206" t="s">
        <v>39</v>
      </c>
      <c r="M1206" s="3">
        <v>0.625</v>
      </c>
      <c r="N1206" t="s">
        <v>2405</v>
      </c>
      <c r="O1206" t="s">
        <v>2406</v>
      </c>
      <c r="P1206" t="s">
        <v>156</v>
      </c>
      <c r="Q1206" t="b">
        <v>0</v>
      </c>
      <c r="R1206" s="1">
        <v>42506</v>
      </c>
      <c r="S1206" s="2">
        <v>42506</v>
      </c>
      <c r="T1206" t="s">
        <v>39</v>
      </c>
      <c r="U1206" s="3">
        <v>0.72916666666666663</v>
      </c>
      <c r="V1206" t="s">
        <v>5535</v>
      </c>
      <c r="W1206" t="s">
        <v>5536</v>
      </c>
      <c r="X1206" t="s">
        <v>156</v>
      </c>
      <c r="Y1206" t="s">
        <v>4874</v>
      </c>
      <c r="Z1206" t="s">
        <v>4875</v>
      </c>
      <c r="AA1206" t="s">
        <v>4874</v>
      </c>
      <c r="AD1206" t="s">
        <v>37</v>
      </c>
      <c r="AE1206" t="s">
        <v>37</v>
      </c>
      <c r="AF1206" t="s">
        <v>38</v>
      </c>
      <c r="AG1206" t="s">
        <v>33</v>
      </c>
      <c r="AH1206" t="s">
        <v>5148</v>
      </c>
      <c r="AI1206" t="s">
        <v>5149</v>
      </c>
      <c r="AK1206" t="s">
        <v>5150</v>
      </c>
    </row>
    <row r="1207" spans="1:37" x14ac:dyDescent="0.25">
      <c r="A1207" t="s">
        <v>4983</v>
      </c>
      <c r="C1207" t="s">
        <v>33</v>
      </c>
      <c r="D1207" t="s">
        <v>5537</v>
      </c>
      <c r="G1207" t="s">
        <v>5538</v>
      </c>
      <c r="H1207" t="s">
        <v>34</v>
      </c>
      <c r="I1207" t="b">
        <v>0</v>
      </c>
      <c r="J1207" s="1">
        <v>42506</v>
      </c>
      <c r="K1207" s="2">
        <v>42506</v>
      </c>
      <c r="L1207" t="s">
        <v>39</v>
      </c>
      <c r="M1207" s="3">
        <v>0.64583333333333337</v>
      </c>
      <c r="N1207" t="s">
        <v>5539</v>
      </c>
      <c r="O1207" t="s">
        <v>5540</v>
      </c>
      <c r="P1207" t="s">
        <v>156</v>
      </c>
      <c r="Q1207" t="b">
        <v>0</v>
      </c>
      <c r="R1207" s="1">
        <v>42506</v>
      </c>
      <c r="S1207" s="2">
        <v>42506</v>
      </c>
      <c r="T1207" t="s">
        <v>39</v>
      </c>
      <c r="U1207" s="3">
        <v>0.77083333333333337</v>
      </c>
      <c r="V1207" t="s">
        <v>1297</v>
      </c>
      <c r="W1207" t="s">
        <v>1298</v>
      </c>
      <c r="X1207" t="s">
        <v>156</v>
      </c>
      <c r="Y1207" t="s">
        <v>4874</v>
      </c>
      <c r="Z1207" t="s">
        <v>4875</v>
      </c>
      <c r="AA1207" t="s">
        <v>4874</v>
      </c>
      <c r="AD1207" t="s">
        <v>37</v>
      </c>
      <c r="AE1207" t="s">
        <v>37</v>
      </c>
      <c r="AF1207" t="s">
        <v>38</v>
      </c>
      <c r="AG1207" t="s">
        <v>33</v>
      </c>
      <c r="AH1207" t="s">
        <v>4927</v>
      </c>
      <c r="AI1207" t="s">
        <v>5155</v>
      </c>
      <c r="AK1207" t="s">
        <v>4929</v>
      </c>
    </row>
    <row r="1208" spans="1:37" x14ac:dyDescent="0.25">
      <c r="A1208" t="s">
        <v>4871</v>
      </c>
      <c r="C1208" t="s">
        <v>33</v>
      </c>
      <c r="D1208" t="s">
        <v>4872</v>
      </c>
      <c r="E1208" t="s">
        <v>5541</v>
      </c>
      <c r="G1208" t="s">
        <v>5542</v>
      </c>
      <c r="H1208" t="s">
        <v>34</v>
      </c>
      <c r="I1208" t="b">
        <v>0</v>
      </c>
      <c r="J1208" s="1">
        <v>42507</v>
      </c>
      <c r="K1208" s="2">
        <v>42507</v>
      </c>
      <c r="L1208" t="s">
        <v>40</v>
      </c>
      <c r="M1208" s="3">
        <v>0.41666666666666669</v>
      </c>
      <c r="N1208" t="s">
        <v>5541</v>
      </c>
      <c r="O1208" t="s">
        <v>5543</v>
      </c>
      <c r="P1208" t="s">
        <v>156</v>
      </c>
      <c r="Q1208" t="b">
        <v>0</v>
      </c>
      <c r="R1208" s="1">
        <v>42507</v>
      </c>
      <c r="S1208" s="2">
        <v>42507</v>
      </c>
      <c r="T1208" t="s">
        <v>40</v>
      </c>
      <c r="U1208" s="3">
        <v>0.70833333333333337</v>
      </c>
      <c r="V1208" t="s">
        <v>4780</v>
      </c>
      <c r="W1208" t="s">
        <v>4781</v>
      </c>
      <c r="X1208" t="s">
        <v>156</v>
      </c>
      <c r="Y1208" t="s">
        <v>4874</v>
      </c>
      <c r="Z1208" t="s">
        <v>4875</v>
      </c>
      <c r="AA1208" t="s">
        <v>4874</v>
      </c>
      <c r="AD1208" t="s">
        <v>37</v>
      </c>
      <c r="AE1208" t="s">
        <v>37</v>
      </c>
      <c r="AF1208" t="s">
        <v>38</v>
      </c>
      <c r="AG1208" t="s">
        <v>33</v>
      </c>
      <c r="AH1208" t="s">
        <v>4876</v>
      </c>
      <c r="AI1208" t="s">
        <v>4877</v>
      </c>
      <c r="AK1208" t="s">
        <v>4878</v>
      </c>
    </row>
    <row r="1209" spans="1:37" x14ac:dyDescent="0.25">
      <c r="A1209" t="s">
        <v>4879</v>
      </c>
      <c r="C1209" t="s">
        <v>33</v>
      </c>
      <c r="D1209" t="s">
        <v>5544</v>
      </c>
      <c r="G1209" t="s">
        <v>5545</v>
      </c>
      <c r="H1209" t="s">
        <v>34</v>
      </c>
      <c r="I1209" t="b">
        <v>0</v>
      </c>
      <c r="J1209" s="1">
        <v>42507</v>
      </c>
      <c r="K1209" s="2">
        <v>42507</v>
      </c>
      <c r="L1209" t="s">
        <v>40</v>
      </c>
      <c r="M1209" s="3">
        <v>0.625</v>
      </c>
      <c r="N1209" t="s">
        <v>2418</v>
      </c>
      <c r="O1209" t="s">
        <v>2419</v>
      </c>
      <c r="P1209" t="s">
        <v>156</v>
      </c>
      <c r="Q1209" t="b">
        <v>0</v>
      </c>
      <c r="R1209" s="1">
        <v>42507</v>
      </c>
      <c r="S1209" s="2">
        <v>42507</v>
      </c>
      <c r="T1209" t="s">
        <v>40</v>
      </c>
      <c r="U1209" s="3">
        <v>0.79166666666666663</v>
      </c>
      <c r="V1209" t="s">
        <v>5546</v>
      </c>
      <c r="W1209" t="s">
        <v>5547</v>
      </c>
      <c r="X1209" t="s">
        <v>156</v>
      </c>
      <c r="Y1209" t="s">
        <v>4874</v>
      </c>
      <c r="Z1209" t="s">
        <v>4875</v>
      </c>
      <c r="AA1209" t="s">
        <v>4874</v>
      </c>
      <c r="AD1209" t="s">
        <v>37</v>
      </c>
      <c r="AE1209" t="s">
        <v>37</v>
      </c>
      <c r="AF1209" t="s">
        <v>38</v>
      </c>
      <c r="AG1209" t="s">
        <v>33</v>
      </c>
      <c r="AH1209" t="s">
        <v>4884</v>
      </c>
      <c r="AI1209" t="s">
        <v>4885</v>
      </c>
      <c r="AK1209" t="s">
        <v>4886</v>
      </c>
    </row>
    <row r="1210" spans="1:37" x14ac:dyDescent="0.25">
      <c r="A1210" t="s">
        <v>1459</v>
      </c>
      <c r="C1210" t="s">
        <v>33</v>
      </c>
      <c r="D1210" t="s">
        <v>5548</v>
      </c>
      <c r="G1210" t="s">
        <v>5549</v>
      </c>
      <c r="H1210" t="s">
        <v>34</v>
      </c>
      <c r="I1210" t="b">
        <v>0</v>
      </c>
      <c r="J1210" s="1">
        <v>42507</v>
      </c>
      <c r="K1210" s="2">
        <v>42507</v>
      </c>
      <c r="L1210" t="s">
        <v>40</v>
      </c>
      <c r="M1210" s="3">
        <v>0.6875</v>
      </c>
      <c r="N1210" t="s">
        <v>2912</v>
      </c>
      <c r="O1210" t="s">
        <v>2913</v>
      </c>
      <c r="P1210" t="s">
        <v>156</v>
      </c>
      <c r="Q1210" t="b">
        <v>0</v>
      </c>
      <c r="R1210" s="1">
        <v>42507</v>
      </c>
      <c r="S1210" s="2">
        <v>42507</v>
      </c>
      <c r="T1210" t="s">
        <v>40</v>
      </c>
      <c r="U1210" s="3">
        <v>0.75</v>
      </c>
      <c r="V1210" t="s">
        <v>1308</v>
      </c>
      <c r="W1210" t="s">
        <v>1309</v>
      </c>
      <c r="X1210" t="s">
        <v>156</v>
      </c>
      <c r="Y1210" t="s">
        <v>4874</v>
      </c>
      <c r="Z1210" t="s">
        <v>4875</v>
      </c>
      <c r="AA1210" t="s">
        <v>4874</v>
      </c>
      <c r="AD1210" t="s">
        <v>37</v>
      </c>
      <c r="AE1210" t="s">
        <v>37</v>
      </c>
      <c r="AF1210" t="s">
        <v>38</v>
      </c>
      <c r="AG1210" t="s">
        <v>33</v>
      </c>
      <c r="AH1210" t="s">
        <v>4889</v>
      </c>
      <c r="AI1210" t="s">
        <v>4890</v>
      </c>
      <c r="AK1210" t="s">
        <v>5530</v>
      </c>
    </row>
    <row r="1211" spans="1:37" x14ac:dyDescent="0.25">
      <c r="A1211" t="s">
        <v>4892</v>
      </c>
      <c r="C1211" t="s">
        <v>33</v>
      </c>
      <c r="D1211" t="s">
        <v>4893</v>
      </c>
      <c r="E1211" t="s">
        <v>5550</v>
      </c>
      <c r="G1211" t="s">
        <v>5551</v>
      </c>
      <c r="H1211" t="s">
        <v>34</v>
      </c>
      <c r="I1211" t="b">
        <v>0</v>
      </c>
      <c r="J1211" s="1">
        <v>42507</v>
      </c>
      <c r="K1211" s="2">
        <v>42507</v>
      </c>
      <c r="L1211" t="s">
        <v>40</v>
      </c>
      <c r="M1211" s="3">
        <v>0.73958333333333337</v>
      </c>
      <c r="N1211" t="s">
        <v>5550</v>
      </c>
      <c r="O1211" t="s">
        <v>5552</v>
      </c>
      <c r="P1211" t="s">
        <v>156</v>
      </c>
      <c r="Q1211" t="b">
        <v>0</v>
      </c>
      <c r="R1211" s="1">
        <v>42507</v>
      </c>
      <c r="S1211" s="2">
        <v>42507</v>
      </c>
      <c r="T1211" t="s">
        <v>40</v>
      </c>
      <c r="U1211" s="3">
        <v>0.82291666666666663</v>
      </c>
      <c r="V1211" t="s">
        <v>5553</v>
      </c>
      <c r="W1211" t="s">
        <v>5554</v>
      </c>
      <c r="X1211" t="s">
        <v>156</v>
      </c>
      <c r="Y1211" t="s">
        <v>4874</v>
      </c>
      <c r="Z1211" t="s">
        <v>4875</v>
      </c>
      <c r="AA1211" t="s">
        <v>4874</v>
      </c>
      <c r="AD1211" t="s">
        <v>37</v>
      </c>
      <c r="AE1211" t="s">
        <v>37</v>
      </c>
      <c r="AF1211" t="s">
        <v>38</v>
      </c>
      <c r="AG1211" t="s">
        <v>33</v>
      </c>
      <c r="AH1211" t="s">
        <v>4899</v>
      </c>
      <c r="AI1211" t="s">
        <v>4900</v>
      </c>
      <c r="AK1211" t="s">
        <v>4901</v>
      </c>
    </row>
    <row r="1212" spans="1:37" x14ac:dyDescent="0.25">
      <c r="A1212" t="s">
        <v>5053</v>
      </c>
      <c r="C1212" t="s">
        <v>33</v>
      </c>
      <c r="D1212" t="s">
        <v>5555</v>
      </c>
      <c r="G1212" t="s">
        <v>5556</v>
      </c>
      <c r="H1212" t="s">
        <v>34</v>
      </c>
      <c r="I1212" t="b">
        <v>0</v>
      </c>
      <c r="J1212" s="1">
        <v>42508</v>
      </c>
      <c r="K1212" s="2">
        <v>42508</v>
      </c>
      <c r="L1212" t="s">
        <v>41</v>
      </c>
      <c r="M1212" s="3">
        <v>0.4375</v>
      </c>
      <c r="N1212" t="s">
        <v>2920</v>
      </c>
      <c r="O1212" t="s">
        <v>2921</v>
      </c>
      <c r="P1212" t="s">
        <v>156</v>
      </c>
      <c r="Q1212" t="b">
        <v>0</v>
      </c>
      <c r="R1212" s="1">
        <v>42508</v>
      </c>
      <c r="S1212" s="2">
        <v>42508</v>
      </c>
      <c r="T1212" t="s">
        <v>41</v>
      </c>
      <c r="U1212" s="3">
        <v>0.46875</v>
      </c>
      <c r="V1212" t="s">
        <v>1316</v>
      </c>
      <c r="W1212" t="s">
        <v>1317</v>
      </c>
      <c r="X1212" t="s">
        <v>156</v>
      </c>
      <c r="Y1212" t="s">
        <v>4874</v>
      </c>
      <c r="Z1212" t="s">
        <v>4875</v>
      </c>
      <c r="AA1212" t="s">
        <v>4874</v>
      </c>
      <c r="AD1212" t="s">
        <v>37</v>
      </c>
      <c r="AE1212" t="s">
        <v>37</v>
      </c>
      <c r="AF1212" t="s">
        <v>38</v>
      </c>
      <c r="AG1212" t="s">
        <v>33</v>
      </c>
      <c r="AH1212" t="s">
        <v>4971</v>
      </c>
      <c r="AI1212" t="s">
        <v>4905</v>
      </c>
      <c r="AK1212" t="s">
        <v>4972</v>
      </c>
    </row>
    <row r="1213" spans="1:37" x14ac:dyDescent="0.25">
      <c r="A1213" t="s">
        <v>4907</v>
      </c>
      <c r="C1213" t="s">
        <v>33</v>
      </c>
      <c r="D1213" t="s">
        <v>5557</v>
      </c>
      <c r="G1213" t="s">
        <v>5558</v>
      </c>
      <c r="H1213" t="s">
        <v>34</v>
      </c>
      <c r="I1213" t="b">
        <v>0</v>
      </c>
      <c r="J1213" s="1">
        <v>42508</v>
      </c>
      <c r="K1213" s="2">
        <v>42508</v>
      </c>
      <c r="L1213" t="s">
        <v>41</v>
      </c>
      <c r="M1213" s="3">
        <v>0.625</v>
      </c>
      <c r="N1213" t="s">
        <v>4046</v>
      </c>
      <c r="O1213" t="s">
        <v>4047</v>
      </c>
      <c r="P1213" t="s">
        <v>156</v>
      </c>
      <c r="Q1213" t="b">
        <v>0</v>
      </c>
      <c r="R1213" s="1">
        <v>42508</v>
      </c>
      <c r="S1213" s="2">
        <v>42508</v>
      </c>
      <c r="T1213" t="s">
        <v>41</v>
      </c>
      <c r="U1213" s="3">
        <v>0.72916666666666663</v>
      </c>
      <c r="V1213" t="s">
        <v>2437</v>
      </c>
      <c r="W1213" t="s">
        <v>2438</v>
      </c>
      <c r="X1213" t="s">
        <v>156</v>
      </c>
      <c r="Y1213" t="s">
        <v>4874</v>
      </c>
      <c r="Z1213" t="s">
        <v>4875</v>
      </c>
      <c r="AA1213" t="s">
        <v>4874</v>
      </c>
      <c r="AD1213" t="s">
        <v>37</v>
      </c>
      <c r="AE1213" t="s">
        <v>37</v>
      </c>
      <c r="AF1213" t="s">
        <v>38</v>
      </c>
      <c r="AG1213" t="s">
        <v>33</v>
      </c>
      <c r="AH1213" t="s">
        <v>5148</v>
      </c>
      <c r="AI1213" t="s">
        <v>5149</v>
      </c>
      <c r="AK1213" t="s">
        <v>5150</v>
      </c>
    </row>
    <row r="1214" spans="1:37" x14ac:dyDescent="0.25">
      <c r="A1214" t="s">
        <v>4924</v>
      </c>
      <c r="C1214" t="s">
        <v>33</v>
      </c>
      <c r="D1214" t="s">
        <v>5559</v>
      </c>
      <c r="G1214" t="s">
        <v>5560</v>
      </c>
      <c r="H1214" t="s">
        <v>34</v>
      </c>
      <c r="I1214" t="b">
        <v>0</v>
      </c>
      <c r="J1214" s="1">
        <v>42509</v>
      </c>
      <c r="K1214" s="2">
        <v>42509</v>
      </c>
      <c r="L1214" t="s">
        <v>42</v>
      </c>
      <c r="M1214" s="3">
        <v>0.625</v>
      </c>
      <c r="N1214" t="s">
        <v>2446</v>
      </c>
      <c r="O1214" t="s">
        <v>2447</v>
      </c>
      <c r="P1214" t="s">
        <v>156</v>
      </c>
      <c r="Q1214" t="b">
        <v>0</v>
      </c>
      <c r="R1214" s="1">
        <v>42509</v>
      </c>
      <c r="S1214" s="2">
        <v>42509</v>
      </c>
      <c r="T1214" t="s">
        <v>42</v>
      </c>
      <c r="U1214" s="3">
        <v>0.75</v>
      </c>
      <c r="V1214" t="s">
        <v>1343</v>
      </c>
      <c r="W1214" t="s">
        <v>1344</v>
      </c>
      <c r="X1214" t="s">
        <v>156</v>
      </c>
      <c r="Y1214" t="s">
        <v>4874</v>
      </c>
      <c r="Z1214" t="s">
        <v>4875</v>
      </c>
      <c r="AA1214" t="s">
        <v>4874</v>
      </c>
      <c r="AD1214" t="s">
        <v>37</v>
      </c>
      <c r="AE1214" t="s">
        <v>37</v>
      </c>
      <c r="AF1214" t="s">
        <v>38</v>
      </c>
      <c r="AG1214" t="s">
        <v>33</v>
      </c>
      <c r="AH1214" t="s">
        <v>4927</v>
      </c>
      <c r="AI1214" t="s">
        <v>4928</v>
      </c>
      <c r="AK1214" t="s">
        <v>4929</v>
      </c>
    </row>
    <row r="1215" spans="1:37" x14ac:dyDescent="0.25">
      <c r="A1215" t="s">
        <v>5065</v>
      </c>
      <c r="C1215" t="s">
        <v>33</v>
      </c>
      <c r="D1215" t="s">
        <v>5561</v>
      </c>
      <c r="G1215" t="s">
        <v>5562</v>
      </c>
      <c r="H1215" t="s">
        <v>34</v>
      </c>
      <c r="I1215" t="b">
        <v>0</v>
      </c>
      <c r="J1215" s="1">
        <v>42509</v>
      </c>
      <c r="K1215" s="2">
        <v>42509</v>
      </c>
      <c r="L1215" t="s">
        <v>42</v>
      </c>
      <c r="M1215" s="3">
        <v>0.66666666666666663</v>
      </c>
      <c r="N1215" t="s">
        <v>2455</v>
      </c>
      <c r="O1215" t="s">
        <v>2456</v>
      </c>
      <c r="P1215" t="s">
        <v>156</v>
      </c>
      <c r="Q1215" t="b">
        <v>0</v>
      </c>
      <c r="R1215" s="1">
        <v>42509</v>
      </c>
      <c r="S1215" s="2">
        <v>42509</v>
      </c>
      <c r="T1215" t="s">
        <v>42</v>
      </c>
      <c r="U1215" s="3">
        <v>0.70833333333333337</v>
      </c>
      <c r="V1215" t="s">
        <v>2451</v>
      </c>
      <c r="W1215" t="s">
        <v>2452</v>
      </c>
      <c r="X1215" t="s">
        <v>156</v>
      </c>
      <c r="Y1215" t="s">
        <v>4874</v>
      </c>
      <c r="Z1215" t="s">
        <v>4875</v>
      </c>
      <c r="AA1215" t="s">
        <v>4874</v>
      </c>
      <c r="AD1215" t="s">
        <v>37</v>
      </c>
      <c r="AE1215" t="s">
        <v>37</v>
      </c>
      <c r="AF1215" t="s">
        <v>38</v>
      </c>
      <c r="AG1215" t="s">
        <v>33</v>
      </c>
      <c r="AH1215" t="s">
        <v>5068</v>
      </c>
      <c r="AI1215" t="s">
        <v>5069</v>
      </c>
      <c r="AK1215" t="s">
        <v>5070</v>
      </c>
    </row>
    <row r="1216" spans="1:37" x14ac:dyDescent="0.25">
      <c r="A1216" t="s">
        <v>4935</v>
      </c>
      <c r="C1216" t="s">
        <v>33</v>
      </c>
      <c r="D1216" t="s">
        <v>5563</v>
      </c>
      <c r="G1216" t="s">
        <v>5564</v>
      </c>
      <c r="H1216" t="s">
        <v>34</v>
      </c>
      <c r="I1216" t="b">
        <v>0</v>
      </c>
      <c r="J1216" s="1">
        <v>42510</v>
      </c>
      <c r="K1216" s="2">
        <v>42510</v>
      </c>
      <c r="L1216" t="s">
        <v>43</v>
      </c>
      <c r="M1216" s="3">
        <v>0.4375</v>
      </c>
      <c r="N1216" t="s">
        <v>5565</v>
      </c>
      <c r="O1216" t="s">
        <v>5566</v>
      </c>
      <c r="P1216" t="s">
        <v>156</v>
      </c>
      <c r="Q1216" t="b">
        <v>0</v>
      </c>
      <c r="R1216" s="1">
        <v>42510</v>
      </c>
      <c r="S1216" s="2">
        <v>42510</v>
      </c>
      <c r="T1216" t="s">
        <v>43</v>
      </c>
      <c r="U1216" s="3">
        <v>0.46875</v>
      </c>
      <c r="V1216" t="s">
        <v>5567</v>
      </c>
      <c r="W1216" t="s">
        <v>5568</v>
      </c>
      <c r="X1216" t="s">
        <v>156</v>
      </c>
      <c r="Y1216" t="s">
        <v>4874</v>
      </c>
      <c r="Z1216" t="s">
        <v>4875</v>
      </c>
      <c r="AA1216" t="s">
        <v>4874</v>
      </c>
      <c r="AD1216" t="s">
        <v>37</v>
      </c>
      <c r="AE1216" t="s">
        <v>37</v>
      </c>
      <c r="AF1216" t="s">
        <v>38</v>
      </c>
      <c r="AG1216" t="s">
        <v>33</v>
      </c>
      <c r="AH1216" t="s">
        <v>4904</v>
      </c>
      <c r="AI1216" t="s">
        <v>4942</v>
      </c>
      <c r="AK1216" t="s">
        <v>4906</v>
      </c>
    </row>
    <row r="1217" spans="1:37" x14ac:dyDescent="0.25">
      <c r="A1217" t="s">
        <v>4943</v>
      </c>
      <c r="C1217" t="s">
        <v>33</v>
      </c>
      <c r="D1217" t="s">
        <v>5526</v>
      </c>
      <c r="E1217" t="s">
        <v>4056</v>
      </c>
      <c r="G1217" t="s">
        <v>5569</v>
      </c>
      <c r="H1217" t="s">
        <v>34</v>
      </c>
      <c r="I1217" t="b">
        <v>0</v>
      </c>
      <c r="J1217" s="1">
        <v>42510</v>
      </c>
      <c r="K1217" s="2">
        <v>42510</v>
      </c>
      <c r="L1217" t="s">
        <v>43</v>
      </c>
      <c r="M1217" s="3">
        <v>0.58333333333333337</v>
      </c>
      <c r="N1217" t="s">
        <v>4056</v>
      </c>
      <c r="O1217" t="s">
        <v>4058</v>
      </c>
      <c r="P1217" t="s">
        <v>156</v>
      </c>
      <c r="Q1217" t="b">
        <v>0</v>
      </c>
      <c r="R1217" s="1">
        <v>42510</v>
      </c>
      <c r="S1217" s="2">
        <v>42510</v>
      </c>
      <c r="T1217" t="s">
        <v>43</v>
      </c>
      <c r="U1217" s="3">
        <v>0.75</v>
      </c>
      <c r="V1217" t="s">
        <v>5570</v>
      </c>
      <c r="W1217" t="s">
        <v>5571</v>
      </c>
      <c r="X1217" t="s">
        <v>156</v>
      </c>
      <c r="Y1217" t="s">
        <v>4874</v>
      </c>
      <c r="Z1217" t="s">
        <v>4875</v>
      </c>
      <c r="AA1217" t="s">
        <v>4874</v>
      </c>
      <c r="AD1217" t="s">
        <v>37</v>
      </c>
      <c r="AE1217" t="s">
        <v>37</v>
      </c>
      <c r="AF1217" t="s">
        <v>38</v>
      </c>
      <c r="AG1217" t="s">
        <v>33</v>
      </c>
      <c r="AH1217" t="s">
        <v>4889</v>
      </c>
      <c r="AI1217" t="s">
        <v>4948</v>
      </c>
      <c r="AK1217" t="s">
        <v>5530</v>
      </c>
    </row>
    <row r="1218" spans="1:37" x14ac:dyDescent="0.25">
      <c r="A1218" t="s">
        <v>4935</v>
      </c>
      <c r="C1218" t="s">
        <v>33</v>
      </c>
      <c r="D1218" t="s">
        <v>5572</v>
      </c>
      <c r="G1218" t="s">
        <v>5573</v>
      </c>
      <c r="H1218" t="s">
        <v>34</v>
      </c>
      <c r="I1218" t="b">
        <v>0</v>
      </c>
      <c r="J1218" s="1">
        <v>42513</v>
      </c>
      <c r="K1218" s="2">
        <v>42513</v>
      </c>
      <c r="L1218" t="s">
        <v>39</v>
      </c>
      <c r="M1218" s="3">
        <v>0.4375</v>
      </c>
      <c r="N1218" t="s">
        <v>2471</v>
      </c>
      <c r="O1218" t="s">
        <v>2472</v>
      </c>
      <c r="P1218" t="s">
        <v>156</v>
      </c>
      <c r="Q1218" t="b">
        <v>0</v>
      </c>
      <c r="R1218" s="1">
        <v>42513</v>
      </c>
      <c r="S1218" s="2">
        <v>42513</v>
      </c>
      <c r="T1218" t="s">
        <v>39</v>
      </c>
      <c r="U1218" s="3">
        <v>0.46875</v>
      </c>
      <c r="V1218" t="s">
        <v>4075</v>
      </c>
      <c r="W1218" t="s">
        <v>4076</v>
      </c>
      <c r="X1218" t="s">
        <v>156</v>
      </c>
      <c r="Y1218" t="s">
        <v>4874</v>
      </c>
      <c r="Z1218" t="s">
        <v>4875</v>
      </c>
      <c r="AA1218" t="s">
        <v>4874</v>
      </c>
      <c r="AD1218" t="s">
        <v>37</v>
      </c>
      <c r="AE1218" t="s">
        <v>37</v>
      </c>
      <c r="AF1218" t="s">
        <v>38</v>
      </c>
      <c r="AG1218" t="s">
        <v>33</v>
      </c>
      <c r="AH1218" t="s">
        <v>4971</v>
      </c>
      <c r="AI1218" t="s">
        <v>4942</v>
      </c>
      <c r="AK1218" t="s">
        <v>4972</v>
      </c>
    </row>
    <row r="1219" spans="1:37" x14ac:dyDescent="0.25">
      <c r="A1219" t="s">
        <v>4907</v>
      </c>
      <c r="C1219" t="s">
        <v>33</v>
      </c>
      <c r="D1219" t="s">
        <v>5574</v>
      </c>
      <c r="G1219" t="s">
        <v>5575</v>
      </c>
      <c r="H1219" t="s">
        <v>34</v>
      </c>
      <c r="I1219" t="b">
        <v>0</v>
      </c>
      <c r="J1219" s="1">
        <v>42513</v>
      </c>
      <c r="K1219" s="2">
        <v>42513</v>
      </c>
      <c r="L1219" t="s">
        <v>39</v>
      </c>
      <c r="M1219" s="3">
        <v>0.625</v>
      </c>
      <c r="N1219" t="s">
        <v>2475</v>
      </c>
      <c r="O1219" t="s">
        <v>2476</v>
      </c>
      <c r="P1219" t="s">
        <v>156</v>
      </c>
      <c r="Q1219" t="b">
        <v>0</v>
      </c>
      <c r="R1219" s="1">
        <v>42513</v>
      </c>
      <c r="S1219" s="2">
        <v>42513</v>
      </c>
      <c r="T1219" t="s">
        <v>39</v>
      </c>
      <c r="U1219" s="3">
        <v>0.72916666666666663</v>
      </c>
      <c r="V1219" t="s">
        <v>5576</v>
      </c>
      <c r="W1219" t="s">
        <v>5577</v>
      </c>
      <c r="X1219" t="s">
        <v>156</v>
      </c>
      <c r="Y1219" t="s">
        <v>4874</v>
      </c>
      <c r="Z1219" t="s">
        <v>4875</v>
      </c>
      <c r="AA1219" t="s">
        <v>4874</v>
      </c>
      <c r="AD1219" t="s">
        <v>37</v>
      </c>
      <c r="AE1219" t="s">
        <v>37</v>
      </c>
      <c r="AF1219" t="s">
        <v>38</v>
      </c>
      <c r="AG1219" t="s">
        <v>33</v>
      </c>
      <c r="AH1219" t="s">
        <v>5148</v>
      </c>
      <c r="AI1219" t="s">
        <v>5149</v>
      </c>
      <c r="AK1219" t="s">
        <v>5150</v>
      </c>
    </row>
    <row r="1220" spans="1:37" x14ac:dyDescent="0.25">
      <c r="A1220" t="s">
        <v>4907</v>
      </c>
      <c r="C1220" t="s">
        <v>33</v>
      </c>
      <c r="D1220" t="s">
        <v>4908</v>
      </c>
      <c r="E1220" t="s">
        <v>2475</v>
      </c>
      <c r="G1220" t="s">
        <v>5578</v>
      </c>
      <c r="H1220" t="s">
        <v>34</v>
      </c>
      <c r="I1220" t="b">
        <v>0</v>
      </c>
      <c r="J1220" s="1">
        <v>42513</v>
      </c>
      <c r="K1220" s="2">
        <v>42513</v>
      </c>
      <c r="L1220" t="s">
        <v>39</v>
      </c>
      <c r="M1220" s="3">
        <v>0.625</v>
      </c>
      <c r="N1220" t="s">
        <v>2475</v>
      </c>
      <c r="O1220" t="s">
        <v>2476</v>
      </c>
      <c r="P1220" t="s">
        <v>156</v>
      </c>
      <c r="Q1220" t="b">
        <v>0</v>
      </c>
      <c r="R1220" s="1">
        <v>42513</v>
      </c>
      <c r="S1220" s="2">
        <v>42513</v>
      </c>
      <c r="T1220" t="s">
        <v>39</v>
      </c>
      <c r="U1220" s="3">
        <v>0.72916666666666663</v>
      </c>
      <c r="V1220" t="s">
        <v>5576</v>
      </c>
      <c r="W1220" t="s">
        <v>5577</v>
      </c>
      <c r="X1220" t="s">
        <v>156</v>
      </c>
      <c r="Y1220" t="s">
        <v>4874</v>
      </c>
      <c r="Z1220" t="s">
        <v>4875</v>
      </c>
      <c r="AA1220" t="s">
        <v>4874</v>
      </c>
      <c r="AD1220" t="s">
        <v>37</v>
      </c>
      <c r="AE1220" t="s">
        <v>37</v>
      </c>
      <c r="AF1220" t="s">
        <v>38</v>
      </c>
      <c r="AG1220" t="s">
        <v>33</v>
      </c>
      <c r="AH1220" t="s">
        <v>4910</v>
      </c>
      <c r="AI1220" t="s">
        <v>4911</v>
      </c>
      <c r="AK1220" t="s">
        <v>4912</v>
      </c>
    </row>
    <row r="1221" spans="1:37" x14ac:dyDescent="0.25">
      <c r="A1221" t="s">
        <v>4983</v>
      </c>
      <c r="C1221" t="s">
        <v>33</v>
      </c>
      <c r="D1221" t="s">
        <v>5579</v>
      </c>
      <c r="G1221" t="s">
        <v>5580</v>
      </c>
      <c r="H1221" t="s">
        <v>34</v>
      </c>
      <c r="I1221" t="b">
        <v>0</v>
      </c>
      <c r="J1221" s="1">
        <v>42513</v>
      </c>
      <c r="K1221" s="2">
        <v>42513</v>
      </c>
      <c r="L1221" t="s">
        <v>39</v>
      </c>
      <c r="M1221" s="3">
        <v>0.64583333333333337</v>
      </c>
      <c r="N1221" t="s">
        <v>5581</v>
      </c>
      <c r="O1221" t="s">
        <v>5582</v>
      </c>
      <c r="P1221" t="s">
        <v>156</v>
      </c>
      <c r="Q1221" t="b">
        <v>0</v>
      </c>
      <c r="R1221" s="1">
        <v>42513</v>
      </c>
      <c r="S1221" s="2">
        <v>42513</v>
      </c>
      <c r="T1221" t="s">
        <v>39</v>
      </c>
      <c r="U1221" s="3">
        <v>0.77083333333333337</v>
      </c>
      <c r="V1221" t="s">
        <v>1355</v>
      </c>
      <c r="W1221" t="s">
        <v>1356</v>
      </c>
      <c r="X1221" t="s">
        <v>156</v>
      </c>
      <c r="Y1221" t="s">
        <v>4874</v>
      </c>
      <c r="Z1221" t="s">
        <v>4875</v>
      </c>
      <c r="AA1221" t="s">
        <v>4874</v>
      </c>
      <c r="AD1221" t="s">
        <v>37</v>
      </c>
      <c r="AE1221" t="s">
        <v>37</v>
      </c>
      <c r="AF1221" t="s">
        <v>38</v>
      </c>
      <c r="AG1221" t="s">
        <v>33</v>
      </c>
      <c r="AH1221" t="s">
        <v>4927</v>
      </c>
      <c r="AI1221" t="s">
        <v>5155</v>
      </c>
      <c r="AK1221" t="s">
        <v>4929</v>
      </c>
    </row>
    <row r="1222" spans="1:37" x14ac:dyDescent="0.25">
      <c r="A1222" t="s">
        <v>4871</v>
      </c>
      <c r="C1222" t="s">
        <v>33</v>
      </c>
      <c r="D1222" t="s">
        <v>4872</v>
      </c>
      <c r="E1222" t="s">
        <v>5583</v>
      </c>
      <c r="G1222" t="s">
        <v>5584</v>
      </c>
      <c r="H1222" t="s">
        <v>34</v>
      </c>
      <c r="I1222" t="b">
        <v>0</v>
      </c>
      <c r="J1222" s="1">
        <v>42514</v>
      </c>
      <c r="K1222" s="2">
        <v>42514</v>
      </c>
      <c r="L1222" t="s">
        <v>40</v>
      </c>
      <c r="M1222" s="3">
        <v>0.41666666666666669</v>
      </c>
      <c r="N1222" t="s">
        <v>5583</v>
      </c>
      <c r="O1222" t="s">
        <v>5585</v>
      </c>
      <c r="P1222" t="s">
        <v>156</v>
      </c>
      <c r="Q1222" t="b">
        <v>0</v>
      </c>
      <c r="R1222" s="1">
        <v>42514</v>
      </c>
      <c r="S1222" s="2">
        <v>42514</v>
      </c>
      <c r="T1222" t="s">
        <v>40</v>
      </c>
      <c r="U1222" s="3">
        <v>0.70833333333333337</v>
      </c>
      <c r="V1222" t="s">
        <v>4827</v>
      </c>
      <c r="W1222" t="s">
        <v>4828</v>
      </c>
      <c r="X1222" t="s">
        <v>156</v>
      </c>
      <c r="Y1222" t="s">
        <v>4874</v>
      </c>
      <c r="Z1222" t="s">
        <v>4875</v>
      </c>
      <c r="AA1222" t="s">
        <v>4874</v>
      </c>
      <c r="AD1222" t="s">
        <v>37</v>
      </c>
      <c r="AE1222" t="s">
        <v>37</v>
      </c>
      <c r="AF1222" t="s">
        <v>38</v>
      </c>
      <c r="AG1222" t="s">
        <v>33</v>
      </c>
      <c r="AH1222" t="s">
        <v>4876</v>
      </c>
      <c r="AI1222" t="s">
        <v>4877</v>
      </c>
      <c r="AK1222" t="s">
        <v>4878</v>
      </c>
    </row>
    <row r="1223" spans="1:37" x14ac:dyDescent="0.25">
      <c r="A1223" t="s">
        <v>4879</v>
      </c>
      <c r="C1223" t="s">
        <v>33</v>
      </c>
      <c r="D1223" t="s">
        <v>5586</v>
      </c>
      <c r="G1223" t="s">
        <v>5587</v>
      </c>
      <c r="H1223" t="s">
        <v>34</v>
      </c>
      <c r="I1223" t="b">
        <v>0</v>
      </c>
      <c r="J1223" s="1">
        <v>42514</v>
      </c>
      <c r="K1223" s="2">
        <v>42514</v>
      </c>
      <c r="L1223" t="s">
        <v>40</v>
      </c>
      <c r="M1223" s="3">
        <v>0.625</v>
      </c>
      <c r="N1223" t="s">
        <v>5588</v>
      </c>
      <c r="O1223" t="s">
        <v>5589</v>
      </c>
      <c r="P1223" t="s">
        <v>156</v>
      </c>
      <c r="Q1223" t="b">
        <v>0</v>
      </c>
      <c r="R1223" s="1">
        <v>42514</v>
      </c>
      <c r="S1223" s="2">
        <v>42514</v>
      </c>
      <c r="T1223" t="s">
        <v>40</v>
      </c>
      <c r="U1223" s="3">
        <v>0.79166666666666663</v>
      </c>
      <c r="V1223" t="s">
        <v>5590</v>
      </c>
      <c r="W1223" t="s">
        <v>5591</v>
      </c>
      <c r="X1223" t="s">
        <v>156</v>
      </c>
      <c r="Y1223" t="s">
        <v>4874</v>
      </c>
      <c r="Z1223" t="s">
        <v>4875</v>
      </c>
      <c r="AA1223" t="s">
        <v>4874</v>
      </c>
      <c r="AD1223" t="s">
        <v>37</v>
      </c>
      <c r="AE1223" t="s">
        <v>37</v>
      </c>
      <c r="AF1223" t="s">
        <v>38</v>
      </c>
      <c r="AG1223" t="s">
        <v>33</v>
      </c>
      <c r="AH1223" t="s">
        <v>4921</v>
      </c>
      <c r="AI1223" t="s">
        <v>5044</v>
      </c>
      <c r="AK1223" t="s">
        <v>5045</v>
      </c>
    </row>
    <row r="1224" spans="1:37" x14ac:dyDescent="0.25">
      <c r="A1224" t="s">
        <v>1459</v>
      </c>
      <c r="C1224" t="s">
        <v>33</v>
      </c>
      <c r="D1224" t="s">
        <v>5592</v>
      </c>
      <c r="G1224" t="s">
        <v>5593</v>
      </c>
      <c r="H1224" t="s">
        <v>34</v>
      </c>
      <c r="I1224" t="b">
        <v>0</v>
      </c>
      <c r="J1224" s="1">
        <v>42514</v>
      </c>
      <c r="K1224" s="2">
        <v>42514</v>
      </c>
      <c r="L1224" t="s">
        <v>40</v>
      </c>
      <c r="M1224" s="3">
        <v>0.6875</v>
      </c>
      <c r="N1224" t="s">
        <v>2944</v>
      </c>
      <c r="O1224" t="s">
        <v>2945</v>
      </c>
      <c r="P1224" t="s">
        <v>156</v>
      </c>
      <c r="Q1224" t="b">
        <v>0</v>
      </c>
      <c r="R1224" s="1">
        <v>42514</v>
      </c>
      <c r="S1224" s="2">
        <v>42514</v>
      </c>
      <c r="T1224" t="s">
        <v>40</v>
      </c>
      <c r="U1224" s="3">
        <v>0.75</v>
      </c>
      <c r="V1224" t="s">
        <v>2949</v>
      </c>
      <c r="W1224" t="s">
        <v>2950</v>
      </c>
      <c r="X1224" t="s">
        <v>156</v>
      </c>
      <c r="Y1224" t="s">
        <v>4874</v>
      </c>
      <c r="Z1224" t="s">
        <v>4875</v>
      </c>
      <c r="AA1224" t="s">
        <v>4874</v>
      </c>
      <c r="AD1224" t="s">
        <v>37</v>
      </c>
      <c r="AE1224" t="s">
        <v>37</v>
      </c>
      <c r="AF1224" t="s">
        <v>38</v>
      </c>
      <c r="AG1224" t="s">
        <v>33</v>
      </c>
      <c r="AH1224" t="s">
        <v>4889</v>
      </c>
      <c r="AI1224" t="s">
        <v>4890</v>
      </c>
      <c r="AK1224" t="s">
        <v>4891</v>
      </c>
    </row>
    <row r="1225" spans="1:37" x14ac:dyDescent="0.25">
      <c r="A1225" t="s">
        <v>5053</v>
      </c>
      <c r="C1225" t="s">
        <v>33</v>
      </c>
      <c r="D1225" t="s">
        <v>5594</v>
      </c>
      <c r="G1225" t="s">
        <v>5595</v>
      </c>
      <c r="H1225" t="s">
        <v>34</v>
      </c>
      <c r="I1225" t="b">
        <v>0</v>
      </c>
      <c r="J1225" s="1">
        <v>42515</v>
      </c>
      <c r="K1225" s="2">
        <v>42515</v>
      </c>
      <c r="L1225" t="s">
        <v>41</v>
      </c>
      <c r="M1225" s="3">
        <v>0.4375</v>
      </c>
      <c r="N1225" t="s">
        <v>2956</v>
      </c>
      <c r="O1225" t="s">
        <v>2957</v>
      </c>
      <c r="P1225" t="s">
        <v>156</v>
      </c>
      <c r="Q1225" t="b">
        <v>0</v>
      </c>
      <c r="R1225" s="1">
        <v>42515</v>
      </c>
      <c r="S1225" s="2">
        <v>42515</v>
      </c>
      <c r="T1225" t="s">
        <v>41</v>
      </c>
      <c r="U1225" s="3">
        <v>0.46875</v>
      </c>
      <c r="V1225" t="s">
        <v>1369</v>
      </c>
      <c r="W1225" t="s">
        <v>1370</v>
      </c>
      <c r="X1225" t="s">
        <v>156</v>
      </c>
      <c r="Y1225" t="s">
        <v>4874</v>
      </c>
      <c r="Z1225" t="s">
        <v>4875</v>
      </c>
      <c r="AA1225" t="s">
        <v>4874</v>
      </c>
      <c r="AD1225" t="s">
        <v>37</v>
      </c>
      <c r="AE1225" t="s">
        <v>37</v>
      </c>
      <c r="AF1225" t="s">
        <v>38</v>
      </c>
      <c r="AG1225" t="s">
        <v>33</v>
      </c>
      <c r="AH1225" t="s">
        <v>4971</v>
      </c>
      <c r="AI1225" t="s">
        <v>4905</v>
      </c>
      <c r="AK1225" t="s">
        <v>4972</v>
      </c>
    </row>
    <row r="1226" spans="1:37" x14ac:dyDescent="0.25">
      <c r="A1226" t="s">
        <v>4924</v>
      </c>
      <c r="C1226" t="s">
        <v>33</v>
      </c>
      <c r="D1226" t="s">
        <v>5596</v>
      </c>
      <c r="G1226" t="s">
        <v>5597</v>
      </c>
      <c r="H1226" t="s">
        <v>34</v>
      </c>
      <c r="I1226" t="b">
        <v>0</v>
      </c>
      <c r="J1226" s="1">
        <v>42516</v>
      </c>
      <c r="K1226" s="2">
        <v>42516</v>
      </c>
      <c r="L1226" t="s">
        <v>42</v>
      </c>
      <c r="M1226" s="3">
        <v>0.625</v>
      </c>
      <c r="N1226" t="s">
        <v>2501</v>
      </c>
      <c r="O1226" t="s">
        <v>2502</v>
      </c>
      <c r="P1226" t="s">
        <v>156</v>
      </c>
      <c r="Q1226" t="b">
        <v>0</v>
      </c>
      <c r="R1226" s="1">
        <v>42516</v>
      </c>
      <c r="S1226" s="2">
        <v>42516</v>
      </c>
      <c r="T1226" t="s">
        <v>42</v>
      </c>
      <c r="U1226" s="3">
        <v>0.75</v>
      </c>
      <c r="V1226" t="s">
        <v>2507</v>
      </c>
      <c r="W1226" t="s">
        <v>2508</v>
      </c>
      <c r="X1226" t="s">
        <v>156</v>
      </c>
      <c r="Y1226" t="s">
        <v>4874</v>
      </c>
      <c r="Z1226" t="s">
        <v>4875</v>
      </c>
      <c r="AA1226" t="s">
        <v>4874</v>
      </c>
      <c r="AD1226" t="s">
        <v>37</v>
      </c>
      <c r="AE1226" t="s">
        <v>37</v>
      </c>
      <c r="AF1226" t="s">
        <v>38</v>
      </c>
      <c r="AG1226" t="s">
        <v>33</v>
      </c>
      <c r="AH1226" t="s">
        <v>4927</v>
      </c>
      <c r="AI1226" t="s">
        <v>4928</v>
      </c>
      <c r="AK1226" t="s">
        <v>4929</v>
      </c>
    </row>
    <row r="1227" spans="1:37" x14ac:dyDescent="0.25">
      <c r="A1227" t="s">
        <v>4935</v>
      </c>
      <c r="C1227" t="s">
        <v>33</v>
      </c>
      <c r="D1227" t="s">
        <v>5598</v>
      </c>
      <c r="G1227" t="s">
        <v>5599</v>
      </c>
      <c r="H1227" t="s">
        <v>34</v>
      </c>
      <c r="I1227" t="b">
        <v>0</v>
      </c>
      <c r="J1227" s="1">
        <v>42517</v>
      </c>
      <c r="K1227" s="2">
        <v>42517</v>
      </c>
      <c r="L1227" t="s">
        <v>43</v>
      </c>
      <c r="M1227" s="3">
        <v>0.4375</v>
      </c>
      <c r="N1227" t="s">
        <v>5600</v>
      </c>
      <c r="O1227" t="s">
        <v>5601</v>
      </c>
      <c r="P1227" t="s">
        <v>156</v>
      </c>
      <c r="Q1227" t="b">
        <v>0</v>
      </c>
      <c r="R1227" s="1">
        <v>42517</v>
      </c>
      <c r="S1227" s="2">
        <v>42517</v>
      </c>
      <c r="T1227" t="s">
        <v>43</v>
      </c>
      <c r="U1227" s="3">
        <v>0.46875</v>
      </c>
      <c r="V1227" t="s">
        <v>5602</v>
      </c>
      <c r="W1227" t="s">
        <v>5603</v>
      </c>
      <c r="X1227" t="s">
        <v>156</v>
      </c>
      <c r="Y1227" t="s">
        <v>4874</v>
      </c>
      <c r="Z1227" t="s">
        <v>4875</v>
      </c>
      <c r="AA1227" t="s">
        <v>4874</v>
      </c>
      <c r="AD1227" t="s">
        <v>37</v>
      </c>
      <c r="AE1227" t="s">
        <v>37</v>
      </c>
      <c r="AF1227" t="s">
        <v>38</v>
      </c>
      <c r="AG1227" t="s">
        <v>33</v>
      </c>
      <c r="AH1227" t="s">
        <v>4971</v>
      </c>
      <c r="AI1227" t="s">
        <v>4942</v>
      </c>
      <c r="AK1227" t="s">
        <v>4972</v>
      </c>
    </row>
    <row r="1228" spans="1:37" x14ac:dyDescent="0.25">
      <c r="A1228" t="s">
        <v>4943</v>
      </c>
      <c r="C1228" t="s">
        <v>33</v>
      </c>
      <c r="D1228" t="s">
        <v>5526</v>
      </c>
      <c r="E1228" t="s">
        <v>5604</v>
      </c>
      <c r="G1228" t="s">
        <v>5605</v>
      </c>
      <c r="H1228" t="s">
        <v>34</v>
      </c>
      <c r="I1228" t="b">
        <v>0</v>
      </c>
      <c r="J1228" s="1">
        <v>42517</v>
      </c>
      <c r="K1228" s="2">
        <v>42517</v>
      </c>
      <c r="L1228" t="s">
        <v>43</v>
      </c>
      <c r="M1228" s="3">
        <v>0.58333333333333337</v>
      </c>
      <c r="N1228" t="s">
        <v>5604</v>
      </c>
      <c r="O1228" t="s">
        <v>5606</v>
      </c>
      <c r="P1228" t="s">
        <v>156</v>
      </c>
      <c r="Q1228" t="b">
        <v>0</v>
      </c>
      <c r="R1228" s="1">
        <v>42517</v>
      </c>
      <c r="S1228" s="2">
        <v>42517</v>
      </c>
      <c r="T1228" t="s">
        <v>43</v>
      </c>
      <c r="U1228" s="3">
        <v>0.75</v>
      </c>
      <c r="V1228" t="s">
        <v>5607</v>
      </c>
      <c r="W1228" t="s">
        <v>5608</v>
      </c>
      <c r="X1228" t="s">
        <v>156</v>
      </c>
      <c r="Y1228" t="s">
        <v>4874</v>
      </c>
      <c r="Z1228" t="s">
        <v>4875</v>
      </c>
      <c r="AA1228" t="s">
        <v>4874</v>
      </c>
      <c r="AD1228" t="s">
        <v>37</v>
      </c>
      <c r="AE1228" t="s">
        <v>37</v>
      </c>
      <c r="AF1228" t="s">
        <v>38</v>
      </c>
      <c r="AG1228" t="s">
        <v>33</v>
      </c>
      <c r="AH1228" t="s">
        <v>4889</v>
      </c>
      <c r="AI1228" t="s">
        <v>4948</v>
      </c>
      <c r="AK1228" t="s">
        <v>5530</v>
      </c>
    </row>
    <row r="1229" spans="1:37" x14ac:dyDescent="0.25">
      <c r="A1229" t="s">
        <v>5609</v>
      </c>
      <c r="C1229" t="s">
        <v>33</v>
      </c>
      <c r="D1229" t="s">
        <v>5610</v>
      </c>
      <c r="G1229" t="s">
        <v>5611</v>
      </c>
      <c r="H1229" t="s">
        <v>34</v>
      </c>
      <c r="I1229" t="b">
        <v>0</v>
      </c>
      <c r="J1229" s="1">
        <v>42518</v>
      </c>
      <c r="K1229" s="2">
        <v>42518</v>
      </c>
      <c r="L1229" t="s">
        <v>35</v>
      </c>
      <c r="M1229" s="3">
        <v>0.58333333333333337</v>
      </c>
      <c r="N1229" t="s">
        <v>1397</v>
      </c>
      <c r="O1229" t="s">
        <v>1398</v>
      </c>
      <c r="P1229" t="s">
        <v>156</v>
      </c>
      <c r="Q1229" t="b">
        <v>0</v>
      </c>
      <c r="R1229" s="1">
        <v>42518</v>
      </c>
      <c r="S1229" s="2">
        <v>42518</v>
      </c>
      <c r="T1229" t="s">
        <v>35</v>
      </c>
      <c r="U1229" s="3">
        <v>0.58333333333333337</v>
      </c>
      <c r="V1229" t="s">
        <v>1397</v>
      </c>
      <c r="W1229" t="s">
        <v>1398</v>
      </c>
      <c r="X1229" t="s">
        <v>156</v>
      </c>
      <c r="Y1229" t="s">
        <v>4874</v>
      </c>
      <c r="Z1229" t="s">
        <v>4875</v>
      </c>
      <c r="AA1229" t="s">
        <v>4874</v>
      </c>
      <c r="AD1229" t="s">
        <v>37</v>
      </c>
      <c r="AE1229" t="s">
        <v>37</v>
      </c>
      <c r="AF1229" t="s">
        <v>38</v>
      </c>
      <c r="AG1229" t="s">
        <v>33</v>
      </c>
      <c r="AH1229" t="s">
        <v>5612</v>
      </c>
      <c r="AI1229" t="s">
        <v>5613</v>
      </c>
      <c r="AK1229" t="s">
        <v>5614</v>
      </c>
    </row>
    <row r="1230" spans="1:37" x14ac:dyDescent="0.25">
      <c r="A1230" t="s">
        <v>1402</v>
      </c>
      <c r="C1230" t="s">
        <v>33</v>
      </c>
      <c r="D1230" t="s">
        <v>1403</v>
      </c>
      <c r="E1230" t="s">
        <v>1404</v>
      </c>
      <c r="G1230" t="s">
        <v>1405</v>
      </c>
      <c r="H1230" t="s">
        <v>34</v>
      </c>
      <c r="I1230" t="b">
        <v>1</v>
      </c>
      <c r="J1230" s="1">
        <v>42520</v>
      </c>
      <c r="K1230" s="2">
        <v>42520</v>
      </c>
      <c r="L1230" t="s">
        <v>39</v>
      </c>
      <c r="M1230" s="3">
        <v>0</v>
      </c>
      <c r="N1230" t="s">
        <v>1406</v>
      </c>
      <c r="O1230">
        <v>20160530</v>
      </c>
      <c r="Q1230" t="b">
        <v>1</v>
      </c>
      <c r="R1230" s="1">
        <v>42520</v>
      </c>
      <c r="S1230" s="2">
        <v>42520</v>
      </c>
      <c r="T1230" t="s">
        <v>39</v>
      </c>
      <c r="U1230" s="3">
        <v>0</v>
      </c>
      <c r="V1230" t="s">
        <v>1406</v>
      </c>
      <c r="W1230">
        <v>20160530</v>
      </c>
      <c r="Y1230" t="s">
        <v>305</v>
      </c>
      <c r="AA1230" t="s">
        <v>164</v>
      </c>
      <c r="AD1230" t="s">
        <v>37</v>
      </c>
      <c r="AE1230" t="s">
        <v>37</v>
      </c>
      <c r="AF1230" t="s">
        <v>38</v>
      </c>
      <c r="AG1230" t="s">
        <v>33</v>
      </c>
      <c r="AH1230" t="s">
        <v>1407</v>
      </c>
      <c r="AI1230" t="s">
        <v>1408</v>
      </c>
      <c r="AK1230" t="s">
        <v>1409</v>
      </c>
    </row>
    <row r="1231" spans="1:37" x14ac:dyDescent="0.25">
      <c r="A1231" t="s">
        <v>4871</v>
      </c>
      <c r="C1231" t="s">
        <v>33</v>
      </c>
      <c r="D1231" t="s">
        <v>4872</v>
      </c>
      <c r="E1231" t="s">
        <v>4859</v>
      </c>
      <c r="G1231" t="s">
        <v>5615</v>
      </c>
      <c r="H1231" t="s">
        <v>34</v>
      </c>
      <c r="I1231" t="b">
        <v>0</v>
      </c>
      <c r="J1231" s="1">
        <v>42521</v>
      </c>
      <c r="K1231" s="2">
        <v>42521</v>
      </c>
      <c r="L1231" t="s">
        <v>40</v>
      </c>
      <c r="M1231" s="3">
        <v>0.41666666666666669</v>
      </c>
      <c r="N1231" t="s">
        <v>4859</v>
      </c>
      <c r="O1231" t="s">
        <v>4860</v>
      </c>
      <c r="P1231" t="s">
        <v>156</v>
      </c>
      <c r="Q1231" t="b">
        <v>0</v>
      </c>
      <c r="R1231" s="1">
        <v>42521</v>
      </c>
      <c r="S1231" s="2">
        <v>42521</v>
      </c>
      <c r="T1231" t="s">
        <v>40</v>
      </c>
      <c r="U1231" s="3">
        <v>0.70833333333333337</v>
      </c>
      <c r="V1231" t="s">
        <v>4866</v>
      </c>
      <c r="W1231" t="s">
        <v>4867</v>
      </c>
      <c r="X1231" t="s">
        <v>156</v>
      </c>
      <c r="Y1231" t="s">
        <v>4874</v>
      </c>
      <c r="Z1231" t="s">
        <v>4875</v>
      </c>
      <c r="AA1231" t="s">
        <v>4874</v>
      </c>
      <c r="AD1231" t="s">
        <v>37</v>
      </c>
      <c r="AE1231" t="s">
        <v>37</v>
      </c>
      <c r="AF1231" t="s">
        <v>38</v>
      </c>
      <c r="AG1231" t="s">
        <v>33</v>
      </c>
      <c r="AH1231" t="s">
        <v>4876</v>
      </c>
      <c r="AI1231" t="s">
        <v>4877</v>
      </c>
      <c r="AK1231" t="s">
        <v>4878</v>
      </c>
    </row>
    <row r="1232" spans="1:37" x14ac:dyDescent="0.25">
      <c r="A1232" t="s">
        <v>4879</v>
      </c>
      <c r="C1232" t="s">
        <v>33</v>
      </c>
      <c r="D1232" t="s">
        <v>5616</v>
      </c>
      <c r="G1232" t="s">
        <v>5617</v>
      </c>
      <c r="H1232" t="s">
        <v>34</v>
      </c>
      <c r="I1232" t="b">
        <v>0</v>
      </c>
      <c r="J1232" s="1">
        <v>42521</v>
      </c>
      <c r="K1232" s="2">
        <v>42521</v>
      </c>
      <c r="L1232" t="s">
        <v>40</v>
      </c>
      <c r="M1232" s="3">
        <v>0.625</v>
      </c>
      <c r="N1232" t="s">
        <v>5618</v>
      </c>
      <c r="O1232" t="s">
        <v>5619</v>
      </c>
      <c r="P1232" t="s">
        <v>156</v>
      </c>
      <c r="Q1232" t="b">
        <v>0</v>
      </c>
      <c r="R1232" s="1">
        <v>42521</v>
      </c>
      <c r="S1232" s="2">
        <v>42521</v>
      </c>
      <c r="T1232" t="s">
        <v>40</v>
      </c>
      <c r="U1232" s="3">
        <v>0.79166666666666663</v>
      </c>
      <c r="V1232" t="s">
        <v>5620</v>
      </c>
      <c r="W1232" t="s">
        <v>5621</v>
      </c>
      <c r="X1232" t="s">
        <v>156</v>
      </c>
      <c r="Y1232" t="s">
        <v>4874</v>
      </c>
      <c r="Z1232" t="s">
        <v>4875</v>
      </c>
      <c r="AA1232" t="s">
        <v>4874</v>
      </c>
      <c r="AD1232" t="s">
        <v>37</v>
      </c>
      <c r="AE1232" t="s">
        <v>37</v>
      </c>
      <c r="AF1232" t="s">
        <v>38</v>
      </c>
      <c r="AG1232" t="s">
        <v>33</v>
      </c>
      <c r="AH1232" t="s">
        <v>4884</v>
      </c>
      <c r="AI1232" t="s">
        <v>4885</v>
      </c>
      <c r="AK1232" t="s">
        <v>4886</v>
      </c>
    </row>
    <row r="1233" spans="1:37" x14ac:dyDescent="0.25">
      <c r="A1233" t="s">
        <v>4892</v>
      </c>
      <c r="C1233" t="s">
        <v>33</v>
      </c>
      <c r="D1233" t="s">
        <v>5622</v>
      </c>
      <c r="G1233" t="s">
        <v>5623</v>
      </c>
      <c r="H1233" t="s">
        <v>34</v>
      </c>
      <c r="I1233" t="b">
        <v>0</v>
      </c>
      <c r="J1233" s="1">
        <v>42521</v>
      </c>
      <c r="K1233" s="2">
        <v>42521</v>
      </c>
      <c r="L1233" t="s">
        <v>40</v>
      </c>
      <c r="M1233" s="3">
        <v>0.73958333333333337</v>
      </c>
      <c r="N1233" t="s">
        <v>5624</v>
      </c>
      <c r="O1233" t="s">
        <v>5625</v>
      </c>
      <c r="P1233" t="s">
        <v>156</v>
      </c>
      <c r="Q1233" t="b">
        <v>0</v>
      </c>
      <c r="R1233" s="1">
        <v>42521</v>
      </c>
      <c r="S1233" s="2">
        <v>42521</v>
      </c>
      <c r="T1233" t="s">
        <v>40</v>
      </c>
      <c r="U1233" s="3">
        <v>0.82291666666666663</v>
      </c>
      <c r="V1233" t="s">
        <v>5626</v>
      </c>
      <c r="W1233" t="s">
        <v>5627</v>
      </c>
      <c r="X1233" t="s">
        <v>156</v>
      </c>
      <c r="Y1233" t="s">
        <v>4874</v>
      </c>
      <c r="Z1233" t="s">
        <v>4875</v>
      </c>
      <c r="AA1233" t="s">
        <v>4874</v>
      </c>
      <c r="AD1233" t="s">
        <v>37</v>
      </c>
      <c r="AE1233" t="s">
        <v>37</v>
      </c>
      <c r="AF1233" t="s">
        <v>38</v>
      </c>
      <c r="AG1233" t="s">
        <v>33</v>
      </c>
      <c r="AH1233" t="s">
        <v>5298</v>
      </c>
      <c r="AI1233" t="s">
        <v>4900</v>
      </c>
      <c r="AK1233" t="s">
        <v>5299</v>
      </c>
    </row>
  </sheetData>
  <sortState ref="A2:AI146">
    <sortCondition ref="A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02"/>
  <sheetViews>
    <sheetView tabSelected="1" workbookViewId="0">
      <pane ySplit="1" topLeftCell="A2" activePane="bottomLeft" state="frozen"/>
      <selection pane="bottomLeft" activeCell="A2" sqref="A2"/>
    </sheetView>
  </sheetViews>
  <sheetFormatPr defaultRowHeight="15" x14ac:dyDescent="0.25"/>
  <sheetData>
    <row r="1" spans="1:4" x14ac:dyDescent="0.25">
      <c r="A1" t="s">
        <v>44</v>
      </c>
      <c r="B1" t="s">
        <v>1218</v>
      </c>
      <c r="C1" t="s">
        <v>5628</v>
      </c>
      <c r="D1" t="s">
        <v>1220</v>
      </c>
    </row>
    <row r="2" spans="1:4" x14ac:dyDescent="0.25">
      <c r="A2" t="str">
        <f>DATA_GOES_HERE!Y29</f>
        <v>All Libraries</v>
      </c>
      <c r="B2" t="b">
        <f>IF(DATA_GOES_HERE!AH29="","",
IF(ISNUMBER(SEARCH("*ADULTS*",DATA_GOES_HERE!AH29)),"ADULTS",
IF(ISNUMBER(SEARCH("*CHILDREN*",DATA_GOES_HERE!AH29)),"CHILDREN",
IF(ISNUMBER(SEARCH("*TEENS*",DATA_GOES_HERE!AH29)),"TEENS"))))</f>
        <v>0</v>
      </c>
      <c r="C2">
        <f>DATA_GOES_HERE!O29</f>
        <v>20160310</v>
      </c>
      <c r="D2" t="str">
        <f>CONCATENATE(DATA_GOES_HERE!A29,CHAR(13),DATA_GOES_HERE!L29,", ",TEXT((DATA_GOES_HERE!J29),"MMM D")," ",TEXT((DATA_GOES_HERE!M29), "h:mm am/pm"))</f>
        <v xml:space="preserve"> CLOSED: All Libraries Closed for Staff Training_x000D_Thursday, Mar 10 12:00 AM</v>
      </c>
    </row>
    <row r="3" spans="1:4" x14ac:dyDescent="0.25">
      <c r="A3" t="str">
        <f>DATA_GOES_HERE!Y71</f>
        <v>All Libraries</v>
      </c>
      <c r="B3" t="b">
        <f>IF(DATA_GOES_HERE!AH71="","",
IF(ISNUMBER(SEARCH("*ADULTS*",DATA_GOES_HERE!AH71)),"ADULTS",
IF(ISNUMBER(SEARCH("*CHILDREN*",DATA_GOES_HERE!AH71)),"CHILDREN",
IF(ISNUMBER(SEARCH("*TEENS*",DATA_GOES_HERE!AH71)),"TEENS"))))</f>
        <v>0</v>
      </c>
      <c r="D3" t="str">
        <f>CONCATENATE(DATA_GOES_HERE!A71,CHAR(13),DATA_GOES_HERE!L71,", ",TEXT((DATA_GOES_HERE!J71),"MMM D")," ",TEXT((DATA_GOES_HERE!M71), "h:mm am/pm"))</f>
        <v xml:space="preserve"> CLOSED: Easter Sunday_x000D_Sunday, Mar 27 12:00 AM</v>
      </c>
    </row>
    <row r="4" spans="1:4" x14ac:dyDescent="0.25">
      <c r="A4" t="str">
        <f>DATA_GOES_HERE!Y2</f>
        <v>Bellevue</v>
      </c>
      <c r="B4" t="str">
        <f>IF(DATA_GOES_HERE!AH2="","",
IF(ISNUMBER(SEARCH("*ADULTS*",DATA_GOES_HERE!AH2)),"ADULTS",
IF(ISNUMBER(SEARCH("*CHILDREN*",DATA_GOES_HERE!AH2)),"CHILDREN",
IF(ISNUMBER(SEARCH("*TEENS*",DATA_GOES_HERE!AH2)),"TEENS"))))</f>
        <v>CHILDREN</v>
      </c>
      <c r="D4" t="str">
        <f>CONCATENATE(DATA_GOES_HERE!A2,CHAR(13),DATA_GOES_HERE!L2,", ",TEXT((DATA_GOES_HERE!J2),"MMM D")," ",TEXT((DATA_GOES_HERE!M2), "h:mm am/pm"))</f>
        <v xml:space="preserve"> Adventure Club: Crafts, Movies, and More_x000D_Tuesday, Mar 1 4:00 PM</v>
      </c>
    </row>
    <row r="5" spans="1:4" x14ac:dyDescent="0.25">
      <c r="A5" t="str">
        <f>DATA_GOES_HERE!Y5</f>
        <v>Bellevue</v>
      </c>
      <c r="B5" t="str">
        <f>IF(DATA_GOES_HERE!AH5="","",
IF(ISNUMBER(SEARCH("*ADULTS*",DATA_GOES_HERE!AH5)),"ADULTS",
IF(ISNUMBER(SEARCH("*CHILDREN*",DATA_GOES_HERE!AH5)),"CHILDREN",
IF(ISNUMBER(SEARCH("*TEENS*",DATA_GOES_HERE!AH5)),"TEENS"))))</f>
        <v>CHILDREN</v>
      </c>
      <c r="D5" t="str">
        <f>CONCATENATE(DATA_GOES_HERE!A5,CHAR(13),DATA_GOES_HERE!L5,", ",TEXT((DATA_GOES_HERE!J5),"MMM D")," ",TEXT((DATA_GOES_HERE!M5), "h:mm am/pm"))</f>
        <v xml:space="preserve"> Story Time _x000D_Wednesday, Mar 2 10:15 AM</v>
      </c>
    </row>
    <row r="6" spans="1:4" x14ac:dyDescent="0.25">
      <c r="A6" t="str">
        <f>DATA_GOES_HERE!Y6</f>
        <v>Bellevue</v>
      </c>
      <c r="B6" t="str">
        <f>IF(DATA_GOES_HERE!AH6="","",
IF(ISNUMBER(SEARCH("*ADULTS*",DATA_GOES_HERE!AH6)),"ADULTS",
IF(ISNUMBER(SEARCH("*CHILDREN*",DATA_GOES_HERE!AH6)),"CHILDREN",
IF(ISNUMBER(SEARCH("*TEENS*",DATA_GOES_HERE!AH6)),"TEENS"))))</f>
        <v>CHILDREN</v>
      </c>
      <c r="D6" t="str">
        <f>CONCATENATE(DATA_GOES_HERE!A6,CHAR(13),DATA_GOES_HERE!L6,", ",TEXT((DATA_GOES_HERE!J6),"MMM D")," ",TEXT((DATA_GOES_HERE!M6), "h:mm am/pm"))</f>
        <v xml:space="preserve"> Story Time_x000D_Wednesday, Mar 2 11:15 AM</v>
      </c>
    </row>
    <row r="7" spans="1:4" x14ac:dyDescent="0.25">
      <c r="A7" t="str">
        <f>DATA_GOES_HERE!Y10</f>
        <v>Bellevue</v>
      </c>
      <c r="B7" t="str">
        <f>IF(DATA_GOES_HERE!AH10="","",
IF(ISNUMBER(SEARCH("*ADULTS*",DATA_GOES_HERE!AH10)),"ADULTS",
IF(ISNUMBER(SEARCH("*CHILDREN*",DATA_GOES_HERE!AH10)),"CHILDREN",
IF(ISNUMBER(SEARCH("*TEENS*",DATA_GOES_HERE!AH10)),"TEENS"))))</f>
        <v>CHILDREN</v>
      </c>
      <c r="D7" t="str">
        <f>CONCATENATE(DATA_GOES_HERE!A10,CHAR(13),DATA_GOES_HERE!L10,", ",TEXT((DATA_GOES_HERE!J10),"MMM D")," ",TEXT((DATA_GOES_HERE!M10), "h:mm am/pm"))</f>
        <v xml:space="preserve"> Crayon Kids: Crafts and Fun_x000D_Thursday, Mar 3 10:15 AM</v>
      </c>
    </row>
    <row r="8" spans="1:4" x14ac:dyDescent="0.25">
      <c r="A8" t="str">
        <f>DATA_GOES_HERE!Y16</f>
        <v>Bellevue</v>
      </c>
      <c r="B8" t="str">
        <f>IF(DATA_GOES_HERE!AH16="","",
IF(ISNUMBER(SEARCH("*ADULTS*",DATA_GOES_HERE!AH16)),"ADULTS",
IF(ISNUMBER(SEARCH("*CHILDREN*",DATA_GOES_HERE!AH16)),"CHILDREN",
IF(ISNUMBER(SEARCH("*TEENS*",DATA_GOES_HERE!AH16)),"TEENS"))))</f>
        <v>CHILDREN</v>
      </c>
      <c r="D8" t="str">
        <f>CONCATENATE(DATA_GOES_HERE!A16,CHAR(13),DATA_GOES_HERE!L16,", ",TEXT((DATA_GOES_HERE!J16),"MMM D")," ",TEXT((DATA_GOES_HERE!M16), "h:mm am/pm"))</f>
        <v xml:space="preserve"> Storyland Saturdays: Preschool Story Time_x000D_Saturday, Mar 5 10:15 AM</v>
      </c>
    </row>
    <row r="9" spans="1:4" x14ac:dyDescent="0.25">
      <c r="A9" t="str">
        <f>DATA_GOES_HERE!Y18</f>
        <v>Bellevue</v>
      </c>
      <c r="B9" t="str">
        <f>IF(DATA_GOES_HERE!AH18="","",
IF(ISNUMBER(SEARCH("*ADULTS*",DATA_GOES_HERE!AH18)),"ADULTS",
IF(ISNUMBER(SEARCH("*CHILDREN*",DATA_GOES_HERE!AH18)),"CHILDREN",
IF(ISNUMBER(SEARCH("*TEENS*",DATA_GOES_HERE!AH18)),"TEENS"))))</f>
        <v>CHILDREN</v>
      </c>
      <c r="D9" t="str">
        <f>CONCATENATE(DATA_GOES_HERE!A18,CHAR(13),DATA_GOES_HERE!L18,", ",TEXT((DATA_GOES_HERE!J18),"MMM D")," ",TEXT((DATA_GOES_HERE!M18), "h:mm am/pm"))</f>
        <v xml:space="preserve"> Mother Goose Moments_x000D_Monday, Mar 7 10:15 AM</v>
      </c>
    </row>
    <row r="10" spans="1:4" x14ac:dyDescent="0.25">
      <c r="A10" t="str">
        <f>DATA_GOES_HERE!Y20</f>
        <v>Bellevue</v>
      </c>
      <c r="B10" t="str">
        <f>IF(DATA_GOES_HERE!AH20="","",
IF(ISNUMBER(SEARCH("*ADULTS*",DATA_GOES_HERE!AH20)),"ADULTS",
IF(ISNUMBER(SEARCH("*CHILDREN*",DATA_GOES_HERE!AH20)),"CHILDREN",
IF(ISNUMBER(SEARCH("*TEENS*",DATA_GOES_HERE!AH20)),"TEENS"))))</f>
        <v>CHILDREN</v>
      </c>
      <c r="D10" t="str">
        <f>CONCATENATE(DATA_GOES_HERE!A20,CHAR(13),DATA_GOES_HERE!L20,", ",TEXT((DATA_GOES_HERE!J20),"MMM D")," ",TEXT((DATA_GOES_HERE!M20), "h:mm am/pm"))</f>
        <v xml:space="preserve"> Family Fun Time: Songs, Craft, and More_x000D_Monday, Mar 7 6:30 PM</v>
      </c>
    </row>
    <row r="11" spans="1:4" x14ac:dyDescent="0.25">
      <c r="A11" t="str">
        <f>DATA_GOES_HERE!Y21</f>
        <v>Bellevue</v>
      </c>
      <c r="B11" t="str">
        <f>IF(DATA_GOES_HERE!AH21="","",
IF(ISNUMBER(SEARCH("*ADULTS*",DATA_GOES_HERE!AH21)),"ADULTS",
IF(ISNUMBER(SEARCH("*CHILDREN*",DATA_GOES_HERE!AH21)),"CHILDREN",
IF(ISNUMBER(SEARCH("*TEENS*",DATA_GOES_HERE!AH21)),"TEENS"))))</f>
        <v>CHILDREN</v>
      </c>
      <c r="D11" t="str">
        <f>CONCATENATE(DATA_GOES_HERE!A21,CHAR(13),DATA_GOES_HERE!L21,", ",TEXT((DATA_GOES_HERE!J21),"MMM D")," ",TEXT((DATA_GOES_HERE!M21), "h:mm am/pm"))</f>
        <v xml:space="preserve"> Adventure Club: Crafts, Movies, and More_x000D_Tuesday, Mar 8 4:00 PM</v>
      </c>
    </row>
    <row r="12" spans="1:4" x14ac:dyDescent="0.25">
      <c r="A12" t="str">
        <f>DATA_GOES_HERE!Y24</f>
        <v>Bellevue</v>
      </c>
      <c r="B12" t="str">
        <f>IF(DATA_GOES_HERE!AH24="","",
IF(ISNUMBER(SEARCH("*ADULTS*",DATA_GOES_HERE!AH24)),"ADULTS",
IF(ISNUMBER(SEARCH("*CHILDREN*",DATA_GOES_HERE!AH24)),"CHILDREN",
IF(ISNUMBER(SEARCH("*TEENS*",DATA_GOES_HERE!AH24)),"TEENS"))))</f>
        <v>CHILDREN</v>
      </c>
      <c r="D12" t="str">
        <f>CONCATENATE(DATA_GOES_HERE!A24,CHAR(13),DATA_GOES_HERE!L24,", ",TEXT((DATA_GOES_HERE!J24),"MMM D")," ",TEXT((DATA_GOES_HERE!M24), "h:mm am/pm"))</f>
        <v xml:space="preserve"> Story Time_x000D_Wednesday, Mar 9 10:15 AM</v>
      </c>
    </row>
    <row r="13" spans="1:4" x14ac:dyDescent="0.25">
      <c r="A13" t="str">
        <f>DATA_GOES_HERE!Y25</f>
        <v>Bellevue</v>
      </c>
      <c r="B13" t="str">
        <f>IF(DATA_GOES_HERE!AH25="","",
IF(ISNUMBER(SEARCH("*ADULTS*",DATA_GOES_HERE!AH25)),"ADULTS",
IF(ISNUMBER(SEARCH("*CHILDREN*",DATA_GOES_HERE!AH25)),"CHILDREN",
IF(ISNUMBER(SEARCH("*TEENS*",DATA_GOES_HERE!AH25)),"TEENS"))))</f>
        <v>CHILDREN</v>
      </c>
      <c r="D13" t="str">
        <f>CONCATENATE(DATA_GOES_HERE!A25,CHAR(13),DATA_GOES_HERE!L25,", ",TEXT((DATA_GOES_HERE!J25),"MMM D")," ",TEXT((DATA_GOES_HERE!M25), "h:mm am/pm"))</f>
        <v xml:space="preserve"> Story Time_x000D_Wednesday, Mar 9 11:15 AM</v>
      </c>
    </row>
    <row r="14" spans="1:4" x14ac:dyDescent="0.25">
      <c r="A14" t="str">
        <f>DATA_GOES_HERE!Y26</f>
        <v>Bellevue</v>
      </c>
      <c r="B14" t="str">
        <f>IF(DATA_GOES_HERE!AH26="","",
IF(ISNUMBER(SEARCH("*ADULTS*",DATA_GOES_HERE!AH26)),"ADULTS",
IF(ISNUMBER(SEARCH("*CHILDREN*",DATA_GOES_HERE!AH26)),"CHILDREN",
IF(ISNUMBER(SEARCH("*TEENS*",DATA_GOES_HERE!AH26)),"TEENS"))))</f>
        <v>CHILDREN</v>
      </c>
      <c r="D14" t="str">
        <f>CONCATENATE(DATA_GOES_HERE!A26,CHAR(13),DATA_GOES_HERE!L26,", ",TEXT((DATA_GOES_HERE!J26),"MMM D")," ",TEXT((DATA_GOES_HERE!M26), "h:mm am/pm"))</f>
        <v xml:space="preserve"> Homeschool Crew: Learn About Loom Weaving_x000D_Wednesday, Mar 9 2:00 PM</v>
      </c>
    </row>
    <row r="15" spans="1:4" x14ac:dyDescent="0.25">
      <c r="A15" t="str">
        <f>DATA_GOES_HERE!Y33</f>
        <v>Bellevue</v>
      </c>
      <c r="B15" t="str">
        <f>IF(DATA_GOES_HERE!AH33="","",
IF(ISNUMBER(SEARCH("*ADULTS*",DATA_GOES_HERE!AH33)),"ADULTS",
IF(ISNUMBER(SEARCH("*CHILDREN*",DATA_GOES_HERE!AH33)),"CHILDREN",
IF(ISNUMBER(SEARCH("*TEENS*",DATA_GOES_HERE!AH33)),"TEENS"))))</f>
        <v>CHILDREN</v>
      </c>
      <c r="D15" t="str">
        <f>CONCATENATE(DATA_GOES_HERE!A33,CHAR(13),DATA_GOES_HERE!L33,", ",TEXT((DATA_GOES_HERE!J33),"MMM D")," ",TEXT((DATA_GOES_HERE!M33), "h:mm am/pm"))</f>
        <v xml:space="preserve"> Storyland Saturdays: Preschool Story Time_x000D_Saturday, Mar 12 10:15 AM</v>
      </c>
    </row>
    <row r="16" spans="1:4" x14ac:dyDescent="0.25">
      <c r="A16" t="str">
        <f>DATA_GOES_HERE!Y36</f>
        <v>Bellevue</v>
      </c>
      <c r="B16" t="str">
        <f>IF(DATA_GOES_HERE!AH36="","",
IF(ISNUMBER(SEARCH("*ADULTS*",DATA_GOES_HERE!AH36)),"ADULTS",
IF(ISNUMBER(SEARCH("*CHILDREN*",DATA_GOES_HERE!AH36)),"CHILDREN",
IF(ISNUMBER(SEARCH("*TEENS*",DATA_GOES_HERE!AH36)),"TEENS"))))</f>
        <v>CHILDREN</v>
      </c>
      <c r="D16" t="str">
        <f>CONCATENATE(DATA_GOES_HERE!A36,CHAR(13),DATA_GOES_HERE!L36,", ",TEXT((DATA_GOES_HERE!J36),"MMM D")," ",TEXT((DATA_GOES_HERE!M36), "h:mm am/pm"))</f>
        <v xml:space="preserve"> Matinee Saturday: Hop (2011)_x000D_Saturday, Mar 12 2:00 PM</v>
      </c>
    </row>
    <row r="17" spans="1:4" x14ac:dyDescent="0.25">
      <c r="A17" t="str">
        <f>DATA_GOES_HERE!Y37</f>
        <v>Bellevue</v>
      </c>
      <c r="B17" t="str">
        <f>IF(DATA_GOES_HERE!AH37="","",
IF(ISNUMBER(SEARCH("*ADULTS*",DATA_GOES_HERE!AH37)),"ADULTS",
IF(ISNUMBER(SEARCH("*CHILDREN*",DATA_GOES_HERE!AH37)),"CHILDREN",
IF(ISNUMBER(SEARCH("*TEENS*",DATA_GOES_HERE!AH37)),"TEENS"))))</f>
        <v>CHILDREN</v>
      </c>
      <c r="D17" t="str">
        <f>CONCATENATE(DATA_GOES_HERE!A37,CHAR(13),DATA_GOES_HERE!L37,", ",TEXT((DATA_GOES_HERE!J37),"MMM D")," ",TEXT((DATA_GOES_HERE!M37), "h:mm am/pm"))</f>
        <v xml:space="preserve"> Mother Goose Moments_x000D_Monday, Mar 14 10:15 AM</v>
      </c>
    </row>
    <row r="18" spans="1:4" x14ac:dyDescent="0.25">
      <c r="A18" t="str">
        <f>DATA_GOES_HERE!Y40</f>
        <v>Bellevue</v>
      </c>
      <c r="B18" t="str">
        <f>IF(DATA_GOES_HERE!AH40="","",
IF(ISNUMBER(SEARCH("*ADULTS*",DATA_GOES_HERE!AH40)),"ADULTS",
IF(ISNUMBER(SEARCH("*CHILDREN*",DATA_GOES_HERE!AH40)),"CHILDREN",
IF(ISNUMBER(SEARCH("*TEENS*",DATA_GOES_HERE!AH40)),"TEENS"))))</f>
        <v>CHILDREN</v>
      </c>
      <c r="D18" t="str">
        <f>CONCATENATE(DATA_GOES_HERE!A40,CHAR(13),DATA_GOES_HERE!L40,", ",TEXT((DATA_GOES_HERE!J40),"MMM D")," ",TEXT((DATA_GOES_HERE!M40), "h:mm am/pm"))</f>
        <v xml:space="preserve"> Family Fun Time: Songs, Craft, and More_x000D_Monday, Mar 14 6:30 PM</v>
      </c>
    </row>
    <row r="19" spans="1:4" x14ac:dyDescent="0.25">
      <c r="A19" t="str">
        <f>DATA_GOES_HERE!Y41</f>
        <v>Bellevue</v>
      </c>
      <c r="B19" t="str">
        <f>IF(DATA_GOES_HERE!AH41="","",
IF(ISNUMBER(SEARCH("*ADULTS*",DATA_GOES_HERE!AH41)),"ADULTS",
IF(ISNUMBER(SEARCH("*CHILDREN*",DATA_GOES_HERE!AH41)),"CHILDREN",
IF(ISNUMBER(SEARCH("*TEENS*",DATA_GOES_HERE!AH41)),"TEENS"))))</f>
        <v>CHILDREN</v>
      </c>
      <c r="D19" t="str">
        <f>CONCATENATE(DATA_GOES_HERE!A41,CHAR(13),DATA_GOES_HERE!L41,", ",TEXT((DATA_GOES_HERE!J41),"MMM D")," ",TEXT((DATA_GOES_HERE!M41), "h:mm am/pm"))</f>
        <v xml:space="preserve"> Adventure Club: Crafts, Movies, and More_x000D_Tuesday, Mar 15 4:00 PM</v>
      </c>
    </row>
    <row r="20" spans="1:4" x14ac:dyDescent="0.25">
      <c r="A20" t="str">
        <f>DATA_GOES_HERE!Y44</f>
        <v>Bellevue</v>
      </c>
      <c r="B20" t="str">
        <f>IF(DATA_GOES_HERE!AH44="","",
IF(ISNUMBER(SEARCH("*ADULTS*",DATA_GOES_HERE!AH44)),"ADULTS",
IF(ISNUMBER(SEARCH("*CHILDREN*",DATA_GOES_HERE!AH44)),"CHILDREN",
IF(ISNUMBER(SEARCH("*TEENS*",DATA_GOES_HERE!AH44)),"TEENS"))))</f>
        <v>CHILDREN</v>
      </c>
      <c r="D20" t="str">
        <f>CONCATENATE(DATA_GOES_HERE!A44,CHAR(13),DATA_GOES_HERE!L44,", ",TEXT((DATA_GOES_HERE!J44),"MMM D")," ",TEXT((DATA_GOES_HERE!M44), "h:mm am/pm"))</f>
        <v xml:space="preserve"> Loving and Learning Workshop_x000D_Tuesday, Mar 15 6:30 PM</v>
      </c>
    </row>
    <row r="21" spans="1:4" x14ac:dyDescent="0.25">
      <c r="A21" t="str">
        <f>DATA_GOES_HERE!Y45</f>
        <v>Bellevue</v>
      </c>
      <c r="B21" t="str">
        <f>IF(DATA_GOES_HERE!AH45="","",
IF(ISNUMBER(SEARCH("*ADULTS*",DATA_GOES_HERE!AH45)),"ADULTS",
IF(ISNUMBER(SEARCH("*CHILDREN*",DATA_GOES_HERE!AH45)),"CHILDREN",
IF(ISNUMBER(SEARCH("*TEENS*",DATA_GOES_HERE!AH45)),"TEENS"))))</f>
        <v>CHILDREN</v>
      </c>
      <c r="D21" t="str">
        <f>CONCATENATE(DATA_GOES_HERE!A45,CHAR(13),DATA_GOES_HERE!L45,", ",TEXT((DATA_GOES_HERE!J45),"MMM D")," ",TEXT((DATA_GOES_HERE!M45), "h:mm am/pm"))</f>
        <v xml:space="preserve"> Story Time_x000D_Wednesday, Mar 16 10:15 AM</v>
      </c>
    </row>
    <row r="22" spans="1:4" x14ac:dyDescent="0.25">
      <c r="A22" t="str">
        <f>DATA_GOES_HERE!Y46</f>
        <v>Bellevue</v>
      </c>
      <c r="B22" t="str">
        <f>IF(DATA_GOES_HERE!AH46="","",
IF(ISNUMBER(SEARCH("*ADULTS*",DATA_GOES_HERE!AH46)),"ADULTS",
IF(ISNUMBER(SEARCH("*CHILDREN*",DATA_GOES_HERE!AH46)),"CHILDREN",
IF(ISNUMBER(SEARCH("*TEENS*",DATA_GOES_HERE!AH46)),"TEENS"))))</f>
        <v>CHILDREN</v>
      </c>
      <c r="D22" t="str">
        <f>CONCATENATE(DATA_GOES_HERE!A46,CHAR(13),DATA_GOES_HERE!L46,", ",TEXT((DATA_GOES_HERE!J46),"MMM D")," ",TEXT((DATA_GOES_HERE!M46), "h:mm am/pm"))</f>
        <v xml:space="preserve"> Story Time_x000D_Wednesday, Mar 16 11:15 AM</v>
      </c>
    </row>
    <row r="23" spans="1:4" x14ac:dyDescent="0.25">
      <c r="A23" t="str">
        <f>DATA_GOES_HERE!Y48</f>
        <v>Bellevue</v>
      </c>
      <c r="B23" t="str">
        <f>IF(DATA_GOES_HERE!AH48="","",
IF(ISNUMBER(SEARCH("*ADULTS*",DATA_GOES_HERE!AH48)),"ADULTS",
IF(ISNUMBER(SEARCH("*CHILDREN*",DATA_GOES_HERE!AH48)),"CHILDREN",
IF(ISNUMBER(SEARCH("*TEENS*",DATA_GOES_HERE!AH48)),"TEENS"))))</f>
        <v>CHILDREN</v>
      </c>
      <c r="D23" t="str">
        <f>CONCATENATE(DATA_GOES_HERE!A48,CHAR(13),DATA_GOES_HERE!L48,", ",TEXT((DATA_GOES_HERE!J48),"MMM D")," ",TEXT((DATA_GOES_HERE!M48), "h:mm am/pm"))</f>
        <v xml:space="preserve"> Crayon Kids: Crafts and Fun_x000D_Thursday, Mar 17 10:15 AM</v>
      </c>
    </row>
    <row r="24" spans="1:4" x14ac:dyDescent="0.25">
      <c r="A24" t="str">
        <f>DATA_GOES_HERE!Y53</f>
        <v>Bellevue</v>
      </c>
      <c r="B24" t="str">
        <f>IF(DATA_GOES_HERE!AH53="","",
IF(ISNUMBER(SEARCH("*ADULTS*",DATA_GOES_HERE!AH53)),"ADULTS",
IF(ISNUMBER(SEARCH("*CHILDREN*",DATA_GOES_HERE!AH53)),"CHILDREN",
IF(ISNUMBER(SEARCH("*TEENS*",DATA_GOES_HERE!AH53)),"TEENS"))))</f>
        <v>CHILDREN</v>
      </c>
      <c r="D24" t="str">
        <f>CONCATENATE(DATA_GOES_HERE!A53,CHAR(13),DATA_GOES_HERE!L53,", ",TEXT((DATA_GOES_HERE!J53),"MMM D")," ",TEXT((DATA_GOES_HERE!M53), "h:mm am/pm"))</f>
        <v xml:space="preserve"> Storyland Saturdays: Preschool Story Time_x000D_Saturday, Mar 19 10:15 AM</v>
      </c>
    </row>
    <row r="25" spans="1:4" x14ac:dyDescent="0.25">
      <c r="A25" t="str">
        <f>DATA_GOES_HERE!Y54</f>
        <v>Bellevue</v>
      </c>
      <c r="B25" t="str">
        <f>IF(DATA_GOES_HERE!AH54="","",
IF(ISNUMBER(SEARCH("*ADULTS*",DATA_GOES_HERE!AH54)),"ADULTS",
IF(ISNUMBER(SEARCH("*CHILDREN*",DATA_GOES_HERE!AH54)),"CHILDREN",
IF(ISNUMBER(SEARCH("*TEENS*",DATA_GOES_HERE!AH54)),"TEENS"))))</f>
        <v>CHILDREN</v>
      </c>
      <c r="D25" t="str">
        <f>CONCATENATE(DATA_GOES_HERE!A54,CHAR(13),DATA_GOES_HERE!L54,", ",TEXT((DATA_GOES_HERE!J54),"MMM D")," ",TEXT((DATA_GOES_HERE!M54), "h:mm am/pm"))</f>
        <v xml:space="preserve"> LEGO Club_x000D_Sunday, Mar 20 3:00 PM</v>
      </c>
    </row>
    <row r="26" spans="1:4" x14ac:dyDescent="0.25">
      <c r="A26" t="str">
        <f>DATA_GOES_HERE!Y55</f>
        <v>Bellevue</v>
      </c>
      <c r="B26" t="str">
        <f>IF(DATA_GOES_HERE!AH55="","",
IF(ISNUMBER(SEARCH("*ADULTS*",DATA_GOES_HERE!AH55)),"ADULTS",
IF(ISNUMBER(SEARCH("*CHILDREN*",DATA_GOES_HERE!AH55)),"CHILDREN",
IF(ISNUMBER(SEARCH("*TEENS*",DATA_GOES_HERE!AH55)),"TEENS"))))</f>
        <v>CHILDREN</v>
      </c>
      <c r="D26" t="str">
        <f>CONCATENATE(DATA_GOES_HERE!A55,CHAR(13),DATA_GOES_HERE!L55,", ",TEXT((DATA_GOES_HERE!J55),"MMM D")," ",TEXT((DATA_GOES_HERE!M55), "h:mm am/pm"))</f>
        <v xml:space="preserve"> Mother Goose Moments_x000D_Monday, Mar 21 10:15 AM</v>
      </c>
    </row>
    <row r="27" spans="1:4" x14ac:dyDescent="0.25">
      <c r="A27" t="str">
        <f>DATA_GOES_HERE!Y58</f>
        <v>Bellevue</v>
      </c>
      <c r="B27" t="str">
        <f>IF(DATA_GOES_HERE!AH58="","",
IF(ISNUMBER(SEARCH("*ADULTS*",DATA_GOES_HERE!AH58)),"ADULTS",
IF(ISNUMBER(SEARCH("*CHILDREN*",DATA_GOES_HERE!AH58)),"CHILDREN",
IF(ISNUMBER(SEARCH("*TEENS*",DATA_GOES_HERE!AH58)),"TEENS"))))</f>
        <v>CHILDREN</v>
      </c>
      <c r="D27" t="str">
        <f>CONCATENATE(DATA_GOES_HERE!A58,CHAR(13),DATA_GOES_HERE!L58,", ",TEXT((DATA_GOES_HERE!J58),"MMM D")," ",TEXT((DATA_GOES_HERE!M58), "h:mm am/pm"))</f>
        <v xml:space="preserve"> Family Fun Time: Songs, Craft, and More_x000D_Monday, Mar 21 6:30 PM</v>
      </c>
    </row>
    <row r="28" spans="1:4" x14ac:dyDescent="0.25">
      <c r="A28" t="str">
        <f>DATA_GOES_HERE!Y59</f>
        <v>Bellevue</v>
      </c>
      <c r="B28" t="str">
        <f>IF(DATA_GOES_HERE!AH59="","",
IF(ISNUMBER(SEARCH("*ADULTS*",DATA_GOES_HERE!AH59)),"ADULTS",
IF(ISNUMBER(SEARCH("*CHILDREN*",DATA_GOES_HERE!AH59)),"CHILDREN",
IF(ISNUMBER(SEARCH("*TEENS*",DATA_GOES_HERE!AH59)),"TEENS"))))</f>
        <v>CHILDREN</v>
      </c>
      <c r="D28" t="str">
        <f>CONCATENATE(DATA_GOES_HERE!A59,CHAR(13),DATA_GOES_HERE!L59,", ",TEXT((DATA_GOES_HERE!J59),"MMM D")," ",TEXT((DATA_GOES_HERE!M59), "h:mm am/pm"))</f>
        <v xml:space="preserve"> Adventure Club: Crafts, Movies, and More_x000D_Tuesday, Mar 22 4:00 PM</v>
      </c>
    </row>
    <row r="29" spans="1:4" x14ac:dyDescent="0.25">
      <c r="A29" t="str">
        <f>DATA_GOES_HERE!Y60</f>
        <v>Bellevue</v>
      </c>
      <c r="B29" t="str">
        <f>IF(DATA_GOES_HERE!AH60="","",
IF(ISNUMBER(SEARCH("*ADULTS*",DATA_GOES_HERE!AH60)),"ADULTS",
IF(ISNUMBER(SEARCH("*CHILDREN*",DATA_GOES_HERE!AH60)),"CHILDREN",
IF(ISNUMBER(SEARCH("*TEENS*",DATA_GOES_HERE!AH60)),"TEENS"))))</f>
        <v>CHILDREN</v>
      </c>
      <c r="D29" t="str">
        <f>CONCATENATE(DATA_GOES_HERE!A60,CHAR(13),DATA_GOES_HERE!L60,", ",TEXT((DATA_GOES_HERE!J60),"MMM D")," ",TEXT((DATA_GOES_HERE!M60), "h:mm am/pm"))</f>
        <v xml:space="preserve"> Story Time_x000D_Wednesday, Mar 23 10:15 AM</v>
      </c>
    </row>
    <row r="30" spans="1:4" x14ac:dyDescent="0.25">
      <c r="A30" t="str">
        <f>DATA_GOES_HERE!Y61</f>
        <v>Bellevue</v>
      </c>
      <c r="B30" t="str">
        <f>IF(DATA_GOES_HERE!AH61="","",
IF(ISNUMBER(SEARCH("*ADULTS*",DATA_GOES_HERE!AH61)),"ADULTS",
IF(ISNUMBER(SEARCH("*CHILDREN*",DATA_GOES_HERE!AH61)),"CHILDREN",
IF(ISNUMBER(SEARCH("*TEENS*",DATA_GOES_HERE!AH61)),"TEENS"))))</f>
        <v>CHILDREN</v>
      </c>
      <c r="D30" t="str">
        <f>CONCATENATE(DATA_GOES_HERE!A61,CHAR(13),DATA_GOES_HERE!L61,", ",TEXT((DATA_GOES_HERE!J61),"MMM D")," ",TEXT((DATA_GOES_HERE!M61), "h:mm am/pm"))</f>
        <v xml:space="preserve"> Story Time_x000D_Wednesday, Mar 23 11:15 AM</v>
      </c>
    </row>
    <row r="31" spans="1:4" x14ac:dyDescent="0.25">
      <c r="A31" t="str">
        <f>DATA_GOES_HERE!Y62</f>
        <v>Bellevue</v>
      </c>
      <c r="B31" t="str">
        <f>IF(DATA_GOES_HERE!AH62="","",
IF(ISNUMBER(SEARCH("*ADULTS*",DATA_GOES_HERE!AH62)),"ADULTS",
IF(ISNUMBER(SEARCH("*CHILDREN*",DATA_GOES_HERE!AH62)),"CHILDREN",
IF(ISNUMBER(SEARCH("*TEENS*",DATA_GOES_HERE!AH62)),"TEENS"))))</f>
        <v>CHILDREN</v>
      </c>
      <c r="D31" t="str">
        <f>CONCATENATE(DATA_GOES_HERE!A62,CHAR(13),DATA_GOES_HERE!L62,", ",TEXT((DATA_GOES_HERE!J62),"MMM D")," ",TEXT((DATA_GOES_HERE!M62), "h:mm am/pm"))</f>
        <v xml:space="preserve"> Homeschool Crew: Learn About Traditional Egg Decorating_x000D_Wednesday, Mar 23 2:00 PM</v>
      </c>
    </row>
    <row r="32" spans="1:4" x14ac:dyDescent="0.25">
      <c r="A32" t="str">
        <f>DATA_GOES_HERE!Y66</f>
        <v>Bellevue</v>
      </c>
      <c r="B32" t="str">
        <f>IF(DATA_GOES_HERE!AH66="","",
IF(ISNUMBER(SEARCH("*ADULTS*",DATA_GOES_HERE!AH66)),"ADULTS",
IF(ISNUMBER(SEARCH("*CHILDREN*",DATA_GOES_HERE!AH66)),"CHILDREN",
IF(ISNUMBER(SEARCH("*TEENS*",DATA_GOES_HERE!AH66)),"TEENS"))))</f>
        <v>CHILDREN</v>
      </c>
      <c r="D32" t="str">
        <f>CONCATENATE(DATA_GOES_HERE!A66,CHAR(13),DATA_GOES_HERE!L66,", ",TEXT((DATA_GOES_HERE!J66),"MMM D")," ",TEXT((DATA_GOES_HERE!M66), "h:mm am/pm"))</f>
        <v xml:space="preserve"> Crayon Kids: Crafts and Fun_x000D_Thursday, Mar 24 10:15 AM</v>
      </c>
    </row>
    <row r="33" spans="1:4" x14ac:dyDescent="0.25">
      <c r="A33" t="str">
        <f>DATA_GOES_HERE!Y69</f>
        <v>Bellevue</v>
      </c>
      <c r="B33" t="str">
        <f>IF(DATA_GOES_HERE!AH69="","",
IF(ISNUMBER(SEARCH("*ADULTS*",DATA_GOES_HERE!AH69)),"ADULTS",
IF(ISNUMBER(SEARCH("*CHILDREN*",DATA_GOES_HERE!AH69)),"CHILDREN",
IF(ISNUMBER(SEARCH("*TEENS*",DATA_GOES_HERE!AH69)),"TEENS"))))</f>
        <v>CHILDREN</v>
      </c>
      <c r="D33" t="str">
        <f>CONCATENATE(DATA_GOES_HERE!A69,CHAR(13),DATA_GOES_HERE!L69,", ",TEXT((DATA_GOES_HERE!J69),"MMM D")," ",TEXT((DATA_GOES_HERE!M69), "h:mm am/pm"))</f>
        <v xml:space="preserve"> Storyland Saturdays: Preschool Story Time_x000D_Saturday, Mar 26 10:15 AM</v>
      </c>
    </row>
    <row r="34" spans="1:4" x14ac:dyDescent="0.25">
      <c r="A34" t="str">
        <f>DATA_GOES_HERE!Y72</f>
        <v>Bellevue</v>
      </c>
      <c r="B34" t="str">
        <f>IF(DATA_GOES_HERE!AH72="","",
IF(ISNUMBER(SEARCH("*ADULTS*",DATA_GOES_HERE!AH72)),"ADULTS",
IF(ISNUMBER(SEARCH("*CHILDREN*",DATA_GOES_HERE!AH72)),"CHILDREN",
IF(ISNUMBER(SEARCH("*TEENS*",DATA_GOES_HERE!AH72)),"TEENS"))))</f>
        <v>CHILDREN</v>
      </c>
      <c r="D34" t="str">
        <f>CONCATENATE(DATA_GOES_HERE!A72,CHAR(13),DATA_GOES_HERE!L72,", ",TEXT((DATA_GOES_HERE!J72),"MMM D")," ",TEXT((DATA_GOES_HERE!M72), "h:mm am/pm"))</f>
        <v xml:space="preserve"> Mother Goose Moments_x000D_Monday, Mar 28 10:15 AM</v>
      </c>
    </row>
    <row r="35" spans="1:4" x14ac:dyDescent="0.25">
      <c r="A35" t="str">
        <f>DATA_GOES_HERE!Y73</f>
        <v>Bellevue</v>
      </c>
      <c r="B35" t="str">
        <f>IF(DATA_GOES_HERE!AH73="","",
IF(ISNUMBER(SEARCH("*ADULTS*",DATA_GOES_HERE!AH73)),"ADULTS",
IF(ISNUMBER(SEARCH("*CHILDREN*",DATA_GOES_HERE!AH73)),"CHILDREN",
IF(ISNUMBER(SEARCH("*TEENS*",DATA_GOES_HERE!AH73)),"TEENS"))))</f>
        <v>CHILDREN</v>
      </c>
      <c r="D35" t="str">
        <f>CONCATENATE(DATA_GOES_HERE!A73,CHAR(13),DATA_GOES_HERE!L73,", ",TEXT((DATA_GOES_HERE!J73),"MMM D")," ",TEXT((DATA_GOES_HERE!M73), "h:mm am/pm"))</f>
        <v xml:space="preserve"> Family Fun Time: Songs, Craft, and More_x000D_Monday, Mar 28 6:30 PM</v>
      </c>
    </row>
    <row r="36" spans="1:4" x14ac:dyDescent="0.25">
      <c r="A36" t="str">
        <f>DATA_GOES_HERE!Y74</f>
        <v>Bellevue</v>
      </c>
      <c r="B36" t="str">
        <f>IF(DATA_GOES_HERE!AH74="","",
IF(ISNUMBER(SEARCH("*ADULTS*",DATA_GOES_HERE!AH74)),"ADULTS",
IF(ISNUMBER(SEARCH("*CHILDREN*",DATA_GOES_HERE!AH74)),"CHILDREN",
IF(ISNUMBER(SEARCH("*TEENS*",DATA_GOES_HERE!AH74)),"TEENS"))))</f>
        <v>CHILDREN</v>
      </c>
      <c r="D36" t="str">
        <f>CONCATENATE(DATA_GOES_HERE!A74,CHAR(13),DATA_GOES_HERE!L74,", ",TEXT((DATA_GOES_HERE!J74),"MMM D")," ",TEXT((DATA_GOES_HERE!M74), "h:mm am/pm"))</f>
        <v xml:space="preserve"> Adventure Club: Crafts, Movies, and More_x000D_Tuesday, Mar 29 4:00 PM</v>
      </c>
    </row>
    <row r="37" spans="1:4" x14ac:dyDescent="0.25">
      <c r="A37" t="str">
        <f>DATA_GOES_HERE!Y76</f>
        <v>Bellevue</v>
      </c>
      <c r="B37" t="str">
        <f>IF(DATA_GOES_HERE!AH76="","",
IF(ISNUMBER(SEARCH("*ADULTS*",DATA_GOES_HERE!AH76)),"ADULTS",
IF(ISNUMBER(SEARCH("*CHILDREN*",DATA_GOES_HERE!AH76)),"CHILDREN",
IF(ISNUMBER(SEARCH("*TEENS*",DATA_GOES_HERE!AH76)),"TEENS"))))</f>
        <v>CHILDREN</v>
      </c>
      <c r="D37" t="str">
        <f>CONCATENATE(DATA_GOES_HERE!A76,CHAR(13),DATA_GOES_HERE!L76,", ",TEXT((DATA_GOES_HERE!J76),"MMM D")," ",TEXT((DATA_GOES_HERE!M76), "h:mm am/pm"))</f>
        <v xml:space="preserve"> Story Time_x000D_Wednesday, Mar 30 10:15 AM</v>
      </c>
    </row>
    <row r="38" spans="1:4" x14ac:dyDescent="0.25">
      <c r="A38" t="str">
        <f>DATA_GOES_HERE!Y77</f>
        <v>Bellevue</v>
      </c>
      <c r="B38" t="str">
        <f>IF(DATA_GOES_HERE!AH77="","",
IF(ISNUMBER(SEARCH("*ADULTS*",DATA_GOES_HERE!AH77)),"ADULTS",
IF(ISNUMBER(SEARCH("*CHILDREN*",DATA_GOES_HERE!AH77)),"CHILDREN",
IF(ISNUMBER(SEARCH("*TEENS*",DATA_GOES_HERE!AH77)),"TEENS"))))</f>
        <v>CHILDREN</v>
      </c>
      <c r="D38" t="str">
        <f>CONCATENATE(DATA_GOES_HERE!A77,CHAR(13),DATA_GOES_HERE!L77,", ",TEXT((DATA_GOES_HERE!J77),"MMM D")," ",TEXT((DATA_GOES_HERE!M77), "h:mm am/pm"))</f>
        <v xml:space="preserve"> Story Time_x000D_Wednesday, Mar 30 11:15 AM</v>
      </c>
    </row>
    <row r="39" spans="1:4" x14ac:dyDescent="0.25">
      <c r="A39" t="str">
        <f>DATA_GOES_HERE!Y80</f>
        <v>Bellevue</v>
      </c>
      <c r="B39" t="str">
        <f>IF(DATA_GOES_HERE!AH80="","",
IF(ISNUMBER(SEARCH("*ADULTS*",DATA_GOES_HERE!AH80)),"ADULTS",
IF(ISNUMBER(SEARCH("*CHILDREN*",DATA_GOES_HERE!AH80)),"CHILDREN",
IF(ISNUMBER(SEARCH("*TEENS*",DATA_GOES_HERE!AH80)),"TEENS"))))</f>
        <v>CHILDREN</v>
      </c>
      <c r="D39" t="str">
        <f>CONCATENATE(DATA_GOES_HERE!A80,CHAR(13),DATA_GOES_HERE!L80,", ",TEXT((DATA_GOES_HERE!J80),"MMM D")," ",TEXT((DATA_GOES_HERE!M80), "h:mm am/pm"))</f>
        <v xml:space="preserve"> Crayon Kids: Crafts and Fun_x000D_Thursday, Mar 31 10:15 AM</v>
      </c>
    </row>
    <row r="40" spans="1:4" x14ac:dyDescent="0.25">
      <c r="A40" t="str">
        <f>DATA_GOES_HERE!Y87</f>
        <v>Bellevue</v>
      </c>
      <c r="B40" t="str">
        <f>IF(DATA_GOES_HERE!AH87="","",
IF(ISNUMBER(SEARCH("*ADULTS*",DATA_GOES_HERE!AH87)),"ADULTS",
IF(ISNUMBER(SEARCH("*CHILDREN*",DATA_GOES_HERE!AH87)),"CHILDREN",
IF(ISNUMBER(SEARCH("*TEENS*",DATA_GOES_HERE!AH87)),"TEENS"))))</f>
        <v>CHILDREN</v>
      </c>
      <c r="D40" t="str">
        <f>CONCATENATE(DATA_GOES_HERE!A87,CHAR(13),DATA_GOES_HERE!L87,", ",TEXT((DATA_GOES_HERE!J87),"MMM D")," ",TEXT((DATA_GOES_HERE!M87), "h:mm am/pm"))</f>
        <v xml:space="preserve"> Storyland Saturdays: Preschool Story Time_x000D_Saturday, Apr 2 10:15 AM</v>
      </c>
    </row>
    <row r="41" spans="1:4" x14ac:dyDescent="0.25">
      <c r="A41" t="str">
        <f>DATA_GOES_HERE!Y88</f>
        <v>Bellevue</v>
      </c>
      <c r="B41" t="str">
        <f>IF(DATA_GOES_HERE!AH88="","",
IF(ISNUMBER(SEARCH("*ADULTS*",DATA_GOES_HERE!AH88)),"ADULTS",
IF(ISNUMBER(SEARCH("*CHILDREN*",DATA_GOES_HERE!AH88)),"CHILDREN",
IF(ISNUMBER(SEARCH("*TEENS*",DATA_GOES_HERE!AH88)),"TEENS"))))</f>
        <v>CHILDREN</v>
      </c>
      <c r="D41" t="str">
        <f>CONCATENATE(DATA_GOES_HERE!A88,CHAR(13),DATA_GOES_HERE!L88,", ",TEXT((DATA_GOES_HERE!J88),"MMM D")," ",TEXT((DATA_GOES_HERE!M88), "h:mm am/pm"))</f>
        <v xml:space="preserve"> READing Paws: Read with Snickers_x000D_Saturday, Apr 2 1:30 PM</v>
      </c>
    </row>
    <row r="42" spans="1:4" x14ac:dyDescent="0.25">
      <c r="A42" t="str">
        <f>DATA_GOES_HERE!Y89</f>
        <v>Bellevue</v>
      </c>
      <c r="B42" t="str">
        <f>IF(DATA_GOES_HERE!AH89="","",
IF(ISNUMBER(SEARCH("*ADULTS*",DATA_GOES_HERE!AH89)),"ADULTS",
IF(ISNUMBER(SEARCH("*CHILDREN*",DATA_GOES_HERE!AH89)),"CHILDREN",
IF(ISNUMBER(SEARCH("*TEENS*",DATA_GOES_HERE!AH89)),"TEENS"))))</f>
        <v>CHILDREN</v>
      </c>
      <c r="D42" t="str">
        <f>CONCATENATE(DATA_GOES_HERE!A89,CHAR(13),DATA_GOES_HERE!L89,", ",TEXT((DATA_GOES_HERE!J89),"MMM D")," ",TEXT((DATA_GOES_HERE!M89), "h:mm am/pm"))</f>
        <v xml:space="preserve"> International Book Day Celebration: Dress Up As Your Favorite Character_x000D_Saturday, Apr 2 2:00 PM</v>
      </c>
    </row>
    <row r="43" spans="1:4" x14ac:dyDescent="0.25">
      <c r="A43" t="str">
        <f>DATA_GOES_HERE!Y90</f>
        <v>Bellevue</v>
      </c>
      <c r="B43" t="str">
        <f>IF(DATA_GOES_HERE!AH90="","",
IF(ISNUMBER(SEARCH("*ADULTS*",DATA_GOES_HERE!AH90)),"ADULTS",
IF(ISNUMBER(SEARCH("*CHILDREN*",DATA_GOES_HERE!AH90)),"CHILDREN",
IF(ISNUMBER(SEARCH("*TEENS*",DATA_GOES_HERE!AH90)),"TEENS"))))</f>
        <v>CHILDREN</v>
      </c>
      <c r="D43" t="str">
        <f>CONCATENATE(DATA_GOES_HERE!A90,CHAR(13),DATA_GOES_HERE!L90,", ",TEXT((DATA_GOES_HERE!J90),"MMM D")," ",TEXT((DATA_GOES_HERE!M90), "h:mm am/pm"))</f>
        <v xml:space="preserve"> Mother Goose Moments_x000D_Monday, Apr 4 10:15 AM</v>
      </c>
    </row>
    <row r="44" spans="1:4" x14ac:dyDescent="0.25">
      <c r="A44" t="str">
        <f>DATA_GOES_HERE!Y94</f>
        <v>Bellevue</v>
      </c>
      <c r="B44" t="str">
        <f>IF(DATA_GOES_HERE!AH94="","",
IF(ISNUMBER(SEARCH("*ADULTS*",DATA_GOES_HERE!AH94)),"ADULTS",
IF(ISNUMBER(SEARCH("*CHILDREN*",DATA_GOES_HERE!AH94)),"CHILDREN",
IF(ISNUMBER(SEARCH("*TEENS*",DATA_GOES_HERE!AH94)),"TEENS"))))</f>
        <v>CHILDREN</v>
      </c>
      <c r="D44" t="str">
        <f>CONCATENATE(DATA_GOES_HERE!A94,CHAR(13),DATA_GOES_HERE!L94,", ",TEXT((DATA_GOES_HERE!J94),"MMM D")," ",TEXT((DATA_GOES_HERE!M94), "h:mm am/pm"))</f>
        <v xml:space="preserve"> Family Fun Time: Songs, Craft, and More_x000D_Monday, Apr 4 6:30 PM</v>
      </c>
    </row>
    <row r="45" spans="1:4" x14ac:dyDescent="0.25">
      <c r="A45" t="str">
        <f>DATA_GOES_HERE!Y95</f>
        <v>Bellevue</v>
      </c>
      <c r="B45" t="str">
        <f>IF(DATA_GOES_HERE!AH95="","",
IF(ISNUMBER(SEARCH("*ADULTS*",DATA_GOES_HERE!AH95)),"ADULTS",
IF(ISNUMBER(SEARCH("*CHILDREN*",DATA_GOES_HERE!AH95)),"CHILDREN",
IF(ISNUMBER(SEARCH("*TEENS*",DATA_GOES_HERE!AH95)),"TEENS"))))</f>
        <v>CHILDREN</v>
      </c>
      <c r="D45" t="str">
        <f>CONCATENATE(DATA_GOES_HERE!A95,CHAR(13),DATA_GOES_HERE!L95,", ",TEXT((DATA_GOES_HERE!J95),"MMM D")," ",TEXT((DATA_GOES_HERE!M95), "h:mm am/pm"))</f>
        <v xml:space="preserve"> Adventure Club: Make Your Own Flag, Create Your Own Country_x000D_Tuesday, Apr 5 4:00 PM</v>
      </c>
    </row>
    <row r="46" spans="1:4" x14ac:dyDescent="0.25">
      <c r="A46" t="str">
        <f>DATA_GOES_HERE!Y99</f>
        <v>Bellevue</v>
      </c>
      <c r="B46" t="str">
        <f>IF(DATA_GOES_HERE!AH99="","",
IF(ISNUMBER(SEARCH("*ADULTS*",DATA_GOES_HERE!AH99)),"ADULTS",
IF(ISNUMBER(SEARCH("*CHILDREN*",DATA_GOES_HERE!AH99)),"CHILDREN",
IF(ISNUMBER(SEARCH("*TEENS*",DATA_GOES_HERE!AH99)),"TEENS"))))</f>
        <v>CHILDREN</v>
      </c>
      <c r="D46" t="str">
        <f>CONCATENATE(DATA_GOES_HERE!A99,CHAR(13),DATA_GOES_HERE!L99,", ",TEXT((DATA_GOES_HERE!J99),"MMM D")," ",TEXT((DATA_GOES_HERE!M99), "h:mm am/pm"))</f>
        <v xml:space="preserve"> Story Time_x000D_Wednesday, Apr 6 10:15 AM</v>
      </c>
    </row>
    <row r="47" spans="1:4" x14ac:dyDescent="0.25">
      <c r="A47" t="str">
        <f>DATA_GOES_HERE!Y100</f>
        <v>Bellevue</v>
      </c>
      <c r="B47" t="str">
        <f>IF(DATA_GOES_HERE!AH100="","",
IF(ISNUMBER(SEARCH("*ADULTS*",DATA_GOES_HERE!AH100)),"ADULTS",
IF(ISNUMBER(SEARCH("*CHILDREN*",DATA_GOES_HERE!AH100)),"CHILDREN",
IF(ISNUMBER(SEARCH("*TEENS*",DATA_GOES_HERE!AH100)),"TEENS"))))</f>
        <v>CHILDREN</v>
      </c>
      <c r="D47" t="str">
        <f>CONCATENATE(DATA_GOES_HERE!A100,CHAR(13),DATA_GOES_HERE!L100,", ",TEXT((DATA_GOES_HERE!J100),"MMM D")," ",TEXT((DATA_GOES_HERE!M100), "h:mm am/pm"))</f>
        <v xml:space="preserve"> Story Time_x000D_Wednesday, Apr 6 11:15 AM</v>
      </c>
    </row>
    <row r="48" spans="1:4" x14ac:dyDescent="0.25">
      <c r="A48" t="str">
        <f>DATA_GOES_HERE!Y105</f>
        <v>Bellevue</v>
      </c>
      <c r="B48" t="str">
        <f>IF(DATA_GOES_HERE!AH105="","",
IF(ISNUMBER(SEARCH("*ADULTS*",DATA_GOES_HERE!AH105)),"ADULTS",
IF(ISNUMBER(SEARCH("*CHILDREN*",DATA_GOES_HERE!AH105)),"CHILDREN",
IF(ISNUMBER(SEARCH("*TEENS*",DATA_GOES_HERE!AH105)),"TEENS"))))</f>
        <v>CHILDREN</v>
      </c>
      <c r="D48" t="str">
        <f>CONCATENATE(DATA_GOES_HERE!A105,CHAR(13),DATA_GOES_HERE!L105,", ",TEXT((DATA_GOES_HERE!J105),"MMM D")," ",TEXT((DATA_GOES_HERE!M105), "h:mm am/pm"))</f>
        <v xml:space="preserve"> Crayon Kids: Crafts and Fun_x000D_Thursday, Apr 7 10:15 AM</v>
      </c>
    </row>
    <row r="49" spans="1:4" x14ac:dyDescent="0.25">
      <c r="A49" t="str">
        <f>DATA_GOES_HERE!Y113</f>
        <v>Bellevue</v>
      </c>
      <c r="B49" t="str">
        <f>IF(DATA_GOES_HERE!AH113="","",
IF(ISNUMBER(SEARCH("*ADULTS*",DATA_GOES_HERE!AH113)),"ADULTS",
IF(ISNUMBER(SEARCH("*CHILDREN*",DATA_GOES_HERE!AH113)),"CHILDREN",
IF(ISNUMBER(SEARCH("*TEENS*",DATA_GOES_HERE!AH113)),"TEENS"))))</f>
        <v>CHILDREN</v>
      </c>
      <c r="D49" t="str">
        <f>CONCATENATE(DATA_GOES_HERE!A113,CHAR(13),DATA_GOES_HERE!L113,", ",TEXT((DATA_GOES_HERE!J113),"MMM D")," ",TEXT((DATA_GOES_HERE!M113), "h:mm am/pm"))</f>
        <v xml:space="preserve"> Storyland Saturdays: Preschool Story Time_x000D_Saturday, Apr 9 10:15 AM</v>
      </c>
    </row>
    <row r="50" spans="1:4" x14ac:dyDescent="0.25">
      <c r="A50" t="str">
        <f>DATA_GOES_HERE!Y114</f>
        <v>Bellevue</v>
      </c>
      <c r="B50" t="str">
        <f>IF(DATA_GOES_HERE!AH114="","",
IF(ISNUMBER(SEARCH("*ADULTS*",DATA_GOES_HERE!AH114)),"ADULTS",
IF(ISNUMBER(SEARCH("*CHILDREN*",DATA_GOES_HERE!AH114)),"CHILDREN",
IF(ISNUMBER(SEARCH("*TEENS*",DATA_GOES_HERE!AH114)),"TEENS"))))</f>
        <v>CHILDREN</v>
      </c>
      <c r="D50" t="str">
        <f>CONCATENATE(DATA_GOES_HERE!A114,CHAR(13),DATA_GOES_HERE!L114,", ",TEXT((DATA_GOES_HERE!J114),"MMM D")," ",TEXT((DATA_GOES_HERE!M114), "h:mm am/pm"))</f>
        <v xml:space="preserve"> Matinee Saturday: Annie (2014)_x000D_Saturday, Apr 9 2:00 PM</v>
      </c>
    </row>
    <row r="51" spans="1:4" x14ac:dyDescent="0.25">
      <c r="A51" t="str">
        <f>DATA_GOES_HERE!Y116</f>
        <v>Bellevue</v>
      </c>
      <c r="B51" t="str">
        <f>IF(DATA_GOES_HERE!AH116="","",
IF(ISNUMBER(SEARCH("*ADULTS*",DATA_GOES_HERE!AH116)),"ADULTS",
IF(ISNUMBER(SEARCH("*CHILDREN*",DATA_GOES_HERE!AH116)),"CHILDREN",
IF(ISNUMBER(SEARCH("*TEENS*",DATA_GOES_HERE!AH116)),"TEENS"))))</f>
        <v>CHILDREN</v>
      </c>
      <c r="D51" t="str">
        <f>CONCATENATE(DATA_GOES_HERE!A116,CHAR(13),DATA_GOES_HERE!L116,", ",TEXT((DATA_GOES_HERE!J116),"MMM D")," ",TEXT((DATA_GOES_HERE!M116), "h:mm am/pm"))</f>
        <v xml:space="preserve"> Mother Goose Moments_x000D_Monday, Apr 11 10:15 AM</v>
      </c>
    </row>
    <row r="52" spans="1:4" x14ac:dyDescent="0.25">
      <c r="A52" t="str">
        <f>DATA_GOES_HERE!Y119</f>
        <v>Bellevue</v>
      </c>
      <c r="B52" t="str">
        <f>IF(DATA_GOES_HERE!AH119="","",
IF(ISNUMBER(SEARCH("*ADULTS*",DATA_GOES_HERE!AH119)),"ADULTS",
IF(ISNUMBER(SEARCH("*CHILDREN*",DATA_GOES_HERE!AH119)),"CHILDREN",
IF(ISNUMBER(SEARCH("*TEENS*",DATA_GOES_HERE!AH119)),"TEENS"))))</f>
        <v>CHILDREN</v>
      </c>
      <c r="D52" t="str">
        <f>CONCATENATE(DATA_GOES_HERE!A119,CHAR(13),DATA_GOES_HERE!L119,", ",TEXT((DATA_GOES_HERE!J119),"MMM D")," ",TEXT((DATA_GOES_HERE!M119), "h:mm am/pm"))</f>
        <v xml:space="preserve"> Family Fun Time: Songs, Craft, and More_x000D_Monday, Apr 11 6:30 PM</v>
      </c>
    </row>
    <row r="53" spans="1:4" x14ac:dyDescent="0.25">
      <c r="A53" t="str">
        <f>DATA_GOES_HERE!Y120</f>
        <v>Bellevue</v>
      </c>
      <c r="B53" t="str">
        <f>IF(DATA_GOES_HERE!AH120="","",
IF(ISNUMBER(SEARCH("*ADULTS*",DATA_GOES_HERE!AH120)),"ADULTS",
IF(ISNUMBER(SEARCH("*CHILDREN*",DATA_GOES_HERE!AH120)),"CHILDREN",
IF(ISNUMBER(SEARCH("*TEENS*",DATA_GOES_HERE!AH120)),"TEENS"))))</f>
        <v>CHILDREN</v>
      </c>
      <c r="D53" t="str">
        <f>CONCATENATE(DATA_GOES_HERE!A120,CHAR(13),DATA_GOES_HERE!L120,", ",TEXT((DATA_GOES_HERE!J120),"MMM D")," ",TEXT((DATA_GOES_HERE!M120), "h:mm am/pm"))</f>
        <v xml:space="preserve"> Adventure Club: Dicover Isaac Murphy, Legendary Jockey_x000D_Tuesday, Apr 12 4:00 PM</v>
      </c>
    </row>
    <row r="54" spans="1:4" x14ac:dyDescent="0.25">
      <c r="A54" t="str">
        <f>DATA_GOES_HERE!Y122</f>
        <v>Bellevue</v>
      </c>
      <c r="B54" t="str">
        <f>IF(DATA_GOES_HERE!AH122="","",
IF(ISNUMBER(SEARCH("*ADULTS*",DATA_GOES_HERE!AH122)),"ADULTS",
IF(ISNUMBER(SEARCH("*CHILDREN*",DATA_GOES_HERE!AH122)),"CHILDREN",
IF(ISNUMBER(SEARCH("*TEENS*",DATA_GOES_HERE!AH122)),"TEENS"))))</f>
        <v>CHILDREN</v>
      </c>
      <c r="D54" t="str">
        <f>CONCATENATE(DATA_GOES_HERE!A122,CHAR(13),DATA_GOES_HERE!L122,", ",TEXT((DATA_GOES_HERE!J122),"MMM D")," ",TEXT((DATA_GOES_HERE!M122), "h:mm am/pm"))</f>
        <v xml:space="preserve"> Story Time: Group Puzzle Activity_x000D_Wednesday, Apr 13 10:15 AM</v>
      </c>
    </row>
    <row r="55" spans="1:4" x14ac:dyDescent="0.25">
      <c r="A55" t="str">
        <f>DATA_GOES_HERE!Y123</f>
        <v>Bellevue</v>
      </c>
      <c r="B55" t="str">
        <f>IF(DATA_GOES_HERE!AH123="","",
IF(ISNUMBER(SEARCH("*ADULTS*",DATA_GOES_HERE!AH123)),"ADULTS",
IF(ISNUMBER(SEARCH("*CHILDREN*",DATA_GOES_HERE!AH123)),"CHILDREN",
IF(ISNUMBER(SEARCH("*TEENS*",DATA_GOES_HERE!AH123)),"TEENS"))))</f>
        <v>CHILDREN</v>
      </c>
      <c r="D55" t="str">
        <f>CONCATENATE(DATA_GOES_HERE!A123,CHAR(13),DATA_GOES_HERE!L123,", ",TEXT((DATA_GOES_HERE!J123),"MMM D")," ",TEXT((DATA_GOES_HERE!M123), "h:mm am/pm"))</f>
        <v xml:space="preserve"> Story Time: Autism Awareness_x000D_Wednesday, Apr 13 11:15 AM</v>
      </c>
    </row>
    <row r="56" spans="1:4" x14ac:dyDescent="0.25">
      <c r="A56" t="str">
        <f>DATA_GOES_HERE!Y124</f>
        <v>Bellevue</v>
      </c>
      <c r="B56" t="str">
        <f>IF(DATA_GOES_HERE!AH124="","",
IF(ISNUMBER(SEARCH("*ADULTS*",DATA_GOES_HERE!AH124)),"ADULTS",
IF(ISNUMBER(SEARCH("*CHILDREN*",DATA_GOES_HERE!AH124)),"CHILDREN",
IF(ISNUMBER(SEARCH("*TEENS*",DATA_GOES_HERE!AH124)),"TEENS"))))</f>
        <v>CHILDREN</v>
      </c>
      <c r="D56" t="str">
        <f>CONCATENATE(DATA_GOES_HERE!A124,CHAR(13),DATA_GOES_HERE!L124,", ",TEXT((DATA_GOES_HERE!J124),"MMM D")," ",TEXT((DATA_GOES_HERE!M124), "h:mm am/pm"))</f>
        <v xml:space="preserve"> Homeschool Crew: Caring for and Keeping Bees_x000D_Wednesday, Apr 13 2:00 PM</v>
      </c>
    </row>
    <row r="57" spans="1:4" x14ac:dyDescent="0.25">
      <c r="A57" t="str">
        <f>DATA_GOES_HERE!Y128</f>
        <v>Bellevue</v>
      </c>
      <c r="B57" t="str">
        <f>IF(DATA_GOES_HERE!AH128="","",
IF(ISNUMBER(SEARCH("*ADULTS*",DATA_GOES_HERE!AH128)),"ADULTS",
IF(ISNUMBER(SEARCH("*CHILDREN*",DATA_GOES_HERE!AH128)),"CHILDREN",
IF(ISNUMBER(SEARCH("*TEENS*",DATA_GOES_HERE!AH128)),"TEENS"))))</f>
        <v>CHILDREN</v>
      </c>
      <c r="D57" t="str">
        <f>CONCATENATE(DATA_GOES_HERE!A128,CHAR(13),DATA_GOES_HERE!L128,", ",TEXT((DATA_GOES_HERE!J128),"MMM D")," ",TEXT((DATA_GOES_HERE!M128), "h:mm am/pm"))</f>
        <v xml:space="preserve"> Crayon Kids: Crafts and Fun_x000D_Thursday, Apr 14 10:15 AM</v>
      </c>
    </row>
    <row r="58" spans="1:4" x14ac:dyDescent="0.25">
      <c r="A58" t="str">
        <f>DATA_GOES_HERE!Y134</f>
        <v>Bellevue</v>
      </c>
      <c r="B58" t="str">
        <f>IF(DATA_GOES_HERE!AH134="","",
IF(ISNUMBER(SEARCH("*ADULTS*",DATA_GOES_HERE!AH134)),"ADULTS",
IF(ISNUMBER(SEARCH("*CHILDREN*",DATA_GOES_HERE!AH134)),"CHILDREN",
IF(ISNUMBER(SEARCH("*TEENS*",DATA_GOES_HERE!AH134)),"TEENS"))))</f>
        <v>CHILDREN</v>
      </c>
      <c r="D58" t="str">
        <f>CONCATENATE(DATA_GOES_HERE!A134,CHAR(13),DATA_GOES_HERE!L134,", ",TEXT((DATA_GOES_HERE!J134),"MMM D")," ",TEXT((DATA_GOES_HERE!M134), "h:mm am/pm"))</f>
        <v xml:space="preserve"> Storyland Saturdays: Preschool Story Time_x000D_Saturday, Apr 16 10:15 AM</v>
      </c>
    </row>
    <row r="59" spans="1:4" x14ac:dyDescent="0.25">
      <c r="A59" t="str">
        <f>DATA_GOES_HERE!Y136</f>
        <v>Bellevue</v>
      </c>
      <c r="B59" t="str">
        <f>IF(DATA_GOES_HERE!AH136="","",
IF(ISNUMBER(SEARCH("*ADULTS*",DATA_GOES_HERE!AH136)),"ADULTS",
IF(ISNUMBER(SEARCH("*CHILDREN*",DATA_GOES_HERE!AH136)),"CHILDREN",
IF(ISNUMBER(SEARCH("*TEENS*",DATA_GOES_HERE!AH136)),"TEENS"))))</f>
        <v>CHILDREN</v>
      </c>
      <c r="D59" t="str">
        <f>CONCATENATE(DATA_GOES_HERE!A136,CHAR(13),DATA_GOES_HERE!L136,", ",TEXT((DATA_GOES_HERE!J136),"MMM D")," ",TEXT((DATA_GOES_HERE!M136), "h:mm am/pm"))</f>
        <v xml:space="preserve"> LEGO Club_x000D_Sunday, Apr 17 3:00 PM</v>
      </c>
    </row>
    <row r="60" spans="1:4" x14ac:dyDescent="0.25">
      <c r="A60" t="str">
        <f>DATA_GOES_HERE!Y137</f>
        <v>Bellevue</v>
      </c>
      <c r="B60" t="str">
        <f>IF(DATA_GOES_HERE!AH137="","",
IF(ISNUMBER(SEARCH("*ADULTS*",DATA_GOES_HERE!AH137)),"ADULTS",
IF(ISNUMBER(SEARCH("*CHILDREN*",DATA_GOES_HERE!AH137)),"CHILDREN",
IF(ISNUMBER(SEARCH("*TEENS*",DATA_GOES_HERE!AH137)),"TEENS"))))</f>
        <v>CHILDREN</v>
      </c>
      <c r="D60" t="str">
        <f>CONCATENATE(DATA_GOES_HERE!A137,CHAR(13),DATA_GOES_HERE!L137,", ",TEXT((DATA_GOES_HERE!J137),"MMM D")," ",TEXT((DATA_GOES_HERE!M137), "h:mm am/pm"))</f>
        <v xml:space="preserve"> Mother Goose Moments_x000D_Monday, Apr 18 10:15 AM</v>
      </c>
    </row>
    <row r="61" spans="1:4" x14ac:dyDescent="0.25">
      <c r="A61" t="str">
        <f>DATA_GOES_HERE!Y139</f>
        <v>Bellevue</v>
      </c>
      <c r="B61" t="str">
        <f>IF(DATA_GOES_HERE!AH139="","",
IF(ISNUMBER(SEARCH("*ADULTS*",DATA_GOES_HERE!AH139)),"ADULTS",
IF(ISNUMBER(SEARCH("*CHILDREN*",DATA_GOES_HERE!AH139)),"CHILDREN",
IF(ISNUMBER(SEARCH("*TEENS*",DATA_GOES_HERE!AH139)),"TEENS"))))</f>
        <v>CHILDREN</v>
      </c>
      <c r="D61" t="str">
        <f>CONCATENATE(DATA_GOES_HERE!A139,CHAR(13),DATA_GOES_HERE!L139,", ",TEXT((DATA_GOES_HERE!J139),"MMM D")," ",TEXT((DATA_GOES_HERE!M139), "h:mm am/pm"))</f>
        <v xml:space="preserve"> Family Fun Time: Songs, Craft, and More_x000D_Monday, Apr 18 6:30 PM</v>
      </c>
    </row>
    <row r="62" spans="1:4" x14ac:dyDescent="0.25">
      <c r="A62" t="str">
        <f>DATA_GOES_HERE!Y140</f>
        <v>Bellevue</v>
      </c>
      <c r="B62" t="str">
        <f>IF(DATA_GOES_HERE!AH140="","",
IF(ISNUMBER(SEARCH("*ADULTS*",DATA_GOES_HERE!AH140)),"ADULTS",
IF(ISNUMBER(SEARCH("*CHILDREN*",DATA_GOES_HERE!AH140)),"CHILDREN",
IF(ISNUMBER(SEARCH("*TEENS*",DATA_GOES_HERE!AH140)),"TEENS"))))</f>
        <v>CHILDREN</v>
      </c>
      <c r="D62" t="str">
        <f>CONCATENATE(DATA_GOES_HERE!A140,CHAR(13),DATA_GOES_HERE!L140,", ",TEXT((DATA_GOES_HERE!J140),"MMM D")," ",TEXT((DATA_GOES_HERE!M140), "h:mm am/pm"))</f>
        <v xml:space="preserve"> Nashville Ballet presents Cinderella_x000D_Tuesday, Apr 19 10:30 AM</v>
      </c>
    </row>
    <row r="63" spans="1:4" x14ac:dyDescent="0.25">
      <c r="A63" t="str">
        <f>DATA_GOES_HERE!Y141</f>
        <v>Bellevue</v>
      </c>
      <c r="B63" t="str">
        <f>IF(DATA_GOES_HERE!AH141="","",
IF(ISNUMBER(SEARCH("*ADULTS*",DATA_GOES_HERE!AH141)),"ADULTS",
IF(ISNUMBER(SEARCH("*CHILDREN*",DATA_GOES_HERE!AH141)),"CHILDREN",
IF(ISNUMBER(SEARCH("*TEENS*",DATA_GOES_HERE!AH141)),"TEENS"))))</f>
        <v>CHILDREN</v>
      </c>
      <c r="D63" t="str">
        <f>CONCATENATE(DATA_GOES_HERE!A141,CHAR(13),DATA_GOES_HERE!L141,", ",TEXT((DATA_GOES_HERE!J141),"MMM D")," ",TEXT((DATA_GOES_HERE!M141), "h:mm am/pm"))</f>
        <v xml:space="preserve"> Adventure Club: Crafts, Movies, and More_x000D_Tuesday, Apr 19 4:00 PM</v>
      </c>
    </row>
    <row r="64" spans="1:4" x14ac:dyDescent="0.25">
      <c r="A64" t="str">
        <f>DATA_GOES_HERE!Y144</f>
        <v>Bellevue</v>
      </c>
      <c r="B64" t="str">
        <f>IF(DATA_GOES_HERE!AH144="","",
IF(ISNUMBER(SEARCH("*ADULTS*",DATA_GOES_HERE!AH144)),"ADULTS",
IF(ISNUMBER(SEARCH("*CHILDREN*",DATA_GOES_HERE!AH144)),"CHILDREN",
IF(ISNUMBER(SEARCH("*TEENS*",DATA_GOES_HERE!AH144)),"TEENS"))))</f>
        <v>CHILDREN</v>
      </c>
      <c r="D64" t="str">
        <f>CONCATENATE(DATA_GOES_HERE!A144,CHAR(13),DATA_GOES_HERE!L144,", ",TEXT((DATA_GOES_HERE!J144),"MMM D")," ",TEXT((DATA_GOES_HERE!M144), "h:mm am/pm"))</f>
        <v xml:space="preserve"> Story Time_x000D_Wednesday, Apr 20 10:15 AM</v>
      </c>
    </row>
    <row r="65" spans="1:4" x14ac:dyDescent="0.25">
      <c r="A65" t="str">
        <f>DATA_GOES_HERE!Y145</f>
        <v>Bellevue</v>
      </c>
      <c r="B65" t="str">
        <f>IF(DATA_GOES_HERE!AH145="","",
IF(ISNUMBER(SEARCH("*ADULTS*",DATA_GOES_HERE!AH145)),"ADULTS",
IF(ISNUMBER(SEARCH("*CHILDREN*",DATA_GOES_HERE!AH145)),"CHILDREN",
IF(ISNUMBER(SEARCH("*TEENS*",DATA_GOES_HERE!AH145)),"TEENS"))))</f>
        <v>CHILDREN</v>
      </c>
      <c r="D65" t="str">
        <f>CONCATENATE(DATA_GOES_HERE!A145,CHAR(13),DATA_GOES_HERE!L145,", ",TEXT((DATA_GOES_HERE!J145),"MMM D")," ",TEXT((DATA_GOES_HERE!M145), "h:mm am/pm"))</f>
        <v xml:space="preserve"> Story Time_x000D_Wednesday, Apr 20 11:15 AM</v>
      </c>
    </row>
    <row r="66" spans="1:4" x14ac:dyDescent="0.25">
      <c r="A66" t="str">
        <f>DATA_GOES_HERE!Y149</f>
        <v>Bellevue</v>
      </c>
      <c r="B66" t="str">
        <f>IF(DATA_GOES_HERE!AH149="","",
IF(ISNUMBER(SEARCH("*ADULTS*",DATA_GOES_HERE!AH149)),"ADULTS",
IF(ISNUMBER(SEARCH("*CHILDREN*",DATA_GOES_HERE!AH149)),"CHILDREN",
IF(ISNUMBER(SEARCH("*TEENS*",DATA_GOES_HERE!AH149)),"TEENS"))))</f>
        <v>CHILDREN</v>
      </c>
      <c r="D66" t="str">
        <f>CONCATENATE(DATA_GOES_HERE!A149,CHAR(13),DATA_GOES_HERE!L149,", ",TEXT((DATA_GOES_HERE!J149),"MMM D")," ",TEXT((DATA_GOES_HERE!M149), "h:mm am/pm"))</f>
        <v xml:space="preserve"> Crayon Kids: Crafts and Fun_x000D_Thursday, Apr 21 10:15 AM</v>
      </c>
    </row>
    <row r="67" spans="1:4" x14ac:dyDescent="0.25">
      <c r="A67" t="str">
        <f>DATA_GOES_HERE!Y154</f>
        <v>Bellevue</v>
      </c>
      <c r="B67" t="str">
        <f>IF(DATA_GOES_HERE!AH154="","",
IF(ISNUMBER(SEARCH("*ADULTS*",DATA_GOES_HERE!AH154)),"ADULTS",
IF(ISNUMBER(SEARCH("*CHILDREN*",DATA_GOES_HERE!AH154)),"CHILDREN",
IF(ISNUMBER(SEARCH("*TEENS*",DATA_GOES_HERE!AH154)),"TEENS"))))</f>
        <v>CHILDREN</v>
      </c>
      <c r="D67" t="str">
        <f>CONCATENATE(DATA_GOES_HERE!A154,CHAR(13),DATA_GOES_HERE!L154,", ",TEXT((DATA_GOES_HERE!J154),"MMM D")," ",TEXT((DATA_GOES_HERE!M154), "h:mm am/pm"))</f>
        <v xml:space="preserve"> Storyland Saturdays: Preschool Story Time_x000D_Saturday, Apr 23 10:15 AM</v>
      </c>
    </row>
    <row r="68" spans="1:4" x14ac:dyDescent="0.25">
      <c r="A68" t="str">
        <f>DATA_GOES_HERE!Y156</f>
        <v>Bellevue</v>
      </c>
      <c r="B68" t="str">
        <f>IF(DATA_GOES_HERE!AH156="","",
IF(ISNUMBER(SEARCH("*ADULTS*",DATA_GOES_HERE!AH156)),"ADULTS",
IF(ISNUMBER(SEARCH("*CHILDREN*",DATA_GOES_HERE!AH156)),"CHILDREN",
IF(ISNUMBER(SEARCH("*TEENS*",DATA_GOES_HERE!AH156)),"TEENS"))))</f>
        <v>CHILDREN</v>
      </c>
      <c r="D68" t="str">
        <f>CONCATENATE(DATA_GOES_HERE!A156,CHAR(13),DATA_GOES_HERE!L156,", ",TEXT((DATA_GOES_HERE!J156),"MMM D")," ",TEXT((DATA_GOES_HERE!M156), "h:mm am/pm"))</f>
        <v xml:space="preserve"> Mother Goose Moments_x000D_Monday, Apr 25 10:15 AM</v>
      </c>
    </row>
    <row r="69" spans="1:4" x14ac:dyDescent="0.25">
      <c r="A69" t="str">
        <f>DATA_GOES_HERE!Y158</f>
        <v>Bellevue</v>
      </c>
      <c r="B69" t="str">
        <f>IF(DATA_GOES_HERE!AH158="","",
IF(ISNUMBER(SEARCH("*ADULTS*",DATA_GOES_HERE!AH158)),"ADULTS",
IF(ISNUMBER(SEARCH("*CHILDREN*",DATA_GOES_HERE!AH158)),"CHILDREN",
IF(ISNUMBER(SEARCH("*TEENS*",DATA_GOES_HERE!AH158)),"TEENS"))))</f>
        <v>CHILDREN</v>
      </c>
      <c r="D69" t="str">
        <f>CONCATENATE(DATA_GOES_HERE!A158,CHAR(13),DATA_GOES_HERE!L158,", ",TEXT((DATA_GOES_HERE!J158),"MMM D")," ",TEXT((DATA_GOES_HERE!M158), "h:mm am/pm"))</f>
        <v xml:space="preserve"> Family Fun Time: Songs, Craft, and More_x000D_Monday, Apr 25 6:30 PM</v>
      </c>
    </row>
    <row r="70" spans="1:4" x14ac:dyDescent="0.25">
      <c r="A70" t="str">
        <f>DATA_GOES_HERE!Y159</f>
        <v>Bellevue</v>
      </c>
      <c r="B70" t="str">
        <f>IF(DATA_GOES_HERE!AH159="","",
IF(ISNUMBER(SEARCH("*ADULTS*",DATA_GOES_HERE!AH159)),"ADULTS",
IF(ISNUMBER(SEARCH("*CHILDREN*",DATA_GOES_HERE!AH159)),"CHILDREN",
IF(ISNUMBER(SEARCH("*TEENS*",DATA_GOES_HERE!AH159)),"TEENS"))))</f>
        <v>CHILDREN</v>
      </c>
      <c r="D70" t="str">
        <f>CONCATENATE(DATA_GOES_HERE!A159,CHAR(13),DATA_GOES_HERE!L159,", ",TEXT((DATA_GOES_HERE!J159),"MMM D")," ",TEXT((DATA_GOES_HERE!M159), "h:mm am/pm"))</f>
        <v xml:space="preserve"> Adventure Club: Crafts, Movies, and More_x000D_Tuesday, Apr 26 4:00 PM</v>
      </c>
    </row>
    <row r="71" spans="1:4" x14ac:dyDescent="0.25">
      <c r="A71" t="str">
        <f>DATA_GOES_HERE!Y162</f>
        <v>Bellevue</v>
      </c>
      <c r="B71" t="str">
        <f>IF(DATA_GOES_HERE!AH162="","",
IF(ISNUMBER(SEARCH("*ADULTS*",DATA_GOES_HERE!AH162)),"ADULTS",
IF(ISNUMBER(SEARCH("*CHILDREN*",DATA_GOES_HERE!AH162)),"CHILDREN",
IF(ISNUMBER(SEARCH("*TEENS*",DATA_GOES_HERE!AH162)),"TEENS"))))</f>
        <v>CHILDREN</v>
      </c>
      <c r="D71" t="str">
        <f>CONCATENATE(DATA_GOES_HERE!A162,CHAR(13),DATA_GOES_HERE!L162,", ",TEXT((DATA_GOES_HERE!J162),"MMM D")," ",TEXT((DATA_GOES_HERE!M162), "h:mm am/pm"))</f>
        <v xml:space="preserve"> Story Time_x000D_Wednesday, Apr 27 10:15 AM</v>
      </c>
    </row>
    <row r="72" spans="1:4" x14ac:dyDescent="0.25">
      <c r="A72" t="str">
        <f>DATA_GOES_HERE!Y163</f>
        <v>Bellevue</v>
      </c>
      <c r="B72" t="str">
        <f>IF(DATA_GOES_HERE!AH163="","",
IF(ISNUMBER(SEARCH("*ADULTS*",DATA_GOES_HERE!AH163)),"ADULTS",
IF(ISNUMBER(SEARCH("*CHILDREN*",DATA_GOES_HERE!AH163)),"CHILDREN",
IF(ISNUMBER(SEARCH("*TEENS*",DATA_GOES_HERE!AH163)),"TEENS"))))</f>
        <v>CHILDREN</v>
      </c>
      <c r="D72" t="str">
        <f>CONCATENATE(DATA_GOES_HERE!A163,CHAR(13),DATA_GOES_HERE!L163,", ",TEXT((DATA_GOES_HERE!J163),"MMM D")," ",TEXT((DATA_GOES_HERE!M163), "h:mm am/pm"))</f>
        <v xml:space="preserve"> Story Time: Celebrate Puppetry Day_x000D_Wednesday, Apr 27 11:15 AM</v>
      </c>
    </row>
    <row r="73" spans="1:4" x14ac:dyDescent="0.25">
      <c r="A73" t="str">
        <f>DATA_GOES_HERE!Y164</f>
        <v>Bellevue</v>
      </c>
      <c r="B73" t="str">
        <f>IF(DATA_GOES_HERE!AH164="","",
IF(ISNUMBER(SEARCH("*ADULTS*",DATA_GOES_HERE!AH164)),"ADULTS",
IF(ISNUMBER(SEARCH("*CHILDREN*",DATA_GOES_HERE!AH164)),"CHILDREN",
IF(ISNUMBER(SEARCH("*TEENS*",DATA_GOES_HERE!AH164)),"TEENS"))))</f>
        <v>CHILDREN</v>
      </c>
      <c r="D73" t="str">
        <f>CONCATENATE(DATA_GOES_HERE!A164,CHAR(13),DATA_GOES_HERE!L164,", ",TEXT((DATA_GOES_HERE!J164),"MMM D")," ",TEXT((DATA_GOES_HERE!M164), "h:mm am/pm"))</f>
        <v xml:space="preserve"> Homeschool Crew: Jewelry Making_x000D_Wednesday, Apr 27 2:00 PM</v>
      </c>
    </row>
    <row r="74" spans="1:4" x14ac:dyDescent="0.25">
      <c r="A74" t="str">
        <f>DATA_GOES_HERE!Y167</f>
        <v>Bellevue</v>
      </c>
      <c r="B74" t="str">
        <f>IF(DATA_GOES_HERE!AH167="","",
IF(ISNUMBER(SEARCH("*ADULTS*",DATA_GOES_HERE!AH167)),"ADULTS",
IF(ISNUMBER(SEARCH("*CHILDREN*",DATA_GOES_HERE!AH167)),"CHILDREN",
IF(ISNUMBER(SEARCH("*TEENS*",DATA_GOES_HERE!AH167)),"TEENS"))))</f>
        <v>CHILDREN</v>
      </c>
      <c r="D74" t="str">
        <f>CONCATENATE(DATA_GOES_HERE!A167,CHAR(13),DATA_GOES_HERE!L167,", ",TEXT((DATA_GOES_HERE!J167),"MMM D")," ",TEXT((DATA_GOES_HERE!M167), "h:mm am/pm"))</f>
        <v xml:space="preserve"> Crayon Kids: Crafts and Fun_x000D_Thursday, Apr 28 10:15 AM</v>
      </c>
    </row>
    <row r="75" spans="1:4" x14ac:dyDescent="0.25">
      <c r="A75" t="str">
        <f>DATA_GOES_HERE!Y172</f>
        <v>Bellevue</v>
      </c>
      <c r="B75" t="str">
        <f>IF(DATA_GOES_HERE!AH172="","",
IF(ISNUMBER(SEARCH("*ADULTS*",DATA_GOES_HERE!AH172)),"ADULTS",
IF(ISNUMBER(SEARCH("*CHILDREN*",DATA_GOES_HERE!AH172)),"CHILDREN",
IF(ISNUMBER(SEARCH("*TEENS*",DATA_GOES_HERE!AH172)),"TEENS"))))</f>
        <v>CHILDREN</v>
      </c>
      <c r="D75" t="str">
        <f>CONCATENATE(DATA_GOES_HERE!A172,CHAR(13),DATA_GOES_HERE!L172,", ",TEXT((DATA_GOES_HERE!J172),"MMM D")," ",TEXT((DATA_GOES_HERE!M172), "h:mm am/pm"))</f>
        <v xml:space="preserve"> Storyland Saturdays: Preschool Story Time_x000D_Saturday, Apr 30 10:15 AM</v>
      </c>
    </row>
    <row r="76" spans="1:4" x14ac:dyDescent="0.25">
      <c r="A76" t="str">
        <f>DATA_GOES_HERE!Y173</f>
        <v>Bellevue</v>
      </c>
      <c r="B76" t="str">
        <f>IF(DATA_GOES_HERE!AH173="","",
IF(ISNUMBER(SEARCH("*ADULTS*",DATA_GOES_HERE!AH173)),"ADULTS",
IF(ISNUMBER(SEARCH("*CHILDREN*",DATA_GOES_HERE!AH173)),"CHILDREN",
IF(ISNUMBER(SEARCH("*TEENS*",DATA_GOES_HERE!AH173)),"TEENS"))))</f>
        <v>CHILDREN</v>
      </c>
      <c r="D76" t="str">
        <f>CONCATENATE(DATA_GOES_HERE!A173,CHAR(13),DATA_GOES_HERE!L173,", ",TEXT((DATA_GOES_HERE!J173),"MMM D")," ",TEXT((DATA_GOES_HERE!M173), "h:mm am/pm"))</f>
        <v xml:space="preserve"> Mother Goose Moments_x000D_Monday, May 2 10:15 AM</v>
      </c>
    </row>
    <row r="77" spans="1:4" x14ac:dyDescent="0.25">
      <c r="A77" t="str">
        <f>DATA_GOES_HERE!Y175</f>
        <v>Bellevue</v>
      </c>
      <c r="B77" t="str">
        <f>IF(DATA_GOES_HERE!AH175="","",
IF(ISNUMBER(SEARCH("*ADULTS*",DATA_GOES_HERE!AH175)),"ADULTS",
IF(ISNUMBER(SEARCH("*CHILDREN*",DATA_GOES_HERE!AH175)),"CHILDREN",
IF(ISNUMBER(SEARCH("*TEENS*",DATA_GOES_HERE!AH175)),"TEENS"))))</f>
        <v>CHILDREN</v>
      </c>
      <c r="D77" t="str">
        <f>CONCATENATE(DATA_GOES_HERE!A175,CHAR(13),DATA_GOES_HERE!L175,", ",TEXT((DATA_GOES_HERE!J175),"MMM D")," ",TEXT((DATA_GOES_HERE!M175), "h:mm am/pm"))</f>
        <v xml:space="preserve"> Family Fun Time: Songs, Craft, and More_x000D_Monday, May 2 6:30 PM</v>
      </c>
    </row>
    <row r="78" spans="1:4" x14ac:dyDescent="0.25">
      <c r="A78" t="str">
        <f>DATA_GOES_HERE!Y176</f>
        <v>Bellevue</v>
      </c>
      <c r="B78" t="str">
        <f>IF(DATA_GOES_HERE!AH176="","",
IF(ISNUMBER(SEARCH("*ADULTS*",DATA_GOES_HERE!AH176)),"ADULTS",
IF(ISNUMBER(SEARCH("*CHILDREN*",DATA_GOES_HERE!AH176)),"CHILDREN",
IF(ISNUMBER(SEARCH("*TEENS*",DATA_GOES_HERE!AH176)),"TEENS"))))</f>
        <v>CHILDREN</v>
      </c>
      <c r="D78" t="str">
        <f>CONCATENATE(DATA_GOES_HERE!A176,CHAR(13),DATA_GOES_HERE!L176,", ",TEXT((DATA_GOES_HERE!J176),"MMM D")," ",TEXT((DATA_GOES_HERE!M176), "h:mm am/pm"))</f>
        <v xml:space="preserve"> Adventure Club: Crafts, Movies, and More_x000D_Tuesday, May 3 4:00 PM</v>
      </c>
    </row>
    <row r="79" spans="1:4" x14ac:dyDescent="0.25">
      <c r="A79" t="str">
        <f>DATA_GOES_HERE!Y179</f>
        <v>Bellevue</v>
      </c>
      <c r="B79" t="str">
        <f>IF(DATA_GOES_HERE!AH179="","",
IF(ISNUMBER(SEARCH("*ADULTS*",DATA_GOES_HERE!AH179)),"ADULTS",
IF(ISNUMBER(SEARCH("*CHILDREN*",DATA_GOES_HERE!AH179)),"CHILDREN",
IF(ISNUMBER(SEARCH("*TEENS*",DATA_GOES_HERE!AH179)),"TEENS"))))</f>
        <v>CHILDREN</v>
      </c>
      <c r="D79" t="str">
        <f>CONCATENATE(DATA_GOES_HERE!A179,CHAR(13),DATA_GOES_HERE!L179,", ",TEXT((DATA_GOES_HERE!J179),"MMM D")," ",TEXT((DATA_GOES_HERE!M179), "h:mm am/pm"))</f>
        <v xml:space="preserve"> Story Time_x000D_Wednesday, May 4 10:15 AM</v>
      </c>
    </row>
    <row r="80" spans="1:4" x14ac:dyDescent="0.25">
      <c r="A80" t="str">
        <f>DATA_GOES_HERE!Y180</f>
        <v>Bellevue</v>
      </c>
      <c r="B80" t="str">
        <f>IF(DATA_GOES_HERE!AH180="","",
IF(ISNUMBER(SEARCH("*ADULTS*",DATA_GOES_HERE!AH180)),"ADULTS",
IF(ISNUMBER(SEARCH("*CHILDREN*",DATA_GOES_HERE!AH180)),"CHILDREN",
IF(ISNUMBER(SEARCH("*TEENS*",DATA_GOES_HERE!AH180)),"TEENS"))))</f>
        <v>CHILDREN</v>
      </c>
      <c r="D80" t="str">
        <f>CONCATENATE(DATA_GOES_HERE!A180,CHAR(13),DATA_GOES_HERE!L180,", ",TEXT((DATA_GOES_HERE!J180),"MMM D")," ",TEXT((DATA_GOES_HERE!M180), "h:mm am/pm"))</f>
        <v xml:space="preserve"> Story Time_x000D_Wednesday, May 4 11:15 AM</v>
      </c>
    </row>
    <row r="81" spans="1:4" x14ac:dyDescent="0.25">
      <c r="A81" t="str">
        <f>DATA_GOES_HERE!Y185</f>
        <v>Bellevue</v>
      </c>
      <c r="B81" t="str">
        <f>IF(DATA_GOES_HERE!AH185="","",
IF(ISNUMBER(SEARCH("*ADULTS*",DATA_GOES_HERE!AH185)),"ADULTS",
IF(ISNUMBER(SEARCH("*CHILDREN*",DATA_GOES_HERE!AH185)),"CHILDREN",
IF(ISNUMBER(SEARCH("*TEENS*",DATA_GOES_HERE!AH185)),"TEENS"))))</f>
        <v>CHILDREN</v>
      </c>
      <c r="D81" t="str">
        <f>CONCATENATE(DATA_GOES_HERE!A185,CHAR(13),DATA_GOES_HERE!L185,", ",TEXT((DATA_GOES_HERE!J185),"MMM D")," ",TEXT((DATA_GOES_HERE!M185), "h:mm am/pm"))</f>
        <v xml:space="preserve"> Crayon Kids: Crafts and Fun_x000D_Thursday, May 5 10:15 AM</v>
      </c>
    </row>
    <row r="82" spans="1:4" x14ac:dyDescent="0.25">
      <c r="A82" t="str">
        <f>DATA_GOES_HERE!Y190</f>
        <v>Bellevue</v>
      </c>
      <c r="B82" t="str">
        <f>IF(DATA_GOES_HERE!AH190="","",
IF(ISNUMBER(SEARCH("*ADULTS*",DATA_GOES_HERE!AH190)),"ADULTS",
IF(ISNUMBER(SEARCH("*CHILDREN*",DATA_GOES_HERE!AH190)),"CHILDREN",
IF(ISNUMBER(SEARCH("*TEENS*",DATA_GOES_HERE!AH190)),"TEENS"))))</f>
        <v>CHILDREN</v>
      </c>
      <c r="D82" t="str">
        <f>CONCATENATE(DATA_GOES_HERE!A190,CHAR(13),DATA_GOES_HERE!L190,", ",TEXT((DATA_GOES_HERE!J190),"MMM D")," ",TEXT((DATA_GOES_HERE!M190), "h:mm am/pm"))</f>
        <v xml:space="preserve"> Storyland Saturdays: Preschool Story Time_x000D_Saturday, May 7 10:15 AM</v>
      </c>
    </row>
    <row r="83" spans="1:4" x14ac:dyDescent="0.25">
      <c r="A83" t="str">
        <f>DATA_GOES_HERE!Y191</f>
        <v>Bellevue</v>
      </c>
      <c r="B83" t="str">
        <f>IF(DATA_GOES_HERE!AH191="","",
IF(ISNUMBER(SEARCH("*ADULTS*",DATA_GOES_HERE!AH191)),"ADULTS",
IF(ISNUMBER(SEARCH("*CHILDREN*",DATA_GOES_HERE!AH191)),"CHILDREN",
IF(ISNUMBER(SEARCH("*TEENS*",DATA_GOES_HERE!AH191)),"TEENS"))))</f>
        <v>CHILDREN</v>
      </c>
      <c r="D83" t="str">
        <f>CONCATENATE(DATA_GOES_HERE!A191,CHAR(13),DATA_GOES_HERE!L191,", ",TEXT((DATA_GOES_HERE!J191),"MMM D")," ",TEXT((DATA_GOES_HERE!M191), "h:mm am/pm"))</f>
        <v xml:space="preserve"> READing Paws: Read with Snickers_x000D_Saturday, May 7 1:30 PM</v>
      </c>
    </row>
    <row r="84" spans="1:4" x14ac:dyDescent="0.25">
      <c r="A84" t="str">
        <f>DATA_GOES_HERE!Y192</f>
        <v>Bellevue</v>
      </c>
      <c r="B84" t="str">
        <f>IF(DATA_GOES_HERE!AH192="","",
IF(ISNUMBER(SEARCH("*ADULTS*",DATA_GOES_HERE!AH192)),"ADULTS",
IF(ISNUMBER(SEARCH("*CHILDREN*",DATA_GOES_HERE!AH192)),"CHILDREN",
IF(ISNUMBER(SEARCH("*TEENS*",DATA_GOES_HERE!AH192)),"TEENS"))))</f>
        <v>CHILDREN</v>
      </c>
      <c r="D84" t="str">
        <f>CONCATENATE(DATA_GOES_HERE!A192,CHAR(13),DATA_GOES_HERE!L192,", ",TEXT((DATA_GOES_HERE!J192),"MMM D")," ",TEXT((DATA_GOES_HERE!M192), "h:mm am/pm"))</f>
        <v xml:space="preserve"> Mother Goose Moments_x000D_Monday, May 9 10:15 AM</v>
      </c>
    </row>
    <row r="85" spans="1:4" x14ac:dyDescent="0.25">
      <c r="A85" t="str">
        <f>DATA_GOES_HERE!Y195</f>
        <v>Bellevue</v>
      </c>
      <c r="B85" t="str">
        <f>IF(DATA_GOES_HERE!AH195="","",
IF(ISNUMBER(SEARCH("*ADULTS*",DATA_GOES_HERE!AH195)),"ADULTS",
IF(ISNUMBER(SEARCH("*CHILDREN*",DATA_GOES_HERE!AH195)),"CHILDREN",
IF(ISNUMBER(SEARCH("*TEENS*",DATA_GOES_HERE!AH195)),"TEENS"))))</f>
        <v>CHILDREN</v>
      </c>
      <c r="D85" t="str">
        <f>CONCATENATE(DATA_GOES_HERE!A195,CHAR(13),DATA_GOES_HERE!L195,", ",TEXT((DATA_GOES_HERE!J195),"MMM D")," ",TEXT((DATA_GOES_HERE!M195), "h:mm am/pm"))</f>
        <v xml:space="preserve"> Family Fun Time: Songs, Craft, and More_x000D_Monday, May 9 6:30 PM</v>
      </c>
    </row>
    <row r="86" spans="1:4" x14ac:dyDescent="0.25">
      <c r="A86" t="str">
        <f>DATA_GOES_HERE!Y196</f>
        <v>Bellevue</v>
      </c>
      <c r="B86" t="str">
        <f>IF(DATA_GOES_HERE!AH196="","",
IF(ISNUMBER(SEARCH("*ADULTS*",DATA_GOES_HERE!AH196)),"ADULTS",
IF(ISNUMBER(SEARCH("*CHILDREN*",DATA_GOES_HERE!AH196)),"CHILDREN",
IF(ISNUMBER(SEARCH("*TEENS*",DATA_GOES_HERE!AH196)),"TEENS"))))</f>
        <v>CHILDREN</v>
      </c>
      <c r="D86" t="str">
        <f>CONCATENATE(DATA_GOES_HERE!A196,CHAR(13),DATA_GOES_HERE!L196,", ",TEXT((DATA_GOES_HERE!J196),"MMM D")," ",TEXT((DATA_GOES_HERE!M196), "h:mm am/pm"))</f>
        <v xml:space="preserve"> Family Fun Time: Songs, Craft, and More_x000D_Monday, May 9 6:30 PM</v>
      </c>
    </row>
    <row r="87" spans="1:4" x14ac:dyDescent="0.25">
      <c r="A87" t="str">
        <f>DATA_GOES_HERE!Y197</f>
        <v>Bellevue</v>
      </c>
      <c r="B87" t="str">
        <f>IF(DATA_GOES_HERE!AH197="","",
IF(ISNUMBER(SEARCH("*ADULTS*",DATA_GOES_HERE!AH197)),"ADULTS",
IF(ISNUMBER(SEARCH("*CHILDREN*",DATA_GOES_HERE!AH197)),"CHILDREN",
IF(ISNUMBER(SEARCH("*TEENS*",DATA_GOES_HERE!AH197)),"TEENS"))))</f>
        <v>CHILDREN</v>
      </c>
      <c r="D87" t="str">
        <f>CONCATENATE(DATA_GOES_HERE!A197,CHAR(13),DATA_GOES_HERE!L197,", ",TEXT((DATA_GOES_HERE!J197),"MMM D")," ",TEXT((DATA_GOES_HERE!M197), "h:mm am/pm"))</f>
        <v xml:space="preserve"> Adventure Club: Crafts, Movies, and More_x000D_Tuesday, May 10 4:00 PM</v>
      </c>
    </row>
    <row r="88" spans="1:4" x14ac:dyDescent="0.25">
      <c r="A88" t="str">
        <f>DATA_GOES_HERE!Y200</f>
        <v>Bellevue</v>
      </c>
      <c r="B88" t="str">
        <f>IF(DATA_GOES_HERE!AH200="","",
IF(ISNUMBER(SEARCH("*ADULTS*",DATA_GOES_HERE!AH200)),"ADULTS",
IF(ISNUMBER(SEARCH("*CHILDREN*",DATA_GOES_HERE!AH200)),"CHILDREN",
IF(ISNUMBER(SEARCH("*TEENS*",DATA_GOES_HERE!AH200)),"TEENS"))))</f>
        <v>CHILDREN</v>
      </c>
      <c r="D88" t="str">
        <f>CONCATENATE(DATA_GOES_HERE!A200,CHAR(13),DATA_GOES_HERE!L200,", ",TEXT((DATA_GOES_HERE!J200),"MMM D")," ",TEXT((DATA_GOES_HERE!M200), "h:mm am/pm"))</f>
        <v xml:space="preserve"> Story Time_x000D_Wednesday, May 11 10:15 AM</v>
      </c>
    </row>
    <row r="89" spans="1:4" x14ac:dyDescent="0.25">
      <c r="A89" t="str">
        <f>DATA_GOES_HERE!Y201</f>
        <v>Bellevue</v>
      </c>
      <c r="B89" t="str">
        <f>IF(DATA_GOES_HERE!AH201="","",
IF(ISNUMBER(SEARCH("*ADULTS*",DATA_GOES_HERE!AH201)),"ADULTS",
IF(ISNUMBER(SEARCH("*CHILDREN*",DATA_GOES_HERE!AH201)),"CHILDREN",
IF(ISNUMBER(SEARCH("*TEENS*",DATA_GOES_HERE!AH201)),"TEENS"))))</f>
        <v>CHILDREN</v>
      </c>
      <c r="D89" t="str">
        <f>CONCATENATE(DATA_GOES_HERE!A201,CHAR(13),DATA_GOES_HERE!L201,", ",TEXT((DATA_GOES_HERE!J201),"MMM D")," ",TEXT((DATA_GOES_HERE!M201), "h:mm am/pm"))</f>
        <v xml:space="preserve"> Story Time_x000D_Wednesday, May 11 11:15 AM</v>
      </c>
    </row>
    <row r="90" spans="1:4" x14ac:dyDescent="0.25">
      <c r="A90" t="str">
        <f>DATA_GOES_HERE!Y3</f>
        <v>Bellevue</v>
      </c>
      <c r="B90" t="str">
        <f>IF(DATA_GOES_HERE!AH3="","",
IF(ISNUMBER(SEARCH("*ADULTS*",DATA_GOES_HERE!AH3)),"ADULTS",
IF(ISNUMBER(SEARCH("*CHILDREN*",DATA_GOES_HERE!AH3)),"CHILDREN",
IF(ISNUMBER(SEARCH("*TEENS*",DATA_GOES_HERE!AH3)),"TEENS"))))</f>
        <v>TEENS</v>
      </c>
      <c r="D90" t="str">
        <f>CONCATENATE(DATA_GOES_HERE!A3,CHAR(13),DATA_GOES_HERE!L3,", ",TEXT((DATA_GOES_HERE!J3),"MMM D")," ",TEXT((DATA_GOES_HERE!M3), "h:mm am/pm"))</f>
        <v xml:space="preserve"> Teen Studio: Crafts, Gaming, Robotics, and More_x000D_Tuesday, Mar 1 4:15 PM</v>
      </c>
    </row>
    <row r="91" spans="1:4" x14ac:dyDescent="0.25">
      <c r="A91" t="str">
        <f>DATA_GOES_HERE!Y7</f>
        <v>Bellevue</v>
      </c>
      <c r="B91" t="str">
        <f>IF(DATA_GOES_HERE!AH7="","",
IF(ISNUMBER(SEARCH("*ADULTS*",DATA_GOES_HERE!AH7)),"ADULTS",
IF(ISNUMBER(SEARCH("*CHILDREN*",DATA_GOES_HERE!AH7)),"CHILDREN",
IF(ISNUMBER(SEARCH("*TEENS*",DATA_GOES_HERE!AH7)),"TEENS"))))</f>
        <v>TEENS</v>
      </c>
      <c r="D91" t="str">
        <f>CONCATENATE(DATA_GOES_HERE!A7,CHAR(13),DATA_GOES_HERE!L7,", ",TEXT((DATA_GOES_HERE!J7),"MMM D")," ",TEXT((DATA_GOES_HERE!M7), "h:mm am/pm"))</f>
        <v xml:space="preserve"> Let's Watch Anime_x000D_Wednesday, Mar 2 4:15 PM</v>
      </c>
    </row>
    <row r="92" spans="1:4" x14ac:dyDescent="0.25">
      <c r="A92" t="str">
        <f>DATA_GOES_HERE!Y12</f>
        <v>Bellevue</v>
      </c>
      <c r="B92" t="str">
        <f>IF(DATA_GOES_HERE!AH12="","",
IF(ISNUMBER(SEARCH("*ADULTS*",DATA_GOES_HERE!AH12)),"ADULTS",
IF(ISNUMBER(SEARCH("*CHILDREN*",DATA_GOES_HERE!AH12)),"CHILDREN",
IF(ISNUMBER(SEARCH("*TEENS*",DATA_GOES_HERE!AH12)),"TEENS"))))</f>
        <v>TEENS</v>
      </c>
      <c r="D92" t="str">
        <f>CONCATENATE(DATA_GOES_HERE!A12,CHAR(13),DATA_GOES_HERE!L12,", ",TEXT((DATA_GOES_HERE!J12),"MMM D")," ",TEXT((DATA_GOES_HERE!M12), "h:mm am/pm"))</f>
        <v xml:space="preserve"> Teen Studio: Crafts, Gaming, Robotics, and More_x000D_Thursday, Mar 3 4:15 PM</v>
      </c>
    </row>
    <row r="93" spans="1:4" x14ac:dyDescent="0.25">
      <c r="A93" t="str">
        <f>DATA_GOES_HERE!Y13</f>
        <v>Bellevue</v>
      </c>
      <c r="B93" t="str">
        <f>IF(DATA_GOES_HERE!AH13="","",
IF(ISNUMBER(SEARCH("*ADULTS*",DATA_GOES_HERE!AH13)),"ADULTS",
IF(ISNUMBER(SEARCH("*CHILDREN*",DATA_GOES_HERE!AH13)),"CHILDREN",
IF(ISNUMBER(SEARCH("*TEENS*",DATA_GOES_HERE!AH13)),"TEENS"))))</f>
        <v>TEENS</v>
      </c>
      <c r="D93" t="str">
        <f>CONCATENATE(DATA_GOES_HERE!A13,CHAR(13),DATA_GOES_HERE!L13,", ",TEXT((DATA_GOES_HERE!J13),"MMM D")," ",TEXT((DATA_GOES_HERE!M13), "h:mm am/pm"))</f>
        <v xml:space="preserve"> Music Production Workshop_x000D_Thursday, Mar 3 4:30 PM</v>
      </c>
    </row>
    <row r="94" spans="1:4" x14ac:dyDescent="0.25">
      <c r="A94" t="str">
        <f>DATA_GOES_HERE!Y15</f>
        <v>Bellevue</v>
      </c>
      <c r="B94" t="str">
        <f>IF(DATA_GOES_HERE!AH15="","",
IF(ISNUMBER(SEARCH("*ADULTS*",DATA_GOES_HERE!AH15)),"ADULTS",
IF(ISNUMBER(SEARCH("*CHILDREN*",DATA_GOES_HERE!AH15)),"CHILDREN",
IF(ISNUMBER(SEARCH("*TEENS*",DATA_GOES_HERE!AH15)),"TEENS"))))</f>
        <v>TEENS</v>
      </c>
      <c r="D94" t="str">
        <f>CONCATENATE(DATA_GOES_HERE!A15,CHAR(13),DATA_GOES_HERE!L15,", ",TEXT((DATA_GOES_HERE!J15),"MMM D")," ",TEXT((DATA_GOES_HERE!M15), "h:mm am/pm"))</f>
        <v xml:space="preserve"> Teen Studio: Crafts, Gaming, Robotics, and More_x000D_Friday, Mar 4 4:15 PM</v>
      </c>
    </row>
    <row r="95" spans="1:4" x14ac:dyDescent="0.25">
      <c r="A95" t="str">
        <f>DATA_GOES_HERE!Y19</f>
        <v>Bellevue</v>
      </c>
      <c r="B95" t="str">
        <f>IF(DATA_GOES_HERE!AH19="","",
IF(ISNUMBER(SEARCH("*ADULTS*",DATA_GOES_HERE!AH19)),"ADULTS",
IF(ISNUMBER(SEARCH("*CHILDREN*",DATA_GOES_HERE!AH19)),"CHILDREN",
IF(ISNUMBER(SEARCH("*TEENS*",DATA_GOES_HERE!AH19)),"TEENS"))))</f>
        <v>TEENS</v>
      </c>
      <c r="D95" t="str">
        <f>CONCATENATE(DATA_GOES_HERE!A19,CHAR(13),DATA_GOES_HERE!L19,", ",TEXT((DATA_GOES_HERE!J19),"MMM D")," ",TEXT((DATA_GOES_HERE!M19), "h:mm am/pm"))</f>
        <v xml:space="preserve"> Origami Time_x000D_Monday, Mar 7 4:15 PM</v>
      </c>
    </row>
    <row r="96" spans="1:4" x14ac:dyDescent="0.25">
      <c r="A96" t="str">
        <f>DATA_GOES_HERE!Y22</f>
        <v>Bellevue</v>
      </c>
      <c r="B96" t="str">
        <f>IF(DATA_GOES_HERE!AH22="","",
IF(ISNUMBER(SEARCH("*ADULTS*",DATA_GOES_HERE!AH22)),"ADULTS",
IF(ISNUMBER(SEARCH("*CHILDREN*",DATA_GOES_HERE!AH22)),"CHILDREN",
IF(ISNUMBER(SEARCH("*TEENS*",DATA_GOES_HERE!AH22)),"TEENS"))))</f>
        <v>TEENS</v>
      </c>
      <c r="D96" t="str">
        <f>CONCATENATE(DATA_GOES_HERE!A22,CHAR(13),DATA_GOES_HERE!L22,", ",TEXT((DATA_GOES_HERE!J22),"MMM D")," ",TEXT((DATA_GOES_HERE!M22), "h:mm am/pm"))</f>
        <v xml:space="preserve"> Teen Studio: Crafts, Gaming, Robotics, and More_x000D_Tuesday, Mar 8 4:15 PM</v>
      </c>
    </row>
    <row r="97" spans="1:4" x14ac:dyDescent="0.25">
      <c r="A97" t="str">
        <f>DATA_GOES_HERE!Y27</f>
        <v>Bellevue</v>
      </c>
      <c r="B97" t="str">
        <f>IF(DATA_GOES_HERE!AH27="","",
IF(ISNUMBER(SEARCH("*ADULTS*",DATA_GOES_HERE!AH27)),"ADULTS",
IF(ISNUMBER(SEARCH("*CHILDREN*",DATA_GOES_HERE!AH27)),"CHILDREN",
IF(ISNUMBER(SEARCH("*TEENS*",DATA_GOES_HERE!AH27)),"TEENS"))))</f>
        <v>TEENS</v>
      </c>
      <c r="D97" t="str">
        <f>CONCATENATE(DATA_GOES_HERE!A27,CHAR(13),DATA_GOES_HERE!L27,", ",TEXT((DATA_GOES_HERE!J27),"MMM D")," ",TEXT((DATA_GOES_HERE!M27), "h:mm am/pm"))</f>
        <v xml:space="preserve"> Cosplay Time_x000D_Wednesday, Mar 9 4:15 PM</v>
      </c>
    </row>
    <row r="98" spans="1:4" x14ac:dyDescent="0.25">
      <c r="A98" t="str">
        <f>DATA_GOES_HERE!Y31</f>
        <v>Bellevue</v>
      </c>
      <c r="B98" t="str">
        <f>IF(DATA_GOES_HERE!AH31="","",
IF(ISNUMBER(SEARCH("*ADULTS*",DATA_GOES_HERE!AH31)),"ADULTS",
IF(ISNUMBER(SEARCH("*CHILDREN*",DATA_GOES_HERE!AH31)),"CHILDREN",
IF(ISNUMBER(SEARCH("*TEENS*",DATA_GOES_HERE!AH31)),"TEENS"))))</f>
        <v>TEENS</v>
      </c>
      <c r="D98" t="str">
        <f>CONCATENATE(DATA_GOES_HERE!A31,CHAR(13),DATA_GOES_HERE!L31,", ",TEXT((DATA_GOES_HERE!J31),"MMM D")," ",TEXT((DATA_GOES_HERE!M31), "h:mm am/pm"))</f>
        <v xml:space="preserve"> Teen Studio: Crafts, Gaming, Robotics, and More_x000D_Friday, Mar 11 4:15 PM</v>
      </c>
    </row>
    <row r="99" spans="1:4" x14ac:dyDescent="0.25">
      <c r="A99" t="str">
        <f>DATA_GOES_HERE!Y35</f>
        <v>Bellevue</v>
      </c>
      <c r="B99" t="str">
        <f>IF(DATA_GOES_HERE!AH35="","",
IF(ISNUMBER(SEARCH("*ADULTS*",DATA_GOES_HERE!AH35)),"ADULTS",
IF(ISNUMBER(SEARCH("*CHILDREN*",DATA_GOES_HERE!AH35)),"CHILDREN",
IF(ISNUMBER(SEARCH("*TEENS*",DATA_GOES_HERE!AH35)),"TEENS"))))</f>
        <v>TEENS</v>
      </c>
      <c r="D99" t="str">
        <f>CONCATENATE(DATA_GOES_HERE!A35,CHAR(13),DATA_GOES_HERE!L35,", ",TEXT((DATA_GOES_HERE!J35),"MMM D")," ",TEXT((DATA_GOES_HERE!M35), "h:mm am/pm"))</f>
        <v xml:space="preserve"> ACT Practice Exam_x000D_Saturday, Mar 12 12:00 PM</v>
      </c>
    </row>
    <row r="100" spans="1:4" x14ac:dyDescent="0.25">
      <c r="A100" t="str">
        <f>DATA_GOES_HERE!Y38</f>
        <v>Bellevue</v>
      </c>
      <c r="B100" t="str">
        <f>IF(DATA_GOES_HERE!AH38="","",
IF(ISNUMBER(SEARCH("*ADULTS*",DATA_GOES_HERE!AH38)),"ADULTS",
IF(ISNUMBER(SEARCH("*CHILDREN*",DATA_GOES_HERE!AH38)),"CHILDREN",
IF(ISNUMBER(SEARCH("*TEENS*",DATA_GOES_HERE!AH38)),"TEENS"))))</f>
        <v>TEENS</v>
      </c>
      <c r="D100" t="str">
        <f>CONCATENATE(DATA_GOES_HERE!A38,CHAR(13),DATA_GOES_HERE!L38,", ",TEXT((DATA_GOES_HERE!J38),"MMM D")," ",TEXT((DATA_GOES_HERE!M38), "h:mm am/pm"))</f>
        <v xml:space="preserve"> Teen Studio: Crafts, Gaming, Robotics, and More_x000D_Monday, Mar 14 4:15 PM</v>
      </c>
    </row>
    <row r="101" spans="1:4" x14ac:dyDescent="0.25">
      <c r="A101" t="str">
        <f>DATA_GOES_HERE!Y42</f>
        <v>Bellevue</v>
      </c>
      <c r="B101" t="str">
        <f>IF(DATA_GOES_HERE!AH42="","",
IF(ISNUMBER(SEARCH("*ADULTS*",DATA_GOES_HERE!AH42)),"ADULTS",
IF(ISNUMBER(SEARCH("*CHILDREN*",DATA_GOES_HERE!AH42)),"CHILDREN",
IF(ISNUMBER(SEARCH("*TEENS*",DATA_GOES_HERE!AH42)),"TEENS"))))</f>
        <v>TEENS</v>
      </c>
      <c r="D101" t="str">
        <f>CONCATENATE(DATA_GOES_HERE!A42,CHAR(13),DATA_GOES_HERE!L42,", ",TEXT((DATA_GOES_HERE!J42),"MMM D")," ",TEXT((DATA_GOES_HERE!M42), "h:mm am/pm"))</f>
        <v xml:space="preserve"> Teen Studio: Crafts, Gaming, Robotics, and More_x000D_Tuesday, Mar 15 4:15 PM</v>
      </c>
    </row>
    <row r="102" spans="1:4" x14ac:dyDescent="0.25">
      <c r="A102" t="str">
        <f>DATA_GOES_HERE!Y50</f>
        <v>Bellevue</v>
      </c>
      <c r="B102" t="str">
        <f>IF(DATA_GOES_HERE!AH50="","",
IF(ISNUMBER(SEARCH("*ADULTS*",DATA_GOES_HERE!AH50)),"ADULTS",
IF(ISNUMBER(SEARCH("*CHILDREN*",DATA_GOES_HERE!AH50)),"CHILDREN",
IF(ISNUMBER(SEARCH("*TEENS*",DATA_GOES_HERE!AH50)),"TEENS"))))</f>
        <v>TEENS</v>
      </c>
      <c r="D102" t="str">
        <f>CONCATENATE(DATA_GOES_HERE!A50,CHAR(13),DATA_GOES_HERE!L50,", ",TEXT((DATA_GOES_HERE!J50),"MMM D")," ",TEXT((DATA_GOES_HERE!M50), "h:mm am/pm"))</f>
        <v xml:space="preserve"> Teen Studio: Crafts, Gaming, Robotics, and More_x000D_Thursday, Mar 17 4:15 PM</v>
      </c>
    </row>
    <row r="103" spans="1:4" x14ac:dyDescent="0.25">
      <c r="A103" t="str">
        <f>DATA_GOES_HERE!Y51</f>
        <v>Bellevue</v>
      </c>
      <c r="B103" t="str">
        <f>IF(DATA_GOES_HERE!AH51="","",
IF(ISNUMBER(SEARCH("*ADULTS*",DATA_GOES_HERE!AH51)),"ADULTS",
IF(ISNUMBER(SEARCH("*CHILDREN*",DATA_GOES_HERE!AH51)),"CHILDREN",
IF(ISNUMBER(SEARCH("*TEENS*",DATA_GOES_HERE!AH51)),"TEENS"))))</f>
        <v>TEENS</v>
      </c>
      <c r="D103" t="str">
        <f>CONCATENATE(DATA_GOES_HERE!A51,CHAR(13),DATA_GOES_HERE!L51,", ",TEXT((DATA_GOES_HERE!J51),"MMM D")," ",TEXT((DATA_GOES_HERE!M51), "h:mm am/pm"))</f>
        <v xml:space="preserve"> Music Production Workshop_x000D_Thursday, Mar 17 4:30 PM</v>
      </c>
    </row>
    <row r="104" spans="1:4" x14ac:dyDescent="0.25">
      <c r="A104" t="str">
        <f>DATA_GOES_HERE!Y52</f>
        <v>Bellevue</v>
      </c>
      <c r="B104" t="str">
        <f>IF(DATA_GOES_HERE!AH52="","",
IF(ISNUMBER(SEARCH("*ADULTS*",DATA_GOES_HERE!AH52)),"ADULTS",
IF(ISNUMBER(SEARCH("*CHILDREN*",DATA_GOES_HERE!AH52)),"CHILDREN",
IF(ISNUMBER(SEARCH("*TEENS*",DATA_GOES_HERE!AH52)),"TEENS"))))</f>
        <v>TEENS</v>
      </c>
      <c r="D104" t="str">
        <f>CONCATENATE(DATA_GOES_HERE!A52,CHAR(13),DATA_GOES_HERE!L52,", ",TEXT((DATA_GOES_HERE!J52),"MMM D")," ",TEXT((DATA_GOES_HERE!M52), "h:mm am/pm"))</f>
        <v xml:space="preserve"> Teen Studio: Crafts, Gaming, Robotics, and More_x000D_Friday, Mar 18 4:15 PM</v>
      </c>
    </row>
    <row r="105" spans="1:4" x14ac:dyDescent="0.25">
      <c r="A105" t="str">
        <f>DATA_GOES_HERE!Y56</f>
        <v>Bellevue</v>
      </c>
      <c r="B105" t="str">
        <f>IF(DATA_GOES_HERE!AH56="","",
IF(ISNUMBER(SEARCH("*ADULTS*",DATA_GOES_HERE!AH56)),"ADULTS",
IF(ISNUMBER(SEARCH("*CHILDREN*",DATA_GOES_HERE!AH56)),"CHILDREN",
IF(ISNUMBER(SEARCH("*TEENS*",DATA_GOES_HERE!AH56)),"TEENS"))))</f>
        <v>TEENS</v>
      </c>
      <c r="D105" t="str">
        <f>CONCATENATE(DATA_GOES_HERE!A56,CHAR(13),DATA_GOES_HERE!L56,", ",TEXT((DATA_GOES_HERE!J56),"MMM D")," ",TEXT((DATA_GOES_HERE!M56), "h:mm am/pm"))</f>
        <v xml:space="preserve"> Teen Studio: Crafts, Gaming, Robotics, and More_x000D_Monday, Mar 21 4:15 PM</v>
      </c>
    </row>
    <row r="106" spans="1:4" x14ac:dyDescent="0.25">
      <c r="A106" t="str">
        <f>DATA_GOES_HERE!Y75</f>
        <v>Bellevue</v>
      </c>
      <c r="B106" t="str">
        <f>IF(DATA_GOES_HERE!AH75="","",
IF(ISNUMBER(SEARCH("*ADULTS*",DATA_GOES_HERE!AH75)),"ADULTS",
IF(ISNUMBER(SEARCH("*CHILDREN*",DATA_GOES_HERE!AH75)),"CHILDREN",
IF(ISNUMBER(SEARCH("*TEENS*",DATA_GOES_HERE!AH75)),"TEENS"))))</f>
        <v>TEENS</v>
      </c>
      <c r="D106" t="str">
        <f>CONCATENATE(DATA_GOES_HERE!A75,CHAR(13),DATA_GOES_HERE!L75,", ",TEXT((DATA_GOES_HERE!J75),"MMM D")," ",TEXT((DATA_GOES_HERE!M75), "h:mm am/pm"))</f>
        <v xml:space="preserve"> Teen Studio: Crafts, Gaming, Robotics, and More_x000D_Tuesday, Mar 29 4:15 PM</v>
      </c>
    </row>
    <row r="107" spans="1:4" x14ac:dyDescent="0.25">
      <c r="A107" t="str">
        <f>DATA_GOES_HERE!Y78</f>
        <v>Bellevue</v>
      </c>
      <c r="B107" t="str">
        <f>IF(DATA_GOES_HERE!AH78="","",
IF(ISNUMBER(SEARCH("*ADULTS*",DATA_GOES_HERE!AH78)),"ADULTS",
IF(ISNUMBER(SEARCH("*CHILDREN*",DATA_GOES_HERE!AH78)),"CHILDREN",
IF(ISNUMBER(SEARCH("*TEENS*",DATA_GOES_HERE!AH78)),"TEENS"))))</f>
        <v>TEENS</v>
      </c>
      <c r="D107" t="str">
        <f>CONCATENATE(DATA_GOES_HERE!A78,CHAR(13),DATA_GOES_HERE!L78,", ",TEXT((DATA_GOES_HERE!J78),"MMM D")," ",TEXT((DATA_GOES_HERE!M78), "h:mm am/pm"))</f>
        <v xml:space="preserve"> Teen Studio: Crafts, Gaming, Robotics, and More_x000D_Wednesday, Mar 30 4:15 PM</v>
      </c>
    </row>
    <row r="108" spans="1:4" x14ac:dyDescent="0.25">
      <c r="A108" t="str">
        <f>DATA_GOES_HERE!Y82</f>
        <v>Bellevue</v>
      </c>
      <c r="B108" t="str">
        <f>IF(DATA_GOES_HERE!AH82="","",
IF(ISNUMBER(SEARCH("*ADULTS*",DATA_GOES_HERE!AH82)),"ADULTS",
IF(ISNUMBER(SEARCH("*CHILDREN*",DATA_GOES_HERE!AH82)),"CHILDREN",
IF(ISNUMBER(SEARCH("*TEENS*",DATA_GOES_HERE!AH82)),"TEENS"))))</f>
        <v>TEENS</v>
      </c>
      <c r="D108" t="str">
        <f>CONCATENATE(DATA_GOES_HERE!A82,CHAR(13),DATA_GOES_HERE!L82,", ",TEXT((DATA_GOES_HERE!J82),"MMM D")," ",TEXT((DATA_GOES_HERE!M82), "h:mm am/pm"))</f>
        <v xml:space="preserve"> Teen Studio: Crafts, Gaming, Robotics, and More_x000D_Thursday, Mar 31 4:15 PM</v>
      </c>
    </row>
    <row r="109" spans="1:4" x14ac:dyDescent="0.25">
      <c r="A109" t="str">
        <f>DATA_GOES_HERE!Y83</f>
        <v>Bellevue</v>
      </c>
      <c r="B109" t="str">
        <f>IF(DATA_GOES_HERE!AH83="","",
IF(ISNUMBER(SEARCH("*ADULTS*",DATA_GOES_HERE!AH83)),"ADULTS",
IF(ISNUMBER(SEARCH("*CHILDREN*",DATA_GOES_HERE!AH83)),"CHILDREN",
IF(ISNUMBER(SEARCH("*TEENS*",DATA_GOES_HERE!AH83)),"TEENS"))))</f>
        <v>TEENS</v>
      </c>
      <c r="D109" t="str">
        <f>CONCATENATE(DATA_GOES_HERE!A83,CHAR(13),DATA_GOES_HERE!L83,", ",TEXT((DATA_GOES_HERE!J83),"MMM D")," ",TEXT((DATA_GOES_HERE!M83), "h:mm am/pm"))</f>
        <v xml:space="preserve"> Music Production Workshop_x000D_Thursday, Mar 31 4:30 PM</v>
      </c>
    </row>
    <row r="110" spans="1:4" x14ac:dyDescent="0.25">
      <c r="A110" t="str">
        <f>DATA_GOES_HERE!Y85</f>
        <v>Bellevue</v>
      </c>
      <c r="B110" t="str">
        <f>IF(DATA_GOES_HERE!AH85="","",
IF(ISNUMBER(SEARCH("*ADULTS*",DATA_GOES_HERE!AH85)),"ADULTS",
IF(ISNUMBER(SEARCH("*CHILDREN*",DATA_GOES_HERE!AH85)),"CHILDREN",
IF(ISNUMBER(SEARCH("*TEENS*",DATA_GOES_HERE!AH85)),"TEENS"))))</f>
        <v>TEENS</v>
      </c>
      <c r="D110" t="str">
        <f>CONCATENATE(DATA_GOES_HERE!A85,CHAR(13),DATA_GOES_HERE!L85,", ",TEXT((DATA_GOES_HERE!J85),"MMM D")," ",TEXT((DATA_GOES_HERE!M85), "h:mm am/pm"))</f>
        <v xml:space="preserve"> Teen Studio: Crafts, Gaming, Robotics, and More_x000D_Friday, Apr 1 4:15 PM</v>
      </c>
    </row>
    <row r="111" spans="1:4" x14ac:dyDescent="0.25">
      <c r="A111" t="str">
        <f>DATA_GOES_HERE!Y92</f>
        <v>Bellevue</v>
      </c>
      <c r="B111" t="str">
        <f>IF(DATA_GOES_HERE!AH92="","",
IF(ISNUMBER(SEARCH("*ADULTS*",DATA_GOES_HERE!AH92)),"ADULTS",
IF(ISNUMBER(SEARCH("*CHILDREN*",DATA_GOES_HERE!AH92)),"CHILDREN",
IF(ISNUMBER(SEARCH("*TEENS*",DATA_GOES_HERE!AH92)),"TEENS"))))</f>
        <v>TEENS</v>
      </c>
      <c r="D111" t="str">
        <f>CONCATENATE(DATA_GOES_HERE!A92,CHAR(13),DATA_GOES_HERE!L92,", ",TEXT((DATA_GOES_HERE!J92),"MMM D")," ",TEXT((DATA_GOES_HERE!M92), "h:mm am/pm"))</f>
        <v xml:space="preserve"> Teen Studio: Crafts, Gaming, Robotics, and More_x000D_Monday, Apr 4 4:15 PM</v>
      </c>
    </row>
    <row r="112" spans="1:4" x14ac:dyDescent="0.25">
      <c r="A112" t="str">
        <f>DATA_GOES_HERE!Y93</f>
        <v>Bellevue</v>
      </c>
      <c r="B112" t="str">
        <f>IF(DATA_GOES_HERE!AH93="","",
IF(ISNUMBER(SEARCH("*ADULTS*",DATA_GOES_HERE!AH93)),"ADULTS",
IF(ISNUMBER(SEARCH("*CHILDREN*",DATA_GOES_HERE!AH93)),"CHILDREN",
IF(ISNUMBER(SEARCH("*TEENS*",DATA_GOES_HERE!AH93)),"TEENS"))))</f>
        <v>TEENS</v>
      </c>
      <c r="D112" t="str">
        <f>CONCATENATE(DATA_GOES_HERE!A93,CHAR(13),DATA_GOES_HERE!L93,", ",TEXT((DATA_GOES_HERE!J93),"MMM D")," ",TEXT((DATA_GOES_HERE!M93), "h:mm am/pm"))</f>
        <v xml:space="preserve"> Hawaiian Odyssey with Loreen Freed_x000D_Monday, Apr 4 4:15 PM</v>
      </c>
    </row>
    <row r="113" spans="1:4" x14ac:dyDescent="0.25">
      <c r="A113" t="str">
        <f>DATA_GOES_HERE!Y96</f>
        <v>Bellevue</v>
      </c>
      <c r="B113" t="str">
        <f>IF(DATA_GOES_HERE!AH96="","",
IF(ISNUMBER(SEARCH("*ADULTS*",DATA_GOES_HERE!AH96)),"ADULTS",
IF(ISNUMBER(SEARCH("*CHILDREN*",DATA_GOES_HERE!AH96)),"CHILDREN",
IF(ISNUMBER(SEARCH("*TEENS*",DATA_GOES_HERE!AH96)),"TEENS"))))</f>
        <v>TEENS</v>
      </c>
      <c r="D113" t="str">
        <f>CONCATENATE(DATA_GOES_HERE!A96,CHAR(13),DATA_GOES_HERE!L96,", ",TEXT((DATA_GOES_HERE!J96),"MMM D")," ",TEXT((DATA_GOES_HERE!M96), "h:mm am/pm"))</f>
        <v xml:space="preserve"> Teen Studio: Crafts, Gaming, Robotics, and More_x000D_Tuesday, Apr 5 4:15 PM</v>
      </c>
    </row>
    <row r="114" spans="1:4" x14ac:dyDescent="0.25">
      <c r="A114" t="str">
        <f>DATA_GOES_HERE!Y102</f>
        <v>Bellevue</v>
      </c>
      <c r="B114" t="str">
        <f>IF(DATA_GOES_HERE!AH102="","",
IF(ISNUMBER(SEARCH("*ADULTS*",DATA_GOES_HERE!AH102)),"ADULTS",
IF(ISNUMBER(SEARCH("*CHILDREN*",DATA_GOES_HERE!AH102)),"CHILDREN",
IF(ISNUMBER(SEARCH("*TEENS*",DATA_GOES_HERE!AH102)),"TEENS"))))</f>
        <v>TEENS</v>
      </c>
      <c r="D114" t="str">
        <f>CONCATENATE(DATA_GOES_HERE!A102,CHAR(13),DATA_GOES_HERE!L102,", ",TEXT((DATA_GOES_HERE!J102),"MMM D")," ",TEXT((DATA_GOES_HERE!M102), "h:mm am/pm"))</f>
        <v xml:space="preserve"> Teen Studio: Crafts, Gaming, Robotics, and More_x000D_Wednesday, Apr 6 4:15 PM</v>
      </c>
    </row>
    <row r="115" spans="1:4" x14ac:dyDescent="0.25">
      <c r="A115" t="str">
        <f>DATA_GOES_HERE!Y108</f>
        <v>Bellevue</v>
      </c>
      <c r="B115" t="str">
        <f>IF(DATA_GOES_HERE!AH108="","",
IF(ISNUMBER(SEARCH("*ADULTS*",DATA_GOES_HERE!AH108)),"ADULTS",
IF(ISNUMBER(SEARCH("*CHILDREN*",DATA_GOES_HERE!AH108)),"CHILDREN",
IF(ISNUMBER(SEARCH("*TEENS*",DATA_GOES_HERE!AH108)),"TEENS"))))</f>
        <v>TEENS</v>
      </c>
      <c r="D115" t="str">
        <f>CONCATENATE(DATA_GOES_HERE!A108,CHAR(13),DATA_GOES_HERE!L108,", ",TEXT((DATA_GOES_HERE!J108),"MMM D")," ",TEXT((DATA_GOES_HERE!M108), "h:mm am/pm"))</f>
        <v xml:space="preserve"> Teen Studio: Crafts, Gaming, Robotics, and More_x000D_Thursday, Apr 7 4:15 PM</v>
      </c>
    </row>
    <row r="116" spans="1:4" x14ac:dyDescent="0.25">
      <c r="A116" t="str">
        <f>DATA_GOES_HERE!Y109</f>
        <v>Bellevue</v>
      </c>
      <c r="B116" t="str">
        <f>IF(DATA_GOES_HERE!AH109="","",
IF(ISNUMBER(SEARCH("*ADULTS*",DATA_GOES_HERE!AH109)),"ADULTS",
IF(ISNUMBER(SEARCH("*CHILDREN*",DATA_GOES_HERE!AH109)),"CHILDREN",
IF(ISNUMBER(SEARCH("*TEENS*",DATA_GOES_HERE!AH109)),"TEENS"))))</f>
        <v>TEENS</v>
      </c>
      <c r="D116" t="str">
        <f>CONCATENATE(DATA_GOES_HERE!A109,CHAR(13),DATA_GOES_HERE!L109,", ",TEXT((DATA_GOES_HERE!J109),"MMM D")," ",TEXT((DATA_GOES_HERE!M109), "h:mm am/pm"))</f>
        <v xml:space="preserve"> Music Production Workshop_x000D_Thursday, Apr 7 4:30 PM</v>
      </c>
    </row>
    <row r="117" spans="1:4" x14ac:dyDescent="0.25">
      <c r="A117" t="str">
        <f>DATA_GOES_HERE!Y111</f>
        <v>Bellevue</v>
      </c>
      <c r="B117" t="str">
        <f>IF(DATA_GOES_HERE!AH111="","",
IF(ISNUMBER(SEARCH("*ADULTS*",DATA_GOES_HERE!AH111)),"ADULTS",
IF(ISNUMBER(SEARCH("*CHILDREN*",DATA_GOES_HERE!AH111)),"CHILDREN",
IF(ISNUMBER(SEARCH("*TEENS*",DATA_GOES_HERE!AH111)),"TEENS"))))</f>
        <v>TEENS</v>
      </c>
      <c r="D117" t="str">
        <f>CONCATENATE(DATA_GOES_HERE!A111,CHAR(13),DATA_GOES_HERE!L111,", ",TEXT((DATA_GOES_HERE!J111),"MMM D")," ",TEXT((DATA_GOES_HERE!M111), "h:mm am/pm"))</f>
        <v xml:space="preserve"> Teen Studio: Crafts, Gaming, Robotics, and More_x000D_Friday, Apr 8 4:15 PM</v>
      </c>
    </row>
    <row r="118" spans="1:4" x14ac:dyDescent="0.25">
      <c r="A118" t="str">
        <f>DATA_GOES_HERE!Y117</f>
        <v>Bellevue</v>
      </c>
      <c r="B118" t="str">
        <f>IF(DATA_GOES_HERE!AH117="","",
IF(ISNUMBER(SEARCH("*ADULTS*",DATA_GOES_HERE!AH117)),"ADULTS",
IF(ISNUMBER(SEARCH("*CHILDREN*",DATA_GOES_HERE!AH117)),"CHILDREN",
IF(ISNUMBER(SEARCH("*TEENS*",DATA_GOES_HERE!AH117)),"TEENS"))))</f>
        <v>TEENS</v>
      </c>
      <c r="D118" t="str">
        <f>CONCATENATE(DATA_GOES_HERE!A117,CHAR(13),DATA_GOES_HERE!L117,", ",TEXT((DATA_GOES_HERE!J117),"MMM D")," ",TEXT((DATA_GOES_HERE!M117), "h:mm am/pm"))</f>
        <v xml:space="preserve"> Teen Studio: Crafts, Gaming, Robotics, and More_x000D_Monday, Apr 11 4:15 PM</v>
      </c>
    </row>
    <row r="119" spans="1:4" x14ac:dyDescent="0.25">
      <c r="A119" t="str">
        <f>DATA_GOES_HERE!Y121</f>
        <v>Bellevue</v>
      </c>
      <c r="B119" t="str">
        <f>IF(DATA_GOES_HERE!AH121="","",
IF(ISNUMBER(SEARCH("*ADULTS*",DATA_GOES_HERE!AH121)),"ADULTS",
IF(ISNUMBER(SEARCH("*CHILDREN*",DATA_GOES_HERE!AH121)),"CHILDREN",
IF(ISNUMBER(SEARCH("*TEENS*",DATA_GOES_HERE!AH121)),"TEENS"))))</f>
        <v>TEENS</v>
      </c>
      <c r="D119" t="str">
        <f>CONCATENATE(DATA_GOES_HERE!A121,CHAR(13),DATA_GOES_HERE!L121,", ",TEXT((DATA_GOES_HERE!J121),"MMM D")," ",TEXT((DATA_GOES_HERE!M121), "h:mm am/pm"))</f>
        <v xml:space="preserve"> Build a Binary Code Bracelet_x000D_Tuesday, Apr 12 4:15 PM</v>
      </c>
    </row>
    <row r="120" spans="1:4" x14ac:dyDescent="0.25">
      <c r="A120" t="str">
        <f>DATA_GOES_HERE!Y126</f>
        <v>Bellevue</v>
      </c>
      <c r="B120" t="str">
        <f>IF(DATA_GOES_HERE!AH126="","",
IF(ISNUMBER(SEARCH("*ADULTS*",DATA_GOES_HERE!AH126)),"ADULTS",
IF(ISNUMBER(SEARCH("*CHILDREN*",DATA_GOES_HERE!AH126)),"CHILDREN",
IF(ISNUMBER(SEARCH("*TEENS*",DATA_GOES_HERE!AH126)),"TEENS"))))</f>
        <v>TEENS</v>
      </c>
      <c r="D120" t="str">
        <f>CONCATENATE(DATA_GOES_HERE!A126,CHAR(13),DATA_GOES_HERE!L126,", ",TEXT((DATA_GOES_HERE!J126),"MMM D")," ",TEXT((DATA_GOES_HERE!M126), "h:mm am/pm"))</f>
        <v xml:space="preserve"> Teen Studio: Crafts, Gaming, Robotics, and More_x000D_Wednesday, Apr 13 4:15 PM</v>
      </c>
    </row>
    <row r="121" spans="1:4" x14ac:dyDescent="0.25">
      <c r="A121" t="str">
        <f>DATA_GOES_HERE!Y130</f>
        <v>Bellevue</v>
      </c>
      <c r="B121" t="str">
        <f>IF(DATA_GOES_HERE!AH130="","",
IF(ISNUMBER(SEARCH("*ADULTS*",DATA_GOES_HERE!AH130)),"ADULTS",
IF(ISNUMBER(SEARCH("*CHILDREN*",DATA_GOES_HERE!AH130)),"CHILDREN",
IF(ISNUMBER(SEARCH("*TEENS*",DATA_GOES_HERE!AH130)),"TEENS"))))</f>
        <v>TEENS</v>
      </c>
      <c r="D121" t="str">
        <f>CONCATENATE(DATA_GOES_HERE!A130,CHAR(13),DATA_GOES_HERE!L130,", ",TEXT((DATA_GOES_HERE!J130),"MMM D")," ",TEXT((DATA_GOES_HERE!M130), "h:mm am/pm"))</f>
        <v xml:space="preserve"> Teen Studio: Crafts, Gaming, Robotics, and More_x000D_Thursday, Apr 14 4:15 PM</v>
      </c>
    </row>
    <row r="122" spans="1:4" x14ac:dyDescent="0.25">
      <c r="A122" t="str">
        <f>DATA_GOES_HERE!Y131</f>
        <v>Bellevue</v>
      </c>
      <c r="B122" t="str">
        <f>IF(DATA_GOES_HERE!AH131="","",
IF(ISNUMBER(SEARCH("*ADULTS*",DATA_GOES_HERE!AH131)),"ADULTS",
IF(ISNUMBER(SEARCH("*CHILDREN*",DATA_GOES_HERE!AH131)),"CHILDREN",
IF(ISNUMBER(SEARCH("*TEENS*",DATA_GOES_HERE!AH131)),"TEENS"))))</f>
        <v>TEENS</v>
      </c>
      <c r="D122" t="str">
        <f>CONCATENATE(DATA_GOES_HERE!A131,CHAR(13),DATA_GOES_HERE!L131,", ",TEXT((DATA_GOES_HERE!J131),"MMM D")," ",TEXT((DATA_GOES_HERE!M131), "h:mm am/pm"))</f>
        <v xml:space="preserve"> Music Production Workshop_x000D_Thursday, Apr 14 4:30 PM</v>
      </c>
    </row>
    <row r="123" spans="1:4" x14ac:dyDescent="0.25">
      <c r="A123" t="str">
        <f>DATA_GOES_HERE!Y133</f>
        <v>Bellevue</v>
      </c>
      <c r="B123" t="str">
        <f>IF(DATA_GOES_HERE!AH133="","",
IF(ISNUMBER(SEARCH("*ADULTS*",DATA_GOES_HERE!AH133)),"ADULTS",
IF(ISNUMBER(SEARCH("*CHILDREN*",DATA_GOES_HERE!AH133)),"CHILDREN",
IF(ISNUMBER(SEARCH("*TEENS*",DATA_GOES_HERE!AH133)),"TEENS"))))</f>
        <v>TEENS</v>
      </c>
      <c r="D123" t="str">
        <f>CONCATENATE(DATA_GOES_HERE!A133,CHAR(13),DATA_GOES_HERE!L133,", ",TEXT((DATA_GOES_HERE!J133),"MMM D")," ",TEXT((DATA_GOES_HERE!M133), "h:mm am/pm"))</f>
        <v xml:space="preserve"> Teen Studio: Crafts, Gaming, Robotics, and More_x000D_Friday, Apr 15 4:15 PM</v>
      </c>
    </row>
    <row r="124" spans="1:4" x14ac:dyDescent="0.25">
      <c r="A124" t="str">
        <f>DATA_GOES_HERE!Y138</f>
        <v>Bellevue</v>
      </c>
      <c r="B124" t="str">
        <f>IF(DATA_GOES_HERE!AH138="","",
IF(ISNUMBER(SEARCH("*ADULTS*",DATA_GOES_HERE!AH138)),"ADULTS",
IF(ISNUMBER(SEARCH("*CHILDREN*",DATA_GOES_HERE!AH138)),"CHILDREN",
IF(ISNUMBER(SEARCH("*TEENS*",DATA_GOES_HERE!AH138)),"TEENS"))))</f>
        <v>TEENS</v>
      </c>
      <c r="D124" t="str">
        <f>CONCATENATE(DATA_GOES_HERE!A138,CHAR(13),DATA_GOES_HERE!L138,", ",TEXT((DATA_GOES_HERE!J138),"MMM D")," ",TEXT((DATA_GOES_HERE!M138), "h:mm am/pm"))</f>
        <v xml:space="preserve"> Teen Studio: Crafts, Gaming, Robotics, and More_x000D_Monday, Apr 18 4:15 PM</v>
      </c>
    </row>
    <row r="125" spans="1:4" x14ac:dyDescent="0.25">
      <c r="A125" t="str">
        <f>DATA_GOES_HERE!Y142</f>
        <v>Bellevue</v>
      </c>
      <c r="B125" t="str">
        <f>IF(DATA_GOES_HERE!AH142="","",
IF(ISNUMBER(SEARCH("*ADULTS*",DATA_GOES_HERE!AH142)),"ADULTS",
IF(ISNUMBER(SEARCH("*CHILDREN*",DATA_GOES_HERE!AH142)),"CHILDREN",
IF(ISNUMBER(SEARCH("*TEENS*",DATA_GOES_HERE!AH142)),"TEENS"))))</f>
        <v>TEENS</v>
      </c>
      <c r="D125" t="str">
        <f>CONCATENATE(DATA_GOES_HERE!A142,CHAR(13),DATA_GOES_HERE!L142,", ",TEXT((DATA_GOES_HERE!J142),"MMM D")," ",TEXT((DATA_GOES_HERE!M142), "h:mm am/pm"))</f>
        <v xml:space="preserve"> Teen Studio: Crafts, Gaming, Robotics, and More_x000D_Tuesday, Apr 19 4:15 PM</v>
      </c>
    </row>
    <row r="126" spans="1:4" x14ac:dyDescent="0.25">
      <c r="A126" t="str">
        <f>DATA_GOES_HERE!Y147</f>
        <v>Bellevue</v>
      </c>
      <c r="B126" t="str">
        <f>IF(DATA_GOES_HERE!AH147="","",
IF(ISNUMBER(SEARCH("*ADULTS*",DATA_GOES_HERE!AH147)),"ADULTS",
IF(ISNUMBER(SEARCH("*CHILDREN*",DATA_GOES_HERE!AH147)),"CHILDREN",
IF(ISNUMBER(SEARCH("*TEENS*",DATA_GOES_HERE!AH147)),"TEENS"))))</f>
        <v>TEENS</v>
      </c>
      <c r="D126" t="str">
        <f>CONCATENATE(DATA_GOES_HERE!A147,CHAR(13),DATA_GOES_HERE!L147,", ",TEXT((DATA_GOES_HERE!J147),"MMM D")," ",TEXT((DATA_GOES_HERE!M147), "h:mm am/pm"))</f>
        <v xml:space="preserve"> Teen Studio: Crafts, Gaming, Robotics, and More_x000D_Wednesday, Apr 20 4:15 PM</v>
      </c>
    </row>
    <row r="127" spans="1:4" x14ac:dyDescent="0.25">
      <c r="A127" t="str">
        <f>DATA_GOES_HERE!Y151</f>
        <v>Bellevue</v>
      </c>
      <c r="B127" t="str">
        <f>IF(DATA_GOES_HERE!AH151="","",
IF(ISNUMBER(SEARCH("*ADULTS*",DATA_GOES_HERE!AH151)),"ADULTS",
IF(ISNUMBER(SEARCH("*CHILDREN*",DATA_GOES_HERE!AH151)),"CHILDREN",
IF(ISNUMBER(SEARCH("*TEENS*",DATA_GOES_HERE!AH151)),"TEENS"))))</f>
        <v>TEENS</v>
      </c>
      <c r="D127" t="str">
        <f>CONCATENATE(DATA_GOES_HERE!A151,CHAR(13),DATA_GOES_HERE!L151,", ",TEXT((DATA_GOES_HERE!J151),"MMM D")," ",TEXT((DATA_GOES_HERE!M151), "h:mm am/pm"))</f>
        <v xml:space="preserve"> Teen Studio: Crafts, Gaming, Robotics, and More_x000D_Thursday, Apr 21 4:15 PM</v>
      </c>
    </row>
    <row r="128" spans="1:4" x14ac:dyDescent="0.25">
      <c r="A128" t="str">
        <f>DATA_GOES_HERE!Y152</f>
        <v>Bellevue</v>
      </c>
      <c r="B128" t="str">
        <f>IF(DATA_GOES_HERE!AH152="","",
IF(ISNUMBER(SEARCH("*ADULTS*",DATA_GOES_HERE!AH152)),"ADULTS",
IF(ISNUMBER(SEARCH("*CHILDREN*",DATA_GOES_HERE!AH152)),"CHILDREN",
IF(ISNUMBER(SEARCH("*TEENS*",DATA_GOES_HERE!AH152)),"TEENS"))))</f>
        <v>TEENS</v>
      </c>
      <c r="D128" t="str">
        <f>CONCATENATE(DATA_GOES_HERE!A152,CHAR(13),DATA_GOES_HERE!L152,", ",TEXT((DATA_GOES_HERE!J152),"MMM D")," ",TEXT((DATA_GOES_HERE!M152), "h:mm am/pm"))</f>
        <v xml:space="preserve"> Music Production Workshop_x000D_Thursday, Apr 21 4:30 PM</v>
      </c>
    </row>
    <row r="129" spans="1:4" x14ac:dyDescent="0.25">
      <c r="A129" t="str">
        <f>DATA_GOES_HERE!Y153</f>
        <v>Bellevue</v>
      </c>
      <c r="B129" t="str">
        <f>IF(DATA_GOES_HERE!AH153="","",
IF(ISNUMBER(SEARCH("*ADULTS*",DATA_GOES_HERE!AH153)),"ADULTS",
IF(ISNUMBER(SEARCH("*CHILDREN*",DATA_GOES_HERE!AH153)),"CHILDREN",
IF(ISNUMBER(SEARCH("*TEENS*",DATA_GOES_HERE!AH153)),"TEENS"))))</f>
        <v>TEENS</v>
      </c>
      <c r="D129" t="str">
        <f>CONCATENATE(DATA_GOES_HERE!A153,CHAR(13),DATA_GOES_HERE!L153,", ",TEXT((DATA_GOES_HERE!J153),"MMM D")," ",TEXT((DATA_GOES_HERE!M153), "h:mm am/pm"))</f>
        <v xml:space="preserve"> Teen Studio: Crafts, Gaming, Robotics, and More_x000D_Friday, Apr 22 4:15 PM</v>
      </c>
    </row>
    <row r="130" spans="1:4" x14ac:dyDescent="0.25">
      <c r="A130" t="str">
        <f>DATA_GOES_HERE!Y157</f>
        <v>Bellevue</v>
      </c>
      <c r="B130" t="str">
        <f>IF(DATA_GOES_HERE!AH157="","",
IF(ISNUMBER(SEARCH("*ADULTS*",DATA_GOES_HERE!AH157)),"ADULTS",
IF(ISNUMBER(SEARCH("*CHILDREN*",DATA_GOES_HERE!AH157)),"CHILDREN",
IF(ISNUMBER(SEARCH("*TEENS*",DATA_GOES_HERE!AH157)),"TEENS"))))</f>
        <v>TEENS</v>
      </c>
      <c r="D130" t="str">
        <f>CONCATENATE(DATA_GOES_HERE!A157,CHAR(13),DATA_GOES_HERE!L157,", ",TEXT((DATA_GOES_HERE!J157),"MMM D")," ",TEXT((DATA_GOES_HERE!M157), "h:mm am/pm"))</f>
        <v xml:space="preserve"> Teen Studio: Crafts, Gaming, Robotics, and More_x000D_Monday, Apr 25 4:15 PM</v>
      </c>
    </row>
    <row r="131" spans="1:4" x14ac:dyDescent="0.25">
      <c r="A131" t="str">
        <f>DATA_GOES_HERE!Y160</f>
        <v>Bellevue</v>
      </c>
      <c r="B131" t="str">
        <f>IF(DATA_GOES_HERE!AH160="","",
IF(ISNUMBER(SEARCH("*ADULTS*",DATA_GOES_HERE!AH160)),"ADULTS",
IF(ISNUMBER(SEARCH("*CHILDREN*",DATA_GOES_HERE!AH160)),"CHILDREN",
IF(ISNUMBER(SEARCH("*TEENS*",DATA_GOES_HERE!AH160)),"TEENS"))))</f>
        <v>TEENS</v>
      </c>
      <c r="D131" t="str">
        <f>CONCATENATE(DATA_GOES_HERE!A160,CHAR(13),DATA_GOES_HERE!L160,", ",TEXT((DATA_GOES_HERE!J160),"MMM D")," ",TEXT((DATA_GOES_HERE!M160), "h:mm am/pm"))</f>
        <v xml:space="preserve"> Teen Studio: Crafts, Gaming, Robotics, and More_x000D_Tuesday, Apr 26 4:15 PM</v>
      </c>
    </row>
    <row r="132" spans="1:4" x14ac:dyDescent="0.25">
      <c r="A132" t="str">
        <f>DATA_GOES_HERE!Y165</f>
        <v>Bellevue</v>
      </c>
      <c r="B132" t="str">
        <f>IF(DATA_GOES_HERE!AH165="","",
IF(ISNUMBER(SEARCH("*ADULTS*",DATA_GOES_HERE!AH165)),"ADULTS",
IF(ISNUMBER(SEARCH("*CHILDREN*",DATA_GOES_HERE!AH165)),"CHILDREN",
IF(ISNUMBER(SEARCH("*TEENS*",DATA_GOES_HERE!AH165)),"TEENS"))))</f>
        <v>TEENS</v>
      </c>
      <c r="D132" t="str">
        <f>CONCATENATE(DATA_GOES_HERE!A165,CHAR(13),DATA_GOES_HERE!L165,", ",TEXT((DATA_GOES_HERE!J165),"MMM D")," ",TEXT((DATA_GOES_HERE!M165), "h:mm am/pm"))</f>
        <v xml:space="preserve"> Teen Studio: Crafts, Gaming, Robotics, and More_x000D_Wednesday, Apr 27 4:15 PM</v>
      </c>
    </row>
    <row r="133" spans="1:4" x14ac:dyDescent="0.25">
      <c r="A133" t="str">
        <f>DATA_GOES_HERE!Y169</f>
        <v>Bellevue</v>
      </c>
      <c r="B133" t="str">
        <f>IF(DATA_GOES_HERE!AH169="","",
IF(ISNUMBER(SEARCH("*ADULTS*",DATA_GOES_HERE!AH169)),"ADULTS",
IF(ISNUMBER(SEARCH("*CHILDREN*",DATA_GOES_HERE!AH169)),"CHILDREN",
IF(ISNUMBER(SEARCH("*TEENS*",DATA_GOES_HERE!AH169)),"TEENS"))))</f>
        <v>TEENS</v>
      </c>
      <c r="D133" t="str">
        <f>CONCATENATE(DATA_GOES_HERE!A169,CHAR(13),DATA_GOES_HERE!L169,", ",TEXT((DATA_GOES_HERE!J169),"MMM D")," ",TEXT((DATA_GOES_HERE!M169), "h:mm am/pm"))</f>
        <v xml:space="preserve"> Teen Studio: Crafts, Gaming, Robotics, and More_x000D_Thursday, Apr 28 4:15 PM</v>
      </c>
    </row>
    <row r="134" spans="1:4" x14ac:dyDescent="0.25">
      <c r="A134" t="str">
        <f>DATA_GOES_HERE!Y170</f>
        <v>Bellevue</v>
      </c>
      <c r="B134" t="str">
        <f>IF(DATA_GOES_HERE!AH170="","",
IF(ISNUMBER(SEARCH("*ADULTS*",DATA_GOES_HERE!AH170)),"ADULTS",
IF(ISNUMBER(SEARCH("*CHILDREN*",DATA_GOES_HERE!AH170)),"CHILDREN",
IF(ISNUMBER(SEARCH("*TEENS*",DATA_GOES_HERE!AH170)),"TEENS"))))</f>
        <v>TEENS</v>
      </c>
      <c r="D134" t="str">
        <f>CONCATENATE(DATA_GOES_HERE!A170,CHAR(13),DATA_GOES_HERE!L170,", ",TEXT((DATA_GOES_HERE!J170),"MMM D")," ",TEXT((DATA_GOES_HERE!M170), "h:mm am/pm"))</f>
        <v xml:space="preserve"> Music Production Workshop_x000D_Thursday, Apr 28 4:30 PM</v>
      </c>
    </row>
    <row r="135" spans="1:4" x14ac:dyDescent="0.25">
      <c r="A135" t="str">
        <f>DATA_GOES_HERE!Y171</f>
        <v>Bellevue</v>
      </c>
      <c r="B135" t="str">
        <f>IF(DATA_GOES_HERE!AH171="","",
IF(ISNUMBER(SEARCH("*ADULTS*",DATA_GOES_HERE!AH171)),"ADULTS",
IF(ISNUMBER(SEARCH("*CHILDREN*",DATA_GOES_HERE!AH171)),"CHILDREN",
IF(ISNUMBER(SEARCH("*TEENS*",DATA_GOES_HERE!AH171)),"TEENS"))))</f>
        <v>TEENS</v>
      </c>
      <c r="D135" t="str">
        <f>CONCATENATE(DATA_GOES_HERE!A171,CHAR(13),DATA_GOES_HERE!L171,", ",TEXT((DATA_GOES_HERE!J171),"MMM D")," ",TEXT((DATA_GOES_HERE!M171), "h:mm am/pm"))</f>
        <v xml:space="preserve"> Teen Studio: Crafts, Gaming, Robotics, and More_x000D_Friday, Apr 29 4:15 PM</v>
      </c>
    </row>
    <row r="136" spans="1:4" x14ac:dyDescent="0.25">
      <c r="A136" t="str">
        <f>DATA_GOES_HERE!Y174</f>
        <v>Bellevue</v>
      </c>
      <c r="B136" t="str">
        <f>IF(DATA_GOES_HERE!AH174="","",
IF(ISNUMBER(SEARCH("*ADULTS*",DATA_GOES_HERE!AH174)),"ADULTS",
IF(ISNUMBER(SEARCH("*CHILDREN*",DATA_GOES_HERE!AH174)),"CHILDREN",
IF(ISNUMBER(SEARCH("*TEENS*",DATA_GOES_HERE!AH174)),"TEENS"))))</f>
        <v>TEENS</v>
      </c>
      <c r="D136" t="str">
        <f>CONCATENATE(DATA_GOES_HERE!A174,CHAR(13),DATA_GOES_HERE!L174,", ",TEXT((DATA_GOES_HERE!J174),"MMM D")," ",TEXT((DATA_GOES_HERE!M174), "h:mm am/pm"))</f>
        <v xml:space="preserve"> Make a Mother's Day Card_x000D_Monday, May 2 4:15 PM</v>
      </c>
    </row>
    <row r="137" spans="1:4" x14ac:dyDescent="0.25">
      <c r="A137" t="str">
        <f>DATA_GOES_HERE!Y177</f>
        <v>Bellevue</v>
      </c>
      <c r="B137" t="str">
        <f>IF(DATA_GOES_HERE!AH177="","",
IF(ISNUMBER(SEARCH("*ADULTS*",DATA_GOES_HERE!AH177)),"ADULTS",
IF(ISNUMBER(SEARCH("*CHILDREN*",DATA_GOES_HERE!AH177)),"CHILDREN",
IF(ISNUMBER(SEARCH("*TEENS*",DATA_GOES_HERE!AH177)),"TEENS"))))</f>
        <v>TEENS</v>
      </c>
      <c r="D137" t="str">
        <f>CONCATENATE(DATA_GOES_HERE!A177,CHAR(13),DATA_GOES_HERE!L177,", ",TEXT((DATA_GOES_HERE!J177),"MMM D")," ",TEXT((DATA_GOES_HERE!M177), "h:mm am/pm"))</f>
        <v xml:space="preserve"> Teen Studio: Crafts, Gaming, Robotics, and More_x000D_Tuesday, May 3 4:15 PM</v>
      </c>
    </row>
    <row r="138" spans="1:4" x14ac:dyDescent="0.25">
      <c r="A138" t="str">
        <f>DATA_GOES_HERE!Y181</f>
        <v>Bellevue</v>
      </c>
      <c r="B138" t="str">
        <f>IF(DATA_GOES_HERE!AH181="","",
IF(ISNUMBER(SEARCH("*ADULTS*",DATA_GOES_HERE!AH181)),"ADULTS",
IF(ISNUMBER(SEARCH("*CHILDREN*",DATA_GOES_HERE!AH181)),"CHILDREN",
IF(ISNUMBER(SEARCH("*TEENS*",DATA_GOES_HERE!AH181)),"TEENS"))))</f>
        <v>TEENS</v>
      </c>
      <c r="D138" t="str">
        <f>CONCATENATE(DATA_GOES_HERE!A181,CHAR(13),DATA_GOES_HERE!L181,", ",TEXT((DATA_GOES_HERE!J181),"MMM D")," ",TEXT((DATA_GOES_HERE!M181), "h:mm am/pm"))</f>
        <v xml:space="preserve"> Star Wars Day Craft_x000D_Wednesday, May 4 4:15 PM</v>
      </c>
    </row>
    <row r="139" spans="1:4" x14ac:dyDescent="0.25">
      <c r="A139" t="str">
        <f>DATA_GOES_HERE!Y187</f>
        <v>Bellevue</v>
      </c>
      <c r="B139" t="str">
        <f>IF(DATA_GOES_HERE!AH187="","",
IF(ISNUMBER(SEARCH("*ADULTS*",DATA_GOES_HERE!AH187)),"ADULTS",
IF(ISNUMBER(SEARCH("*CHILDREN*",DATA_GOES_HERE!AH187)),"CHILDREN",
IF(ISNUMBER(SEARCH("*TEENS*",DATA_GOES_HERE!AH187)),"TEENS"))))</f>
        <v>TEENS</v>
      </c>
      <c r="D139" t="str">
        <f>CONCATENATE(DATA_GOES_HERE!A187,CHAR(13),DATA_GOES_HERE!L187,", ",TEXT((DATA_GOES_HERE!J187),"MMM D")," ",TEXT((DATA_GOES_HERE!M187), "h:mm am/pm"))</f>
        <v xml:space="preserve"> Teen Studio: Crafts, Gaming, Robotics, and More_x000D_Thursday, May 5 4:15 PM</v>
      </c>
    </row>
    <row r="140" spans="1:4" x14ac:dyDescent="0.25">
      <c r="A140" t="str">
        <f>DATA_GOES_HERE!Y188</f>
        <v>Bellevue</v>
      </c>
      <c r="B140" t="str">
        <f>IF(DATA_GOES_HERE!AH188="","",
IF(ISNUMBER(SEARCH("*ADULTS*",DATA_GOES_HERE!AH188)),"ADULTS",
IF(ISNUMBER(SEARCH("*CHILDREN*",DATA_GOES_HERE!AH188)),"CHILDREN",
IF(ISNUMBER(SEARCH("*TEENS*",DATA_GOES_HERE!AH188)),"TEENS"))))</f>
        <v>TEENS</v>
      </c>
      <c r="D140" t="str">
        <f>CONCATENATE(DATA_GOES_HERE!A188,CHAR(13),DATA_GOES_HERE!L188,", ",TEXT((DATA_GOES_HERE!J188),"MMM D")," ",TEXT((DATA_GOES_HERE!M188), "h:mm am/pm"))</f>
        <v xml:space="preserve"> Music Production Workshop_x000D_Thursday, May 5 4:30 PM</v>
      </c>
    </row>
    <row r="141" spans="1:4" x14ac:dyDescent="0.25">
      <c r="A141" t="str">
        <f>DATA_GOES_HERE!Y189</f>
        <v>Bellevue</v>
      </c>
      <c r="B141" t="str">
        <f>IF(DATA_GOES_HERE!AH189="","",
IF(ISNUMBER(SEARCH("*ADULTS*",DATA_GOES_HERE!AH189)),"ADULTS",
IF(ISNUMBER(SEARCH("*CHILDREN*",DATA_GOES_HERE!AH189)),"CHILDREN",
IF(ISNUMBER(SEARCH("*TEENS*",DATA_GOES_HERE!AH189)),"TEENS"))))</f>
        <v>TEENS</v>
      </c>
      <c r="D141" t="str">
        <f>CONCATENATE(DATA_GOES_HERE!A189,CHAR(13),DATA_GOES_HERE!L189,", ",TEXT((DATA_GOES_HERE!J189),"MMM D")," ",TEXT((DATA_GOES_HERE!M189), "h:mm am/pm"))</f>
        <v xml:space="preserve"> Teen Studio: Crafts, Gaming, Robotics, and More_x000D_Friday, May 6 4:15 PM</v>
      </c>
    </row>
    <row r="142" spans="1:4" x14ac:dyDescent="0.25">
      <c r="A142" t="str">
        <f>DATA_GOES_HERE!Y193</f>
        <v>Bellevue</v>
      </c>
      <c r="B142" t="str">
        <f>IF(DATA_GOES_HERE!AH193="","",
IF(ISNUMBER(SEARCH("*ADULTS*",DATA_GOES_HERE!AH193)),"ADULTS",
IF(ISNUMBER(SEARCH("*CHILDREN*",DATA_GOES_HERE!AH193)),"CHILDREN",
IF(ISNUMBER(SEARCH("*TEENS*",DATA_GOES_HERE!AH193)),"TEENS"))))</f>
        <v>TEENS</v>
      </c>
      <c r="D142" t="str">
        <f>CONCATENATE(DATA_GOES_HERE!A193,CHAR(13),DATA_GOES_HERE!L193,", ",TEXT((DATA_GOES_HERE!J193),"MMM D")," ",TEXT((DATA_GOES_HERE!M193), "h:mm am/pm"))</f>
        <v xml:space="preserve"> Teen Studio: Crafts, Gaming, Robotics, and More_x000D_Monday, May 9 4:15 PM</v>
      </c>
    </row>
    <row r="143" spans="1:4" x14ac:dyDescent="0.25">
      <c r="A143" t="str">
        <f>DATA_GOES_HERE!Y198</f>
        <v>Bellevue</v>
      </c>
      <c r="B143" t="str">
        <f>IF(DATA_GOES_HERE!AH198="","",
IF(ISNUMBER(SEARCH("*ADULTS*",DATA_GOES_HERE!AH198)),"ADULTS",
IF(ISNUMBER(SEARCH("*CHILDREN*",DATA_GOES_HERE!AH198)),"CHILDREN",
IF(ISNUMBER(SEARCH("*TEENS*",DATA_GOES_HERE!AH198)),"TEENS"))))</f>
        <v>TEENS</v>
      </c>
      <c r="D143" t="str">
        <f>CONCATENATE(DATA_GOES_HERE!A198,CHAR(13),DATA_GOES_HERE!L198,", ",TEXT((DATA_GOES_HERE!J198),"MMM D")," ",TEXT((DATA_GOES_HERE!M198), "h:mm am/pm"))</f>
        <v xml:space="preserve"> Teen Studio: Crafts, Gaming, Robotics, and More_x000D_Tuesday, May 10 4:15 PM</v>
      </c>
    </row>
    <row r="144" spans="1:4" x14ac:dyDescent="0.25">
      <c r="A144" t="str">
        <f>DATA_GOES_HERE!Y4</f>
        <v>Bellevue</v>
      </c>
      <c r="B144" t="str">
        <f>IF(DATA_GOES_HERE!AH4="","",
IF(ISNUMBER(SEARCH("*ADULTS*",DATA_GOES_HERE!AH4)),"ADULTS",
IF(ISNUMBER(SEARCH("*CHILDREN*",DATA_GOES_HERE!AH4)),"CHILDREN",
IF(ISNUMBER(SEARCH("*TEENS*",DATA_GOES_HERE!AH4)),"TEENS"))))</f>
        <v>ADULTS</v>
      </c>
      <c r="D144" t="str">
        <f>CONCATENATE(DATA_GOES_HERE!A4,CHAR(13),DATA_GOES_HERE!L4,", ",TEXT((DATA_GOES_HERE!J4),"MMM D")," ",TEXT((DATA_GOES_HERE!M4), "h:mm am/pm"))</f>
        <v xml:space="preserve"> Bellevue Writers Group: Share and Get Ideas_x000D_Tuesday, Mar 1 6:00 PM</v>
      </c>
    </row>
    <row r="145" spans="1:4" x14ac:dyDescent="0.25">
      <c r="A145" t="str">
        <f>DATA_GOES_HERE!Y8</f>
        <v>Bellevue</v>
      </c>
      <c r="B145" t="str">
        <f>IF(DATA_GOES_HERE!AH8="","",
IF(ISNUMBER(SEARCH("*ADULTS*",DATA_GOES_HERE!AH8)),"ADULTS",
IF(ISNUMBER(SEARCH("*CHILDREN*",DATA_GOES_HERE!AH8)),"CHILDREN",
IF(ISNUMBER(SEARCH("*TEENS*",DATA_GOES_HERE!AH8)),"TEENS"))))</f>
        <v>ADULTS</v>
      </c>
      <c r="D145" t="str">
        <f>CONCATENATE(DATA_GOES_HERE!A8,CHAR(13),DATA_GOES_HERE!L8,", ",TEXT((DATA_GOES_HERE!J8),"MMM D")," ",TEXT((DATA_GOES_HERE!M8), "h:mm am/pm"))</f>
        <v xml:space="preserve"> Gentle Yoga for All Levels_x000D_Wednesday, Mar 2 4:30 PM</v>
      </c>
    </row>
    <row r="146" spans="1:4" x14ac:dyDescent="0.25">
      <c r="A146" t="str">
        <f>DATA_GOES_HERE!Y9</f>
        <v>Bellevue</v>
      </c>
      <c r="B146" t="str">
        <f>IF(DATA_GOES_HERE!AH9="","",
IF(ISNUMBER(SEARCH("*ADULTS*",DATA_GOES_HERE!AH9)),"ADULTS",
IF(ISNUMBER(SEARCH("*CHILDREN*",DATA_GOES_HERE!AH9)),"CHILDREN",
IF(ISNUMBER(SEARCH("*TEENS*",DATA_GOES_HERE!AH9)),"TEENS"))))</f>
        <v>ADULTS</v>
      </c>
      <c r="D146" t="str">
        <f>CONCATENATE(DATA_GOES_HERE!A9,CHAR(13),DATA_GOES_HERE!L9,", ",TEXT((DATA_GOES_HERE!J9),"MMM D")," ",TEXT((DATA_GOES_HERE!M9), "h:mm am/pm"))</f>
        <v xml:space="preserve"> Mindfulness Meditation_x000D_Wednesday, Mar 2 6:30 PM</v>
      </c>
    </row>
    <row r="147" spans="1:4" x14ac:dyDescent="0.25">
      <c r="A147" t="str">
        <f>DATA_GOES_HERE!Y11</f>
        <v>Bellevue</v>
      </c>
      <c r="B147" t="str">
        <f>IF(DATA_GOES_HERE!AH11="","",
IF(ISNUMBER(SEARCH("*ADULTS*",DATA_GOES_HERE!AH11)),"ADULTS",
IF(ISNUMBER(SEARCH("*CHILDREN*",DATA_GOES_HERE!AH11)),"CHILDREN",
IF(ISNUMBER(SEARCH("*TEENS*",DATA_GOES_HERE!AH11)),"TEENS"))))</f>
        <v>ADULTS</v>
      </c>
      <c r="D147" t="str">
        <f>CONCATENATE(DATA_GOES_HERE!A11,CHAR(13),DATA_GOES_HERE!L11,", ",TEXT((DATA_GOES_HERE!J11),"MMM D")," ",TEXT((DATA_GOES_HERE!M11), "h:mm am/pm"))</f>
        <v xml:space="preserve"> Scrabble Group for All Levels_x000D_Thursday, Mar 3 1:30 PM</v>
      </c>
    </row>
    <row r="148" spans="1:4" x14ac:dyDescent="0.25">
      <c r="A148" t="str">
        <f>DATA_GOES_HERE!Y14</f>
        <v>Bellevue</v>
      </c>
      <c r="B148" t="str">
        <f>IF(DATA_GOES_HERE!AH14="","",
IF(ISNUMBER(SEARCH("*ADULTS*",DATA_GOES_HERE!AH14)),"ADULTS",
IF(ISNUMBER(SEARCH("*CHILDREN*",DATA_GOES_HERE!AH14)),"CHILDREN",
IF(ISNUMBER(SEARCH("*TEENS*",DATA_GOES_HERE!AH14)),"TEENS"))))</f>
        <v>ADULTS</v>
      </c>
      <c r="D148" t="str">
        <f>CONCATENATE(DATA_GOES_HERE!A14,CHAR(13),DATA_GOES_HERE!L14,", ",TEXT((DATA_GOES_HERE!J14),"MMM D")," ",TEXT((DATA_GOES_HERE!M14), "h:mm am/pm"))</f>
        <v xml:space="preserve"> American Red Cross Blood Drive_x000D_Friday, Mar 4 11:00 AM</v>
      </c>
    </row>
    <row r="149" spans="1:4" x14ac:dyDescent="0.25">
      <c r="A149" t="str">
        <f>DATA_GOES_HERE!Y23</f>
        <v>Bellevue</v>
      </c>
      <c r="B149" t="str">
        <f>IF(DATA_GOES_HERE!AH23="","",
IF(ISNUMBER(SEARCH("*ADULTS*",DATA_GOES_HERE!AH23)),"ADULTS",
IF(ISNUMBER(SEARCH("*CHILDREN*",DATA_GOES_HERE!AH23)),"CHILDREN",
IF(ISNUMBER(SEARCH("*TEENS*",DATA_GOES_HERE!AH23)),"TEENS"))))</f>
        <v>ADULTS</v>
      </c>
      <c r="D149" t="str">
        <f>CONCATENATE(DATA_GOES_HERE!A23,CHAR(13),DATA_GOES_HERE!L23,", ",TEXT((DATA_GOES_HERE!J23),"MMM D")," ",TEXT((DATA_GOES_HERE!M23), "h:mm am/pm"))</f>
        <v xml:space="preserve"> The Ins and Outs of Assisted Living and Memory Care_x000D_Tuesday, Mar 8 6:00 PM</v>
      </c>
    </row>
    <row r="150" spans="1:4" x14ac:dyDescent="0.25">
      <c r="A150" t="str">
        <f>DATA_GOES_HERE!Y28</f>
        <v>Bellevue</v>
      </c>
      <c r="B150" t="str">
        <f>IF(DATA_GOES_HERE!AH28="","",
IF(ISNUMBER(SEARCH("*ADULTS*",DATA_GOES_HERE!AH28)),"ADULTS",
IF(ISNUMBER(SEARCH("*CHILDREN*",DATA_GOES_HERE!AH28)),"CHILDREN",
IF(ISNUMBER(SEARCH("*TEENS*",DATA_GOES_HERE!AH28)),"TEENS"))))</f>
        <v>ADULTS</v>
      </c>
      <c r="D150" t="str">
        <f>CONCATENATE(DATA_GOES_HERE!A28,CHAR(13),DATA_GOES_HERE!L28,", ",TEXT((DATA_GOES_HERE!J28),"MMM D")," ",TEXT((DATA_GOES_HERE!M28), "h:mm am/pm"))</f>
        <v xml:space="preserve"> Gentle Yoga for All Levels_x000D_Wednesday, Mar 9 4:30 PM</v>
      </c>
    </row>
    <row r="151" spans="1:4" x14ac:dyDescent="0.25">
      <c r="A151" t="str">
        <f>DATA_GOES_HERE!Y32</f>
        <v>Bellevue</v>
      </c>
      <c r="B151" t="str">
        <f>IF(DATA_GOES_HERE!AH32="","",
IF(ISNUMBER(SEARCH("*ADULTS*",DATA_GOES_HERE!AH32)),"ADULTS",
IF(ISNUMBER(SEARCH("*CHILDREN*",DATA_GOES_HERE!AH32)),"CHILDREN",
IF(ISNUMBER(SEARCH("*TEENS*",DATA_GOES_HERE!AH32)),"TEENS"))))</f>
        <v>ADULTS</v>
      </c>
      <c r="D151" t="str">
        <f>CONCATENATE(DATA_GOES_HERE!A32,CHAR(13),DATA_GOES_HERE!L32,", ",TEXT((DATA_GOES_HERE!J32),"MMM D")," ",TEXT((DATA_GOES_HERE!M32), "h:mm am/pm"))</f>
        <v xml:space="preserve"> Friends of the Bellevue Branch Library Meeting_x000D_Saturday, Mar 12 10:15 AM</v>
      </c>
    </row>
    <row r="152" spans="1:4" x14ac:dyDescent="0.25">
      <c r="A152" t="str">
        <f>DATA_GOES_HERE!Y34</f>
        <v>Bellevue</v>
      </c>
      <c r="B152" t="str">
        <f>IF(DATA_GOES_HERE!AH34="","",
IF(ISNUMBER(SEARCH("*ADULTS*",DATA_GOES_HERE!AH34)),"ADULTS",
IF(ISNUMBER(SEARCH("*CHILDREN*",DATA_GOES_HERE!AH34)),"CHILDREN",
IF(ISNUMBER(SEARCH("*TEENS*",DATA_GOES_HERE!AH34)),"TEENS"))))</f>
        <v>ADULTS</v>
      </c>
      <c r="D152" t="str">
        <f>CONCATENATE(DATA_GOES_HERE!A34,CHAR(13),DATA_GOES_HERE!L34,", ",TEXT((DATA_GOES_HERE!J34),"MMM D")," ",TEXT((DATA_GOES_HERE!M34), "h:mm am/pm"))</f>
        <v xml:space="preserve"> Friends of the Bellevue Branch Library Meeting_x000D_Saturday, Mar 12 10:15 AM</v>
      </c>
    </row>
    <row r="153" spans="1:4" x14ac:dyDescent="0.25">
      <c r="A153" t="str">
        <f>DATA_GOES_HERE!Y39</f>
        <v>Bellevue</v>
      </c>
      <c r="B153" t="str">
        <f>IF(DATA_GOES_HERE!AH39="","",
IF(ISNUMBER(SEARCH("*ADULTS*",DATA_GOES_HERE!AH39)),"ADULTS",
IF(ISNUMBER(SEARCH("*CHILDREN*",DATA_GOES_HERE!AH39)),"CHILDREN",
IF(ISNUMBER(SEARCH("*TEENS*",DATA_GOES_HERE!AH39)),"TEENS"))))</f>
        <v>ADULTS</v>
      </c>
      <c r="D153" t="str">
        <f>CONCATENATE(DATA_GOES_HERE!A39,CHAR(13),DATA_GOES_HERE!L39,", ",TEXT((DATA_GOES_HERE!J39),"MMM D")," ",TEXT((DATA_GOES_HERE!M39), "h:mm am/pm"))</f>
        <v xml:space="preserve"> First-Time Homebuyers Workshop_x000D_Monday, Mar 14 6:00 PM</v>
      </c>
    </row>
    <row r="154" spans="1:4" x14ac:dyDescent="0.25">
      <c r="A154" t="str">
        <f>DATA_GOES_HERE!Y43</f>
        <v>Bellevue</v>
      </c>
      <c r="B154" t="str">
        <f>IF(DATA_GOES_HERE!AH43="","",
IF(ISNUMBER(SEARCH("*ADULTS*",DATA_GOES_HERE!AH43)),"ADULTS",
IF(ISNUMBER(SEARCH("*CHILDREN*",DATA_GOES_HERE!AH43)),"CHILDREN",
IF(ISNUMBER(SEARCH("*TEENS*",DATA_GOES_HERE!AH43)),"TEENS"))))</f>
        <v>ADULTS</v>
      </c>
      <c r="D154" t="str">
        <f>CONCATENATE(DATA_GOES_HERE!A43,CHAR(13),DATA_GOES_HERE!L43,", ",TEXT((DATA_GOES_HERE!J43),"MMM D")," ",TEXT((DATA_GOES_HERE!M43), "h:mm am/pm"))</f>
        <v xml:space="preserve"> Bellevue Writers Group: Share and Get Ideas_x000D_Tuesday, Mar 15 6:00 PM</v>
      </c>
    </row>
    <row r="155" spans="1:4" x14ac:dyDescent="0.25">
      <c r="A155" t="str">
        <f>DATA_GOES_HERE!Y47</f>
        <v>Bellevue</v>
      </c>
      <c r="B155" t="str">
        <f>IF(DATA_GOES_HERE!AH47="","",
IF(ISNUMBER(SEARCH("*ADULTS*",DATA_GOES_HERE!AH47)),"ADULTS",
IF(ISNUMBER(SEARCH("*CHILDREN*",DATA_GOES_HERE!AH47)),"CHILDREN",
IF(ISNUMBER(SEARCH("*TEENS*",DATA_GOES_HERE!AH47)),"TEENS"))))</f>
        <v>ADULTS</v>
      </c>
      <c r="D155" t="str">
        <f>CONCATENATE(DATA_GOES_HERE!A47,CHAR(13),DATA_GOES_HERE!L47,", ",TEXT((DATA_GOES_HERE!J47),"MMM D")," ",TEXT((DATA_GOES_HERE!M47), "h:mm am/pm"))</f>
        <v xml:space="preserve"> Gentle Yoga for All Levels_x000D_Wednesday, Mar 16 4:30 PM</v>
      </c>
    </row>
    <row r="156" spans="1:4" x14ac:dyDescent="0.25">
      <c r="A156" t="str">
        <f>DATA_GOES_HERE!Y49</f>
        <v>Bellevue</v>
      </c>
      <c r="B156" t="str">
        <f>IF(DATA_GOES_HERE!AH49="","",
IF(ISNUMBER(SEARCH("*ADULTS*",DATA_GOES_HERE!AH49)),"ADULTS",
IF(ISNUMBER(SEARCH("*CHILDREN*",DATA_GOES_HERE!AH49)),"CHILDREN",
IF(ISNUMBER(SEARCH("*TEENS*",DATA_GOES_HERE!AH49)),"TEENS"))))</f>
        <v>ADULTS</v>
      </c>
      <c r="D156" t="str">
        <f>CONCATENATE(DATA_GOES_HERE!A49,CHAR(13),DATA_GOES_HERE!L49,", ",TEXT((DATA_GOES_HERE!J49),"MMM D")," ",TEXT((DATA_GOES_HERE!M49), "h:mm am/pm"))</f>
        <v xml:space="preserve"> Scrabble Group for All Levels_x000D_Thursday, Mar 17 1:30 PM</v>
      </c>
    </row>
    <row r="157" spans="1:4" x14ac:dyDescent="0.25">
      <c r="A157" t="str">
        <f>DATA_GOES_HERE!Y57</f>
        <v>Bellevue</v>
      </c>
      <c r="B157" t="str">
        <f>IF(DATA_GOES_HERE!AH57="","",
IF(ISNUMBER(SEARCH("*ADULTS*",DATA_GOES_HERE!AH57)),"ADULTS",
IF(ISNUMBER(SEARCH("*CHILDREN*",DATA_GOES_HERE!AH57)),"CHILDREN",
IF(ISNUMBER(SEARCH("*TEENS*",DATA_GOES_HERE!AH57)),"TEENS"))))</f>
        <v>ADULTS</v>
      </c>
      <c r="D157" t="str">
        <f>CONCATENATE(DATA_GOES_HERE!A57,CHAR(13),DATA_GOES_HERE!L57,", ",TEXT((DATA_GOES_HERE!J57),"MMM D")," ",TEXT((DATA_GOES_HERE!M57), "h:mm am/pm"))</f>
        <v xml:space="preserve"> Time to Tell: Save your Family Stories for Generations_x000D_Monday, Mar 21 5:30 PM</v>
      </c>
    </row>
    <row r="158" spans="1:4" x14ac:dyDescent="0.25">
      <c r="A158" t="str">
        <f>DATA_GOES_HERE!Y63</f>
        <v>Bellevue</v>
      </c>
      <c r="B158" t="str">
        <f>IF(DATA_GOES_HERE!AH63="","",
IF(ISNUMBER(SEARCH("*ADULTS*",DATA_GOES_HERE!AH63)),"ADULTS",
IF(ISNUMBER(SEARCH("*CHILDREN*",DATA_GOES_HERE!AH63)),"CHILDREN",
IF(ISNUMBER(SEARCH("*TEENS*",DATA_GOES_HERE!AH63)),"TEENS"))))</f>
        <v>ADULTS</v>
      </c>
      <c r="D158" t="str">
        <f>CONCATENATE(DATA_GOES_HERE!A63,CHAR(13),DATA_GOES_HERE!L63,", ",TEXT((DATA_GOES_HERE!J63),"MMM D")," ",TEXT((DATA_GOES_HERE!M63), "h:mm am/pm"))</f>
        <v xml:space="preserve"> Gentle Yoga for All Levels_x000D_Wednesday, Mar 23 4:30 PM</v>
      </c>
    </row>
    <row r="159" spans="1:4" x14ac:dyDescent="0.25">
      <c r="A159" t="str">
        <f>DATA_GOES_HERE!Y64</f>
        <v>Bellevue</v>
      </c>
      <c r="B159" t="str">
        <f>IF(DATA_GOES_HERE!AH64="","",
IF(ISNUMBER(SEARCH("*ADULTS*",DATA_GOES_HERE!AH64)),"ADULTS",
IF(ISNUMBER(SEARCH("*CHILDREN*",DATA_GOES_HERE!AH64)),"CHILDREN",
IF(ISNUMBER(SEARCH("*TEENS*",DATA_GOES_HERE!AH64)),"TEENS"))))</f>
        <v>ADULTS</v>
      </c>
      <c r="D159" t="str">
        <f>CONCATENATE(DATA_GOES_HERE!A64,CHAR(13),DATA_GOES_HERE!L64,", ",TEXT((DATA_GOES_HERE!J64),"MMM D")," ",TEXT((DATA_GOES_HERE!M64), "h:mm am/pm"))</f>
        <v xml:space="preserve"> Create Your Own Vision Board Workshop_x000D_Wednesday, Mar 23 6:00 PM</v>
      </c>
    </row>
    <row r="160" spans="1:4" x14ac:dyDescent="0.25">
      <c r="A160" t="str">
        <f>DATA_GOES_HERE!Y65</f>
        <v>Bellevue</v>
      </c>
      <c r="B160" t="str">
        <f>IF(DATA_GOES_HERE!AH65="","",
IF(ISNUMBER(SEARCH("*ADULTS*",DATA_GOES_HERE!AH65)),"ADULTS",
IF(ISNUMBER(SEARCH("*CHILDREN*",DATA_GOES_HERE!AH65)),"CHILDREN",
IF(ISNUMBER(SEARCH("*TEENS*",DATA_GOES_HERE!AH65)),"TEENS"))))</f>
        <v>ADULTS</v>
      </c>
      <c r="D160" t="str">
        <f>CONCATENATE(DATA_GOES_HERE!A65,CHAR(13),DATA_GOES_HERE!L65,", ",TEXT((DATA_GOES_HERE!J65),"MMM D")," ",TEXT((DATA_GOES_HERE!M65), "h:mm am/pm"))</f>
        <v xml:space="preserve"> Create Your Own Vision Board Workshop_x000D_Wednesday, Mar 23 6:00 PM</v>
      </c>
    </row>
    <row r="161" spans="1:4" x14ac:dyDescent="0.25">
      <c r="A161" t="str">
        <f>DATA_GOES_HERE!Y67</f>
        <v>Bellevue</v>
      </c>
      <c r="B161" t="str">
        <f>IF(DATA_GOES_HERE!AH67="","",
IF(ISNUMBER(SEARCH("*ADULTS*",DATA_GOES_HERE!AH67)),"ADULTS",
IF(ISNUMBER(SEARCH("*CHILDREN*",DATA_GOES_HERE!AH67)),"CHILDREN",
IF(ISNUMBER(SEARCH("*TEENS*",DATA_GOES_HERE!AH67)),"TEENS"))))</f>
        <v>ADULTS</v>
      </c>
      <c r="D161" t="str">
        <f>CONCATENATE(DATA_GOES_HERE!A67,CHAR(13),DATA_GOES_HERE!L67,", ",TEXT((DATA_GOES_HERE!J67),"MMM D")," ",TEXT((DATA_GOES_HERE!M67), "h:mm am/pm"))</f>
        <v xml:space="preserve"> Scrabble Group for All Levels_x000D_Thursday, Mar 24 1:30 PM</v>
      </c>
    </row>
    <row r="162" spans="1:4" x14ac:dyDescent="0.25">
      <c r="A162" t="str">
        <f>DATA_GOES_HERE!Y68</f>
        <v>Bellevue</v>
      </c>
      <c r="B162" t="str">
        <f>IF(DATA_GOES_HERE!AH68="","",
IF(ISNUMBER(SEARCH("*ADULTS*",DATA_GOES_HERE!AH68)),"ADULTS",
IF(ISNUMBER(SEARCH("*CHILDREN*",DATA_GOES_HERE!AH68)),"CHILDREN",
IF(ISNUMBER(SEARCH("*TEENS*",DATA_GOES_HERE!AH68)),"TEENS"))))</f>
        <v>ADULTS</v>
      </c>
      <c r="D162" t="str">
        <f>CONCATENATE(DATA_GOES_HERE!A68,CHAR(13),DATA_GOES_HERE!L68,", ",TEXT((DATA_GOES_HERE!J68),"MMM D")," ",TEXT((DATA_GOES_HERE!M68), "h:mm am/pm"))</f>
        <v xml:space="preserve"> Swing Dance Performance_x000D_Thursday, Mar 24 6:00 PM</v>
      </c>
    </row>
    <row r="163" spans="1:4" x14ac:dyDescent="0.25">
      <c r="A163" t="str">
        <f>DATA_GOES_HERE!Y70</f>
        <v>Bellevue</v>
      </c>
      <c r="B163" t="str">
        <f>IF(DATA_GOES_HERE!AH70="","",
IF(ISNUMBER(SEARCH("*ADULTS*",DATA_GOES_HERE!AH70)),"ADULTS",
IF(ISNUMBER(SEARCH("*CHILDREN*",DATA_GOES_HERE!AH70)),"CHILDREN",
IF(ISNUMBER(SEARCH("*TEENS*",DATA_GOES_HERE!AH70)),"TEENS"))))</f>
        <v>ADULTS</v>
      </c>
      <c r="D163" t="str">
        <f>CONCATENATE(DATA_GOES_HERE!A70,CHAR(13),DATA_GOES_HERE!L70,", ",TEXT((DATA_GOES_HERE!J70),"MMM D")," ",TEXT((DATA_GOES_HERE!M70), "h:mm am/pm"))</f>
        <v xml:space="preserve"> Swing Dance Class_x000D_Saturday, Mar 26 11:30 AM</v>
      </c>
    </row>
    <row r="164" spans="1:4" x14ac:dyDescent="0.25">
      <c r="A164" t="str">
        <f>DATA_GOES_HERE!Y79</f>
        <v>Bellevue</v>
      </c>
      <c r="B164" t="str">
        <f>IF(DATA_GOES_HERE!AH79="","",
IF(ISNUMBER(SEARCH("*ADULTS*",DATA_GOES_HERE!AH79)),"ADULTS",
IF(ISNUMBER(SEARCH("*CHILDREN*",DATA_GOES_HERE!AH79)),"CHILDREN",
IF(ISNUMBER(SEARCH("*TEENS*",DATA_GOES_HERE!AH79)),"TEENS"))))</f>
        <v>ADULTS</v>
      </c>
      <c r="D164" t="str">
        <f>CONCATENATE(DATA_GOES_HERE!A79,CHAR(13),DATA_GOES_HERE!L79,", ",TEXT((DATA_GOES_HERE!J79),"MMM D")," ",TEXT((DATA_GOES_HERE!M79), "h:mm am/pm"))</f>
        <v xml:space="preserve"> Gentle Yoga for All Levels_x000D_Wednesday, Mar 30 4:30 PM</v>
      </c>
    </row>
    <row r="165" spans="1:4" x14ac:dyDescent="0.25">
      <c r="A165" t="str">
        <f>DATA_GOES_HERE!Y81</f>
        <v>Bellevue</v>
      </c>
      <c r="B165" t="str">
        <f>IF(DATA_GOES_HERE!AH81="","",
IF(ISNUMBER(SEARCH("*ADULTS*",DATA_GOES_HERE!AH81)),"ADULTS",
IF(ISNUMBER(SEARCH("*CHILDREN*",DATA_GOES_HERE!AH81)),"CHILDREN",
IF(ISNUMBER(SEARCH("*TEENS*",DATA_GOES_HERE!AH81)),"TEENS"))))</f>
        <v>ADULTS</v>
      </c>
      <c r="D165" t="str">
        <f>CONCATENATE(DATA_GOES_HERE!A81,CHAR(13),DATA_GOES_HERE!L81,", ",TEXT((DATA_GOES_HERE!J81),"MMM D")," ",TEXT((DATA_GOES_HERE!M81), "h:mm am/pm"))</f>
        <v xml:space="preserve"> Scrabble Group for All Levels_x000D_Thursday, Mar 31 1:30 PM</v>
      </c>
    </row>
    <row r="166" spans="1:4" x14ac:dyDescent="0.25">
      <c r="A166" t="str">
        <f>DATA_GOES_HERE!Y84</f>
        <v>Bellevue</v>
      </c>
      <c r="B166" t="str">
        <f>IF(DATA_GOES_HERE!AH84="","",
IF(ISNUMBER(SEARCH("*ADULTS*",DATA_GOES_HERE!AH84)),"ADULTS",
IF(ISNUMBER(SEARCH("*CHILDREN*",DATA_GOES_HERE!AH84)),"CHILDREN",
IF(ISNUMBER(SEARCH("*TEENS*",DATA_GOES_HERE!AH84)),"TEENS"))))</f>
        <v>ADULTS</v>
      </c>
      <c r="D166" t="str">
        <f>CONCATENATE(DATA_GOES_HERE!A84,CHAR(13),DATA_GOES_HERE!L84,", ",TEXT((DATA_GOES_HERE!J84),"MMM D")," ",TEXT((DATA_GOES_HERE!M84), "h:mm am/pm"))</f>
        <v xml:space="preserve"> Swing Dance Class_x000D_Thursday, Mar 31 6:00 PM</v>
      </c>
    </row>
    <row r="167" spans="1:4" x14ac:dyDescent="0.25">
      <c r="A167" t="str">
        <f>DATA_GOES_HERE!Y86</f>
        <v>Bellevue</v>
      </c>
      <c r="B167" t="str">
        <f>IF(DATA_GOES_HERE!AH86="","",
IF(ISNUMBER(SEARCH("*ADULTS*",DATA_GOES_HERE!AH86)),"ADULTS",
IF(ISNUMBER(SEARCH("*CHILDREN*",DATA_GOES_HERE!AH86)),"CHILDREN",
IF(ISNUMBER(SEARCH("*TEENS*",DATA_GOES_HERE!AH86)),"TEENS"))))</f>
        <v>ADULTS</v>
      </c>
      <c r="D167" t="str">
        <f>CONCATENATE(DATA_GOES_HERE!A86,CHAR(13),DATA_GOES_HERE!L86,", ",TEXT((DATA_GOES_HERE!J86),"MMM D")," ",TEXT((DATA_GOES_HERE!M86), "h:mm am/pm"))</f>
        <v xml:space="preserve"> Friends of the Bellevue Branch Library Meeting_x000D_Saturday, Apr 2 10:15 AM</v>
      </c>
    </row>
    <row r="168" spans="1:4" x14ac:dyDescent="0.25">
      <c r="A168" t="str">
        <f>DATA_GOES_HERE!Y91</f>
        <v>Bellevue</v>
      </c>
      <c r="B168" t="str">
        <f>IF(DATA_GOES_HERE!AH91="","",
IF(ISNUMBER(SEARCH("*ADULTS*",DATA_GOES_HERE!AH91)),"ADULTS",
IF(ISNUMBER(SEARCH("*CHILDREN*",DATA_GOES_HERE!AH91)),"CHILDREN",
IF(ISNUMBER(SEARCH("*TEENS*",DATA_GOES_HERE!AH91)),"TEENS"))))</f>
        <v>ADULTS</v>
      </c>
      <c r="D168" t="str">
        <f>CONCATENATE(DATA_GOES_HERE!A91,CHAR(13),DATA_GOES_HERE!L91,", ",TEXT((DATA_GOES_HERE!J91),"MMM D")," ",TEXT((DATA_GOES_HERE!M91), "h:mm am/pm"))</f>
        <v xml:space="preserve"> Documentary Screening: Aging In Place by NPT Reports_x000D_Monday, Apr 4 11:00 AM</v>
      </c>
    </row>
    <row r="169" spans="1:4" x14ac:dyDescent="0.25">
      <c r="A169" t="str">
        <f>DATA_GOES_HERE!Y97</f>
        <v>Bellevue</v>
      </c>
      <c r="B169" t="str">
        <f>IF(DATA_GOES_HERE!AH97="","",
IF(ISNUMBER(SEARCH("*ADULTS*",DATA_GOES_HERE!AH97)),"ADULTS",
IF(ISNUMBER(SEARCH("*CHILDREN*",DATA_GOES_HERE!AH97)),"CHILDREN",
IF(ISNUMBER(SEARCH("*TEENS*",DATA_GOES_HERE!AH97)),"TEENS"))))</f>
        <v>ADULTS</v>
      </c>
      <c r="D169" t="str">
        <f>CONCATENATE(DATA_GOES_HERE!A97,CHAR(13),DATA_GOES_HERE!L97,", ",TEXT((DATA_GOES_HERE!J97),"MMM D")," ",TEXT((DATA_GOES_HERE!M97), "h:mm am/pm"))</f>
        <v xml:space="preserve"> Bellevue Writers Group: Share and Get Ideas_x000D_Tuesday, Apr 5 6:00 PM</v>
      </c>
    </row>
    <row r="170" spans="1:4" x14ac:dyDescent="0.25">
      <c r="A170" t="str">
        <f>DATA_GOES_HERE!Y98</f>
        <v>Bellevue</v>
      </c>
      <c r="B170" t="str">
        <f>IF(DATA_GOES_HERE!AH98="","",
IF(ISNUMBER(SEARCH("*ADULTS*",DATA_GOES_HERE!AH98)),"ADULTS",
IF(ISNUMBER(SEARCH("*CHILDREN*",DATA_GOES_HERE!AH98)),"CHILDREN",
IF(ISNUMBER(SEARCH("*TEENS*",DATA_GOES_HERE!AH98)),"TEENS"))))</f>
        <v>ADULTS</v>
      </c>
      <c r="D170" t="str">
        <f>CONCATENATE(DATA_GOES_HERE!A98,CHAR(13),DATA_GOES_HERE!L98,", ",TEXT((DATA_GOES_HERE!J98),"MMM D")," ",TEXT((DATA_GOES_HERE!M98), "h:mm am/pm"))</f>
        <v xml:space="preserve"> Getting Started with Computers_x000D_Wednesday, Apr 6 10:00 AM</v>
      </c>
    </row>
    <row r="171" spans="1:4" x14ac:dyDescent="0.25">
      <c r="A171" t="str">
        <f>DATA_GOES_HERE!Y101</f>
        <v>Bellevue</v>
      </c>
      <c r="B171" t="str">
        <f>IF(DATA_GOES_HERE!AH101="","",
IF(ISNUMBER(SEARCH("*ADULTS*",DATA_GOES_HERE!AH101)),"ADULTS",
IF(ISNUMBER(SEARCH("*CHILDREN*",DATA_GOES_HERE!AH101)),"CHILDREN",
IF(ISNUMBER(SEARCH("*TEENS*",DATA_GOES_HERE!AH101)),"TEENS"))))</f>
        <v>ADULTS</v>
      </c>
      <c r="D171" t="str">
        <f>CONCATENATE(DATA_GOES_HERE!A101,CHAR(13),DATA_GOES_HERE!L101,", ",TEXT((DATA_GOES_HERE!J101),"MMM D")," ",TEXT((DATA_GOES_HERE!M101), "h:mm am/pm"))</f>
        <v xml:space="preserve"> Getting Started with Internet _x000D_Wednesday, Apr 6 2:00 PM</v>
      </c>
    </row>
    <row r="172" spans="1:4" x14ac:dyDescent="0.25">
      <c r="A172" t="str">
        <f>DATA_GOES_HERE!Y103</f>
        <v>Bellevue</v>
      </c>
      <c r="B172" t="str">
        <f>IF(DATA_GOES_HERE!AH103="","",
IF(ISNUMBER(SEARCH("*ADULTS*",DATA_GOES_HERE!AH103)),"ADULTS",
IF(ISNUMBER(SEARCH("*CHILDREN*",DATA_GOES_HERE!AH103)),"CHILDREN",
IF(ISNUMBER(SEARCH("*TEENS*",DATA_GOES_HERE!AH103)),"TEENS"))))</f>
        <v>ADULTS</v>
      </c>
      <c r="D172" t="str">
        <f>CONCATENATE(DATA_GOES_HERE!A103,CHAR(13),DATA_GOES_HERE!L103,", ",TEXT((DATA_GOES_HERE!J103),"MMM D")," ",TEXT((DATA_GOES_HERE!M103), "h:mm am/pm"))</f>
        <v xml:space="preserve"> Gentle Yoga for All Levels_x000D_Wednesday, Apr 6 4:30 PM</v>
      </c>
    </row>
    <row r="173" spans="1:4" x14ac:dyDescent="0.25">
      <c r="A173" t="str">
        <f>DATA_GOES_HERE!Y104</f>
        <v>Bellevue</v>
      </c>
      <c r="B173" t="str">
        <f>IF(DATA_GOES_HERE!AH104="","",
IF(ISNUMBER(SEARCH("*ADULTS*",DATA_GOES_HERE!AH104)),"ADULTS",
IF(ISNUMBER(SEARCH("*CHILDREN*",DATA_GOES_HERE!AH104)),"CHILDREN",
IF(ISNUMBER(SEARCH("*TEENS*",DATA_GOES_HERE!AH104)),"TEENS"))))</f>
        <v>ADULTS</v>
      </c>
      <c r="D173" t="str">
        <f>CONCATENATE(DATA_GOES_HERE!A104,CHAR(13),DATA_GOES_HERE!L104,", ",TEXT((DATA_GOES_HERE!J104),"MMM D")," ",TEXT((DATA_GOES_HERE!M104), "h:mm am/pm"))</f>
        <v xml:space="preserve"> Mindfulness Meditation_x000D_Wednesday, Apr 6 6:30 PM</v>
      </c>
    </row>
    <row r="174" spans="1:4" x14ac:dyDescent="0.25">
      <c r="A174" t="str">
        <f>DATA_GOES_HERE!Y106</f>
        <v>Bellevue</v>
      </c>
      <c r="B174" t="str">
        <f>IF(DATA_GOES_HERE!AH106="","",
IF(ISNUMBER(SEARCH("*ADULTS*",DATA_GOES_HERE!AH106)),"ADULTS",
IF(ISNUMBER(SEARCH("*CHILDREN*",DATA_GOES_HERE!AH106)),"CHILDREN",
IF(ISNUMBER(SEARCH("*TEENS*",DATA_GOES_HERE!AH106)),"TEENS"))))</f>
        <v>ADULTS</v>
      </c>
      <c r="D174" t="str">
        <f>CONCATENATE(DATA_GOES_HERE!A106,CHAR(13),DATA_GOES_HERE!L106,", ",TEXT((DATA_GOES_HERE!J106),"MMM D")," ",TEXT((DATA_GOES_HERE!M106), "h:mm am/pm"))</f>
        <v xml:space="preserve"> Scrabble Group for All Levels_x000D_Thursday, Apr 7 1:30 PM</v>
      </c>
    </row>
    <row r="175" spans="1:4" x14ac:dyDescent="0.25">
      <c r="A175" t="str">
        <f>DATA_GOES_HERE!Y107</f>
        <v>Bellevue</v>
      </c>
      <c r="B175" t="str">
        <f>IF(DATA_GOES_HERE!AH107="","",
IF(ISNUMBER(SEARCH("*ADULTS*",DATA_GOES_HERE!AH107)),"ADULTS",
IF(ISNUMBER(SEARCH("*CHILDREN*",DATA_GOES_HERE!AH107)),"CHILDREN",
IF(ISNUMBER(SEARCH("*TEENS*",DATA_GOES_HERE!AH107)),"TEENS"))))</f>
        <v>ADULTS</v>
      </c>
      <c r="D175" t="str">
        <f>CONCATENATE(DATA_GOES_HERE!A107,CHAR(13),DATA_GOES_HERE!L107,", ",TEXT((DATA_GOES_HERE!J107),"MMM D")," ",TEXT((DATA_GOES_HERE!M107), "h:mm am/pm"))</f>
        <v xml:space="preserve"> Book Sale | Friends of the Bellevue Branch Library_x000D_Thursday, Apr 7 4:00 PM</v>
      </c>
    </row>
    <row r="176" spans="1:4" x14ac:dyDescent="0.25">
      <c r="A176" t="str">
        <f>DATA_GOES_HERE!Y110</f>
        <v>Bellevue</v>
      </c>
      <c r="B176" t="str">
        <f>IF(DATA_GOES_HERE!AH110="","",
IF(ISNUMBER(SEARCH("*ADULTS*",DATA_GOES_HERE!AH110)),"ADULTS",
IF(ISNUMBER(SEARCH("*CHILDREN*",DATA_GOES_HERE!AH110)),"CHILDREN",
IF(ISNUMBER(SEARCH("*TEENS*",DATA_GOES_HERE!AH110)),"TEENS"))))</f>
        <v>ADULTS</v>
      </c>
      <c r="D176" t="str">
        <f>CONCATENATE(DATA_GOES_HERE!A110,CHAR(13),DATA_GOES_HERE!L110,", ",TEXT((DATA_GOES_HERE!J110),"MMM D")," ",TEXT((DATA_GOES_HERE!M110), "h:mm am/pm"))</f>
        <v xml:space="preserve"> Book Sale | Friends of the Bellevue Branch Library_x000D_Friday, Apr 8 10:00 AM</v>
      </c>
    </row>
    <row r="177" spans="1:4" x14ac:dyDescent="0.25">
      <c r="A177" t="str">
        <f>DATA_GOES_HERE!Y112</f>
        <v>Bellevue</v>
      </c>
      <c r="B177" t="str">
        <f>IF(DATA_GOES_HERE!AH112="","",
IF(ISNUMBER(SEARCH("*ADULTS*",DATA_GOES_HERE!AH112)),"ADULTS",
IF(ISNUMBER(SEARCH("*CHILDREN*",DATA_GOES_HERE!AH112)),"CHILDREN",
IF(ISNUMBER(SEARCH("*TEENS*",DATA_GOES_HERE!AH112)),"TEENS"))))</f>
        <v>ADULTS</v>
      </c>
      <c r="D177" t="str">
        <f>CONCATENATE(DATA_GOES_HERE!A112,CHAR(13),DATA_GOES_HERE!L112,", ",TEXT((DATA_GOES_HERE!J112),"MMM D")," ",TEXT((DATA_GOES_HERE!M112), "h:mm am/pm"))</f>
        <v xml:space="preserve"> Book Sale | Friends of the Bellevue Branch Library_x000D_Saturday, Apr 9 10:00 AM</v>
      </c>
    </row>
    <row r="178" spans="1:4" x14ac:dyDescent="0.25">
      <c r="A178" t="str">
        <f>DATA_GOES_HERE!Y115</f>
        <v>Bellevue</v>
      </c>
      <c r="B178" t="str">
        <f>IF(DATA_GOES_HERE!AH115="","",
IF(ISNUMBER(SEARCH("*ADULTS*",DATA_GOES_HERE!AH115)),"ADULTS",
IF(ISNUMBER(SEARCH("*CHILDREN*",DATA_GOES_HERE!AH115)),"CHILDREN",
IF(ISNUMBER(SEARCH("*TEENS*",DATA_GOES_HERE!AH115)),"TEENS"))))</f>
        <v>ADULTS</v>
      </c>
      <c r="D178" t="str">
        <f>CONCATENATE(DATA_GOES_HERE!A115,CHAR(13),DATA_GOES_HERE!L115,", ",TEXT((DATA_GOES_HERE!J115),"MMM D")," ",TEXT((DATA_GOES_HERE!M115), "h:mm am/pm"))</f>
        <v xml:space="preserve"> Book Sale | Friends of the Bellevue Branch Library_x000D_Sunday, Apr 10 2:00 PM</v>
      </c>
    </row>
    <row r="179" spans="1:4" x14ac:dyDescent="0.25">
      <c r="A179" t="str">
        <f>DATA_GOES_HERE!Y118</f>
        <v>Bellevue</v>
      </c>
      <c r="B179" t="str">
        <f>IF(DATA_GOES_HERE!AH118="","",
IF(ISNUMBER(SEARCH("*ADULTS*",DATA_GOES_HERE!AH118)),"ADULTS",
IF(ISNUMBER(SEARCH("*CHILDREN*",DATA_GOES_HERE!AH118)),"CHILDREN",
IF(ISNUMBER(SEARCH("*TEENS*",DATA_GOES_HERE!AH118)),"TEENS"))))</f>
        <v>ADULTS</v>
      </c>
      <c r="D179" t="str">
        <f>CONCATENATE(DATA_GOES_HERE!A118,CHAR(13),DATA_GOES_HERE!L118,", ",TEXT((DATA_GOES_HERE!J118),"MMM D")," ",TEXT((DATA_GOES_HERE!M118), "h:mm am/pm"))</f>
        <v xml:space="preserve"> First-Time Homebuyers Workshop_x000D_Monday, Apr 11 6:00 PM</v>
      </c>
    </row>
    <row r="180" spans="1:4" x14ac:dyDescent="0.25">
      <c r="A180" t="str">
        <f>DATA_GOES_HERE!Y125</f>
        <v>Bellevue</v>
      </c>
      <c r="B180" t="str">
        <f>IF(DATA_GOES_HERE!AH125="","",
IF(ISNUMBER(SEARCH("*ADULTS*",DATA_GOES_HERE!AH125)),"ADULTS",
IF(ISNUMBER(SEARCH("*CHILDREN*",DATA_GOES_HERE!AH125)),"CHILDREN",
IF(ISNUMBER(SEARCH("*TEENS*",DATA_GOES_HERE!AH125)),"TEENS"))))</f>
        <v>ADULTS</v>
      </c>
      <c r="D180" t="str">
        <f>CONCATENATE(DATA_GOES_HERE!A125,CHAR(13),DATA_GOES_HERE!L125,", ",TEXT((DATA_GOES_HERE!J125),"MMM D")," ",TEXT((DATA_GOES_HERE!M125), "h:mm am/pm"))</f>
        <v xml:space="preserve"> Getting Started with Google Docs_x000D_Wednesday, Apr 13 2:00 PM</v>
      </c>
    </row>
    <row r="181" spans="1:4" x14ac:dyDescent="0.25">
      <c r="A181" t="str">
        <f>DATA_GOES_HERE!Y127</f>
        <v>Bellevue</v>
      </c>
      <c r="B181" t="str">
        <f>IF(DATA_GOES_HERE!AH127="","",
IF(ISNUMBER(SEARCH("*ADULTS*",DATA_GOES_HERE!AH127)),"ADULTS",
IF(ISNUMBER(SEARCH("*CHILDREN*",DATA_GOES_HERE!AH127)),"CHILDREN",
IF(ISNUMBER(SEARCH("*TEENS*",DATA_GOES_HERE!AH127)),"TEENS"))))</f>
        <v>ADULTS</v>
      </c>
      <c r="D181" t="str">
        <f>CONCATENATE(DATA_GOES_HERE!A127,CHAR(13),DATA_GOES_HERE!L127,", ",TEXT((DATA_GOES_HERE!J127),"MMM D")," ",TEXT((DATA_GOES_HERE!M127), "h:mm am/pm"))</f>
        <v xml:space="preserve"> Gentle Yoga for All Levels_x000D_Wednesday, Apr 13 4:30 PM</v>
      </c>
    </row>
    <row r="182" spans="1:4" x14ac:dyDescent="0.25">
      <c r="A182" t="str">
        <f>DATA_GOES_HERE!Y129</f>
        <v>Bellevue</v>
      </c>
      <c r="B182" t="str">
        <f>IF(DATA_GOES_HERE!AH129="","",
IF(ISNUMBER(SEARCH("*ADULTS*",DATA_GOES_HERE!AH129)),"ADULTS",
IF(ISNUMBER(SEARCH("*CHILDREN*",DATA_GOES_HERE!AH129)),"CHILDREN",
IF(ISNUMBER(SEARCH("*TEENS*",DATA_GOES_HERE!AH129)),"TEENS"))))</f>
        <v>ADULTS</v>
      </c>
      <c r="D182" t="str">
        <f>CONCATENATE(DATA_GOES_HERE!A129,CHAR(13),DATA_GOES_HERE!L129,", ",TEXT((DATA_GOES_HERE!J129),"MMM D")," ",TEXT((DATA_GOES_HERE!M129), "h:mm am/pm"))</f>
        <v xml:space="preserve"> Scrabble Group for All Levels_x000D_Thursday, Apr 14 1:30 PM</v>
      </c>
    </row>
    <row r="183" spans="1:4" x14ac:dyDescent="0.25">
      <c r="A183" t="str">
        <f>DATA_GOES_HERE!Y132</f>
        <v>Bellevue</v>
      </c>
      <c r="B183" t="str">
        <f>IF(DATA_GOES_HERE!AH132="","",
IF(ISNUMBER(SEARCH("*ADULTS*",DATA_GOES_HERE!AH132)),"ADULTS",
IF(ISNUMBER(SEARCH("*CHILDREN*",DATA_GOES_HERE!AH132)),"CHILDREN",
IF(ISNUMBER(SEARCH("*TEENS*",DATA_GOES_HERE!AH132)),"TEENS"))))</f>
        <v>ADULTS</v>
      </c>
      <c r="D183" t="str">
        <f>CONCATENATE(DATA_GOES_HERE!A132,CHAR(13),DATA_GOES_HERE!L132,", ",TEXT((DATA_GOES_HERE!J132),"MMM D")," ",TEXT((DATA_GOES_HERE!M132), "h:mm am/pm"))</f>
        <v xml:space="preserve"> Novel Conversations: The Color of Water by James McBride_x000D_Thursday, Apr 14 6:00 PM</v>
      </c>
    </row>
    <row r="184" spans="1:4" x14ac:dyDescent="0.25">
      <c r="A184" t="str">
        <f>DATA_GOES_HERE!Y135</f>
        <v>Bellevue</v>
      </c>
      <c r="B184" t="str">
        <f>IF(DATA_GOES_HERE!AH135="","",
IF(ISNUMBER(SEARCH("*ADULTS*",DATA_GOES_HERE!AH135)),"ADULTS",
IF(ISNUMBER(SEARCH("*CHILDREN*",DATA_GOES_HERE!AH135)),"CHILDREN",
IF(ISNUMBER(SEARCH("*TEENS*",DATA_GOES_HERE!AH135)),"TEENS"))))</f>
        <v>ADULTS</v>
      </c>
      <c r="D184" t="str">
        <f>CONCATENATE(DATA_GOES_HERE!A135,CHAR(13),DATA_GOES_HERE!L135,", ",TEXT((DATA_GOES_HERE!J135),"MMM D")," ",TEXT((DATA_GOES_HERE!M135), "h:mm am/pm"))</f>
        <v xml:space="preserve"> Coloring Party_x000D_Saturday, Apr 16 12:00 PM</v>
      </c>
    </row>
    <row r="185" spans="1:4" x14ac:dyDescent="0.25">
      <c r="A185" t="str">
        <f>DATA_GOES_HERE!Y143</f>
        <v>Bellevue</v>
      </c>
      <c r="B185" t="str">
        <f>IF(DATA_GOES_HERE!AH143="","",
IF(ISNUMBER(SEARCH("*ADULTS*",DATA_GOES_HERE!AH143)),"ADULTS",
IF(ISNUMBER(SEARCH("*CHILDREN*",DATA_GOES_HERE!AH143)),"CHILDREN",
IF(ISNUMBER(SEARCH("*TEENS*",DATA_GOES_HERE!AH143)),"TEENS"))))</f>
        <v>ADULTS</v>
      </c>
      <c r="D185" t="str">
        <f>CONCATENATE(DATA_GOES_HERE!A143,CHAR(13),DATA_GOES_HERE!L143,", ",TEXT((DATA_GOES_HERE!J143),"MMM D")," ",TEXT((DATA_GOES_HERE!M143), "h:mm am/pm"))</f>
        <v xml:space="preserve"> Bellevue Writers Group: Share and Get Ideas_x000D_Tuesday, Apr 19 6:00 PM</v>
      </c>
    </row>
    <row r="186" spans="1:4" x14ac:dyDescent="0.25">
      <c r="A186" t="str">
        <f>DATA_GOES_HERE!Y146</f>
        <v>Bellevue</v>
      </c>
      <c r="B186" t="str">
        <f>IF(DATA_GOES_HERE!AH146="","",
IF(ISNUMBER(SEARCH("*ADULTS*",DATA_GOES_HERE!AH146)),"ADULTS",
IF(ISNUMBER(SEARCH("*CHILDREN*",DATA_GOES_HERE!AH146)),"CHILDREN",
IF(ISNUMBER(SEARCH("*TEENS*",DATA_GOES_HERE!AH146)),"TEENS"))))</f>
        <v>ADULTS</v>
      </c>
      <c r="D186" t="str">
        <f>CONCATENATE(DATA_GOES_HERE!A146,CHAR(13),DATA_GOES_HERE!L146,", ",TEXT((DATA_GOES_HERE!J146),"MMM D")," ",TEXT((DATA_GOES_HERE!M146), "h:mm am/pm"))</f>
        <v xml:space="preserve"> Connecting Online for Seniors_x000D_Wednesday, Apr 20 2:00 PM</v>
      </c>
    </row>
    <row r="187" spans="1:4" x14ac:dyDescent="0.25">
      <c r="A187" t="str">
        <f>DATA_GOES_HERE!Y148</f>
        <v>Bellevue</v>
      </c>
      <c r="B187" t="str">
        <f>IF(DATA_GOES_HERE!AH148="","",
IF(ISNUMBER(SEARCH("*ADULTS*",DATA_GOES_HERE!AH148)),"ADULTS",
IF(ISNUMBER(SEARCH("*CHILDREN*",DATA_GOES_HERE!AH148)),"CHILDREN",
IF(ISNUMBER(SEARCH("*TEENS*",DATA_GOES_HERE!AH148)),"TEENS"))))</f>
        <v>ADULTS</v>
      </c>
      <c r="D187" t="str">
        <f>CONCATENATE(DATA_GOES_HERE!A148,CHAR(13),DATA_GOES_HERE!L148,", ",TEXT((DATA_GOES_HERE!J148),"MMM D")," ",TEXT((DATA_GOES_HERE!M148), "h:mm am/pm"))</f>
        <v xml:space="preserve"> Gentle Yoga for All Levels_x000D_Wednesday, Apr 20 4:30 PM</v>
      </c>
    </row>
    <row r="188" spans="1:4" x14ac:dyDescent="0.25">
      <c r="A188" t="str">
        <f>DATA_GOES_HERE!Y150</f>
        <v>Bellevue</v>
      </c>
      <c r="B188" t="str">
        <f>IF(DATA_GOES_HERE!AH150="","",
IF(ISNUMBER(SEARCH("*ADULTS*",DATA_GOES_HERE!AH150)),"ADULTS",
IF(ISNUMBER(SEARCH("*CHILDREN*",DATA_GOES_HERE!AH150)),"CHILDREN",
IF(ISNUMBER(SEARCH("*TEENS*",DATA_GOES_HERE!AH150)),"TEENS"))))</f>
        <v>ADULTS</v>
      </c>
      <c r="D188" t="str">
        <f>CONCATENATE(DATA_GOES_HERE!A150,CHAR(13),DATA_GOES_HERE!L150,", ",TEXT((DATA_GOES_HERE!J150),"MMM D")," ",TEXT((DATA_GOES_HERE!M150), "h:mm am/pm"))</f>
        <v xml:space="preserve"> Scrabble Group for All Levels_x000D_Thursday, Apr 21 1:30 PM</v>
      </c>
    </row>
    <row r="189" spans="1:4" x14ac:dyDescent="0.25">
      <c r="A189" t="str">
        <f>DATA_GOES_HERE!Y155</f>
        <v>Bellevue</v>
      </c>
      <c r="B189" t="str">
        <f>IF(DATA_GOES_HERE!AH155="","",
IF(ISNUMBER(SEARCH("*ADULTS*",DATA_GOES_HERE!AH155)),"ADULTS",
IF(ISNUMBER(SEARCH("*CHILDREN*",DATA_GOES_HERE!AH155)),"CHILDREN",
IF(ISNUMBER(SEARCH("*TEENS*",DATA_GOES_HERE!AH155)),"TEENS"))))</f>
        <v>ADULTS</v>
      </c>
      <c r="D189" t="str">
        <f>CONCATENATE(DATA_GOES_HERE!A155,CHAR(13),DATA_GOES_HERE!L155,", ",TEXT((DATA_GOES_HERE!J155),"MMM D")," ",TEXT((DATA_GOES_HERE!M155), "h:mm am/pm"))</f>
        <v xml:space="preserve"> Watercolor Painting with Patricia Verano_x000D_Saturday, Apr 23 1:00 PM</v>
      </c>
    </row>
    <row r="190" spans="1:4" x14ac:dyDescent="0.25">
      <c r="A190" t="str">
        <f>DATA_GOES_HERE!Y161</f>
        <v>Bellevue</v>
      </c>
      <c r="B190" t="str">
        <f>IF(DATA_GOES_HERE!AH161="","",
IF(ISNUMBER(SEARCH("*ADULTS*",DATA_GOES_HERE!AH161)),"ADULTS",
IF(ISNUMBER(SEARCH("*CHILDREN*",DATA_GOES_HERE!AH161)),"CHILDREN",
IF(ISNUMBER(SEARCH("*TEENS*",DATA_GOES_HERE!AH161)),"TEENS"))))</f>
        <v>ADULTS</v>
      </c>
      <c r="D190" t="str">
        <f>CONCATENATE(DATA_GOES_HERE!A161,CHAR(13),DATA_GOES_HERE!L161,", ",TEXT((DATA_GOES_HERE!J161),"MMM D")," ",TEXT((DATA_GOES_HERE!M161), "h:mm am/pm"))</f>
        <v xml:space="preserve"> Getting Started with Microsoft Excel_x000D_Wednesday, Apr 27 10:00 AM</v>
      </c>
    </row>
    <row r="191" spans="1:4" x14ac:dyDescent="0.25">
      <c r="A191" t="str">
        <f>DATA_GOES_HERE!Y166</f>
        <v>Bellevue</v>
      </c>
      <c r="B191" t="str">
        <f>IF(DATA_GOES_HERE!AH166="","",
IF(ISNUMBER(SEARCH("*ADULTS*",DATA_GOES_HERE!AH166)),"ADULTS",
IF(ISNUMBER(SEARCH("*CHILDREN*",DATA_GOES_HERE!AH166)),"CHILDREN",
IF(ISNUMBER(SEARCH("*TEENS*",DATA_GOES_HERE!AH166)),"TEENS"))))</f>
        <v>ADULTS</v>
      </c>
      <c r="D191" t="str">
        <f>CONCATENATE(DATA_GOES_HERE!A166,CHAR(13),DATA_GOES_HERE!L166,", ",TEXT((DATA_GOES_HERE!J166),"MMM D")," ",TEXT((DATA_GOES_HERE!M166), "h:mm am/pm"))</f>
        <v xml:space="preserve"> Gentle Yoga for All Levels_x000D_Wednesday, Apr 27 4:30 PM</v>
      </c>
    </row>
    <row r="192" spans="1:4" x14ac:dyDescent="0.25">
      <c r="A192" t="str">
        <f>DATA_GOES_HERE!Y168</f>
        <v>Bellevue</v>
      </c>
      <c r="B192" t="str">
        <f>IF(DATA_GOES_HERE!AH168="","",
IF(ISNUMBER(SEARCH("*ADULTS*",DATA_GOES_HERE!AH168)),"ADULTS",
IF(ISNUMBER(SEARCH("*CHILDREN*",DATA_GOES_HERE!AH168)),"CHILDREN",
IF(ISNUMBER(SEARCH("*TEENS*",DATA_GOES_HERE!AH168)),"TEENS"))))</f>
        <v>ADULTS</v>
      </c>
      <c r="D192" t="str">
        <f>CONCATENATE(DATA_GOES_HERE!A168,CHAR(13),DATA_GOES_HERE!L168,", ",TEXT((DATA_GOES_HERE!J168),"MMM D")," ",TEXT((DATA_GOES_HERE!M168), "h:mm am/pm"))</f>
        <v xml:space="preserve"> Scrabble Group for All Levels_x000D_Thursday, Apr 28 1:30 PM</v>
      </c>
    </row>
    <row r="193" spans="1:4" x14ac:dyDescent="0.25">
      <c r="A193" t="str">
        <f>DATA_GOES_HERE!Y178</f>
        <v>Bellevue</v>
      </c>
      <c r="B193" t="str">
        <f>IF(DATA_GOES_HERE!AH178="","",
IF(ISNUMBER(SEARCH("*ADULTS*",DATA_GOES_HERE!AH178)),"ADULTS",
IF(ISNUMBER(SEARCH("*CHILDREN*",DATA_GOES_HERE!AH178)),"CHILDREN",
IF(ISNUMBER(SEARCH("*TEENS*",DATA_GOES_HERE!AH178)),"TEENS"))))</f>
        <v>ADULTS</v>
      </c>
      <c r="D193" t="str">
        <f>CONCATENATE(DATA_GOES_HERE!A178,CHAR(13),DATA_GOES_HERE!L178,", ",TEXT((DATA_GOES_HERE!J178),"MMM D")," ",TEXT((DATA_GOES_HERE!M178), "h:mm am/pm"))</f>
        <v xml:space="preserve"> Bellevue Writers Group: Share and Get Ideas_x000D_Tuesday, May 3 6:00 PM</v>
      </c>
    </row>
    <row r="194" spans="1:4" x14ac:dyDescent="0.25">
      <c r="A194" t="str">
        <f>DATA_GOES_HERE!Y182</f>
        <v>Bellevue</v>
      </c>
      <c r="B194" t="str">
        <f>IF(DATA_GOES_HERE!AH182="","",
IF(ISNUMBER(SEARCH("*ADULTS*",DATA_GOES_HERE!AH182)),"ADULTS",
IF(ISNUMBER(SEARCH("*CHILDREN*",DATA_GOES_HERE!AH182)),"CHILDREN",
IF(ISNUMBER(SEARCH("*TEENS*",DATA_GOES_HERE!AH182)),"TEENS"))))</f>
        <v>ADULTS</v>
      </c>
      <c r="D194" t="str">
        <f>CONCATENATE(DATA_GOES_HERE!A182,CHAR(13),DATA_GOES_HERE!L182,", ",TEXT((DATA_GOES_HERE!J182),"MMM D")," ",TEXT((DATA_GOES_HERE!M182), "h:mm am/pm"))</f>
        <v xml:space="preserve"> Gentle Yoga for All Levels_x000D_Wednesday, May 4 4:30 PM</v>
      </c>
    </row>
    <row r="195" spans="1:4" x14ac:dyDescent="0.25">
      <c r="A195" t="str">
        <f>DATA_GOES_HERE!Y183</f>
        <v>Bellevue</v>
      </c>
      <c r="B195" t="str">
        <f>IF(DATA_GOES_HERE!AH183="","",
IF(ISNUMBER(SEARCH("*ADULTS*",DATA_GOES_HERE!AH183)),"ADULTS",
IF(ISNUMBER(SEARCH("*CHILDREN*",DATA_GOES_HERE!AH183)),"CHILDREN",
IF(ISNUMBER(SEARCH("*TEENS*",DATA_GOES_HERE!AH183)),"TEENS"))))</f>
        <v>ADULTS</v>
      </c>
      <c r="D195" t="str">
        <f>CONCATENATE(DATA_GOES_HERE!A183,CHAR(13),DATA_GOES_HERE!L183,", ",TEXT((DATA_GOES_HERE!J183),"MMM D")," ",TEXT((DATA_GOES_HERE!M183), "h:mm am/pm"))</f>
        <v xml:space="preserve"> Create A Family Tree_x000D_Wednesday, May 4 5:30 PM</v>
      </c>
    </row>
    <row r="196" spans="1:4" x14ac:dyDescent="0.25">
      <c r="A196" t="str">
        <f>DATA_GOES_HERE!Y184</f>
        <v>Bellevue</v>
      </c>
      <c r="B196" t="str">
        <f>IF(DATA_GOES_HERE!AH184="","",
IF(ISNUMBER(SEARCH("*ADULTS*",DATA_GOES_HERE!AH184)),"ADULTS",
IF(ISNUMBER(SEARCH("*CHILDREN*",DATA_GOES_HERE!AH184)),"CHILDREN",
IF(ISNUMBER(SEARCH("*TEENS*",DATA_GOES_HERE!AH184)),"TEENS"))))</f>
        <v>ADULTS</v>
      </c>
      <c r="D196" t="str">
        <f>CONCATENATE(DATA_GOES_HERE!A184,CHAR(13),DATA_GOES_HERE!L184,", ",TEXT((DATA_GOES_HERE!J184),"MMM D")," ",TEXT((DATA_GOES_HERE!M184), "h:mm am/pm"))</f>
        <v xml:space="preserve"> Mindfulness Meditation_x000D_Wednesday, May 4 6:30 PM</v>
      </c>
    </row>
    <row r="197" spans="1:4" x14ac:dyDescent="0.25">
      <c r="A197" t="str">
        <f>DATA_GOES_HERE!Y186</f>
        <v>Bellevue</v>
      </c>
      <c r="B197" t="str">
        <f>IF(DATA_GOES_HERE!AH186="","",
IF(ISNUMBER(SEARCH("*ADULTS*",DATA_GOES_HERE!AH186)),"ADULTS",
IF(ISNUMBER(SEARCH("*CHILDREN*",DATA_GOES_HERE!AH186)),"CHILDREN",
IF(ISNUMBER(SEARCH("*TEENS*",DATA_GOES_HERE!AH186)),"TEENS"))))</f>
        <v>ADULTS</v>
      </c>
      <c r="D197" t="str">
        <f>CONCATENATE(DATA_GOES_HERE!A186,CHAR(13),DATA_GOES_HERE!L186,", ",TEXT((DATA_GOES_HERE!J186),"MMM D")," ",TEXT((DATA_GOES_HERE!M186), "h:mm am/pm"))</f>
        <v xml:space="preserve"> Scrabble Group for All Levels_x000D_Thursday, May 5 1:30 PM</v>
      </c>
    </row>
    <row r="198" spans="1:4" x14ac:dyDescent="0.25">
      <c r="A198" t="str">
        <f>DATA_GOES_HERE!Y194</f>
        <v>Bellevue</v>
      </c>
      <c r="B198" t="str">
        <f>IF(DATA_GOES_HERE!AH194="","",
IF(ISNUMBER(SEARCH("*ADULTS*",DATA_GOES_HERE!AH194)),"ADULTS",
IF(ISNUMBER(SEARCH("*CHILDREN*",DATA_GOES_HERE!AH194)),"CHILDREN",
IF(ISNUMBER(SEARCH("*TEENS*",DATA_GOES_HERE!AH194)),"TEENS"))))</f>
        <v>ADULTS</v>
      </c>
      <c r="D198" t="str">
        <f>CONCATENATE(DATA_GOES_HERE!A194,CHAR(13),DATA_GOES_HERE!L194,", ",TEXT((DATA_GOES_HERE!J194),"MMM D")," ",TEXT((DATA_GOES_HERE!M194), "h:mm am/pm"))</f>
        <v xml:space="preserve"> First-Time Homebuyers Workshop_x000D_Monday, May 9 6:00 PM</v>
      </c>
    </row>
    <row r="199" spans="1:4" x14ac:dyDescent="0.25">
      <c r="A199" t="str">
        <f>DATA_GOES_HERE!Y17</f>
        <v>Bellevue</v>
      </c>
      <c r="B199" t="b">
        <f>IF(DATA_GOES_HERE!AH17="","",
IF(ISNUMBER(SEARCH("*ADULTS*",DATA_GOES_HERE!AH17)),"ADULTS",
IF(ISNUMBER(SEARCH("*CHILDREN*",DATA_GOES_HERE!AH17)),"CHILDREN",
IF(ISNUMBER(SEARCH("*TEENS*",DATA_GOES_HERE!AH17)),"TEENS"))))</f>
        <v>0</v>
      </c>
      <c r="D199" t="str">
        <f>CONCATENATE(DATA_GOES_HERE!A17,CHAR(13),DATA_GOES_HERE!L17,", ",TEXT((DATA_GOES_HERE!J17),"MMM D")," ",TEXT((DATA_GOES_HERE!M17), "h:mm am/pm"))</f>
        <v xml:space="preserve"> READing Paws: Read with Snickers_x000D_Saturday, Mar 5 1:30 PM</v>
      </c>
    </row>
    <row r="200" spans="1:4" x14ac:dyDescent="0.25">
      <c r="A200" t="str">
        <f>DATA_GOES_HERE!Y199</f>
        <v>Bellevue</v>
      </c>
      <c r="B200" t="b">
        <f>IF(DATA_GOES_HERE!AH199="","",
IF(ISNUMBER(SEARCH("*ADULTS*",DATA_GOES_HERE!AH199)),"ADULTS",
IF(ISNUMBER(SEARCH("*CHILDREN*",DATA_GOES_HERE!AH199)),"CHILDREN",
IF(ISNUMBER(SEARCH("*TEENS*",DATA_GOES_HERE!AH199)),"TEENS"))))</f>
        <v>0</v>
      </c>
      <c r="D200" t="str">
        <f>CONCATENATE(DATA_GOES_HERE!A199,CHAR(13),DATA_GOES_HERE!L199,", ",TEXT((DATA_GOES_HERE!J199),"MMM D")," ",TEXT((DATA_GOES_HERE!M199), "h:mm am/pm"))</f>
        <v xml:space="preserve"> Camping 101 with Tennessee State Parks_x000D_Tuesday, May 10 6:00 PM</v>
      </c>
    </row>
    <row r="201" spans="1:4" x14ac:dyDescent="0.25">
      <c r="A201" t="str">
        <f>DATA_GOES_HERE!Y30</f>
        <v>off-site</v>
      </c>
      <c r="B201" t="str">
        <f>IF(DATA_GOES_HERE!AH30="","",
IF(ISNUMBER(SEARCH("*ADULTS*",DATA_GOES_HERE!AH30)),"ADULTS",
IF(ISNUMBER(SEARCH("*CHILDREN*",DATA_GOES_HERE!AH30)),"CHILDREN",
IF(ISNUMBER(SEARCH("*TEENS*",DATA_GOES_HERE!AH30)),"TEENS"))))</f>
        <v>ADULTS</v>
      </c>
      <c r="D201" t="str">
        <f>CONCATENATE(DATA_GOES_HERE!A30,CHAR(13),DATA_GOES_HERE!L30,", ",TEXT((DATA_GOES_HERE!J30),"MMM D")," ",TEXT((DATA_GOES_HERE!M30), "h:mm am/pm"))</f>
        <v xml:space="preserve"> Novel Conversations: Wonder by R. J. Palacio_x000D_Thursday, Mar 10 6:00 PM</v>
      </c>
    </row>
    <row r="202" spans="1:4" x14ac:dyDescent="0.25">
      <c r="A202" t="str">
        <f>DATA_GOES_HERE!Y201</f>
        <v>Bellevue</v>
      </c>
      <c r="B202" t="str">
        <f>IF(DATA_GOES_HERE!AH201="","",
IF(ISNUMBER(SEARCH("*ADULTS*",DATA_GOES_HERE!AH201)),"ADULTS",
IF(ISNUMBER(SEARCH("*CHILDREN*",DATA_GOES_HERE!AH201)),"CHILDREN",
IF(ISNUMBER(SEARCH("*TEENS*",DATA_GOES_HERE!AH201)),"TEENS"))))</f>
        <v>CHILDREN</v>
      </c>
      <c r="D202" t="str">
        <f>CONCATENATE(DATA_GOES_HERE!A201,CHAR(13),DATA_GOES_HERE!L201,", ",TEXT((DATA_GOES_HERE!J201),"MMM D")," ",TEXT((DATA_GOES_HERE!M201), "h:mm am/pm"))</f>
        <v xml:space="preserve"> Story Time_x000D_Wednesday, May 11 11:15 AM</v>
      </c>
    </row>
    <row r="203" spans="1:4" x14ac:dyDescent="0.25">
      <c r="A203" t="str">
        <f>DATA_GOES_HERE!Y32</f>
        <v>Bellevue</v>
      </c>
      <c r="B203" t="str">
        <f>IF(DATA_GOES_HERE!AH32="","",
IF(ISNUMBER(SEARCH("*ADULTS*",DATA_GOES_HERE!AH32)),"ADULTS",
IF(ISNUMBER(SEARCH("*CHILDREN*",DATA_GOES_HERE!AH32)),"CHILDREN",
IF(ISNUMBER(SEARCH("*TEENS*",DATA_GOES_HERE!AH32)),"TEENS"))))</f>
        <v>ADULTS</v>
      </c>
      <c r="D203" t="str">
        <f>CONCATENATE(DATA_GOES_HERE!A32,CHAR(13),DATA_GOES_HERE!L32,", ",TEXT((DATA_GOES_HERE!J32),"MMM D")," ",TEXT((DATA_GOES_HERE!M32), "h:mm am/pm"))</f>
        <v xml:space="preserve"> Friends of the Bellevue Branch Library Meeting_x000D_Saturday, Mar 12 10:15 AM</v>
      </c>
    </row>
    <row r="204" spans="1:4" x14ac:dyDescent="0.25">
      <c r="A204" t="str">
        <f>DATA_GOES_HERE!Y203</f>
        <v>Bellevue</v>
      </c>
      <c r="B204" t="str">
        <f>IF(DATA_GOES_HERE!AH203="","",
IF(ISNUMBER(SEARCH("*ADULTS*",DATA_GOES_HERE!AH203)),"ADULTS",
IF(ISNUMBER(SEARCH("*CHILDREN*",DATA_GOES_HERE!AH203)),"CHILDREN",
IF(ISNUMBER(SEARCH("*TEENS*",DATA_GOES_HERE!AH203)),"TEENS"))))</f>
        <v>TEENS</v>
      </c>
      <c r="D204" t="str">
        <f>CONCATENATE(DATA_GOES_HERE!A203,CHAR(13),DATA_GOES_HERE!L203,", ",TEXT((DATA_GOES_HERE!J203),"MMM D")," ",TEXT((DATA_GOES_HERE!M203), "h:mm am/pm"))</f>
        <v xml:space="preserve"> Teen Studio: Crafts, Gaming, Robotics, and More_x000D_Wednesday, May 11 4:15 PM</v>
      </c>
    </row>
    <row r="205" spans="1:4" x14ac:dyDescent="0.25">
      <c r="A205" t="str">
        <f>DATA_GOES_HERE!Y34</f>
        <v>Bellevue</v>
      </c>
      <c r="B205" t="str">
        <f>IF(DATA_GOES_HERE!AH34="","",
IF(ISNUMBER(SEARCH("*ADULTS*",DATA_GOES_HERE!AH34)),"ADULTS",
IF(ISNUMBER(SEARCH("*CHILDREN*",DATA_GOES_HERE!AH34)),"CHILDREN",
IF(ISNUMBER(SEARCH("*TEENS*",DATA_GOES_HERE!AH34)),"TEENS"))))</f>
        <v>ADULTS</v>
      </c>
      <c r="D205" t="str">
        <f>CONCATENATE(DATA_GOES_HERE!A34,CHAR(13),DATA_GOES_HERE!L34,", ",TEXT((DATA_GOES_HERE!J34),"MMM D")," ",TEXT((DATA_GOES_HERE!M34), "h:mm am/pm"))</f>
        <v xml:space="preserve"> Friends of the Bellevue Branch Library Meeting_x000D_Saturday, Mar 12 10:15 AM</v>
      </c>
    </row>
    <row r="206" spans="1:4" x14ac:dyDescent="0.25">
      <c r="A206" t="str">
        <f>DATA_GOES_HERE!Y205</f>
        <v>Bellevue</v>
      </c>
      <c r="B206" t="str">
        <f>IF(DATA_GOES_HERE!AH205="","",
IF(ISNUMBER(SEARCH("*ADULTS*",DATA_GOES_HERE!AH205)),"ADULTS",
IF(ISNUMBER(SEARCH("*CHILDREN*",DATA_GOES_HERE!AH205)),"CHILDREN",
IF(ISNUMBER(SEARCH("*TEENS*",DATA_GOES_HERE!AH205)),"TEENS"))))</f>
        <v>CHILDREN</v>
      </c>
      <c r="D206" t="str">
        <f>CONCATENATE(DATA_GOES_HERE!A205,CHAR(13),DATA_GOES_HERE!L205,", ",TEXT((DATA_GOES_HERE!J205),"MMM D")," ",TEXT((DATA_GOES_HERE!M205), "h:mm am/pm"))</f>
        <v xml:space="preserve"> Crayon Kids: Crafts and Fun_x000D_Thursday, May 12 10:15 AM</v>
      </c>
    </row>
    <row r="207" spans="1:4" x14ac:dyDescent="0.25">
      <c r="A207" t="str">
        <f>DATA_GOES_HERE!Y36</f>
        <v>Bellevue</v>
      </c>
      <c r="B207" t="str">
        <f>IF(DATA_GOES_HERE!AH36="","",
IF(ISNUMBER(SEARCH("*ADULTS*",DATA_GOES_HERE!AH36)),"ADULTS",
IF(ISNUMBER(SEARCH("*CHILDREN*",DATA_GOES_HERE!AH36)),"CHILDREN",
IF(ISNUMBER(SEARCH("*TEENS*",DATA_GOES_HERE!AH36)),"TEENS"))))</f>
        <v>CHILDREN</v>
      </c>
      <c r="D207" t="str">
        <f>CONCATENATE(DATA_GOES_HERE!A36,CHAR(13),DATA_GOES_HERE!L36,", ",TEXT((DATA_GOES_HERE!J36),"MMM D")," ",TEXT((DATA_GOES_HERE!M36), "h:mm am/pm"))</f>
        <v xml:space="preserve"> Matinee Saturday: Hop (2011)_x000D_Saturday, Mar 12 2:00 PM</v>
      </c>
    </row>
    <row r="208" spans="1:4" x14ac:dyDescent="0.25">
      <c r="A208" t="str">
        <f>DATA_GOES_HERE!Y207</f>
        <v>Bellevue</v>
      </c>
      <c r="B208" t="str">
        <f>IF(DATA_GOES_HERE!AH207="","",
IF(ISNUMBER(SEARCH("*ADULTS*",DATA_GOES_HERE!AH207)),"ADULTS",
IF(ISNUMBER(SEARCH("*CHILDREN*",DATA_GOES_HERE!AH207)),"CHILDREN",
IF(ISNUMBER(SEARCH("*TEENS*",DATA_GOES_HERE!AH207)),"TEENS"))))</f>
        <v>TEENS</v>
      </c>
      <c r="D208" t="str">
        <f>CONCATENATE(DATA_GOES_HERE!A207,CHAR(13),DATA_GOES_HERE!L207,", ",TEXT((DATA_GOES_HERE!J207),"MMM D")," ",TEXT((DATA_GOES_HERE!M207), "h:mm am/pm"))</f>
        <v xml:space="preserve"> Teen Studio: Crafts, Gaming, Robotics, and More_x000D_Thursday, May 12 4:15 PM</v>
      </c>
    </row>
    <row r="209" spans="1:4" x14ac:dyDescent="0.25">
      <c r="A209" t="str">
        <f>DATA_GOES_HERE!Y38</f>
        <v>Bellevue</v>
      </c>
      <c r="B209" t="str">
        <f>IF(DATA_GOES_HERE!AH38="","",
IF(ISNUMBER(SEARCH("*ADULTS*",DATA_GOES_HERE!AH38)),"ADULTS",
IF(ISNUMBER(SEARCH("*CHILDREN*",DATA_GOES_HERE!AH38)),"CHILDREN",
IF(ISNUMBER(SEARCH("*TEENS*",DATA_GOES_HERE!AH38)),"TEENS"))))</f>
        <v>TEENS</v>
      </c>
      <c r="D209" t="str">
        <f>CONCATENATE(DATA_GOES_HERE!A38,CHAR(13),DATA_GOES_HERE!L38,", ",TEXT((DATA_GOES_HERE!J38),"MMM D")," ",TEXT((DATA_GOES_HERE!M38), "h:mm am/pm"))</f>
        <v xml:space="preserve"> Teen Studio: Crafts, Gaming, Robotics, and More_x000D_Monday, Mar 14 4:15 PM</v>
      </c>
    </row>
    <row r="210" spans="1:4" x14ac:dyDescent="0.25">
      <c r="A210" t="str">
        <f>DATA_GOES_HERE!Y209</f>
        <v>Bellevue</v>
      </c>
      <c r="B210" t="str">
        <f>IF(DATA_GOES_HERE!AH209="","",
IF(ISNUMBER(SEARCH("*ADULTS*",DATA_GOES_HERE!AH209)),"ADULTS",
IF(ISNUMBER(SEARCH("*CHILDREN*",DATA_GOES_HERE!AH209)),"CHILDREN",
IF(ISNUMBER(SEARCH("*TEENS*",DATA_GOES_HERE!AH209)),"TEENS"))))</f>
        <v>ADULTS</v>
      </c>
      <c r="D210" t="str">
        <f>CONCATENATE(DATA_GOES_HERE!A209,CHAR(13),DATA_GOES_HERE!L209,", ",TEXT((DATA_GOES_HERE!J209),"MMM D")," ",TEXT((DATA_GOES_HERE!M209), "h:mm am/pm"))</f>
        <v xml:space="preserve"> Novel Conversations: My Life on the Road by Gloria Steinem_x000D_Thursday, May 12 6:00 PM</v>
      </c>
    </row>
    <row r="211" spans="1:4" x14ac:dyDescent="0.25">
      <c r="A211" t="str">
        <f>DATA_GOES_HERE!Y40</f>
        <v>Bellevue</v>
      </c>
      <c r="B211" t="str">
        <f>IF(DATA_GOES_HERE!AH40="","",
IF(ISNUMBER(SEARCH("*ADULTS*",DATA_GOES_HERE!AH40)),"ADULTS",
IF(ISNUMBER(SEARCH("*CHILDREN*",DATA_GOES_HERE!AH40)),"CHILDREN",
IF(ISNUMBER(SEARCH("*TEENS*",DATA_GOES_HERE!AH40)),"TEENS"))))</f>
        <v>CHILDREN</v>
      </c>
      <c r="D211" t="str">
        <f>CONCATENATE(DATA_GOES_HERE!A40,CHAR(13),DATA_GOES_HERE!L40,", ",TEXT((DATA_GOES_HERE!J40),"MMM D")," ",TEXT((DATA_GOES_HERE!M40), "h:mm am/pm"))</f>
        <v xml:space="preserve"> Family Fun Time: Songs, Craft, and More_x000D_Monday, Mar 14 6:30 PM</v>
      </c>
    </row>
    <row r="212" spans="1:4" x14ac:dyDescent="0.25">
      <c r="A212" t="str">
        <f>DATA_GOES_HERE!Y211</f>
        <v>Bellevue</v>
      </c>
      <c r="B212" t="str">
        <f>IF(DATA_GOES_HERE!AH211="","",
IF(ISNUMBER(SEARCH("*ADULTS*",DATA_GOES_HERE!AH211)),"ADULTS",
IF(ISNUMBER(SEARCH("*CHILDREN*",DATA_GOES_HERE!AH211)),"CHILDREN",
IF(ISNUMBER(SEARCH("*TEENS*",DATA_GOES_HERE!AH211)),"TEENS"))))</f>
        <v>CHILDREN</v>
      </c>
      <c r="D212" t="str">
        <f>CONCATENATE(DATA_GOES_HERE!A211,CHAR(13),DATA_GOES_HERE!L211,", ",TEXT((DATA_GOES_HERE!J211),"MMM D")," ",TEXT((DATA_GOES_HERE!M211), "h:mm am/pm"))</f>
        <v xml:space="preserve"> Storyland Saturdays: Preschool Story Time_x000D_Saturday, May 14 10:15 AM</v>
      </c>
    </row>
    <row r="213" spans="1:4" x14ac:dyDescent="0.25">
      <c r="A213" t="str">
        <f>DATA_GOES_HERE!Y42</f>
        <v>Bellevue</v>
      </c>
      <c r="B213" t="str">
        <f>IF(DATA_GOES_HERE!AH42="","",
IF(ISNUMBER(SEARCH("*ADULTS*",DATA_GOES_HERE!AH42)),"ADULTS",
IF(ISNUMBER(SEARCH("*CHILDREN*",DATA_GOES_HERE!AH42)),"CHILDREN",
IF(ISNUMBER(SEARCH("*TEENS*",DATA_GOES_HERE!AH42)),"TEENS"))))</f>
        <v>TEENS</v>
      </c>
      <c r="D213" t="str">
        <f>CONCATENATE(DATA_GOES_HERE!A42,CHAR(13),DATA_GOES_HERE!L42,", ",TEXT((DATA_GOES_HERE!J42),"MMM D")," ",TEXT((DATA_GOES_HERE!M42), "h:mm am/pm"))</f>
        <v xml:space="preserve"> Teen Studio: Crafts, Gaming, Robotics, and More_x000D_Tuesday, Mar 15 4:15 PM</v>
      </c>
    </row>
    <row r="214" spans="1:4" x14ac:dyDescent="0.25">
      <c r="A214" t="str">
        <f>DATA_GOES_HERE!Y213</f>
        <v>Bellevue</v>
      </c>
      <c r="B214" t="str">
        <f>IF(DATA_GOES_HERE!AH213="","",
IF(ISNUMBER(SEARCH("*ADULTS*",DATA_GOES_HERE!AH213)),"ADULTS",
IF(ISNUMBER(SEARCH("*CHILDREN*",DATA_GOES_HERE!AH213)),"CHILDREN",
IF(ISNUMBER(SEARCH("*TEENS*",DATA_GOES_HERE!AH213)),"TEENS"))))</f>
        <v>ADULTS</v>
      </c>
      <c r="D214" t="str">
        <f>CONCATENATE(DATA_GOES_HERE!A213,CHAR(13),DATA_GOES_HERE!L213,", ",TEXT((DATA_GOES_HERE!J213),"MMM D")," ",TEXT((DATA_GOES_HERE!M213), "h:mm am/pm"))</f>
        <v xml:space="preserve"> Edible Plants Walk and Identification_x000D_Saturday, May 14 1:00 PM</v>
      </c>
    </row>
    <row r="215" spans="1:4" x14ac:dyDescent="0.25">
      <c r="A215" t="str">
        <f>DATA_GOES_HERE!Y44</f>
        <v>Bellevue</v>
      </c>
      <c r="B215" t="str">
        <f>IF(DATA_GOES_HERE!AH44="","",
IF(ISNUMBER(SEARCH("*ADULTS*",DATA_GOES_HERE!AH44)),"ADULTS",
IF(ISNUMBER(SEARCH("*CHILDREN*",DATA_GOES_HERE!AH44)),"CHILDREN",
IF(ISNUMBER(SEARCH("*TEENS*",DATA_GOES_HERE!AH44)),"TEENS"))))</f>
        <v>CHILDREN</v>
      </c>
      <c r="D215" t="str">
        <f>CONCATENATE(DATA_GOES_HERE!A44,CHAR(13),DATA_GOES_HERE!L44,", ",TEXT((DATA_GOES_HERE!J44),"MMM D")," ",TEXT((DATA_GOES_HERE!M44), "h:mm am/pm"))</f>
        <v xml:space="preserve"> Loving and Learning Workshop_x000D_Tuesday, Mar 15 6:30 PM</v>
      </c>
    </row>
    <row r="216" spans="1:4" x14ac:dyDescent="0.25">
      <c r="A216" t="str">
        <f>DATA_GOES_HERE!Y215</f>
        <v>Bellevue</v>
      </c>
      <c r="B216" t="str">
        <f>IF(DATA_GOES_HERE!AH215="","",
IF(ISNUMBER(SEARCH("*ADULTS*",DATA_GOES_HERE!AH215)),"ADULTS",
IF(ISNUMBER(SEARCH("*CHILDREN*",DATA_GOES_HERE!AH215)),"CHILDREN",
IF(ISNUMBER(SEARCH("*TEENS*",DATA_GOES_HERE!AH215)),"TEENS"))))</f>
        <v>CHILDREN</v>
      </c>
      <c r="D216" t="str">
        <f>CONCATENATE(DATA_GOES_HERE!A215,CHAR(13),DATA_GOES_HERE!L215,", ",TEXT((DATA_GOES_HERE!J215),"MMM D")," ",TEXT((DATA_GOES_HERE!M215), "h:mm am/pm"))</f>
        <v xml:space="preserve"> LEGO Club_x000D_Sunday, May 15 3:00 PM</v>
      </c>
    </row>
    <row r="217" spans="1:4" x14ac:dyDescent="0.25">
      <c r="A217" t="str">
        <f>DATA_GOES_HERE!Y46</f>
        <v>Bellevue</v>
      </c>
      <c r="B217" t="str">
        <f>IF(DATA_GOES_HERE!AH46="","",
IF(ISNUMBER(SEARCH("*ADULTS*",DATA_GOES_HERE!AH46)),"ADULTS",
IF(ISNUMBER(SEARCH("*CHILDREN*",DATA_GOES_HERE!AH46)),"CHILDREN",
IF(ISNUMBER(SEARCH("*TEENS*",DATA_GOES_HERE!AH46)),"TEENS"))))</f>
        <v>CHILDREN</v>
      </c>
      <c r="D217" t="str">
        <f>CONCATENATE(DATA_GOES_HERE!A46,CHAR(13),DATA_GOES_HERE!L46,", ",TEXT((DATA_GOES_HERE!J46),"MMM D")," ",TEXT((DATA_GOES_HERE!M46), "h:mm am/pm"))</f>
        <v xml:space="preserve"> Story Time_x000D_Wednesday, Mar 16 11:15 AM</v>
      </c>
    </row>
    <row r="218" spans="1:4" x14ac:dyDescent="0.25">
      <c r="A218" t="str">
        <f>DATA_GOES_HERE!Y217</f>
        <v>Bellevue</v>
      </c>
      <c r="B218" t="str">
        <f>IF(DATA_GOES_HERE!AH217="","",
IF(ISNUMBER(SEARCH("*ADULTS*",DATA_GOES_HERE!AH217)),"ADULTS",
IF(ISNUMBER(SEARCH("*CHILDREN*",DATA_GOES_HERE!AH217)),"CHILDREN",
IF(ISNUMBER(SEARCH("*TEENS*",DATA_GOES_HERE!AH217)),"TEENS"))))</f>
        <v>TEENS</v>
      </c>
      <c r="D218" t="str">
        <f>CONCATENATE(DATA_GOES_HERE!A217,CHAR(13),DATA_GOES_HERE!L217,", ",TEXT((DATA_GOES_HERE!J217),"MMM D")," ",TEXT((DATA_GOES_HERE!M217), "h:mm am/pm"))</f>
        <v xml:space="preserve"> Teen Studio: Crafts, Gaming, Robotics, and More_x000D_Monday, May 16 4:15 PM</v>
      </c>
    </row>
    <row r="219" spans="1:4" x14ac:dyDescent="0.25">
      <c r="A219" t="str">
        <f>DATA_GOES_HERE!Y48</f>
        <v>Bellevue</v>
      </c>
      <c r="B219" t="str">
        <f>IF(DATA_GOES_HERE!AH48="","",
IF(ISNUMBER(SEARCH("*ADULTS*",DATA_GOES_HERE!AH48)),"ADULTS",
IF(ISNUMBER(SEARCH("*CHILDREN*",DATA_GOES_HERE!AH48)),"CHILDREN",
IF(ISNUMBER(SEARCH("*TEENS*",DATA_GOES_HERE!AH48)),"TEENS"))))</f>
        <v>CHILDREN</v>
      </c>
      <c r="D219" t="str">
        <f>CONCATENATE(DATA_GOES_HERE!A48,CHAR(13),DATA_GOES_HERE!L48,", ",TEXT((DATA_GOES_HERE!J48),"MMM D")," ",TEXT((DATA_GOES_HERE!M48), "h:mm am/pm"))</f>
        <v xml:space="preserve"> Crayon Kids: Crafts and Fun_x000D_Thursday, Mar 17 10:15 AM</v>
      </c>
    </row>
    <row r="220" spans="1:4" x14ac:dyDescent="0.25">
      <c r="A220" t="str">
        <f>DATA_GOES_HERE!Y219</f>
        <v>Bellevue</v>
      </c>
      <c r="B220" t="str">
        <f>IF(DATA_GOES_HERE!AH219="","",
IF(ISNUMBER(SEARCH("*ADULTS*",DATA_GOES_HERE!AH219)),"ADULTS",
IF(ISNUMBER(SEARCH("*CHILDREN*",DATA_GOES_HERE!AH219)),"CHILDREN",
IF(ISNUMBER(SEARCH("*TEENS*",DATA_GOES_HERE!AH219)),"TEENS"))))</f>
        <v>CHILDREN</v>
      </c>
      <c r="D220" t="str">
        <f>CONCATENATE(DATA_GOES_HERE!A219,CHAR(13),DATA_GOES_HERE!L219,", ",TEXT((DATA_GOES_HERE!J219),"MMM D")," ",TEXT((DATA_GOES_HERE!M219), "h:mm am/pm"))</f>
        <v xml:space="preserve"> Adventure Club: Crafts, Movies, and More_x000D_Tuesday, May 17 4:00 PM</v>
      </c>
    </row>
    <row r="221" spans="1:4" x14ac:dyDescent="0.25">
      <c r="A221" t="str">
        <f>DATA_GOES_HERE!Y50</f>
        <v>Bellevue</v>
      </c>
      <c r="B221" t="str">
        <f>IF(DATA_GOES_HERE!AH50="","",
IF(ISNUMBER(SEARCH("*ADULTS*",DATA_GOES_HERE!AH50)),"ADULTS",
IF(ISNUMBER(SEARCH("*CHILDREN*",DATA_GOES_HERE!AH50)),"CHILDREN",
IF(ISNUMBER(SEARCH("*TEENS*",DATA_GOES_HERE!AH50)),"TEENS"))))</f>
        <v>TEENS</v>
      </c>
      <c r="D221" t="str">
        <f>CONCATENATE(DATA_GOES_HERE!A50,CHAR(13),DATA_GOES_HERE!L50,", ",TEXT((DATA_GOES_HERE!J50),"MMM D")," ",TEXT((DATA_GOES_HERE!M50), "h:mm am/pm"))</f>
        <v xml:space="preserve"> Teen Studio: Crafts, Gaming, Robotics, and More_x000D_Thursday, Mar 17 4:15 PM</v>
      </c>
    </row>
    <row r="222" spans="1:4" x14ac:dyDescent="0.25">
      <c r="A222" t="str">
        <f>DATA_GOES_HERE!Y221</f>
        <v>Bellevue</v>
      </c>
      <c r="B222" t="str">
        <f>IF(DATA_GOES_HERE!AH221="","",
IF(ISNUMBER(SEARCH("*ADULTS*",DATA_GOES_HERE!AH221)),"ADULTS",
IF(ISNUMBER(SEARCH("*CHILDREN*",DATA_GOES_HERE!AH221)),"CHILDREN",
IF(ISNUMBER(SEARCH("*TEENS*",DATA_GOES_HERE!AH221)),"TEENS"))))</f>
        <v>ADULTS</v>
      </c>
      <c r="D222" t="str">
        <f>CONCATENATE(DATA_GOES_HERE!A221,CHAR(13),DATA_GOES_HERE!L221,", ",TEXT((DATA_GOES_HERE!J221),"MMM D")," ",TEXT((DATA_GOES_HERE!M221), "h:mm am/pm"))</f>
        <v xml:space="preserve"> Bellevue Writers Group: Share and Get Ideas_x000D_Tuesday, May 17 6:00 PM</v>
      </c>
    </row>
    <row r="223" spans="1:4" x14ac:dyDescent="0.25">
      <c r="A223" t="str">
        <f>DATA_GOES_HERE!Y52</f>
        <v>Bellevue</v>
      </c>
      <c r="B223" t="str">
        <f>IF(DATA_GOES_HERE!AH52="","",
IF(ISNUMBER(SEARCH("*ADULTS*",DATA_GOES_HERE!AH52)),"ADULTS",
IF(ISNUMBER(SEARCH("*CHILDREN*",DATA_GOES_HERE!AH52)),"CHILDREN",
IF(ISNUMBER(SEARCH("*TEENS*",DATA_GOES_HERE!AH52)),"TEENS"))))</f>
        <v>TEENS</v>
      </c>
      <c r="D223" t="str">
        <f>CONCATENATE(DATA_GOES_HERE!A52,CHAR(13),DATA_GOES_HERE!L52,", ",TEXT((DATA_GOES_HERE!J52),"MMM D")," ",TEXT((DATA_GOES_HERE!M52), "h:mm am/pm"))</f>
        <v xml:space="preserve"> Teen Studio: Crafts, Gaming, Robotics, and More_x000D_Friday, Mar 18 4:15 PM</v>
      </c>
    </row>
    <row r="224" spans="1:4" x14ac:dyDescent="0.25">
      <c r="A224" t="str">
        <f>DATA_GOES_HERE!Y223</f>
        <v>Bellevue</v>
      </c>
      <c r="B224" t="str">
        <f>IF(DATA_GOES_HERE!AH223="","",
IF(ISNUMBER(SEARCH("*ADULTS*",DATA_GOES_HERE!AH223)),"ADULTS",
IF(ISNUMBER(SEARCH("*CHILDREN*",DATA_GOES_HERE!AH223)),"CHILDREN",
IF(ISNUMBER(SEARCH("*TEENS*",DATA_GOES_HERE!AH223)),"TEENS"))))</f>
        <v>CHILDREN</v>
      </c>
      <c r="D224" t="str">
        <f>CONCATENATE(DATA_GOES_HERE!A223,CHAR(13),DATA_GOES_HERE!L223,", ",TEXT((DATA_GOES_HERE!J223),"MMM D")," ",TEXT((DATA_GOES_HERE!M223), "h:mm am/pm"))</f>
        <v xml:space="preserve"> Story Time_x000D_Wednesday, May 18 11:15 AM</v>
      </c>
    </row>
    <row r="225" spans="1:4" x14ac:dyDescent="0.25">
      <c r="A225" t="str">
        <f>DATA_GOES_HERE!Y54</f>
        <v>Bellevue</v>
      </c>
      <c r="B225" t="str">
        <f>IF(DATA_GOES_HERE!AH54="","",
IF(ISNUMBER(SEARCH("*ADULTS*",DATA_GOES_HERE!AH54)),"ADULTS",
IF(ISNUMBER(SEARCH("*CHILDREN*",DATA_GOES_HERE!AH54)),"CHILDREN",
IF(ISNUMBER(SEARCH("*TEENS*",DATA_GOES_HERE!AH54)),"TEENS"))))</f>
        <v>CHILDREN</v>
      </c>
      <c r="D225" t="str">
        <f>CONCATENATE(DATA_GOES_HERE!A54,CHAR(13),DATA_GOES_HERE!L54,", ",TEXT((DATA_GOES_HERE!J54),"MMM D")," ",TEXT((DATA_GOES_HERE!M54), "h:mm am/pm"))</f>
        <v xml:space="preserve"> LEGO Club_x000D_Sunday, Mar 20 3:00 PM</v>
      </c>
    </row>
    <row r="226" spans="1:4" x14ac:dyDescent="0.25">
      <c r="A226" t="str">
        <f>DATA_GOES_HERE!Y225</f>
        <v>Bellevue</v>
      </c>
      <c r="B226" t="str">
        <f>IF(DATA_GOES_HERE!AH225="","",
IF(ISNUMBER(SEARCH("*ADULTS*",DATA_GOES_HERE!AH225)),"ADULTS",
IF(ISNUMBER(SEARCH("*CHILDREN*",DATA_GOES_HERE!AH225)),"CHILDREN",
IF(ISNUMBER(SEARCH("*TEENS*",DATA_GOES_HERE!AH225)),"TEENS"))))</f>
        <v>ADULTS</v>
      </c>
      <c r="D226" t="str">
        <f>CONCATENATE(DATA_GOES_HERE!A225,CHAR(13),DATA_GOES_HERE!L225,", ",TEXT((DATA_GOES_HERE!J225),"MMM D")," ",TEXT((DATA_GOES_HERE!M225), "h:mm am/pm"))</f>
        <v xml:space="preserve"> Gentle Yoga for All Levels_x000D_Wednesday, May 18 4:30 PM</v>
      </c>
    </row>
    <row r="227" spans="1:4" x14ac:dyDescent="0.25">
      <c r="A227" t="str">
        <f>DATA_GOES_HERE!Y56</f>
        <v>Bellevue</v>
      </c>
      <c r="B227" t="str">
        <f>IF(DATA_GOES_HERE!AH56="","",
IF(ISNUMBER(SEARCH("*ADULTS*",DATA_GOES_HERE!AH56)),"ADULTS",
IF(ISNUMBER(SEARCH("*CHILDREN*",DATA_GOES_HERE!AH56)),"CHILDREN",
IF(ISNUMBER(SEARCH("*TEENS*",DATA_GOES_HERE!AH56)),"TEENS"))))</f>
        <v>TEENS</v>
      </c>
      <c r="D227" t="str">
        <f>CONCATENATE(DATA_GOES_HERE!A56,CHAR(13),DATA_GOES_HERE!L56,", ",TEXT((DATA_GOES_HERE!J56),"MMM D")," ",TEXT((DATA_GOES_HERE!M56), "h:mm am/pm"))</f>
        <v xml:space="preserve"> Teen Studio: Crafts, Gaming, Robotics, and More_x000D_Monday, Mar 21 4:15 PM</v>
      </c>
    </row>
    <row r="228" spans="1:4" x14ac:dyDescent="0.25">
      <c r="A228" t="str">
        <f>DATA_GOES_HERE!Y227</f>
        <v>Bellevue</v>
      </c>
      <c r="B228" t="str">
        <f>IF(DATA_GOES_HERE!AH227="","",
IF(ISNUMBER(SEARCH("*ADULTS*",DATA_GOES_HERE!AH227)),"ADULTS",
IF(ISNUMBER(SEARCH("*CHILDREN*",DATA_GOES_HERE!AH227)),"CHILDREN",
IF(ISNUMBER(SEARCH("*TEENS*",DATA_GOES_HERE!AH227)),"TEENS"))))</f>
        <v>CHILDREN</v>
      </c>
      <c r="D228" t="str">
        <f>CONCATENATE(DATA_GOES_HERE!A227,CHAR(13),DATA_GOES_HERE!L227,", ",TEXT((DATA_GOES_HERE!J227),"MMM D")," ",TEXT((DATA_GOES_HERE!M227), "h:mm am/pm"))</f>
        <v xml:space="preserve"> Crayon Kids: Crafts and Fun_x000D_Thursday, May 19 10:15 AM</v>
      </c>
    </row>
    <row r="229" spans="1:4" x14ac:dyDescent="0.25">
      <c r="A229" t="str">
        <f>DATA_GOES_HERE!Y58</f>
        <v>Bellevue</v>
      </c>
      <c r="B229" t="str">
        <f>IF(DATA_GOES_HERE!AH58="","",
IF(ISNUMBER(SEARCH("*ADULTS*",DATA_GOES_HERE!AH58)),"ADULTS",
IF(ISNUMBER(SEARCH("*CHILDREN*",DATA_GOES_HERE!AH58)),"CHILDREN",
IF(ISNUMBER(SEARCH("*TEENS*",DATA_GOES_HERE!AH58)),"TEENS"))))</f>
        <v>CHILDREN</v>
      </c>
      <c r="D229" t="str">
        <f>CONCATENATE(DATA_GOES_HERE!A58,CHAR(13),DATA_GOES_HERE!L58,", ",TEXT((DATA_GOES_HERE!J58),"MMM D")," ",TEXT((DATA_GOES_HERE!M58), "h:mm am/pm"))</f>
        <v xml:space="preserve"> Family Fun Time: Songs, Craft, and More_x000D_Monday, Mar 21 6:30 PM</v>
      </c>
    </row>
    <row r="230" spans="1:4" x14ac:dyDescent="0.25">
      <c r="A230" t="str">
        <f>DATA_GOES_HERE!Y229</f>
        <v>Bellevue</v>
      </c>
      <c r="B230" t="str">
        <f>IF(DATA_GOES_HERE!AH229="","",
IF(ISNUMBER(SEARCH("*ADULTS*",DATA_GOES_HERE!AH229)),"ADULTS",
IF(ISNUMBER(SEARCH("*CHILDREN*",DATA_GOES_HERE!AH229)),"CHILDREN",
IF(ISNUMBER(SEARCH("*TEENS*",DATA_GOES_HERE!AH229)),"TEENS"))))</f>
        <v>TEENS</v>
      </c>
      <c r="D230" t="str">
        <f>CONCATENATE(DATA_GOES_HERE!A229,CHAR(13),DATA_GOES_HERE!L229,", ",TEXT((DATA_GOES_HERE!J229),"MMM D")," ",TEXT((DATA_GOES_HERE!M229), "h:mm am/pm"))</f>
        <v xml:space="preserve"> Teen Studio: Crafts, Gaming, Robotics, and More_x000D_Thursday, May 19 4:15 PM</v>
      </c>
    </row>
    <row r="231" spans="1:4" x14ac:dyDescent="0.25">
      <c r="A231" t="str">
        <f>DATA_GOES_HERE!Y60</f>
        <v>Bellevue</v>
      </c>
      <c r="B231" t="str">
        <f>IF(DATA_GOES_HERE!AH60="","",
IF(ISNUMBER(SEARCH("*ADULTS*",DATA_GOES_HERE!AH60)),"ADULTS",
IF(ISNUMBER(SEARCH("*CHILDREN*",DATA_GOES_HERE!AH60)),"CHILDREN",
IF(ISNUMBER(SEARCH("*TEENS*",DATA_GOES_HERE!AH60)),"TEENS"))))</f>
        <v>CHILDREN</v>
      </c>
      <c r="D231" t="str">
        <f>CONCATENATE(DATA_GOES_HERE!A60,CHAR(13),DATA_GOES_HERE!L60,", ",TEXT((DATA_GOES_HERE!J60),"MMM D")," ",TEXT((DATA_GOES_HERE!M60), "h:mm am/pm"))</f>
        <v xml:space="preserve"> Story Time_x000D_Wednesday, Mar 23 10:15 AM</v>
      </c>
    </row>
    <row r="232" spans="1:4" x14ac:dyDescent="0.25">
      <c r="A232" t="str">
        <f>DATA_GOES_HERE!Y231</f>
        <v>Bellevue</v>
      </c>
      <c r="B232" t="str">
        <f>IF(DATA_GOES_HERE!AH231="","",
IF(ISNUMBER(SEARCH("*ADULTS*",DATA_GOES_HERE!AH231)),"ADULTS",
IF(ISNUMBER(SEARCH("*CHILDREN*",DATA_GOES_HERE!AH231)),"CHILDREN",
IF(ISNUMBER(SEARCH("*TEENS*",DATA_GOES_HERE!AH231)),"TEENS"))))</f>
        <v>CHILDREN</v>
      </c>
      <c r="D232" t="str">
        <f>CONCATENATE(DATA_GOES_HERE!A231,CHAR(13),DATA_GOES_HERE!L231,", ",TEXT((DATA_GOES_HERE!J231),"MMM D")," ",TEXT((DATA_GOES_HERE!M231), "h:mm am/pm"))</f>
        <v xml:space="preserve"> Storyland Saturdays: Preschool Story Time_x000D_Saturday, May 21 10:15 AM</v>
      </c>
    </row>
    <row r="233" spans="1:4" x14ac:dyDescent="0.25">
      <c r="A233" t="str">
        <f>DATA_GOES_HERE!Y62</f>
        <v>Bellevue</v>
      </c>
      <c r="B233" t="str">
        <f>IF(DATA_GOES_HERE!AH62="","",
IF(ISNUMBER(SEARCH("*ADULTS*",DATA_GOES_HERE!AH62)),"ADULTS",
IF(ISNUMBER(SEARCH("*CHILDREN*",DATA_GOES_HERE!AH62)),"CHILDREN",
IF(ISNUMBER(SEARCH("*TEENS*",DATA_GOES_HERE!AH62)),"TEENS"))))</f>
        <v>CHILDREN</v>
      </c>
      <c r="D233" t="str">
        <f>CONCATENATE(DATA_GOES_HERE!A62,CHAR(13),DATA_GOES_HERE!L62,", ",TEXT((DATA_GOES_HERE!J62),"MMM D")," ",TEXT((DATA_GOES_HERE!M62), "h:mm am/pm"))</f>
        <v xml:space="preserve"> Homeschool Crew: Learn About Traditional Egg Decorating_x000D_Wednesday, Mar 23 2:00 PM</v>
      </c>
    </row>
    <row r="234" spans="1:4" x14ac:dyDescent="0.25">
      <c r="A234" t="str">
        <f>DATA_GOES_HERE!Y233</f>
        <v>Bellevue</v>
      </c>
      <c r="B234" t="str">
        <f>IF(DATA_GOES_HERE!AH233="","",
IF(ISNUMBER(SEARCH("*ADULTS*",DATA_GOES_HERE!AH233)),"ADULTS",
IF(ISNUMBER(SEARCH("*CHILDREN*",DATA_GOES_HERE!AH233)),"CHILDREN",
IF(ISNUMBER(SEARCH("*TEENS*",DATA_GOES_HERE!AH233)),"TEENS"))))</f>
        <v>CHILDREN</v>
      </c>
      <c r="D234" t="str">
        <f>CONCATENATE(DATA_GOES_HERE!A233,CHAR(13),DATA_GOES_HERE!L233,", ",TEXT((DATA_GOES_HERE!J233),"MMM D")," ",TEXT((DATA_GOES_HERE!M233), "h:mm am/pm"))</f>
        <v xml:space="preserve"> Family Fun Time: Songs, Craft, and More_x000D_Monday, May 23 6:30 PM</v>
      </c>
    </row>
    <row r="235" spans="1:4" x14ac:dyDescent="0.25">
      <c r="A235" t="str">
        <f>DATA_GOES_HERE!Y64</f>
        <v>Bellevue</v>
      </c>
      <c r="B235" t="str">
        <f>IF(DATA_GOES_HERE!AH64="","",
IF(ISNUMBER(SEARCH("*ADULTS*",DATA_GOES_HERE!AH64)),"ADULTS",
IF(ISNUMBER(SEARCH("*CHILDREN*",DATA_GOES_HERE!AH64)),"CHILDREN",
IF(ISNUMBER(SEARCH("*TEENS*",DATA_GOES_HERE!AH64)),"TEENS"))))</f>
        <v>ADULTS</v>
      </c>
      <c r="D235" t="str">
        <f>CONCATENATE(DATA_GOES_HERE!A64,CHAR(13),DATA_GOES_HERE!L64,", ",TEXT((DATA_GOES_HERE!J64),"MMM D")," ",TEXT((DATA_GOES_HERE!M64), "h:mm am/pm"))</f>
        <v xml:space="preserve"> Create Your Own Vision Board Workshop_x000D_Wednesday, Mar 23 6:00 PM</v>
      </c>
    </row>
    <row r="236" spans="1:4" x14ac:dyDescent="0.25">
      <c r="A236" t="str">
        <f>DATA_GOES_HERE!Y235</f>
        <v>Bellevue</v>
      </c>
      <c r="B236" t="str">
        <f>IF(DATA_GOES_HERE!AH235="","",
IF(ISNUMBER(SEARCH("*ADULTS*",DATA_GOES_HERE!AH235)),"ADULTS",
IF(ISNUMBER(SEARCH("*CHILDREN*",DATA_GOES_HERE!AH235)),"CHILDREN",
IF(ISNUMBER(SEARCH("*TEENS*",DATA_GOES_HERE!AH235)),"TEENS"))))</f>
        <v>CHILDREN</v>
      </c>
      <c r="D236" t="str">
        <f>CONCATENATE(DATA_GOES_HERE!A235,CHAR(13),DATA_GOES_HERE!L235,", ",TEXT((DATA_GOES_HERE!J235),"MMM D")," ",TEXT((DATA_GOES_HERE!M235), "h:mm am/pm"))</f>
        <v xml:space="preserve"> Adventure Club: Crafts, Movies, and More_x000D_Tuesday, May 24 4:00 PM</v>
      </c>
    </row>
    <row r="237" spans="1:4" x14ac:dyDescent="0.25">
      <c r="A237" t="str">
        <f>DATA_GOES_HERE!Y66</f>
        <v>Bellevue</v>
      </c>
      <c r="B237" t="str">
        <f>IF(DATA_GOES_HERE!AH66="","",
IF(ISNUMBER(SEARCH("*ADULTS*",DATA_GOES_HERE!AH66)),"ADULTS",
IF(ISNUMBER(SEARCH("*CHILDREN*",DATA_GOES_HERE!AH66)),"CHILDREN",
IF(ISNUMBER(SEARCH("*TEENS*",DATA_GOES_HERE!AH66)),"TEENS"))))</f>
        <v>CHILDREN</v>
      </c>
      <c r="D237" t="str">
        <f>CONCATENATE(DATA_GOES_HERE!A66,CHAR(13),DATA_GOES_HERE!L66,", ",TEXT((DATA_GOES_HERE!J66),"MMM D")," ",TEXT((DATA_GOES_HERE!M66), "h:mm am/pm"))</f>
        <v xml:space="preserve"> Crayon Kids: Crafts and Fun_x000D_Thursday, Mar 24 10:15 AM</v>
      </c>
    </row>
    <row r="238" spans="1:4" x14ac:dyDescent="0.25">
      <c r="A238" t="str">
        <f>DATA_GOES_HERE!Y237</f>
        <v>Bellevue</v>
      </c>
      <c r="B238" t="str">
        <f>IF(DATA_GOES_HERE!AH237="","",
IF(ISNUMBER(SEARCH("*ADULTS*",DATA_GOES_HERE!AH237)),"ADULTS",
IF(ISNUMBER(SEARCH("*CHILDREN*",DATA_GOES_HERE!AH237)),"CHILDREN",
IF(ISNUMBER(SEARCH("*TEENS*",DATA_GOES_HERE!AH237)),"TEENS"))))</f>
        <v>CHILDREN</v>
      </c>
      <c r="D238" t="str">
        <f>CONCATENATE(DATA_GOES_HERE!A237,CHAR(13),DATA_GOES_HERE!L237,", ",TEXT((DATA_GOES_HERE!J237),"MMM D")," ",TEXT((DATA_GOES_HERE!M237), "h:mm am/pm"))</f>
        <v xml:space="preserve"> Story Time_x000D_Wednesday, May 25 11:15 AM</v>
      </c>
    </row>
    <row r="239" spans="1:4" x14ac:dyDescent="0.25">
      <c r="A239" t="str">
        <f>DATA_GOES_HERE!Y68</f>
        <v>Bellevue</v>
      </c>
      <c r="B239" t="str">
        <f>IF(DATA_GOES_HERE!AH68="","",
IF(ISNUMBER(SEARCH("*ADULTS*",DATA_GOES_HERE!AH68)),"ADULTS",
IF(ISNUMBER(SEARCH("*CHILDREN*",DATA_GOES_HERE!AH68)),"CHILDREN",
IF(ISNUMBER(SEARCH("*TEENS*",DATA_GOES_HERE!AH68)),"TEENS"))))</f>
        <v>ADULTS</v>
      </c>
      <c r="D239" t="str">
        <f>CONCATENATE(DATA_GOES_HERE!A68,CHAR(13),DATA_GOES_HERE!L68,", ",TEXT((DATA_GOES_HERE!J68),"MMM D")," ",TEXT((DATA_GOES_HERE!M68), "h:mm am/pm"))</f>
        <v xml:space="preserve"> Swing Dance Performance_x000D_Thursday, Mar 24 6:00 PM</v>
      </c>
    </row>
    <row r="240" spans="1:4" x14ac:dyDescent="0.25">
      <c r="A240" t="str">
        <f>DATA_GOES_HERE!Y239</f>
        <v>Bellevue</v>
      </c>
      <c r="B240" t="str">
        <f>IF(DATA_GOES_HERE!AH239="","",
IF(ISNUMBER(SEARCH("*ADULTS*",DATA_GOES_HERE!AH239)),"ADULTS",
IF(ISNUMBER(SEARCH("*CHILDREN*",DATA_GOES_HERE!AH239)),"CHILDREN",
IF(ISNUMBER(SEARCH("*TEENS*",DATA_GOES_HERE!AH239)),"TEENS"))))</f>
        <v>ADULTS</v>
      </c>
      <c r="D240" t="str">
        <f>CONCATENATE(DATA_GOES_HERE!A239,CHAR(13),DATA_GOES_HERE!L239,", ",TEXT((DATA_GOES_HERE!J239),"MMM D")," ",TEXT((DATA_GOES_HERE!M239), "h:mm am/pm"))</f>
        <v xml:space="preserve"> Gentle Yoga for All Levels_x000D_Wednesday, May 25 4:30 PM</v>
      </c>
    </row>
    <row r="241" spans="1:4" x14ac:dyDescent="0.25">
      <c r="A241" t="str">
        <f>DATA_GOES_HERE!Y70</f>
        <v>Bellevue</v>
      </c>
      <c r="B241" t="str">
        <f>IF(DATA_GOES_HERE!AH70="","",
IF(ISNUMBER(SEARCH("*ADULTS*",DATA_GOES_HERE!AH70)),"ADULTS",
IF(ISNUMBER(SEARCH("*CHILDREN*",DATA_GOES_HERE!AH70)),"CHILDREN",
IF(ISNUMBER(SEARCH("*TEENS*",DATA_GOES_HERE!AH70)),"TEENS"))))</f>
        <v>ADULTS</v>
      </c>
      <c r="D241" t="str">
        <f>CONCATENATE(DATA_GOES_HERE!A70,CHAR(13),DATA_GOES_HERE!L70,", ",TEXT((DATA_GOES_HERE!J70),"MMM D")," ",TEXT((DATA_GOES_HERE!M70), "h:mm am/pm"))</f>
        <v xml:space="preserve"> Swing Dance Class_x000D_Saturday, Mar 26 11:30 AM</v>
      </c>
    </row>
    <row r="242" spans="1:4" x14ac:dyDescent="0.25">
      <c r="A242" t="str">
        <f>DATA_GOES_HERE!Y241</f>
        <v>Bellevue</v>
      </c>
      <c r="B242" t="str">
        <f>IF(DATA_GOES_HERE!AH241="","",
IF(ISNUMBER(SEARCH("*ADULTS*",DATA_GOES_HERE!AH241)),"ADULTS",
IF(ISNUMBER(SEARCH("*CHILDREN*",DATA_GOES_HERE!AH241)),"CHILDREN",
IF(ISNUMBER(SEARCH("*TEENS*",DATA_GOES_HERE!AH241)),"TEENS"))))</f>
        <v>ADULTS</v>
      </c>
      <c r="D242" t="str">
        <f>CONCATENATE(DATA_GOES_HERE!A241,CHAR(13),DATA_GOES_HERE!L241,", ",TEXT((DATA_GOES_HERE!J241),"MMM D")," ",TEXT((DATA_GOES_HERE!M241), "h:mm am/pm"))</f>
        <v xml:space="preserve"> Scrabble Group for All Levels_x000D_Thursday, May 26 1:30 PM</v>
      </c>
    </row>
    <row r="243" spans="1:4" x14ac:dyDescent="0.25">
      <c r="A243" t="str">
        <f>DATA_GOES_HERE!Y72</f>
        <v>Bellevue</v>
      </c>
      <c r="B243" t="str">
        <f>IF(DATA_GOES_HERE!AH72="","",
IF(ISNUMBER(SEARCH("*ADULTS*",DATA_GOES_HERE!AH72)),"ADULTS",
IF(ISNUMBER(SEARCH("*CHILDREN*",DATA_GOES_HERE!AH72)),"CHILDREN",
IF(ISNUMBER(SEARCH("*TEENS*",DATA_GOES_HERE!AH72)),"TEENS"))))</f>
        <v>CHILDREN</v>
      </c>
      <c r="D243" t="str">
        <f>CONCATENATE(DATA_GOES_HERE!A72,CHAR(13),DATA_GOES_HERE!L72,", ",TEXT((DATA_GOES_HERE!J72),"MMM D")," ",TEXT((DATA_GOES_HERE!M72), "h:mm am/pm"))</f>
        <v xml:space="preserve"> Mother Goose Moments_x000D_Monday, Mar 28 10:15 AM</v>
      </c>
    </row>
    <row r="244" spans="1:4" x14ac:dyDescent="0.25">
      <c r="A244" t="str">
        <f>DATA_GOES_HERE!Y243</f>
        <v>Bellevue</v>
      </c>
      <c r="B244" t="str">
        <f>IF(DATA_GOES_HERE!AH243="","",
IF(ISNUMBER(SEARCH("*ADULTS*",DATA_GOES_HERE!AH243)),"ADULTS",
IF(ISNUMBER(SEARCH("*CHILDREN*",DATA_GOES_HERE!AH243)),"CHILDREN",
IF(ISNUMBER(SEARCH("*TEENS*",DATA_GOES_HERE!AH243)),"TEENS"))))</f>
        <v>CHILDREN</v>
      </c>
      <c r="D244" t="str">
        <f>CONCATENATE(DATA_GOES_HERE!A243,CHAR(13),DATA_GOES_HERE!L243,", ",TEXT((DATA_GOES_HERE!J243),"MMM D")," ",TEXT((DATA_GOES_HERE!M243), "h:mm am/pm"))</f>
        <v xml:space="preserve"> Matinee Saturday: Inside Out (2015)_x000D_Saturday, May 28 2:00 PM</v>
      </c>
    </row>
    <row r="245" spans="1:4" x14ac:dyDescent="0.25">
      <c r="A245" t="str">
        <f>DATA_GOES_HERE!Y74</f>
        <v>Bellevue</v>
      </c>
      <c r="B245" t="str">
        <f>IF(DATA_GOES_HERE!AH74="","",
IF(ISNUMBER(SEARCH("*ADULTS*",DATA_GOES_HERE!AH74)),"ADULTS",
IF(ISNUMBER(SEARCH("*CHILDREN*",DATA_GOES_HERE!AH74)),"CHILDREN",
IF(ISNUMBER(SEARCH("*TEENS*",DATA_GOES_HERE!AH74)),"TEENS"))))</f>
        <v>CHILDREN</v>
      </c>
      <c r="D245" t="str">
        <f>CONCATENATE(DATA_GOES_HERE!A74,CHAR(13),DATA_GOES_HERE!L74,", ",TEXT((DATA_GOES_HERE!J74),"MMM D")," ",TEXT((DATA_GOES_HERE!M74), "h:mm am/pm"))</f>
        <v xml:space="preserve"> Adventure Club: Crafts, Movies, and More_x000D_Tuesday, Mar 29 4:00 PM</v>
      </c>
    </row>
    <row r="246" spans="1:4" x14ac:dyDescent="0.25">
      <c r="A246" t="str">
        <f>DATA_GOES_HERE!Y245</f>
        <v>Bellevue</v>
      </c>
      <c r="B246" t="str">
        <f>IF(DATA_GOES_HERE!AH245="","",
IF(ISNUMBER(SEARCH("*ADULTS*",DATA_GOES_HERE!AH245)),"ADULTS",
IF(ISNUMBER(SEARCH("*CHILDREN*",DATA_GOES_HERE!AH245)),"CHILDREN",
IF(ISNUMBER(SEARCH("*TEENS*",DATA_GOES_HERE!AH245)),"TEENS"))))</f>
        <v>CHILDREN</v>
      </c>
      <c r="D246" t="str">
        <f>CONCATENATE(DATA_GOES_HERE!A245,CHAR(13),DATA_GOES_HERE!L245,", ",TEXT((DATA_GOES_HERE!J245),"MMM D")," ",TEXT((DATA_GOES_HERE!M245), "h:mm am/pm"))</f>
        <v xml:space="preserve"> Adventure Club: Crafts, Movies, and More_x000D_Tuesday, May 31 4:00 PM</v>
      </c>
    </row>
    <row r="247" spans="1:4" x14ac:dyDescent="0.25">
      <c r="A247" t="str">
        <f>DATA_GOES_HERE!Y76</f>
        <v>Bellevue</v>
      </c>
      <c r="B247" t="str">
        <f>IF(DATA_GOES_HERE!AH76="","",
IF(ISNUMBER(SEARCH("*ADULTS*",DATA_GOES_HERE!AH76)),"ADULTS",
IF(ISNUMBER(SEARCH("*CHILDREN*",DATA_GOES_HERE!AH76)),"CHILDREN",
IF(ISNUMBER(SEARCH("*TEENS*",DATA_GOES_HERE!AH76)),"TEENS"))))</f>
        <v>CHILDREN</v>
      </c>
      <c r="D247" t="str">
        <f>CONCATENATE(DATA_GOES_HERE!A76,CHAR(13),DATA_GOES_HERE!L76,", ",TEXT((DATA_GOES_HERE!J76),"MMM D")," ",TEXT((DATA_GOES_HERE!M76), "h:mm am/pm"))</f>
        <v xml:space="preserve"> Story Time_x000D_Wednesday, Mar 30 10:15 AM</v>
      </c>
    </row>
    <row r="248" spans="1:4" x14ac:dyDescent="0.25">
      <c r="A248" t="str">
        <f>DATA_GOES_HERE!Y247</f>
        <v>Bordeaux</v>
      </c>
      <c r="B248" t="str">
        <f>IF(DATA_GOES_HERE!AH247="","",
IF(ISNUMBER(SEARCH("*ADULTS*",DATA_GOES_HERE!AH247)),"ADULTS",
IF(ISNUMBER(SEARCH("*CHILDREN*",DATA_GOES_HERE!AH247)),"CHILDREN",
IF(ISNUMBER(SEARCH("*TEENS*",DATA_GOES_HERE!AH247)),"TEENS"))))</f>
        <v>CHILDREN</v>
      </c>
      <c r="D248" t="str">
        <f>CONCATENATE(DATA_GOES_HERE!A247,CHAR(13),DATA_GOES_HERE!L247,", ",TEXT((DATA_GOES_HERE!J247),"MMM D")," ",TEXT((DATA_GOES_HERE!M247), "h:mm am/pm"))</f>
        <v xml:space="preserve"> Preschool Story Time_x000D_Tuesday, Mar 1 10:30 AM</v>
      </c>
    </row>
    <row r="249" spans="1:4" x14ac:dyDescent="0.25">
      <c r="A249" t="str">
        <f>DATA_GOES_HERE!Y78</f>
        <v>Bellevue</v>
      </c>
      <c r="B249" t="str">
        <f>IF(DATA_GOES_HERE!AH78="","",
IF(ISNUMBER(SEARCH("*ADULTS*",DATA_GOES_HERE!AH78)),"ADULTS",
IF(ISNUMBER(SEARCH("*CHILDREN*",DATA_GOES_HERE!AH78)),"CHILDREN",
IF(ISNUMBER(SEARCH("*TEENS*",DATA_GOES_HERE!AH78)),"TEENS"))))</f>
        <v>TEENS</v>
      </c>
      <c r="D249" t="str">
        <f>CONCATENATE(DATA_GOES_HERE!A78,CHAR(13),DATA_GOES_HERE!L78,", ",TEXT((DATA_GOES_HERE!J78),"MMM D")," ",TEXT((DATA_GOES_HERE!M78), "h:mm am/pm"))</f>
        <v xml:space="preserve"> Teen Studio: Crafts, Gaming, Robotics, and More_x000D_Wednesday, Mar 30 4:15 PM</v>
      </c>
    </row>
    <row r="250" spans="1:4" x14ac:dyDescent="0.25">
      <c r="A250" t="str">
        <f>DATA_GOES_HERE!Y249</f>
        <v>Bordeaux</v>
      </c>
      <c r="B250" t="str">
        <f>IF(DATA_GOES_HERE!AH249="","",
IF(ISNUMBER(SEARCH("*ADULTS*",DATA_GOES_HERE!AH249)),"ADULTS",
IF(ISNUMBER(SEARCH("*CHILDREN*",DATA_GOES_HERE!AH249)),"CHILDREN",
IF(ISNUMBER(SEARCH("*TEENS*",DATA_GOES_HERE!AH249)),"TEENS"))))</f>
        <v>TEENS</v>
      </c>
      <c r="D250" t="str">
        <f>CONCATENATE(DATA_GOES_HERE!A249,CHAR(13),DATA_GOES_HERE!L249,", ",TEXT((DATA_GOES_HERE!J249),"MMM D")," ",TEXT((DATA_GOES_HERE!M249), "h:mm am/pm"))</f>
        <v xml:space="preserve"> Teen Time: Hangout_x000D_Tuesday, Mar 1 4:00 PM</v>
      </c>
    </row>
    <row r="251" spans="1:4" x14ac:dyDescent="0.25">
      <c r="A251" t="str">
        <f>DATA_GOES_HERE!Y80</f>
        <v>Bellevue</v>
      </c>
      <c r="B251" t="str">
        <f>IF(DATA_GOES_HERE!AH80="","",
IF(ISNUMBER(SEARCH("*ADULTS*",DATA_GOES_HERE!AH80)),"ADULTS",
IF(ISNUMBER(SEARCH("*CHILDREN*",DATA_GOES_HERE!AH80)),"CHILDREN",
IF(ISNUMBER(SEARCH("*TEENS*",DATA_GOES_HERE!AH80)),"TEENS"))))</f>
        <v>CHILDREN</v>
      </c>
      <c r="D251" t="str">
        <f>CONCATENATE(DATA_GOES_HERE!A80,CHAR(13),DATA_GOES_HERE!L80,", ",TEXT((DATA_GOES_HERE!J80),"MMM D")," ",TEXT((DATA_GOES_HERE!M80), "h:mm am/pm"))</f>
        <v xml:space="preserve"> Crayon Kids: Crafts and Fun_x000D_Thursday, Mar 31 10:15 AM</v>
      </c>
    </row>
    <row r="252" spans="1:4" x14ac:dyDescent="0.25">
      <c r="A252" t="str">
        <f>DATA_GOES_HERE!Y251</f>
        <v>Donelson</v>
      </c>
      <c r="B252" t="str">
        <f>IF(DATA_GOES_HERE!AH251="","",
IF(ISNUMBER(SEARCH("*ADULTS*",DATA_GOES_HERE!AH251)),"ADULTS",
IF(ISNUMBER(SEARCH("*CHILDREN*",DATA_GOES_HERE!AH251)),"CHILDREN",
IF(ISNUMBER(SEARCH("*TEENS*",DATA_GOES_HERE!AH251)),"TEENS"))))</f>
        <v>CHILDREN</v>
      </c>
      <c r="D252" t="str">
        <f>CONCATENATE(DATA_GOES_HERE!A251,CHAR(13),DATA_GOES_HERE!L251,", ",TEXT((DATA_GOES_HERE!J251),"MMM D")," ",TEXT((DATA_GOES_HERE!M251), "h:mm am/pm"))</f>
        <v xml:space="preserve"> Homeschool Story Time_x000D_Wednesday, Mar 2 10:30 AM</v>
      </c>
    </row>
    <row r="253" spans="1:4" x14ac:dyDescent="0.25">
      <c r="A253" t="str">
        <f>DATA_GOES_HERE!Y82</f>
        <v>Bellevue</v>
      </c>
      <c r="B253" t="str">
        <f>IF(DATA_GOES_HERE!AH82="","",
IF(ISNUMBER(SEARCH("*ADULTS*",DATA_GOES_HERE!AH82)),"ADULTS",
IF(ISNUMBER(SEARCH("*CHILDREN*",DATA_GOES_HERE!AH82)),"CHILDREN",
IF(ISNUMBER(SEARCH("*TEENS*",DATA_GOES_HERE!AH82)),"TEENS"))))</f>
        <v>TEENS</v>
      </c>
      <c r="D253" t="str">
        <f>CONCATENATE(DATA_GOES_HERE!A82,CHAR(13),DATA_GOES_HERE!L82,", ",TEXT((DATA_GOES_HERE!J82),"MMM D")," ",TEXT((DATA_GOES_HERE!M82), "h:mm am/pm"))</f>
        <v xml:space="preserve"> Teen Studio: Crafts, Gaming, Robotics, and More_x000D_Thursday, Mar 31 4:15 PM</v>
      </c>
    </row>
    <row r="254" spans="1:4" x14ac:dyDescent="0.25">
      <c r="A254" t="str">
        <f>DATA_GOES_HERE!Y253</f>
        <v>Bordeaux</v>
      </c>
      <c r="B254" t="str">
        <f>IF(DATA_GOES_HERE!AH253="","",
IF(ISNUMBER(SEARCH("*ADULTS*",DATA_GOES_HERE!AH253)),"ADULTS",
IF(ISNUMBER(SEARCH("*CHILDREN*",DATA_GOES_HERE!AH253)),"CHILDREN",
IF(ISNUMBER(SEARCH("*TEENS*",DATA_GOES_HERE!AH253)),"TEENS"))))</f>
        <v>TEENS</v>
      </c>
      <c r="D254" t="str">
        <f>CONCATENATE(DATA_GOES_HERE!A253,CHAR(13),DATA_GOES_HERE!L253,", ",TEXT((DATA_GOES_HERE!J253),"MMM D")," ",TEXT((DATA_GOES_HERE!M253), "h:mm am/pm"))</f>
        <v xml:space="preserve"> Teen Time: In it to Win It Wednesdays_x000D_Wednesday, Mar 2 4:00 PM</v>
      </c>
    </row>
    <row r="255" spans="1:4" x14ac:dyDescent="0.25">
      <c r="A255" t="str">
        <f>DATA_GOES_HERE!Y84</f>
        <v>Bellevue</v>
      </c>
      <c r="B255" t="str">
        <f>IF(DATA_GOES_HERE!AH84="","",
IF(ISNUMBER(SEARCH("*ADULTS*",DATA_GOES_HERE!AH84)),"ADULTS",
IF(ISNUMBER(SEARCH("*CHILDREN*",DATA_GOES_HERE!AH84)),"CHILDREN",
IF(ISNUMBER(SEARCH("*TEENS*",DATA_GOES_HERE!AH84)),"TEENS"))))</f>
        <v>ADULTS</v>
      </c>
      <c r="D255" t="str">
        <f>CONCATENATE(DATA_GOES_HERE!A84,CHAR(13),DATA_GOES_HERE!L84,", ",TEXT((DATA_GOES_HERE!J84),"MMM D")," ",TEXT((DATA_GOES_HERE!M84), "h:mm am/pm"))</f>
        <v xml:space="preserve"> Swing Dance Class_x000D_Thursday, Mar 31 6:00 PM</v>
      </c>
    </row>
    <row r="256" spans="1:4" x14ac:dyDescent="0.25">
      <c r="A256" t="str">
        <f>DATA_GOES_HERE!Y255</f>
        <v>East</v>
      </c>
      <c r="B256" t="str">
        <f>IF(DATA_GOES_HERE!AH255="","",
IF(ISNUMBER(SEARCH("*ADULTS*",DATA_GOES_HERE!AH255)),"ADULTS",
IF(ISNUMBER(SEARCH("*CHILDREN*",DATA_GOES_HERE!AH255)),"CHILDREN",
IF(ISNUMBER(SEARCH("*TEENS*",DATA_GOES_HERE!AH255)),"TEENS"))))</f>
        <v>TEENS</v>
      </c>
      <c r="D256" t="str">
        <f>CONCATENATE(DATA_GOES_HERE!A255,CHAR(13),DATA_GOES_HERE!L255,", ",TEXT((DATA_GOES_HERE!J255),"MMM D")," ",TEXT((DATA_GOES_HERE!M255), "h:mm am/pm"))</f>
        <v xml:space="preserve"> Movie: Wreck-It Ralph (2012)_x000D_Thursday, Mar 3 3:00 PM</v>
      </c>
    </row>
    <row r="257" spans="1:4" x14ac:dyDescent="0.25">
      <c r="A257" t="str">
        <f>DATA_GOES_HERE!Y86</f>
        <v>Bellevue</v>
      </c>
      <c r="B257" t="str">
        <f>IF(DATA_GOES_HERE!AH86="","",
IF(ISNUMBER(SEARCH("*ADULTS*",DATA_GOES_HERE!AH86)),"ADULTS",
IF(ISNUMBER(SEARCH("*CHILDREN*",DATA_GOES_HERE!AH86)),"CHILDREN",
IF(ISNUMBER(SEARCH("*TEENS*",DATA_GOES_HERE!AH86)),"TEENS"))))</f>
        <v>ADULTS</v>
      </c>
      <c r="D257" t="str">
        <f>CONCATENATE(DATA_GOES_HERE!A86,CHAR(13),DATA_GOES_HERE!L86,", ",TEXT((DATA_GOES_HERE!J86),"MMM D")," ",TEXT((DATA_GOES_HERE!M86), "h:mm am/pm"))</f>
        <v xml:space="preserve"> Friends of the Bellevue Branch Library Meeting_x000D_Saturday, Apr 2 10:15 AM</v>
      </c>
    </row>
    <row r="258" spans="1:4" x14ac:dyDescent="0.25">
      <c r="A258" t="str">
        <f>DATA_GOES_HERE!Y257</f>
        <v>Bordeaux</v>
      </c>
      <c r="B258" t="str">
        <f>IF(DATA_GOES_HERE!AH257="","",
IF(ISNUMBER(SEARCH("*ADULTS*",DATA_GOES_HERE!AH257)),"ADULTS",
IF(ISNUMBER(SEARCH("*CHILDREN*",DATA_GOES_HERE!AH257)),"CHILDREN",
IF(ISNUMBER(SEARCH("*TEENS*",DATA_GOES_HERE!AH257)),"TEENS"))))</f>
        <v>TEENS</v>
      </c>
      <c r="D258" t="str">
        <f>CONCATENATE(DATA_GOES_HERE!A257,CHAR(13),DATA_GOES_HERE!L257,", ",TEXT((DATA_GOES_HERE!J257),"MMM D")," ",TEXT((DATA_GOES_HERE!M257), "h:mm am/pm"))</f>
        <v xml:space="preserve"> Teen Time: Sensational Snacks and Homework Help_x000D_Thursday, Mar 3 4:00 PM</v>
      </c>
    </row>
    <row r="259" spans="1:4" x14ac:dyDescent="0.25">
      <c r="A259" t="str">
        <f>DATA_GOES_HERE!Y88</f>
        <v>Bellevue</v>
      </c>
      <c r="B259" t="str">
        <f>IF(DATA_GOES_HERE!AH88="","",
IF(ISNUMBER(SEARCH("*ADULTS*",DATA_GOES_HERE!AH88)),"ADULTS",
IF(ISNUMBER(SEARCH("*CHILDREN*",DATA_GOES_HERE!AH88)),"CHILDREN",
IF(ISNUMBER(SEARCH("*TEENS*",DATA_GOES_HERE!AH88)),"TEENS"))))</f>
        <v>CHILDREN</v>
      </c>
      <c r="D259" t="str">
        <f>CONCATENATE(DATA_GOES_HERE!A88,CHAR(13),DATA_GOES_HERE!L88,", ",TEXT((DATA_GOES_HERE!J88),"MMM D")," ",TEXT((DATA_GOES_HERE!M88), "h:mm am/pm"))</f>
        <v xml:space="preserve"> READing Paws: Read with Snickers_x000D_Saturday, Apr 2 1:30 PM</v>
      </c>
    </row>
    <row r="260" spans="1:4" x14ac:dyDescent="0.25">
      <c r="A260" t="str">
        <f>DATA_GOES_HERE!Y259</f>
        <v>Bordeaux</v>
      </c>
      <c r="B260" t="str">
        <f>IF(DATA_GOES_HERE!AH259="","",
IF(ISNUMBER(SEARCH("*ADULTS*",DATA_GOES_HERE!AH259)),"ADULTS",
IF(ISNUMBER(SEARCH("*CHILDREN*",DATA_GOES_HERE!AH259)),"CHILDREN",
IF(ISNUMBER(SEARCH("*TEENS*",DATA_GOES_HERE!AH259)),"TEENS"))))</f>
        <v>CHILDREN</v>
      </c>
      <c r="D260" t="str">
        <f>CONCATENATE(DATA_GOES_HERE!A259,CHAR(13),DATA_GOES_HERE!L259,", ",TEXT((DATA_GOES_HERE!J259),"MMM D")," ",TEXT((DATA_GOES_HERE!M259), "h:mm am/pm"))</f>
        <v xml:space="preserve"> After-school Crafts and Movies_x000D_Thursday, Mar 3 5:00 PM</v>
      </c>
    </row>
    <row r="261" spans="1:4" x14ac:dyDescent="0.25">
      <c r="A261" t="str">
        <f>DATA_GOES_HERE!Y90</f>
        <v>Bellevue</v>
      </c>
      <c r="B261" t="str">
        <f>IF(DATA_GOES_HERE!AH90="","",
IF(ISNUMBER(SEARCH("*ADULTS*",DATA_GOES_HERE!AH90)),"ADULTS",
IF(ISNUMBER(SEARCH("*CHILDREN*",DATA_GOES_HERE!AH90)),"CHILDREN",
IF(ISNUMBER(SEARCH("*TEENS*",DATA_GOES_HERE!AH90)),"TEENS"))))</f>
        <v>CHILDREN</v>
      </c>
      <c r="D261" t="str">
        <f>CONCATENATE(DATA_GOES_HERE!A90,CHAR(13),DATA_GOES_HERE!L90,", ",TEXT((DATA_GOES_HERE!J90),"MMM D")," ",TEXT((DATA_GOES_HERE!M90), "h:mm am/pm"))</f>
        <v xml:space="preserve"> Mother Goose Moments_x000D_Monday, Apr 4 10:15 AM</v>
      </c>
    </row>
    <row r="262" spans="1:4" x14ac:dyDescent="0.25">
      <c r="A262" t="str">
        <f>DATA_GOES_HERE!Y261</f>
        <v>East</v>
      </c>
      <c r="B262" t="str">
        <f>IF(DATA_GOES_HERE!AH261="","",
IF(ISNUMBER(SEARCH("*ADULTS*",DATA_GOES_HERE!AH261)),"ADULTS",
IF(ISNUMBER(SEARCH("*CHILDREN*",DATA_GOES_HERE!AH261)),"CHILDREN",
IF(ISNUMBER(SEARCH("*TEENS*",DATA_GOES_HERE!AH261)),"TEENS"))))</f>
        <v>CHILDREN</v>
      </c>
      <c r="D262" t="str">
        <f>CONCATENATE(DATA_GOES_HERE!A261,CHAR(13),DATA_GOES_HERE!L261,", ",TEXT((DATA_GOES_HERE!J261),"MMM D")," ",TEXT((DATA_GOES_HERE!M261), "h:mm am/pm"))</f>
        <v xml:space="preserve"> Preschool Story Time_x000D_Monday, Mar 7 10:00 AM</v>
      </c>
    </row>
    <row r="263" spans="1:4" x14ac:dyDescent="0.25">
      <c r="A263" t="str">
        <f>DATA_GOES_HERE!Y92</f>
        <v>Bellevue</v>
      </c>
      <c r="B263" t="str">
        <f>IF(DATA_GOES_HERE!AH92="","",
IF(ISNUMBER(SEARCH("*ADULTS*",DATA_GOES_HERE!AH92)),"ADULTS",
IF(ISNUMBER(SEARCH("*CHILDREN*",DATA_GOES_HERE!AH92)),"CHILDREN",
IF(ISNUMBER(SEARCH("*TEENS*",DATA_GOES_HERE!AH92)),"TEENS"))))</f>
        <v>TEENS</v>
      </c>
      <c r="D263" t="str">
        <f>CONCATENATE(DATA_GOES_HERE!A92,CHAR(13),DATA_GOES_HERE!L92,", ",TEXT((DATA_GOES_HERE!J92),"MMM D")," ",TEXT((DATA_GOES_HERE!M92), "h:mm am/pm"))</f>
        <v xml:space="preserve"> Teen Studio: Crafts, Gaming, Robotics, and More_x000D_Monday, Apr 4 4:15 PM</v>
      </c>
    </row>
    <row r="264" spans="1:4" x14ac:dyDescent="0.25">
      <c r="A264" t="str">
        <f>DATA_GOES_HERE!Y263</f>
        <v>Bordeaux</v>
      </c>
      <c r="B264" t="str">
        <f>IF(DATA_GOES_HERE!AH263="","",
IF(ISNUMBER(SEARCH("*ADULTS*",DATA_GOES_HERE!AH263)),"ADULTS",
IF(ISNUMBER(SEARCH("*CHILDREN*",DATA_GOES_HERE!AH263)),"CHILDREN",
IF(ISNUMBER(SEARCH("*TEENS*",DATA_GOES_HERE!AH263)),"TEENS"))))</f>
        <v>TEENS</v>
      </c>
      <c r="D264" t="str">
        <f>CONCATENATE(DATA_GOES_HERE!A263,CHAR(13),DATA_GOES_HERE!L263,", ",TEXT((DATA_GOES_HERE!J263),"MMM D")," ",TEXT((DATA_GOES_HERE!M263), "h:mm am/pm"))</f>
        <v xml:space="preserve"> Perler Beads Crafting_x000D_Monday, Mar 7 4:00 PM</v>
      </c>
    </row>
    <row r="265" spans="1:4" x14ac:dyDescent="0.25">
      <c r="A265" t="str">
        <f>DATA_GOES_HERE!Y94</f>
        <v>Bellevue</v>
      </c>
      <c r="B265" t="str">
        <f>IF(DATA_GOES_HERE!AH94="","",
IF(ISNUMBER(SEARCH("*ADULTS*",DATA_GOES_HERE!AH94)),"ADULTS",
IF(ISNUMBER(SEARCH("*CHILDREN*",DATA_GOES_HERE!AH94)),"CHILDREN",
IF(ISNUMBER(SEARCH("*TEENS*",DATA_GOES_HERE!AH94)),"TEENS"))))</f>
        <v>CHILDREN</v>
      </c>
      <c r="D265" t="str">
        <f>CONCATENATE(DATA_GOES_HERE!A94,CHAR(13),DATA_GOES_HERE!L94,", ",TEXT((DATA_GOES_HERE!J94),"MMM D")," ",TEXT((DATA_GOES_HERE!M94), "h:mm am/pm"))</f>
        <v xml:space="preserve"> Family Fun Time: Songs, Craft, and More_x000D_Monday, Apr 4 6:30 PM</v>
      </c>
    </row>
    <row r="266" spans="1:4" x14ac:dyDescent="0.25">
      <c r="A266" t="str">
        <f>DATA_GOES_HERE!Y265</f>
        <v>East</v>
      </c>
      <c r="B266" t="str">
        <f>IF(DATA_GOES_HERE!AH265="","",
IF(ISNUMBER(SEARCH("*ADULTS*",DATA_GOES_HERE!AH265)),"ADULTS",
IF(ISNUMBER(SEARCH("*CHILDREN*",DATA_GOES_HERE!AH265)),"CHILDREN",
IF(ISNUMBER(SEARCH("*TEENS*",DATA_GOES_HERE!AH265)),"TEENS"))))</f>
        <v>TEENS</v>
      </c>
      <c r="D266" t="str">
        <f>CONCATENATE(DATA_GOES_HERE!A265,CHAR(13),DATA_GOES_HERE!L265,", ",TEXT((DATA_GOES_HERE!J265),"MMM D")," ",TEXT((DATA_GOES_HERE!M265), "h:mm am/pm"))</f>
        <v xml:space="preserve"> Kabuki Mask Design_x000D_Tuesday, Mar 8 3:00 PM</v>
      </c>
    </row>
    <row r="267" spans="1:4" x14ac:dyDescent="0.25">
      <c r="A267" t="str">
        <f>DATA_GOES_HERE!Y96</f>
        <v>Bellevue</v>
      </c>
      <c r="B267" t="str">
        <f>IF(DATA_GOES_HERE!AH96="","",
IF(ISNUMBER(SEARCH("*ADULTS*",DATA_GOES_HERE!AH96)),"ADULTS",
IF(ISNUMBER(SEARCH("*CHILDREN*",DATA_GOES_HERE!AH96)),"CHILDREN",
IF(ISNUMBER(SEARCH("*TEENS*",DATA_GOES_HERE!AH96)),"TEENS"))))</f>
        <v>TEENS</v>
      </c>
      <c r="D267" t="str">
        <f>CONCATENATE(DATA_GOES_HERE!A96,CHAR(13),DATA_GOES_HERE!L96,", ",TEXT((DATA_GOES_HERE!J96),"MMM D")," ",TEXT((DATA_GOES_HERE!M96), "h:mm am/pm"))</f>
        <v xml:space="preserve"> Teen Studio: Crafts, Gaming, Robotics, and More_x000D_Tuesday, Apr 5 4:15 PM</v>
      </c>
    </row>
    <row r="268" spans="1:4" x14ac:dyDescent="0.25">
      <c r="A268" t="str">
        <f>DATA_GOES_HERE!Y267</f>
        <v>Bordeaux</v>
      </c>
      <c r="B268" t="str">
        <f>IF(DATA_GOES_HERE!AH267="","",
IF(ISNUMBER(SEARCH("*ADULTS*",DATA_GOES_HERE!AH267)),"ADULTS",
IF(ISNUMBER(SEARCH("*CHILDREN*",DATA_GOES_HERE!AH267)),"CHILDREN",
IF(ISNUMBER(SEARCH("*TEENS*",DATA_GOES_HERE!AH267)),"TEENS"))))</f>
        <v>CHILDREN</v>
      </c>
      <c r="D268" t="str">
        <f>CONCATENATE(DATA_GOES_HERE!A267,CHAR(13),DATA_GOES_HERE!L267,", ",TEXT((DATA_GOES_HERE!J267),"MMM D")," ",TEXT((DATA_GOES_HERE!M267), "h:mm am/pm"))</f>
        <v xml:space="preserve"> Twilight Story Hour_x000D_Tuesday, Mar 8 6:00 PM</v>
      </c>
    </row>
    <row r="269" spans="1:4" x14ac:dyDescent="0.25">
      <c r="A269" t="str">
        <f>DATA_GOES_HERE!Y98</f>
        <v>Bellevue</v>
      </c>
      <c r="B269" t="str">
        <f>IF(DATA_GOES_HERE!AH98="","",
IF(ISNUMBER(SEARCH("*ADULTS*",DATA_GOES_HERE!AH98)),"ADULTS",
IF(ISNUMBER(SEARCH("*CHILDREN*",DATA_GOES_HERE!AH98)),"CHILDREN",
IF(ISNUMBER(SEARCH("*TEENS*",DATA_GOES_HERE!AH98)),"TEENS"))))</f>
        <v>ADULTS</v>
      </c>
      <c r="D269" t="str">
        <f>CONCATENATE(DATA_GOES_HERE!A98,CHAR(13),DATA_GOES_HERE!L98,", ",TEXT((DATA_GOES_HERE!J98),"MMM D")," ",TEXT((DATA_GOES_HERE!M98), "h:mm am/pm"))</f>
        <v xml:space="preserve"> Getting Started with Computers_x000D_Wednesday, Apr 6 10:00 AM</v>
      </c>
    </row>
    <row r="270" spans="1:4" x14ac:dyDescent="0.25">
      <c r="A270" t="str">
        <f>DATA_GOES_HERE!Y269</f>
        <v>Bordeaux</v>
      </c>
      <c r="B270" t="str">
        <f>IF(DATA_GOES_HERE!AH269="","",
IF(ISNUMBER(SEARCH("*ADULTS*",DATA_GOES_HERE!AH269)),"ADULTS",
IF(ISNUMBER(SEARCH("*CHILDREN*",DATA_GOES_HERE!AH269)),"CHILDREN",
IF(ISNUMBER(SEARCH("*TEENS*",DATA_GOES_HERE!AH269)),"TEENS"))))</f>
        <v>ADULTS</v>
      </c>
      <c r="D270" t="str">
        <f>CONCATENATE(DATA_GOES_HERE!A269,CHAR(13),DATA_GOES_HERE!L269,", ",TEXT((DATA_GOES_HERE!J269),"MMM D")," ",TEXT((DATA_GOES_HERE!M269), "h:mm am/pm"))</f>
        <v xml:space="preserve"> Getting Started with Internet _x000D_Wednesday, Mar 9 2:00 PM</v>
      </c>
    </row>
    <row r="271" spans="1:4" x14ac:dyDescent="0.25">
      <c r="A271" t="str">
        <f>DATA_GOES_HERE!Y100</f>
        <v>Bellevue</v>
      </c>
      <c r="B271" t="str">
        <f>IF(DATA_GOES_HERE!AH100="","",
IF(ISNUMBER(SEARCH("*ADULTS*",DATA_GOES_HERE!AH100)),"ADULTS",
IF(ISNUMBER(SEARCH("*CHILDREN*",DATA_GOES_HERE!AH100)),"CHILDREN",
IF(ISNUMBER(SEARCH("*TEENS*",DATA_GOES_HERE!AH100)),"TEENS"))))</f>
        <v>CHILDREN</v>
      </c>
      <c r="D271" t="str">
        <f>CONCATENATE(DATA_GOES_HERE!A100,CHAR(13),DATA_GOES_HERE!L100,", ",TEXT((DATA_GOES_HERE!J100),"MMM D")," ",TEXT((DATA_GOES_HERE!M100), "h:mm am/pm"))</f>
        <v xml:space="preserve"> Story Time_x000D_Wednesday, Apr 6 11:15 AM</v>
      </c>
    </row>
    <row r="272" spans="1:4" x14ac:dyDescent="0.25">
      <c r="A272" t="str">
        <f>DATA_GOES_HERE!Y271</f>
        <v>Bordeaux</v>
      </c>
      <c r="B272" t="str">
        <f>IF(DATA_GOES_HERE!AH271="","",
IF(ISNUMBER(SEARCH("*ADULTS*",DATA_GOES_HERE!AH271)),"ADULTS",
IF(ISNUMBER(SEARCH("*CHILDREN*",DATA_GOES_HERE!AH271)),"CHILDREN",
IF(ISNUMBER(SEARCH("*TEENS*",DATA_GOES_HERE!AH271)),"TEENS"))))</f>
        <v>TEENS</v>
      </c>
      <c r="D272" t="str">
        <f>CONCATENATE(DATA_GOES_HERE!A271,CHAR(13),DATA_GOES_HERE!L271,", ",TEXT((DATA_GOES_HERE!J271),"MMM D")," ",TEXT((DATA_GOES_HERE!M271), "h:mm am/pm"))</f>
        <v xml:space="preserve"> Teen Time: In it to Win It Wednesdays_x000D_Wednesday, Mar 9 4:00 PM</v>
      </c>
    </row>
    <row r="273" spans="1:4" x14ac:dyDescent="0.25">
      <c r="A273" t="str">
        <f>DATA_GOES_HERE!Y102</f>
        <v>Bellevue</v>
      </c>
      <c r="B273" t="str">
        <f>IF(DATA_GOES_HERE!AH102="","",
IF(ISNUMBER(SEARCH("*ADULTS*",DATA_GOES_HERE!AH102)),"ADULTS",
IF(ISNUMBER(SEARCH("*CHILDREN*",DATA_GOES_HERE!AH102)),"CHILDREN",
IF(ISNUMBER(SEARCH("*TEENS*",DATA_GOES_HERE!AH102)),"TEENS"))))</f>
        <v>TEENS</v>
      </c>
      <c r="D273" t="str">
        <f>CONCATENATE(DATA_GOES_HERE!A102,CHAR(13),DATA_GOES_HERE!L102,", ",TEXT((DATA_GOES_HERE!J102),"MMM D")," ",TEXT((DATA_GOES_HERE!M102), "h:mm am/pm"))</f>
        <v xml:space="preserve"> Teen Studio: Crafts, Gaming, Robotics, and More_x000D_Wednesday, Apr 6 4:15 PM</v>
      </c>
    </row>
    <row r="274" spans="1:4" x14ac:dyDescent="0.25">
      <c r="A274" t="str">
        <f>DATA_GOES_HERE!Y273</f>
        <v>East</v>
      </c>
      <c r="B274" t="str">
        <f>IF(DATA_GOES_HERE!AH273="","",
IF(ISNUMBER(SEARCH("*ADULTS*",DATA_GOES_HERE!AH273)),"ADULTS",
IF(ISNUMBER(SEARCH("*CHILDREN*",DATA_GOES_HERE!AH273)),"CHILDREN",
IF(ISNUMBER(SEARCH("*TEENS*",DATA_GOES_HERE!AH273)),"TEENS"))))</f>
        <v>CHILDREN</v>
      </c>
      <c r="D274" t="str">
        <f>CONCATENATE(DATA_GOES_HERE!A273,CHAR(13),DATA_GOES_HERE!L273,", ",TEXT((DATA_GOES_HERE!J273),"MMM D")," ",TEXT((DATA_GOES_HERE!M273), "h:mm am/pm"))</f>
        <v xml:space="preserve"> Preschool Story Time_x000D_Monday, Mar 14 10:00 AM</v>
      </c>
    </row>
    <row r="275" spans="1:4" x14ac:dyDescent="0.25">
      <c r="A275" t="str">
        <f>DATA_GOES_HERE!Y104</f>
        <v>Bellevue</v>
      </c>
      <c r="B275" t="str">
        <f>IF(DATA_GOES_HERE!AH104="","",
IF(ISNUMBER(SEARCH("*ADULTS*",DATA_GOES_HERE!AH104)),"ADULTS",
IF(ISNUMBER(SEARCH("*CHILDREN*",DATA_GOES_HERE!AH104)),"CHILDREN",
IF(ISNUMBER(SEARCH("*TEENS*",DATA_GOES_HERE!AH104)),"TEENS"))))</f>
        <v>ADULTS</v>
      </c>
      <c r="D275" t="str">
        <f>CONCATENATE(DATA_GOES_HERE!A104,CHAR(13),DATA_GOES_HERE!L104,", ",TEXT((DATA_GOES_HERE!J104),"MMM D")," ",TEXT((DATA_GOES_HERE!M104), "h:mm am/pm"))</f>
        <v xml:space="preserve"> Mindfulness Meditation_x000D_Wednesday, Apr 6 6:30 PM</v>
      </c>
    </row>
    <row r="276" spans="1:4" x14ac:dyDescent="0.25">
      <c r="A276" t="str">
        <f>DATA_GOES_HERE!Y275</f>
        <v>Bordeaux</v>
      </c>
      <c r="B276" t="str">
        <f>IF(DATA_GOES_HERE!AH275="","",
IF(ISNUMBER(SEARCH("*ADULTS*",DATA_GOES_HERE!AH275)),"ADULTS",
IF(ISNUMBER(SEARCH("*CHILDREN*",DATA_GOES_HERE!AH275)),"CHILDREN",
IF(ISNUMBER(SEARCH("*TEENS*",DATA_GOES_HERE!AH275)),"TEENS"))))</f>
        <v>TEENS</v>
      </c>
      <c r="D276" t="str">
        <f>CONCATENATE(DATA_GOES_HERE!A275,CHAR(13),DATA_GOES_HERE!L275,", ",TEXT((DATA_GOES_HERE!J275),"MMM D")," ",TEXT((DATA_GOES_HERE!M275), "h:mm am/pm"))</f>
        <v xml:space="preserve"> Candy Sushi Making_x000D_Monday, Mar 14 4:00 PM</v>
      </c>
    </row>
    <row r="277" spans="1:4" x14ac:dyDescent="0.25">
      <c r="A277" t="str">
        <f>DATA_GOES_HERE!Y106</f>
        <v>Bellevue</v>
      </c>
      <c r="B277" t="str">
        <f>IF(DATA_GOES_HERE!AH106="","",
IF(ISNUMBER(SEARCH("*ADULTS*",DATA_GOES_HERE!AH106)),"ADULTS",
IF(ISNUMBER(SEARCH("*CHILDREN*",DATA_GOES_HERE!AH106)),"CHILDREN",
IF(ISNUMBER(SEARCH("*TEENS*",DATA_GOES_HERE!AH106)),"TEENS"))))</f>
        <v>ADULTS</v>
      </c>
      <c r="D277" t="str">
        <f>CONCATENATE(DATA_GOES_HERE!A106,CHAR(13),DATA_GOES_HERE!L106,", ",TEXT((DATA_GOES_HERE!J106),"MMM D")," ",TEXT((DATA_GOES_HERE!M106), "h:mm am/pm"))</f>
        <v xml:space="preserve"> Scrabble Group for All Levels_x000D_Thursday, Apr 7 1:30 PM</v>
      </c>
    </row>
    <row r="278" spans="1:4" x14ac:dyDescent="0.25">
      <c r="A278" t="str">
        <f>DATA_GOES_HERE!Y277</f>
        <v>East</v>
      </c>
      <c r="B278" t="str">
        <f>IF(DATA_GOES_HERE!AH277="","",
IF(ISNUMBER(SEARCH("*ADULTS*",DATA_GOES_HERE!AH277)),"ADULTS",
IF(ISNUMBER(SEARCH("*CHILDREN*",DATA_GOES_HERE!AH277)),"CHILDREN",
IF(ISNUMBER(SEARCH("*TEENS*",DATA_GOES_HERE!AH277)),"TEENS"))))</f>
        <v>TEENS</v>
      </c>
      <c r="D278" t="str">
        <f>CONCATENATE(DATA_GOES_HERE!A277,CHAR(13),DATA_GOES_HERE!L277,", ",TEXT((DATA_GOES_HERE!J277),"MMM D")," ",TEXT((DATA_GOES_HERE!M277), "h:mm am/pm"))</f>
        <v xml:space="preserve"> Candy Sushi Making_x000D_Tuesday, Mar 15 3:00 PM</v>
      </c>
    </row>
    <row r="279" spans="1:4" x14ac:dyDescent="0.25">
      <c r="A279" t="str">
        <f>DATA_GOES_HERE!Y108</f>
        <v>Bellevue</v>
      </c>
      <c r="B279" t="str">
        <f>IF(DATA_GOES_HERE!AH108="","",
IF(ISNUMBER(SEARCH("*ADULTS*",DATA_GOES_HERE!AH108)),"ADULTS",
IF(ISNUMBER(SEARCH("*CHILDREN*",DATA_GOES_HERE!AH108)),"CHILDREN",
IF(ISNUMBER(SEARCH("*TEENS*",DATA_GOES_HERE!AH108)),"TEENS"))))</f>
        <v>TEENS</v>
      </c>
      <c r="D279" t="str">
        <f>CONCATENATE(DATA_GOES_HERE!A108,CHAR(13),DATA_GOES_HERE!L108,", ",TEXT((DATA_GOES_HERE!J108),"MMM D")," ",TEXT((DATA_GOES_HERE!M108), "h:mm am/pm"))</f>
        <v xml:space="preserve"> Teen Studio: Crafts, Gaming, Robotics, and More_x000D_Thursday, Apr 7 4:15 PM</v>
      </c>
    </row>
    <row r="280" spans="1:4" x14ac:dyDescent="0.25">
      <c r="A280" t="str">
        <f>DATA_GOES_HERE!Y279</f>
        <v>Bordeaux</v>
      </c>
      <c r="B280" t="str">
        <f>IF(DATA_GOES_HERE!AH279="","",
IF(ISNUMBER(SEARCH("*ADULTS*",DATA_GOES_HERE!AH279)),"ADULTS",
IF(ISNUMBER(SEARCH("*CHILDREN*",DATA_GOES_HERE!AH279)),"CHILDREN",
IF(ISNUMBER(SEARCH("*TEENS*",DATA_GOES_HERE!AH279)),"TEENS"))))</f>
        <v>CHILDREN</v>
      </c>
      <c r="D280" t="str">
        <f>CONCATENATE(DATA_GOES_HERE!A279,CHAR(13),DATA_GOES_HERE!L279,", ",TEXT((DATA_GOES_HERE!J279),"MMM D")," ",TEXT((DATA_GOES_HERE!M279), "h:mm am/pm"))</f>
        <v xml:space="preserve"> Twilight Story Hour_x000D_Tuesday, Mar 15 6:00 PM</v>
      </c>
    </row>
    <row r="281" spans="1:4" x14ac:dyDescent="0.25">
      <c r="A281" t="str">
        <f>DATA_GOES_HERE!Y110</f>
        <v>Bellevue</v>
      </c>
      <c r="B281" t="str">
        <f>IF(DATA_GOES_HERE!AH110="","",
IF(ISNUMBER(SEARCH("*ADULTS*",DATA_GOES_HERE!AH110)),"ADULTS",
IF(ISNUMBER(SEARCH("*CHILDREN*",DATA_GOES_HERE!AH110)),"CHILDREN",
IF(ISNUMBER(SEARCH("*TEENS*",DATA_GOES_HERE!AH110)),"TEENS"))))</f>
        <v>ADULTS</v>
      </c>
      <c r="D281" t="str">
        <f>CONCATENATE(DATA_GOES_HERE!A110,CHAR(13),DATA_GOES_HERE!L110,", ",TEXT((DATA_GOES_HERE!J110),"MMM D")," ",TEXT((DATA_GOES_HERE!M110), "h:mm am/pm"))</f>
        <v xml:space="preserve"> Book Sale | Friends of the Bellevue Branch Library_x000D_Friday, Apr 8 10:00 AM</v>
      </c>
    </row>
    <row r="282" spans="1:4" x14ac:dyDescent="0.25">
      <c r="A282" t="str">
        <f>DATA_GOES_HERE!Y281</f>
        <v>Bordeaux</v>
      </c>
      <c r="B282" t="str">
        <f>IF(DATA_GOES_HERE!AH281="","",
IF(ISNUMBER(SEARCH("*ADULTS*",DATA_GOES_HERE!AH281)),"ADULTS",
IF(ISNUMBER(SEARCH("*CHILDREN*",DATA_GOES_HERE!AH281)),"CHILDREN",
IF(ISNUMBER(SEARCH("*TEENS*",DATA_GOES_HERE!AH281)),"TEENS"))))</f>
        <v>ADULTS</v>
      </c>
      <c r="D282" t="str">
        <f>CONCATENATE(DATA_GOES_HERE!A281,CHAR(13),DATA_GOES_HERE!L281,", ",TEXT((DATA_GOES_HERE!J281),"MMM D")," ",TEXT((DATA_GOES_HERE!M281), "h:mm am/pm"))</f>
        <v xml:space="preserve"> Getting Started with Google Docs_x000D_Wednesday, Mar 16 2:00 PM</v>
      </c>
    </row>
    <row r="283" spans="1:4" x14ac:dyDescent="0.25">
      <c r="A283" t="str">
        <f>DATA_GOES_HERE!Y112</f>
        <v>Bellevue</v>
      </c>
      <c r="B283" t="str">
        <f>IF(DATA_GOES_HERE!AH112="","",
IF(ISNUMBER(SEARCH("*ADULTS*",DATA_GOES_HERE!AH112)),"ADULTS",
IF(ISNUMBER(SEARCH("*CHILDREN*",DATA_GOES_HERE!AH112)),"CHILDREN",
IF(ISNUMBER(SEARCH("*TEENS*",DATA_GOES_HERE!AH112)),"TEENS"))))</f>
        <v>ADULTS</v>
      </c>
      <c r="D283" t="str">
        <f>CONCATENATE(DATA_GOES_HERE!A112,CHAR(13),DATA_GOES_HERE!L112,", ",TEXT((DATA_GOES_HERE!J112),"MMM D")," ",TEXT((DATA_GOES_HERE!M112), "h:mm am/pm"))</f>
        <v xml:space="preserve"> Book Sale | Friends of the Bellevue Branch Library_x000D_Saturday, Apr 9 10:00 AM</v>
      </c>
    </row>
    <row r="284" spans="1:4" x14ac:dyDescent="0.25">
      <c r="A284" t="str">
        <f>DATA_GOES_HERE!Y283</f>
        <v>Bordeaux</v>
      </c>
      <c r="B284" t="str">
        <f>IF(DATA_GOES_HERE!AH283="","",
IF(ISNUMBER(SEARCH("*ADULTS*",DATA_GOES_HERE!AH283)),"ADULTS",
IF(ISNUMBER(SEARCH("*CHILDREN*",DATA_GOES_HERE!AH283)),"CHILDREN",
IF(ISNUMBER(SEARCH("*TEENS*",DATA_GOES_HERE!AH283)),"TEENS"))))</f>
        <v>TEENS</v>
      </c>
      <c r="D284" t="str">
        <f>CONCATENATE(DATA_GOES_HERE!A283,CHAR(13),DATA_GOES_HERE!L283,", ",TEXT((DATA_GOES_HERE!J283),"MMM D")," ",TEXT((DATA_GOES_HERE!M283), "h:mm am/pm"))</f>
        <v xml:space="preserve"> Teen Time: In it to Win It Wednesdays_x000D_Wednesday, Mar 16 4:00 PM</v>
      </c>
    </row>
    <row r="285" spans="1:4" x14ac:dyDescent="0.25">
      <c r="A285" t="str">
        <f>DATA_GOES_HERE!Y114</f>
        <v>Bellevue</v>
      </c>
      <c r="B285" t="str">
        <f>IF(DATA_GOES_HERE!AH114="","",
IF(ISNUMBER(SEARCH("*ADULTS*",DATA_GOES_HERE!AH114)),"ADULTS",
IF(ISNUMBER(SEARCH("*CHILDREN*",DATA_GOES_HERE!AH114)),"CHILDREN",
IF(ISNUMBER(SEARCH("*TEENS*",DATA_GOES_HERE!AH114)),"TEENS"))))</f>
        <v>CHILDREN</v>
      </c>
      <c r="D285" t="str">
        <f>CONCATENATE(DATA_GOES_HERE!A114,CHAR(13),DATA_GOES_HERE!L114,", ",TEXT((DATA_GOES_HERE!J114),"MMM D")," ",TEXT((DATA_GOES_HERE!M114), "h:mm am/pm"))</f>
        <v xml:space="preserve"> Matinee Saturday: Annie (2014)_x000D_Saturday, Apr 9 2:00 PM</v>
      </c>
    </row>
    <row r="286" spans="1:4" x14ac:dyDescent="0.25">
      <c r="A286" t="str">
        <f>DATA_GOES_HERE!Y285</f>
        <v>Donelson</v>
      </c>
      <c r="B286" t="str">
        <f>IF(DATA_GOES_HERE!AH285="","",
IF(ISNUMBER(SEARCH("*ADULTS*",DATA_GOES_HERE!AH285)),"ADULTS",
IF(ISNUMBER(SEARCH("*CHILDREN*",DATA_GOES_HERE!AH285)),"CHILDREN",
IF(ISNUMBER(SEARCH("*TEENS*",DATA_GOES_HERE!AH285)),"TEENS"))))</f>
        <v>ADULTS</v>
      </c>
      <c r="D286" t="str">
        <f>CONCATENATE(DATA_GOES_HERE!A285,CHAR(13),DATA_GOES_HERE!L285,", ",TEXT((DATA_GOES_HERE!J285),"MMM D")," ",TEXT((DATA_GOES_HERE!M285), "h:mm am/pm"))</f>
        <v xml:space="preserve"> Third Thursday Book Club_x000D_Thursday, Mar 17 2:00 PM</v>
      </c>
    </row>
    <row r="287" spans="1:4" x14ac:dyDescent="0.25">
      <c r="A287" t="str">
        <f>DATA_GOES_HERE!Y116</f>
        <v>Bellevue</v>
      </c>
      <c r="B287" t="str">
        <f>IF(DATA_GOES_HERE!AH116="","",
IF(ISNUMBER(SEARCH("*ADULTS*",DATA_GOES_HERE!AH116)),"ADULTS",
IF(ISNUMBER(SEARCH("*CHILDREN*",DATA_GOES_HERE!AH116)),"CHILDREN",
IF(ISNUMBER(SEARCH("*TEENS*",DATA_GOES_HERE!AH116)),"TEENS"))))</f>
        <v>CHILDREN</v>
      </c>
      <c r="D287" t="str">
        <f>CONCATENATE(DATA_GOES_HERE!A116,CHAR(13),DATA_GOES_HERE!L116,", ",TEXT((DATA_GOES_HERE!J116),"MMM D")," ",TEXT((DATA_GOES_HERE!M116), "h:mm am/pm"))</f>
        <v xml:space="preserve"> Mother Goose Moments_x000D_Monday, Apr 11 10:15 AM</v>
      </c>
    </row>
    <row r="288" spans="1:4" x14ac:dyDescent="0.25">
      <c r="A288" t="str">
        <f>DATA_GOES_HERE!Y287</f>
        <v>Bordeaux</v>
      </c>
      <c r="B288" t="str">
        <f>IF(DATA_GOES_HERE!AH287="","",
IF(ISNUMBER(SEARCH("*ADULTS*",DATA_GOES_HERE!AH287)),"ADULTS",
IF(ISNUMBER(SEARCH("*CHILDREN*",DATA_GOES_HERE!AH287)),"CHILDREN",
IF(ISNUMBER(SEARCH("*TEENS*",DATA_GOES_HERE!AH287)),"TEENS"))))</f>
        <v>TEENS</v>
      </c>
      <c r="D288" t="str">
        <f>CONCATENATE(DATA_GOES_HERE!A287,CHAR(13),DATA_GOES_HERE!L287,", ",TEXT((DATA_GOES_HERE!J287),"MMM D")," ",TEXT((DATA_GOES_HERE!M287), "h:mm am/pm"))</f>
        <v xml:space="preserve"> Anime Movie Thursdays_x000D_Thursday, Mar 17 4:00 PM</v>
      </c>
    </row>
    <row r="289" spans="1:4" x14ac:dyDescent="0.25">
      <c r="A289" t="str">
        <f>DATA_GOES_HERE!Y118</f>
        <v>Bellevue</v>
      </c>
      <c r="B289" t="str">
        <f>IF(DATA_GOES_HERE!AH118="","",
IF(ISNUMBER(SEARCH("*ADULTS*",DATA_GOES_HERE!AH118)),"ADULTS",
IF(ISNUMBER(SEARCH("*CHILDREN*",DATA_GOES_HERE!AH118)),"CHILDREN",
IF(ISNUMBER(SEARCH("*TEENS*",DATA_GOES_HERE!AH118)),"TEENS"))))</f>
        <v>ADULTS</v>
      </c>
      <c r="D289" t="str">
        <f>CONCATENATE(DATA_GOES_HERE!A118,CHAR(13),DATA_GOES_HERE!L118,", ",TEXT((DATA_GOES_HERE!J118),"MMM D")," ",TEXT((DATA_GOES_HERE!M118), "h:mm am/pm"))</f>
        <v xml:space="preserve"> First-Time Homebuyers Workshop_x000D_Monday, Apr 11 6:00 PM</v>
      </c>
    </row>
    <row r="290" spans="1:4" x14ac:dyDescent="0.25">
      <c r="A290" t="str">
        <f>DATA_GOES_HERE!Y289</f>
        <v>East</v>
      </c>
      <c r="B290" t="str">
        <f>IF(DATA_GOES_HERE!AH289="","",
IF(ISNUMBER(SEARCH("*ADULTS*",DATA_GOES_HERE!AH289)),"ADULTS",
IF(ISNUMBER(SEARCH("*CHILDREN*",DATA_GOES_HERE!AH289)),"CHILDREN",
IF(ISNUMBER(SEARCH("*TEENS*",DATA_GOES_HERE!AH289)),"TEENS"))))</f>
        <v>ADULTS</v>
      </c>
      <c r="D290" t="str">
        <f>CONCATENATE(DATA_GOES_HERE!A289,CHAR(13),DATA_GOES_HERE!L289,", ",TEXT((DATA_GOES_HERE!J289),"MMM D")," ",TEXT((DATA_GOES_HERE!M289), "h:mm am/pm"))</f>
        <v xml:space="preserve"> Yoga_x000D_Thursday, Mar 17 6:30 PM</v>
      </c>
    </row>
    <row r="291" spans="1:4" x14ac:dyDescent="0.25">
      <c r="A291" t="str">
        <f>DATA_GOES_HERE!Y120</f>
        <v>Bellevue</v>
      </c>
      <c r="B291" t="str">
        <f>IF(DATA_GOES_HERE!AH120="","",
IF(ISNUMBER(SEARCH("*ADULTS*",DATA_GOES_HERE!AH120)),"ADULTS",
IF(ISNUMBER(SEARCH("*CHILDREN*",DATA_GOES_HERE!AH120)),"CHILDREN",
IF(ISNUMBER(SEARCH("*TEENS*",DATA_GOES_HERE!AH120)),"TEENS"))))</f>
        <v>CHILDREN</v>
      </c>
      <c r="D291" t="str">
        <f>CONCATENATE(DATA_GOES_HERE!A120,CHAR(13),DATA_GOES_HERE!L120,", ",TEXT((DATA_GOES_HERE!J120),"MMM D")," ",TEXT((DATA_GOES_HERE!M120), "h:mm am/pm"))</f>
        <v xml:space="preserve"> Adventure Club: Dicover Isaac Murphy, Legendary Jockey_x000D_Tuesday, Apr 12 4:00 PM</v>
      </c>
    </row>
    <row r="292" spans="1:4" x14ac:dyDescent="0.25">
      <c r="A292" t="str">
        <f>DATA_GOES_HERE!Y291</f>
        <v>Bordeaux</v>
      </c>
      <c r="B292" t="str">
        <f>IF(DATA_GOES_HERE!AH291="","",
IF(ISNUMBER(SEARCH("*ADULTS*",DATA_GOES_HERE!AH291)),"ADULTS",
IF(ISNUMBER(SEARCH("*CHILDREN*",DATA_GOES_HERE!AH291)),"CHILDREN",
IF(ISNUMBER(SEARCH("*TEENS*",DATA_GOES_HERE!AH291)),"TEENS"))))</f>
        <v>ADULTS</v>
      </c>
      <c r="D292" t="str">
        <f>CONCATENATE(DATA_GOES_HERE!A291,CHAR(13),DATA_GOES_HERE!L291,", ",TEXT((DATA_GOES_HERE!J291),"MMM D")," ",TEXT((DATA_GOES_HERE!M291), "h:mm am/pm"))</f>
        <v xml:space="preserve"> A Taste of Jazz Rhapsody_x000D_Saturday, Mar 19 2:30 PM</v>
      </c>
    </row>
    <row r="293" spans="1:4" x14ac:dyDescent="0.25">
      <c r="A293" t="str">
        <f>DATA_GOES_HERE!Y122</f>
        <v>Bellevue</v>
      </c>
      <c r="B293" t="str">
        <f>IF(DATA_GOES_HERE!AH122="","",
IF(ISNUMBER(SEARCH("*ADULTS*",DATA_GOES_HERE!AH122)),"ADULTS",
IF(ISNUMBER(SEARCH("*CHILDREN*",DATA_GOES_HERE!AH122)),"CHILDREN",
IF(ISNUMBER(SEARCH("*TEENS*",DATA_GOES_HERE!AH122)),"TEENS"))))</f>
        <v>CHILDREN</v>
      </c>
      <c r="D293" t="str">
        <f>CONCATENATE(DATA_GOES_HERE!A122,CHAR(13),DATA_GOES_HERE!L122,", ",TEXT((DATA_GOES_HERE!J122),"MMM D")," ",TEXT((DATA_GOES_HERE!M122), "h:mm am/pm"))</f>
        <v xml:space="preserve"> Story Time: Group Puzzle Activity_x000D_Wednesday, Apr 13 10:15 AM</v>
      </c>
    </row>
    <row r="294" spans="1:4" x14ac:dyDescent="0.25">
      <c r="A294" t="str">
        <f>DATA_GOES_HERE!Y293</f>
        <v>East</v>
      </c>
      <c r="B294" t="str">
        <f>IF(DATA_GOES_HERE!AH293="","",
IF(ISNUMBER(SEARCH("*ADULTS*",DATA_GOES_HERE!AH293)),"ADULTS",
IF(ISNUMBER(SEARCH("*CHILDREN*",DATA_GOES_HERE!AH293)),"CHILDREN",
IF(ISNUMBER(SEARCH("*TEENS*",DATA_GOES_HERE!AH293)),"TEENS"))))</f>
        <v>TEENS</v>
      </c>
      <c r="D294" t="str">
        <f>CONCATENATE(DATA_GOES_HERE!A293,CHAR(13),DATA_GOES_HERE!L293,", ",TEXT((DATA_GOES_HERE!J293),"MMM D")," ",TEXT((DATA_GOES_HERE!M293), "h:mm am/pm"))</f>
        <v xml:space="preserve"> Dragon Ball Z: Xenoverse Tournament_x000D_Monday, Mar 21 3:00 PM</v>
      </c>
    </row>
    <row r="295" spans="1:4" x14ac:dyDescent="0.25">
      <c r="A295" t="str">
        <f>DATA_GOES_HERE!Y124</f>
        <v>Bellevue</v>
      </c>
      <c r="B295" t="str">
        <f>IF(DATA_GOES_HERE!AH124="","",
IF(ISNUMBER(SEARCH("*ADULTS*",DATA_GOES_HERE!AH124)),"ADULTS",
IF(ISNUMBER(SEARCH("*CHILDREN*",DATA_GOES_HERE!AH124)),"CHILDREN",
IF(ISNUMBER(SEARCH("*TEENS*",DATA_GOES_HERE!AH124)),"TEENS"))))</f>
        <v>CHILDREN</v>
      </c>
      <c r="D295" t="str">
        <f>CONCATENATE(DATA_GOES_HERE!A124,CHAR(13),DATA_GOES_HERE!L124,", ",TEXT((DATA_GOES_HERE!J124),"MMM D")," ",TEXT((DATA_GOES_HERE!M124), "h:mm am/pm"))</f>
        <v xml:space="preserve"> Homeschool Crew: Caring for and Keeping Bees_x000D_Wednesday, Apr 13 2:00 PM</v>
      </c>
    </row>
    <row r="296" spans="1:4" x14ac:dyDescent="0.25">
      <c r="A296" t="str">
        <f>DATA_GOES_HERE!Y295</f>
        <v>Bordeaux</v>
      </c>
      <c r="B296" t="str">
        <f>IF(DATA_GOES_HERE!AH295="","",
IF(ISNUMBER(SEARCH("*ADULTS*",DATA_GOES_HERE!AH295)),"ADULTS",
IF(ISNUMBER(SEARCH("*CHILDREN*",DATA_GOES_HERE!AH295)),"CHILDREN",
IF(ISNUMBER(SEARCH("*TEENS*",DATA_GOES_HERE!AH295)),"TEENS"))))</f>
        <v>CHILDREN</v>
      </c>
      <c r="D296" t="str">
        <f>CONCATENATE(DATA_GOES_HERE!A295,CHAR(13),DATA_GOES_HERE!L295,", ",TEXT((DATA_GOES_HERE!J295),"MMM D")," ",TEXT((DATA_GOES_HERE!M295), "h:mm am/pm"))</f>
        <v xml:space="preserve"> Preschool Story Time_x000D_Tuesday, Mar 22 10:30 AM</v>
      </c>
    </row>
    <row r="297" spans="1:4" x14ac:dyDescent="0.25">
      <c r="A297" t="str">
        <f>DATA_GOES_HERE!Y126</f>
        <v>Bellevue</v>
      </c>
      <c r="B297" t="str">
        <f>IF(DATA_GOES_HERE!AH126="","",
IF(ISNUMBER(SEARCH("*ADULTS*",DATA_GOES_HERE!AH126)),"ADULTS",
IF(ISNUMBER(SEARCH("*CHILDREN*",DATA_GOES_HERE!AH126)),"CHILDREN",
IF(ISNUMBER(SEARCH("*TEENS*",DATA_GOES_HERE!AH126)),"TEENS"))))</f>
        <v>TEENS</v>
      </c>
      <c r="D297" t="str">
        <f>CONCATENATE(DATA_GOES_HERE!A126,CHAR(13),DATA_GOES_HERE!L126,", ",TEXT((DATA_GOES_HERE!J126),"MMM D")," ",TEXT((DATA_GOES_HERE!M126), "h:mm am/pm"))</f>
        <v xml:space="preserve"> Teen Studio: Crafts, Gaming, Robotics, and More_x000D_Wednesday, Apr 13 4:15 PM</v>
      </c>
    </row>
    <row r="298" spans="1:4" x14ac:dyDescent="0.25">
      <c r="A298" t="str">
        <f>DATA_GOES_HERE!Y297</f>
        <v>Bordeaux</v>
      </c>
      <c r="B298" t="str">
        <f>IF(DATA_GOES_HERE!AH297="","",
IF(ISNUMBER(SEARCH("*ADULTS*",DATA_GOES_HERE!AH297)),"ADULTS",
IF(ISNUMBER(SEARCH("*CHILDREN*",DATA_GOES_HERE!AH297)),"CHILDREN",
IF(ISNUMBER(SEARCH("*TEENS*",DATA_GOES_HERE!AH297)),"TEENS"))))</f>
        <v>CHILDREN</v>
      </c>
      <c r="D298" t="str">
        <f>CONCATENATE(DATA_GOES_HERE!A297,CHAR(13),DATA_GOES_HERE!L297,", ",TEXT((DATA_GOES_HERE!J297),"MMM D")," ",TEXT((DATA_GOES_HERE!M297), "h:mm am/pm"))</f>
        <v xml:space="preserve"> Twilight Story Hour_x000D_Tuesday, Mar 22 6:00 PM</v>
      </c>
    </row>
    <row r="299" spans="1:4" x14ac:dyDescent="0.25">
      <c r="A299" t="str">
        <f>DATA_GOES_HERE!Y128</f>
        <v>Bellevue</v>
      </c>
      <c r="B299" t="str">
        <f>IF(DATA_GOES_HERE!AH128="","",
IF(ISNUMBER(SEARCH("*ADULTS*",DATA_GOES_HERE!AH128)),"ADULTS",
IF(ISNUMBER(SEARCH("*CHILDREN*",DATA_GOES_HERE!AH128)),"CHILDREN",
IF(ISNUMBER(SEARCH("*TEENS*",DATA_GOES_HERE!AH128)),"TEENS"))))</f>
        <v>CHILDREN</v>
      </c>
      <c r="D299" t="str">
        <f>CONCATENATE(DATA_GOES_HERE!A128,CHAR(13),DATA_GOES_HERE!L128,", ",TEXT((DATA_GOES_HERE!J128),"MMM D")," ",TEXT((DATA_GOES_HERE!M128), "h:mm am/pm"))</f>
        <v xml:space="preserve"> Crayon Kids: Crafts and Fun_x000D_Thursday, Apr 14 10:15 AM</v>
      </c>
    </row>
    <row r="300" spans="1:4" x14ac:dyDescent="0.25">
      <c r="A300" t="str">
        <f>DATA_GOES_HERE!Y299</f>
        <v>Bordeaux</v>
      </c>
      <c r="B300" t="str">
        <f>IF(DATA_GOES_HERE!AH299="","",
IF(ISNUMBER(SEARCH("*ADULTS*",DATA_GOES_HERE!AH299)),"ADULTS",
IF(ISNUMBER(SEARCH("*CHILDREN*",DATA_GOES_HERE!AH299)),"CHILDREN",
IF(ISNUMBER(SEARCH("*TEENS*",DATA_GOES_HERE!AH299)),"TEENS"))))</f>
        <v>ADULTS</v>
      </c>
      <c r="D300" t="str">
        <f>CONCATENATE(DATA_GOES_HERE!A299,CHAR(13),DATA_GOES_HERE!L299,", ",TEXT((DATA_GOES_HERE!J299),"MMM D")," ",TEXT((DATA_GOES_HERE!M299), "h:mm am/pm"))</f>
        <v xml:space="preserve"> Internet Safety _x000D_Wednesday, Mar 23 10:00 AM</v>
      </c>
    </row>
    <row r="301" spans="1:4" x14ac:dyDescent="0.25">
      <c r="A301" t="str">
        <f>DATA_GOES_HERE!Y130</f>
        <v>Bellevue</v>
      </c>
      <c r="B301" t="str">
        <f>IF(DATA_GOES_HERE!AH130="","",
IF(ISNUMBER(SEARCH("*ADULTS*",DATA_GOES_HERE!AH130)),"ADULTS",
IF(ISNUMBER(SEARCH("*CHILDREN*",DATA_GOES_HERE!AH130)),"CHILDREN",
IF(ISNUMBER(SEARCH("*TEENS*",DATA_GOES_HERE!AH130)),"TEENS"))))</f>
        <v>TEENS</v>
      </c>
      <c r="D301" t="str">
        <f>CONCATENATE(DATA_GOES_HERE!A130,CHAR(13),DATA_GOES_HERE!L130,", ",TEXT((DATA_GOES_HERE!J130),"MMM D")," ",TEXT((DATA_GOES_HERE!M130), "h:mm am/pm"))</f>
        <v xml:space="preserve"> Teen Studio: Crafts, Gaming, Robotics, and More_x000D_Thursday, Apr 14 4:15 PM</v>
      </c>
    </row>
    <row r="302" spans="1:4" x14ac:dyDescent="0.25">
      <c r="A302" t="str">
        <f>DATA_GOES_HERE!Y301</f>
        <v>Bordeaux</v>
      </c>
      <c r="B302" t="str">
        <f>IF(DATA_GOES_HERE!AH301="","",
IF(ISNUMBER(SEARCH("*ADULTS*",DATA_GOES_HERE!AH301)),"ADULTS",
IF(ISNUMBER(SEARCH("*CHILDREN*",DATA_GOES_HERE!AH301)),"CHILDREN",
IF(ISNUMBER(SEARCH("*TEENS*",DATA_GOES_HERE!AH301)),"TEENS"))))</f>
        <v>TEENS</v>
      </c>
      <c r="D302" t="str">
        <f>CONCATENATE(DATA_GOES_HERE!A301,CHAR(13),DATA_GOES_HERE!L301,", ",TEXT((DATA_GOES_HERE!J301),"MMM D")," ",TEXT((DATA_GOES_HERE!M301), "h:mm am/pm"))</f>
        <v xml:space="preserve"> Teen Time: In it to Win It Wednesdays_x000D_Wednesday, Mar 23 4:00 PM</v>
      </c>
    </row>
    <row r="303" spans="1:4" x14ac:dyDescent="0.25">
      <c r="A303" t="str">
        <f>DATA_GOES_HERE!Y132</f>
        <v>Bellevue</v>
      </c>
      <c r="B303" t="str">
        <f>IF(DATA_GOES_HERE!AH132="","",
IF(ISNUMBER(SEARCH("*ADULTS*",DATA_GOES_HERE!AH132)),"ADULTS",
IF(ISNUMBER(SEARCH("*CHILDREN*",DATA_GOES_HERE!AH132)),"CHILDREN",
IF(ISNUMBER(SEARCH("*TEENS*",DATA_GOES_HERE!AH132)),"TEENS"))))</f>
        <v>ADULTS</v>
      </c>
      <c r="D303" t="str">
        <f>CONCATENATE(DATA_GOES_HERE!A132,CHAR(13),DATA_GOES_HERE!L132,", ",TEXT((DATA_GOES_HERE!J132),"MMM D")," ",TEXT((DATA_GOES_HERE!M132), "h:mm am/pm"))</f>
        <v xml:space="preserve"> Novel Conversations: The Color of Water by James McBride_x000D_Thursday, Apr 14 6:00 PM</v>
      </c>
    </row>
    <row r="304" spans="1:4" x14ac:dyDescent="0.25">
      <c r="A304" t="str">
        <f>DATA_GOES_HERE!Y303</f>
        <v>East</v>
      </c>
      <c r="B304" t="str">
        <f>IF(DATA_GOES_HERE!AH303="","",
IF(ISNUMBER(SEARCH("*ADULTS*",DATA_GOES_HERE!AH303)),"ADULTS",
IF(ISNUMBER(SEARCH("*CHILDREN*",DATA_GOES_HERE!AH303)),"CHILDREN",
IF(ISNUMBER(SEARCH("*TEENS*",DATA_GOES_HERE!AH303)),"TEENS"))))</f>
        <v>TEENS</v>
      </c>
      <c r="D304" t="str">
        <f>CONCATENATE(DATA_GOES_HERE!A303,CHAR(13),DATA_GOES_HERE!L303,", ",TEXT((DATA_GOES_HERE!J303),"MMM D")," ",TEXT((DATA_GOES_HERE!M303), "h:mm am/pm"))</f>
        <v xml:space="preserve"> Tech Thursday_x000D_Thursday, Mar 24 3:00 PM</v>
      </c>
    </row>
    <row r="305" spans="1:4" x14ac:dyDescent="0.25">
      <c r="A305" t="str">
        <f>DATA_GOES_HERE!Y134</f>
        <v>Bellevue</v>
      </c>
      <c r="B305" t="str">
        <f>IF(DATA_GOES_HERE!AH134="","",
IF(ISNUMBER(SEARCH("*ADULTS*",DATA_GOES_HERE!AH134)),"ADULTS",
IF(ISNUMBER(SEARCH("*CHILDREN*",DATA_GOES_HERE!AH134)),"CHILDREN",
IF(ISNUMBER(SEARCH("*TEENS*",DATA_GOES_HERE!AH134)),"TEENS"))))</f>
        <v>CHILDREN</v>
      </c>
      <c r="D305" t="str">
        <f>CONCATENATE(DATA_GOES_HERE!A134,CHAR(13),DATA_GOES_HERE!L134,", ",TEXT((DATA_GOES_HERE!J134),"MMM D")," ",TEXT((DATA_GOES_HERE!M134), "h:mm am/pm"))</f>
        <v xml:space="preserve"> Storyland Saturdays: Preschool Story Time_x000D_Saturday, Apr 16 10:15 AM</v>
      </c>
    </row>
    <row r="306" spans="1:4" x14ac:dyDescent="0.25">
      <c r="A306" t="str">
        <f>DATA_GOES_HERE!Y305</f>
        <v>Bordeaux</v>
      </c>
      <c r="B306" t="str">
        <f>IF(DATA_GOES_HERE!AH305="","",
IF(ISNUMBER(SEARCH("*ADULTS*",DATA_GOES_HERE!AH305)),"ADULTS",
IF(ISNUMBER(SEARCH("*CHILDREN*",DATA_GOES_HERE!AH305)),"CHILDREN",
IF(ISNUMBER(SEARCH("*TEENS*",DATA_GOES_HERE!AH305)),"TEENS"))))</f>
        <v>TEENS</v>
      </c>
      <c r="D306" t="str">
        <f>CONCATENATE(DATA_GOES_HERE!A305,CHAR(13),DATA_GOES_HERE!L305,", ",TEXT((DATA_GOES_HERE!J305),"MMM D")," ",TEXT((DATA_GOES_HERE!M305), "h:mm am/pm"))</f>
        <v xml:space="preserve"> Anime Movie Thursdays_x000D_Thursday, Mar 24 4:00 PM</v>
      </c>
    </row>
    <row r="307" spans="1:4" x14ac:dyDescent="0.25">
      <c r="A307" t="str">
        <f>DATA_GOES_HERE!Y136</f>
        <v>Bellevue</v>
      </c>
      <c r="B307" t="str">
        <f>IF(DATA_GOES_HERE!AH136="","",
IF(ISNUMBER(SEARCH("*ADULTS*",DATA_GOES_HERE!AH136)),"ADULTS",
IF(ISNUMBER(SEARCH("*CHILDREN*",DATA_GOES_HERE!AH136)),"CHILDREN",
IF(ISNUMBER(SEARCH("*TEENS*",DATA_GOES_HERE!AH136)),"TEENS"))))</f>
        <v>CHILDREN</v>
      </c>
      <c r="D307" t="str">
        <f>CONCATENATE(DATA_GOES_HERE!A136,CHAR(13),DATA_GOES_HERE!L136,", ",TEXT((DATA_GOES_HERE!J136),"MMM D")," ",TEXT((DATA_GOES_HERE!M136), "h:mm am/pm"))</f>
        <v xml:space="preserve"> LEGO Club_x000D_Sunday, Apr 17 3:00 PM</v>
      </c>
    </row>
    <row r="308" spans="1:4" x14ac:dyDescent="0.25">
      <c r="A308" t="str">
        <f>DATA_GOES_HERE!Y307</f>
        <v>All Libraries</v>
      </c>
      <c r="B308" t="b">
        <f>IF(DATA_GOES_HERE!AH307="","",
IF(ISNUMBER(SEARCH("*ADULTS*",DATA_GOES_HERE!AH307)),"ADULTS",
IF(ISNUMBER(SEARCH("*CHILDREN*",DATA_GOES_HERE!AH307)),"CHILDREN",
IF(ISNUMBER(SEARCH("*TEENS*",DATA_GOES_HERE!AH307)),"TEENS"))))</f>
        <v>0</v>
      </c>
      <c r="D308" t="str">
        <f>CONCATENATE(DATA_GOES_HERE!A307,CHAR(13),DATA_GOES_HERE!L307,", ",TEXT((DATA_GOES_HERE!J307),"MMM D")," ",TEXT((DATA_GOES_HERE!M307), "h:mm am/pm"))</f>
        <v xml:space="preserve"> CLOSED: Easter Sunday_x000D_Sunday, Mar 27 12:00 AM</v>
      </c>
    </row>
    <row r="309" spans="1:4" x14ac:dyDescent="0.25">
      <c r="A309" t="str">
        <f>DATA_GOES_HERE!Y138</f>
        <v>Bellevue</v>
      </c>
      <c r="B309" t="str">
        <f>IF(DATA_GOES_HERE!AH138="","",
IF(ISNUMBER(SEARCH("*ADULTS*",DATA_GOES_HERE!AH138)),"ADULTS",
IF(ISNUMBER(SEARCH("*CHILDREN*",DATA_GOES_HERE!AH138)),"CHILDREN",
IF(ISNUMBER(SEARCH("*TEENS*",DATA_GOES_HERE!AH138)),"TEENS"))))</f>
        <v>TEENS</v>
      </c>
      <c r="D309" t="str">
        <f>CONCATENATE(DATA_GOES_HERE!A138,CHAR(13),DATA_GOES_HERE!L138,", ",TEXT((DATA_GOES_HERE!J138),"MMM D")," ",TEXT((DATA_GOES_HERE!M138), "h:mm am/pm"))</f>
        <v xml:space="preserve"> Teen Studio: Crafts, Gaming, Robotics, and More_x000D_Monday, Apr 18 4:15 PM</v>
      </c>
    </row>
    <row r="310" spans="1:4" x14ac:dyDescent="0.25">
      <c r="A310" t="str">
        <f>DATA_GOES_HERE!Y309</f>
        <v>Donelson</v>
      </c>
      <c r="B310" t="str">
        <f>IF(DATA_GOES_HERE!AH309="","",
IF(ISNUMBER(SEARCH("*ADULTS*",DATA_GOES_HERE!AH309)),"ADULTS",
IF(ISNUMBER(SEARCH("*CHILDREN*",DATA_GOES_HERE!AH309)),"CHILDREN",
IF(ISNUMBER(SEARCH("*TEENS*",DATA_GOES_HERE!AH309)),"TEENS"))))</f>
        <v>CHILDREN</v>
      </c>
      <c r="D310" t="str">
        <f>CONCATENATE(DATA_GOES_HERE!A309,CHAR(13),DATA_GOES_HERE!L309,", ",TEXT((DATA_GOES_HERE!J309),"MMM D")," ",TEXT((DATA_GOES_HERE!M309), "h:mm am/pm"))</f>
        <v xml:space="preserve"> Preschool Story Time_x000D_Monday, Mar 28 10:30 AM</v>
      </c>
    </row>
    <row r="311" spans="1:4" x14ac:dyDescent="0.25">
      <c r="A311" t="str">
        <f>DATA_GOES_HERE!Y140</f>
        <v>Bellevue</v>
      </c>
      <c r="B311" t="str">
        <f>IF(DATA_GOES_HERE!AH140="","",
IF(ISNUMBER(SEARCH("*ADULTS*",DATA_GOES_HERE!AH140)),"ADULTS",
IF(ISNUMBER(SEARCH("*CHILDREN*",DATA_GOES_HERE!AH140)),"CHILDREN",
IF(ISNUMBER(SEARCH("*TEENS*",DATA_GOES_HERE!AH140)),"TEENS"))))</f>
        <v>CHILDREN</v>
      </c>
      <c r="D311" t="str">
        <f>CONCATENATE(DATA_GOES_HERE!A140,CHAR(13),DATA_GOES_HERE!L140,", ",TEXT((DATA_GOES_HERE!J140),"MMM D")," ",TEXT((DATA_GOES_HERE!M140), "h:mm am/pm"))</f>
        <v xml:space="preserve"> Nashville Ballet presents Cinderella_x000D_Tuesday, Apr 19 10:30 AM</v>
      </c>
    </row>
    <row r="312" spans="1:4" x14ac:dyDescent="0.25">
      <c r="A312" t="str">
        <f>DATA_GOES_HERE!Y311</f>
        <v>Bordeaux</v>
      </c>
      <c r="B312" t="str">
        <f>IF(DATA_GOES_HERE!AH311="","",
IF(ISNUMBER(SEARCH("*ADULTS*",DATA_GOES_HERE!AH311)),"ADULTS",
IF(ISNUMBER(SEARCH("*CHILDREN*",DATA_GOES_HERE!AH311)),"CHILDREN",
IF(ISNUMBER(SEARCH("*TEENS*",DATA_GOES_HERE!AH311)),"TEENS"))))</f>
        <v>TEENS</v>
      </c>
      <c r="D312" t="str">
        <f>CONCATENATE(DATA_GOES_HERE!A311,CHAR(13),DATA_GOES_HERE!L311,", ",TEXT((DATA_GOES_HERE!J311),"MMM D")," ",TEXT((DATA_GOES_HERE!M311), "h:mm am/pm"))</f>
        <v xml:space="preserve"> Manga Drawing with Shirley Barker_x000D_Monday, Mar 28 4:00 PM</v>
      </c>
    </row>
    <row r="313" spans="1:4" x14ac:dyDescent="0.25">
      <c r="A313" t="str">
        <f>DATA_GOES_HERE!Y142</f>
        <v>Bellevue</v>
      </c>
      <c r="B313" t="str">
        <f>IF(DATA_GOES_HERE!AH142="","",
IF(ISNUMBER(SEARCH("*ADULTS*",DATA_GOES_HERE!AH142)),"ADULTS",
IF(ISNUMBER(SEARCH("*CHILDREN*",DATA_GOES_HERE!AH142)),"CHILDREN",
IF(ISNUMBER(SEARCH("*TEENS*",DATA_GOES_HERE!AH142)),"TEENS"))))</f>
        <v>TEENS</v>
      </c>
      <c r="D313" t="str">
        <f>CONCATENATE(DATA_GOES_HERE!A142,CHAR(13),DATA_GOES_HERE!L142,", ",TEXT((DATA_GOES_HERE!J142),"MMM D")," ",TEXT((DATA_GOES_HERE!M142), "h:mm am/pm"))</f>
        <v xml:space="preserve"> Teen Studio: Crafts, Gaming, Robotics, and More_x000D_Tuesday, Apr 19 4:15 PM</v>
      </c>
    </row>
    <row r="314" spans="1:4" x14ac:dyDescent="0.25">
      <c r="A314" t="str">
        <f>DATA_GOES_HERE!Y313</f>
        <v>East</v>
      </c>
      <c r="B314" t="str">
        <f>IF(DATA_GOES_HERE!AH313="","",
IF(ISNUMBER(SEARCH("*ADULTS*",DATA_GOES_HERE!AH313)),"ADULTS",
IF(ISNUMBER(SEARCH("*CHILDREN*",DATA_GOES_HERE!AH313)),"CHILDREN",
IF(ISNUMBER(SEARCH("*TEENS*",DATA_GOES_HERE!AH313)),"TEENS"))))</f>
        <v>TEENS</v>
      </c>
      <c r="D314" t="str">
        <f>CONCATENATE(DATA_GOES_HERE!A313,CHAR(13),DATA_GOES_HERE!L313,", ",TEXT((DATA_GOES_HERE!J313),"MMM D")," ",TEXT((DATA_GOES_HERE!M313), "h:mm am/pm"))</f>
        <v xml:space="preserve"> Origami Workshop_x000D_Tuesday, Mar 29 3:00 PM</v>
      </c>
    </row>
    <row r="315" spans="1:4" x14ac:dyDescent="0.25">
      <c r="A315" t="str">
        <f>DATA_GOES_HERE!Y144</f>
        <v>Bellevue</v>
      </c>
      <c r="B315" t="str">
        <f>IF(DATA_GOES_HERE!AH144="","",
IF(ISNUMBER(SEARCH("*ADULTS*",DATA_GOES_HERE!AH144)),"ADULTS",
IF(ISNUMBER(SEARCH("*CHILDREN*",DATA_GOES_HERE!AH144)),"CHILDREN",
IF(ISNUMBER(SEARCH("*TEENS*",DATA_GOES_HERE!AH144)),"TEENS"))))</f>
        <v>CHILDREN</v>
      </c>
      <c r="D315" t="str">
        <f>CONCATENATE(DATA_GOES_HERE!A144,CHAR(13),DATA_GOES_HERE!L144,", ",TEXT((DATA_GOES_HERE!J144),"MMM D")," ",TEXT((DATA_GOES_HERE!M144), "h:mm am/pm"))</f>
        <v xml:space="preserve"> Story Time_x000D_Wednesday, Apr 20 10:15 AM</v>
      </c>
    </row>
    <row r="316" spans="1:4" x14ac:dyDescent="0.25">
      <c r="A316" t="str">
        <f>DATA_GOES_HERE!Y315</f>
        <v>Bordeaux</v>
      </c>
      <c r="B316" t="str">
        <f>IF(DATA_GOES_HERE!AH315="","",
IF(ISNUMBER(SEARCH("*ADULTS*",DATA_GOES_HERE!AH315)),"ADULTS",
IF(ISNUMBER(SEARCH("*CHILDREN*",DATA_GOES_HERE!AH315)),"CHILDREN",
IF(ISNUMBER(SEARCH("*TEENS*",DATA_GOES_HERE!AH315)),"TEENS"))))</f>
        <v>CHILDREN</v>
      </c>
      <c r="D316" t="str">
        <f>CONCATENATE(DATA_GOES_HERE!A315,CHAR(13),DATA_GOES_HERE!L315,", ",TEXT((DATA_GOES_HERE!J315),"MMM D")," ",TEXT((DATA_GOES_HERE!M315), "h:mm am/pm"))</f>
        <v xml:space="preserve"> Twilight Story Hour_x000D_Tuesday, Mar 29 6:00 PM</v>
      </c>
    </row>
    <row r="317" spans="1:4" x14ac:dyDescent="0.25">
      <c r="A317" t="str">
        <f>DATA_GOES_HERE!Y146</f>
        <v>Bellevue</v>
      </c>
      <c r="B317" t="str">
        <f>IF(DATA_GOES_HERE!AH146="","",
IF(ISNUMBER(SEARCH("*ADULTS*",DATA_GOES_HERE!AH146)),"ADULTS",
IF(ISNUMBER(SEARCH("*CHILDREN*",DATA_GOES_HERE!AH146)),"CHILDREN",
IF(ISNUMBER(SEARCH("*TEENS*",DATA_GOES_HERE!AH146)),"TEENS"))))</f>
        <v>ADULTS</v>
      </c>
      <c r="D317" t="str">
        <f>CONCATENATE(DATA_GOES_HERE!A146,CHAR(13),DATA_GOES_HERE!L146,", ",TEXT((DATA_GOES_HERE!J146),"MMM D")," ",TEXT((DATA_GOES_HERE!M146), "h:mm am/pm"))</f>
        <v xml:space="preserve"> Connecting Online for Seniors_x000D_Wednesday, Apr 20 2:00 PM</v>
      </c>
    </row>
    <row r="318" spans="1:4" x14ac:dyDescent="0.25">
      <c r="A318" t="str">
        <f>DATA_GOES_HERE!Y317</f>
        <v>Bordeaux</v>
      </c>
      <c r="B318" t="str">
        <f>IF(DATA_GOES_HERE!AH317="","",
IF(ISNUMBER(SEARCH("*ADULTS*",DATA_GOES_HERE!AH317)),"ADULTS",
IF(ISNUMBER(SEARCH("*CHILDREN*",DATA_GOES_HERE!AH317)),"CHILDREN",
IF(ISNUMBER(SEARCH("*TEENS*",DATA_GOES_HERE!AH317)),"TEENS"))))</f>
        <v>ADULTS</v>
      </c>
      <c r="D318" t="str">
        <f>CONCATENATE(DATA_GOES_HERE!A317,CHAR(13),DATA_GOES_HERE!L317,", ",TEXT((DATA_GOES_HERE!J317),"MMM D")," ",TEXT((DATA_GOES_HERE!M317), "h:mm am/pm"))</f>
        <v xml:space="preserve"> Getting Started with Microsoft PowerPoint_x000D_Wednesday, Mar 30 2:00 PM</v>
      </c>
    </row>
    <row r="319" spans="1:4" x14ac:dyDescent="0.25">
      <c r="A319" t="str">
        <f>DATA_GOES_HERE!Y148</f>
        <v>Bellevue</v>
      </c>
      <c r="B319" t="str">
        <f>IF(DATA_GOES_HERE!AH148="","",
IF(ISNUMBER(SEARCH("*ADULTS*",DATA_GOES_HERE!AH148)),"ADULTS",
IF(ISNUMBER(SEARCH("*CHILDREN*",DATA_GOES_HERE!AH148)),"CHILDREN",
IF(ISNUMBER(SEARCH("*TEENS*",DATA_GOES_HERE!AH148)),"TEENS"))))</f>
        <v>ADULTS</v>
      </c>
      <c r="D319" t="str">
        <f>CONCATENATE(DATA_GOES_HERE!A148,CHAR(13),DATA_GOES_HERE!L148,", ",TEXT((DATA_GOES_HERE!J148),"MMM D")," ",TEXT((DATA_GOES_HERE!M148), "h:mm am/pm"))</f>
        <v xml:space="preserve"> Gentle Yoga for All Levels_x000D_Wednesday, Apr 20 4:30 PM</v>
      </c>
    </row>
    <row r="320" spans="1:4" x14ac:dyDescent="0.25">
      <c r="A320" t="str">
        <f>DATA_GOES_HERE!Y319</f>
        <v>Bordeaux</v>
      </c>
      <c r="B320" t="str">
        <f>IF(DATA_GOES_HERE!AH319="","",
IF(ISNUMBER(SEARCH("*ADULTS*",DATA_GOES_HERE!AH319)),"ADULTS",
IF(ISNUMBER(SEARCH("*CHILDREN*",DATA_GOES_HERE!AH319)),"CHILDREN",
IF(ISNUMBER(SEARCH("*TEENS*",DATA_GOES_HERE!AH319)),"TEENS"))))</f>
        <v>TEENS</v>
      </c>
      <c r="D320" t="str">
        <f>CONCATENATE(DATA_GOES_HERE!A319,CHAR(13),DATA_GOES_HERE!L319,", ",TEXT((DATA_GOES_HERE!J319),"MMM D")," ",TEXT((DATA_GOES_HERE!M319), "h:mm am/pm"))</f>
        <v xml:space="preserve"> Teen Time: In it to Win It Wednesdays_x000D_Wednesday, Mar 30 4:00 PM</v>
      </c>
    </row>
    <row r="321" spans="1:4" x14ac:dyDescent="0.25">
      <c r="A321" t="str">
        <f>DATA_GOES_HERE!Y150</f>
        <v>Bellevue</v>
      </c>
      <c r="B321" t="str">
        <f>IF(DATA_GOES_HERE!AH150="","",
IF(ISNUMBER(SEARCH("*ADULTS*",DATA_GOES_HERE!AH150)),"ADULTS",
IF(ISNUMBER(SEARCH("*CHILDREN*",DATA_GOES_HERE!AH150)),"CHILDREN",
IF(ISNUMBER(SEARCH("*TEENS*",DATA_GOES_HERE!AH150)),"TEENS"))))</f>
        <v>ADULTS</v>
      </c>
      <c r="D321" t="str">
        <f>CONCATENATE(DATA_GOES_HERE!A150,CHAR(13),DATA_GOES_HERE!L150,", ",TEXT((DATA_GOES_HERE!J150),"MMM D")," ",TEXT((DATA_GOES_HERE!M150), "h:mm am/pm"))</f>
        <v xml:space="preserve"> Scrabble Group for All Levels_x000D_Thursday, Apr 21 1:30 PM</v>
      </c>
    </row>
    <row r="322" spans="1:4" x14ac:dyDescent="0.25">
      <c r="A322" t="str">
        <f>DATA_GOES_HERE!Y321</f>
        <v>East</v>
      </c>
      <c r="B322" t="str">
        <f>IF(DATA_GOES_HERE!AH321="","",
IF(ISNUMBER(SEARCH("*ADULTS*",DATA_GOES_HERE!AH321)),"ADULTS",
IF(ISNUMBER(SEARCH("*CHILDREN*",DATA_GOES_HERE!AH321)),"CHILDREN",
IF(ISNUMBER(SEARCH("*TEENS*",DATA_GOES_HERE!AH321)),"TEENS"))))</f>
        <v>TEENS</v>
      </c>
      <c r="D322" t="str">
        <f>CONCATENATE(DATA_GOES_HERE!A321,CHAR(13),DATA_GOES_HERE!L321,", ",TEXT((DATA_GOES_HERE!J321),"MMM D")," ",TEXT((DATA_GOES_HERE!M321), "h:mm am/pm"))</f>
        <v xml:space="preserve"> Move: Big Hero 6 (2014)_x000D_Thursday, Mar 31 3:00 PM</v>
      </c>
    </row>
    <row r="323" spans="1:4" x14ac:dyDescent="0.25">
      <c r="A323" t="str">
        <f>DATA_GOES_HERE!Y152</f>
        <v>Bellevue</v>
      </c>
      <c r="B323" t="str">
        <f>IF(DATA_GOES_HERE!AH152="","",
IF(ISNUMBER(SEARCH("*ADULTS*",DATA_GOES_HERE!AH152)),"ADULTS",
IF(ISNUMBER(SEARCH("*CHILDREN*",DATA_GOES_HERE!AH152)),"CHILDREN",
IF(ISNUMBER(SEARCH("*TEENS*",DATA_GOES_HERE!AH152)),"TEENS"))))</f>
        <v>TEENS</v>
      </c>
      <c r="D323" t="str">
        <f>CONCATENATE(DATA_GOES_HERE!A152,CHAR(13),DATA_GOES_HERE!L152,", ",TEXT((DATA_GOES_HERE!J152),"MMM D")," ",TEXT((DATA_GOES_HERE!M152), "h:mm am/pm"))</f>
        <v xml:space="preserve"> Music Production Workshop_x000D_Thursday, Apr 21 4:30 PM</v>
      </c>
    </row>
    <row r="324" spans="1:4" x14ac:dyDescent="0.25">
      <c r="A324" t="str">
        <f>DATA_GOES_HERE!Y323</f>
        <v>Bordeaux</v>
      </c>
      <c r="B324" t="str">
        <f>IF(DATA_GOES_HERE!AH323="","",
IF(ISNUMBER(SEARCH("*ADULTS*",DATA_GOES_HERE!AH323)),"ADULTS",
IF(ISNUMBER(SEARCH("*CHILDREN*",DATA_GOES_HERE!AH323)),"CHILDREN",
IF(ISNUMBER(SEARCH("*TEENS*",DATA_GOES_HERE!AH323)),"TEENS"))))</f>
        <v>TEENS</v>
      </c>
      <c r="D324" t="str">
        <f>CONCATENATE(DATA_GOES_HERE!A323,CHAR(13),DATA_GOES_HERE!L323,", ",TEXT((DATA_GOES_HERE!J323),"MMM D")," ",TEXT((DATA_GOES_HERE!M323), "h:mm am/pm"))</f>
        <v xml:space="preserve"> Anime Movie Thursdays_x000D_Thursday, Mar 31 4:00 PM</v>
      </c>
    </row>
    <row r="325" spans="1:4" x14ac:dyDescent="0.25">
      <c r="A325" t="str">
        <f>DATA_GOES_HERE!Y154</f>
        <v>Bellevue</v>
      </c>
      <c r="B325" t="str">
        <f>IF(DATA_GOES_HERE!AH154="","",
IF(ISNUMBER(SEARCH("*ADULTS*",DATA_GOES_HERE!AH154)),"ADULTS",
IF(ISNUMBER(SEARCH("*CHILDREN*",DATA_GOES_HERE!AH154)),"CHILDREN",
IF(ISNUMBER(SEARCH("*TEENS*",DATA_GOES_HERE!AH154)),"TEENS"))))</f>
        <v>CHILDREN</v>
      </c>
      <c r="D325" t="str">
        <f>CONCATENATE(DATA_GOES_HERE!A154,CHAR(13),DATA_GOES_HERE!L154,", ",TEXT((DATA_GOES_HERE!J154),"MMM D")," ",TEXT((DATA_GOES_HERE!M154), "h:mm am/pm"))</f>
        <v xml:space="preserve"> Storyland Saturdays: Preschool Story Time_x000D_Saturday, Apr 23 10:15 AM</v>
      </c>
    </row>
    <row r="326" spans="1:4" x14ac:dyDescent="0.25">
      <c r="A326" t="str">
        <f>DATA_GOES_HERE!Y325</f>
        <v>East</v>
      </c>
      <c r="B326" t="str">
        <f>IF(DATA_GOES_HERE!AH325="","",
IF(ISNUMBER(SEARCH("*ADULTS*",DATA_GOES_HERE!AH325)),"ADULTS",
IF(ISNUMBER(SEARCH("*CHILDREN*",DATA_GOES_HERE!AH325)),"CHILDREN",
IF(ISNUMBER(SEARCH("*TEENS*",DATA_GOES_HERE!AH325)),"TEENS"))))</f>
        <v>CHILDREN</v>
      </c>
      <c r="D326" t="str">
        <f>CONCATENATE(DATA_GOES_HERE!A325,CHAR(13),DATA_GOES_HERE!L325,", ",TEXT((DATA_GOES_HERE!J325),"MMM D")," ",TEXT((DATA_GOES_HERE!M325), "h:mm am/pm"))</f>
        <v xml:space="preserve"> Preschool Story Time_x000D_Monday, Apr 4 10:00 AM</v>
      </c>
    </row>
    <row r="327" spans="1:4" x14ac:dyDescent="0.25">
      <c r="A327" t="str">
        <f>DATA_GOES_HERE!Y156</f>
        <v>Bellevue</v>
      </c>
      <c r="B327" t="str">
        <f>IF(DATA_GOES_HERE!AH156="","",
IF(ISNUMBER(SEARCH("*ADULTS*",DATA_GOES_HERE!AH156)),"ADULTS",
IF(ISNUMBER(SEARCH("*CHILDREN*",DATA_GOES_HERE!AH156)),"CHILDREN",
IF(ISNUMBER(SEARCH("*TEENS*",DATA_GOES_HERE!AH156)),"TEENS"))))</f>
        <v>CHILDREN</v>
      </c>
      <c r="D327" t="str">
        <f>CONCATENATE(DATA_GOES_HERE!A156,CHAR(13),DATA_GOES_HERE!L156,", ",TEXT((DATA_GOES_HERE!J156),"MMM D")," ",TEXT((DATA_GOES_HERE!M156), "h:mm am/pm"))</f>
        <v xml:space="preserve"> Mother Goose Moments_x000D_Monday, Apr 25 10:15 AM</v>
      </c>
    </row>
    <row r="328" spans="1:4" x14ac:dyDescent="0.25">
      <c r="A328" t="str">
        <f>DATA_GOES_HERE!Y327</f>
        <v>East</v>
      </c>
      <c r="B328" t="str">
        <f>IF(DATA_GOES_HERE!AH327="","",
IF(ISNUMBER(SEARCH("*ADULTS*",DATA_GOES_HERE!AH327)),"ADULTS",
IF(ISNUMBER(SEARCH("*CHILDREN*",DATA_GOES_HERE!AH327)),"CHILDREN",
IF(ISNUMBER(SEARCH("*TEENS*",DATA_GOES_HERE!AH327)),"TEENS"))))</f>
        <v>TEENS</v>
      </c>
      <c r="D328" t="str">
        <f>CONCATENATE(DATA_GOES_HERE!A327,CHAR(13),DATA_GOES_HERE!L327,", ",TEXT((DATA_GOES_HERE!J327),"MMM D")," ",TEXT((DATA_GOES_HERE!M327), "h:mm am/pm"))</f>
        <v xml:space="preserve"> Gaming Monday_x000D_Monday, Apr 4 3:00 PM</v>
      </c>
    </row>
    <row r="329" spans="1:4" x14ac:dyDescent="0.25">
      <c r="A329" t="str">
        <f>DATA_GOES_HERE!Y158</f>
        <v>Bellevue</v>
      </c>
      <c r="B329" t="str">
        <f>IF(DATA_GOES_HERE!AH158="","",
IF(ISNUMBER(SEARCH("*ADULTS*",DATA_GOES_HERE!AH158)),"ADULTS",
IF(ISNUMBER(SEARCH("*CHILDREN*",DATA_GOES_HERE!AH158)),"CHILDREN",
IF(ISNUMBER(SEARCH("*TEENS*",DATA_GOES_HERE!AH158)),"TEENS"))))</f>
        <v>CHILDREN</v>
      </c>
      <c r="D329" t="str">
        <f>CONCATENATE(DATA_GOES_HERE!A158,CHAR(13),DATA_GOES_HERE!L158,", ",TEXT((DATA_GOES_HERE!J158),"MMM D")," ",TEXT((DATA_GOES_HERE!M158), "h:mm am/pm"))</f>
        <v xml:space="preserve"> Family Fun Time: Songs, Craft, and More_x000D_Monday, Apr 25 6:30 PM</v>
      </c>
    </row>
    <row r="330" spans="1:4" x14ac:dyDescent="0.25">
      <c r="A330" t="str">
        <f>DATA_GOES_HERE!Y329</f>
        <v>Bordeaux</v>
      </c>
      <c r="B330" t="str">
        <f>IF(DATA_GOES_HERE!AH329="","",
IF(ISNUMBER(SEARCH("*ADULTS*",DATA_GOES_HERE!AH329)),"ADULTS",
IF(ISNUMBER(SEARCH("*CHILDREN*",DATA_GOES_HERE!AH329)),"CHILDREN",
IF(ISNUMBER(SEARCH("*TEENS*",DATA_GOES_HERE!AH329)),"TEENS"))))</f>
        <v>CHILDREN</v>
      </c>
      <c r="D330" t="str">
        <f>CONCATENATE(DATA_GOES_HERE!A329,CHAR(13),DATA_GOES_HERE!L329,", ",TEXT((DATA_GOES_HERE!J329),"MMM D")," ",TEXT((DATA_GOES_HERE!M329), "h:mm am/pm"))</f>
        <v xml:space="preserve"> Friends Make the World Go 'Round: Celebrate Diversity _x000D_Tuesday, Apr 5 10:30 AM</v>
      </c>
    </row>
    <row r="331" spans="1:4" x14ac:dyDescent="0.25">
      <c r="A331" t="str">
        <f>DATA_GOES_HERE!Y160</f>
        <v>Bellevue</v>
      </c>
      <c r="B331" t="str">
        <f>IF(DATA_GOES_HERE!AH160="","",
IF(ISNUMBER(SEARCH("*ADULTS*",DATA_GOES_HERE!AH160)),"ADULTS",
IF(ISNUMBER(SEARCH("*CHILDREN*",DATA_GOES_HERE!AH160)),"CHILDREN",
IF(ISNUMBER(SEARCH("*TEENS*",DATA_GOES_HERE!AH160)),"TEENS"))))</f>
        <v>TEENS</v>
      </c>
      <c r="D331" t="str">
        <f>CONCATENATE(DATA_GOES_HERE!A160,CHAR(13),DATA_GOES_HERE!L160,", ",TEXT((DATA_GOES_HERE!J160),"MMM D")," ",TEXT((DATA_GOES_HERE!M160), "h:mm am/pm"))</f>
        <v xml:space="preserve"> Teen Studio: Crafts, Gaming, Robotics, and More_x000D_Tuesday, Apr 26 4:15 PM</v>
      </c>
    </row>
    <row r="332" spans="1:4" x14ac:dyDescent="0.25">
      <c r="A332" t="str">
        <f>DATA_GOES_HERE!Y331</f>
        <v>Bordeaux</v>
      </c>
      <c r="B332" t="str">
        <f>IF(DATA_GOES_HERE!AH331="","",
IF(ISNUMBER(SEARCH("*ADULTS*",DATA_GOES_HERE!AH331)),"ADULTS",
IF(ISNUMBER(SEARCH("*CHILDREN*",DATA_GOES_HERE!AH331)),"CHILDREN",
IF(ISNUMBER(SEARCH("*TEENS*",DATA_GOES_HERE!AH331)),"TEENS"))))</f>
        <v>TEENS</v>
      </c>
      <c r="D332" t="str">
        <f>CONCATENATE(DATA_GOES_HERE!A331,CHAR(13),DATA_GOES_HERE!L331,", ",TEXT((DATA_GOES_HERE!J331),"MMM D")," ",TEXT((DATA_GOES_HERE!M331), "h:mm am/pm"))</f>
        <v xml:space="preserve"> Teen Time: Hangout_x000D_Tuesday, Apr 5 4:00 PM</v>
      </c>
    </row>
    <row r="333" spans="1:4" x14ac:dyDescent="0.25">
      <c r="A333" t="str">
        <f>DATA_GOES_HERE!Y162</f>
        <v>Bellevue</v>
      </c>
      <c r="B333" t="str">
        <f>IF(DATA_GOES_HERE!AH162="","",
IF(ISNUMBER(SEARCH("*ADULTS*",DATA_GOES_HERE!AH162)),"ADULTS",
IF(ISNUMBER(SEARCH("*CHILDREN*",DATA_GOES_HERE!AH162)),"CHILDREN",
IF(ISNUMBER(SEARCH("*TEENS*",DATA_GOES_HERE!AH162)),"TEENS"))))</f>
        <v>CHILDREN</v>
      </c>
      <c r="D333" t="str">
        <f>CONCATENATE(DATA_GOES_HERE!A162,CHAR(13),DATA_GOES_HERE!L162,", ",TEXT((DATA_GOES_HERE!J162),"MMM D")," ",TEXT((DATA_GOES_HERE!M162), "h:mm am/pm"))</f>
        <v xml:space="preserve"> Story Time_x000D_Wednesday, Apr 27 10:15 AM</v>
      </c>
    </row>
    <row r="334" spans="1:4" x14ac:dyDescent="0.25">
      <c r="A334" t="str">
        <f>DATA_GOES_HERE!Y333</f>
        <v>Donelson</v>
      </c>
      <c r="B334" t="str">
        <f>IF(DATA_GOES_HERE!AH333="","",
IF(ISNUMBER(SEARCH("*ADULTS*",DATA_GOES_HERE!AH333)),"ADULTS",
IF(ISNUMBER(SEARCH("*CHILDREN*",DATA_GOES_HERE!AH333)),"CHILDREN",
IF(ISNUMBER(SEARCH("*TEENS*",DATA_GOES_HERE!AH333)),"TEENS"))))</f>
        <v>ADULTS</v>
      </c>
      <c r="D334" t="str">
        <f>CONCATENATE(DATA_GOES_HERE!A333,CHAR(13),DATA_GOES_HERE!L333,", ",TEXT((DATA_GOES_HERE!J333),"MMM D")," ",TEXT((DATA_GOES_HERE!M333), "h:mm am/pm"))</f>
        <v xml:space="preserve"> Healthy Aging with Nashville Public Television_x000D_Wednesday, Apr 6 10:30 AM</v>
      </c>
    </row>
    <row r="335" spans="1:4" x14ac:dyDescent="0.25">
      <c r="A335" t="str">
        <f>DATA_GOES_HERE!Y164</f>
        <v>Bellevue</v>
      </c>
      <c r="B335" t="str">
        <f>IF(DATA_GOES_HERE!AH164="","",
IF(ISNUMBER(SEARCH("*ADULTS*",DATA_GOES_HERE!AH164)),"ADULTS",
IF(ISNUMBER(SEARCH("*CHILDREN*",DATA_GOES_HERE!AH164)),"CHILDREN",
IF(ISNUMBER(SEARCH("*TEENS*",DATA_GOES_HERE!AH164)),"TEENS"))))</f>
        <v>CHILDREN</v>
      </c>
      <c r="D335" t="str">
        <f>CONCATENATE(DATA_GOES_HERE!A164,CHAR(13),DATA_GOES_HERE!L164,", ",TEXT((DATA_GOES_HERE!J164),"MMM D")," ",TEXT((DATA_GOES_HERE!M164), "h:mm am/pm"))</f>
        <v xml:space="preserve"> Homeschool Crew: Jewelry Making_x000D_Wednesday, Apr 27 2:00 PM</v>
      </c>
    </row>
    <row r="336" spans="1:4" x14ac:dyDescent="0.25">
      <c r="A336" t="str">
        <f>DATA_GOES_HERE!Y335</f>
        <v>Bordeaux</v>
      </c>
      <c r="B336" t="str">
        <f>IF(DATA_GOES_HERE!AH335="","",
IF(ISNUMBER(SEARCH("*ADULTS*",DATA_GOES_HERE!AH335)),"ADULTS",
IF(ISNUMBER(SEARCH("*CHILDREN*",DATA_GOES_HERE!AH335)),"CHILDREN",
IF(ISNUMBER(SEARCH("*TEENS*",DATA_GOES_HERE!AH335)),"TEENS"))))</f>
        <v>TEENS</v>
      </c>
      <c r="D336" t="str">
        <f>CONCATENATE(DATA_GOES_HERE!A335,CHAR(13),DATA_GOES_HERE!L335,", ",TEXT((DATA_GOES_HERE!J335),"MMM D")," ",TEXT((DATA_GOES_HERE!M335), "h:mm am/pm"))</f>
        <v xml:space="preserve"> Teen Time: In it to Win It Wednesdays_x000D_Wednesday, Apr 6 4:00 PM</v>
      </c>
    </row>
    <row r="337" spans="1:4" x14ac:dyDescent="0.25">
      <c r="A337" t="str">
        <f>DATA_GOES_HERE!Y166</f>
        <v>Bellevue</v>
      </c>
      <c r="B337" t="str">
        <f>IF(DATA_GOES_HERE!AH166="","",
IF(ISNUMBER(SEARCH("*ADULTS*",DATA_GOES_HERE!AH166)),"ADULTS",
IF(ISNUMBER(SEARCH("*CHILDREN*",DATA_GOES_HERE!AH166)),"CHILDREN",
IF(ISNUMBER(SEARCH("*TEENS*",DATA_GOES_HERE!AH166)),"TEENS"))))</f>
        <v>ADULTS</v>
      </c>
      <c r="D337" t="str">
        <f>CONCATENATE(DATA_GOES_HERE!A166,CHAR(13),DATA_GOES_HERE!L166,", ",TEXT((DATA_GOES_HERE!J166),"MMM D")," ",TEXT((DATA_GOES_HERE!M166), "h:mm am/pm"))</f>
        <v xml:space="preserve"> Gentle Yoga for All Levels_x000D_Wednesday, Apr 27 4:30 PM</v>
      </c>
    </row>
    <row r="338" spans="1:4" x14ac:dyDescent="0.25">
      <c r="A338" t="str">
        <f>DATA_GOES_HERE!Y337</f>
        <v>East</v>
      </c>
      <c r="B338" t="str">
        <f>IF(DATA_GOES_HERE!AH337="","",
IF(ISNUMBER(SEARCH("*ADULTS*",DATA_GOES_HERE!AH337)),"ADULTS",
IF(ISNUMBER(SEARCH("*CHILDREN*",DATA_GOES_HERE!AH337)),"CHILDREN",
IF(ISNUMBER(SEARCH("*TEENS*",DATA_GOES_HERE!AH337)),"TEENS"))))</f>
        <v>TEENS</v>
      </c>
      <c r="D338" t="str">
        <f>CONCATENATE(DATA_GOES_HERE!A337,CHAR(13),DATA_GOES_HERE!L337,", ",TEXT((DATA_GOES_HERE!J337),"MMM D")," ",TEXT((DATA_GOES_HERE!M337), "h:mm am/pm"))</f>
        <v xml:space="preserve"> Movie: Dreams (1990)_x000D_Thursday, Apr 7 3:00 PM</v>
      </c>
    </row>
    <row r="339" spans="1:4" x14ac:dyDescent="0.25">
      <c r="A339" t="str">
        <f>DATA_GOES_HERE!Y168</f>
        <v>Bellevue</v>
      </c>
      <c r="B339" t="str">
        <f>IF(DATA_GOES_HERE!AH168="","",
IF(ISNUMBER(SEARCH("*ADULTS*",DATA_GOES_HERE!AH168)),"ADULTS",
IF(ISNUMBER(SEARCH("*CHILDREN*",DATA_GOES_HERE!AH168)),"CHILDREN",
IF(ISNUMBER(SEARCH("*TEENS*",DATA_GOES_HERE!AH168)),"TEENS"))))</f>
        <v>ADULTS</v>
      </c>
      <c r="D339" t="str">
        <f>CONCATENATE(DATA_GOES_HERE!A168,CHAR(13),DATA_GOES_HERE!L168,", ",TEXT((DATA_GOES_HERE!J168),"MMM D")," ",TEXT((DATA_GOES_HERE!M168), "h:mm am/pm"))</f>
        <v xml:space="preserve"> Scrabble Group for All Levels_x000D_Thursday, Apr 28 1:30 PM</v>
      </c>
    </row>
    <row r="340" spans="1:4" x14ac:dyDescent="0.25">
      <c r="A340" t="str">
        <f>DATA_GOES_HERE!Y339</f>
        <v>Bordeaux</v>
      </c>
      <c r="B340" t="str">
        <f>IF(DATA_GOES_HERE!AH339="","",
IF(ISNUMBER(SEARCH("*ADULTS*",DATA_GOES_HERE!AH339)),"ADULTS",
IF(ISNUMBER(SEARCH("*CHILDREN*",DATA_GOES_HERE!AH339)),"CHILDREN",
IF(ISNUMBER(SEARCH("*TEENS*",DATA_GOES_HERE!AH339)),"TEENS"))))</f>
        <v>CHILDREN</v>
      </c>
      <c r="D340" t="str">
        <f>CONCATENATE(DATA_GOES_HERE!A339,CHAR(13),DATA_GOES_HERE!L339,", ",TEXT((DATA_GOES_HERE!J339),"MMM D")," ",TEXT((DATA_GOES_HERE!M339), "h:mm am/pm"))</f>
        <v xml:space="preserve"> Make Your Own Flag, Create Your Own Country!_x000D_Thursday, Apr 7 4:00 PM</v>
      </c>
    </row>
    <row r="341" spans="1:4" x14ac:dyDescent="0.25">
      <c r="A341" t="str">
        <f>DATA_GOES_HERE!Y170</f>
        <v>Bellevue</v>
      </c>
      <c r="B341" t="str">
        <f>IF(DATA_GOES_HERE!AH170="","",
IF(ISNUMBER(SEARCH("*ADULTS*",DATA_GOES_HERE!AH170)),"ADULTS",
IF(ISNUMBER(SEARCH("*CHILDREN*",DATA_GOES_HERE!AH170)),"CHILDREN",
IF(ISNUMBER(SEARCH("*TEENS*",DATA_GOES_HERE!AH170)),"TEENS"))))</f>
        <v>TEENS</v>
      </c>
      <c r="D341" t="str">
        <f>CONCATENATE(DATA_GOES_HERE!A170,CHAR(13),DATA_GOES_HERE!L170,", ",TEXT((DATA_GOES_HERE!J170),"MMM D")," ",TEXT((DATA_GOES_HERE!M170), "h:mm am/pm"))</f>
        <v xml:space="preserve"> Music Production Workshop_x000D_Thursday, Apr 28 4:30 PM</v>
      </c>
    </row>
    <row r="342" spans="1:4" x14ac:dyDescent="0.25">
      <c r="A342" t="str">
        <f>DATA_GOES_HERE!Y341</f>
        <v>Bordeaux</v>
      </c>
      <c r="B342" t="str">
        <f>IF(DATA_GOES_HERE!AH341="","",
IF(ISNUMBER(SEARCH("*ADULTS*",DATA_GOES_HERE!AH341)),"ADULTS",
IF(ISNUMBER(SEARCH("*CHILDREN*",DATA_GOES_HERE!AH341)),"CHILDREN",
IF(ISNUMBER(SEARCH("*TEENS*",DATA_GOES_HERE!AH341)),"TEENS"))))</f>
        <v>CHILDREN</v>
      </c>
      <c r="D342" t="str">
        <f>CONCATENATE(DATA_GOES_HERE!A341,CHAR(13),DATA_GOES_HERE!L341,", ",TEXT((DATA_GOES_HERE!J341),"MMM D")," ",TEXT((DATA_GOES_HERE!M341), "h:mm am/pm"))</f>
        <v xml:space="preserve"> After-school Crafts and Movies_x000D_Thursday, Apr 7 5:00 PM</v>
      </c>
    </row>
    <row r="343" spans="1:4" x14ac:dyDescent="0.25">
      <c r="A343" t="str">
        <f>DATA_GOES_HERE!Y172</f>
        <v>Bellevue</v>
      </c>
      <c r="B343" t="str">
        <f>IF(DATA_GOES_HERE!AH172="","",
IF(ISNUMBER(SEARCH("*ADULTS*",DATA_GOES_HERE!AH172)),"ADULTS",
IF(ISNUMBER(SEARCH("*CHILDREN*",DATA_GOES_HERE!AH172)),"CHILDREN",
IF(ISNUMBER(SEARCH("*TEENS*",DATA_GOES_HERE!AH172)),"TEENS"))))</f>
        <v>CHILDREN</v>
      </c>
      <c r="D343" t="str">
        <f>CONCATENATE(DATA_GOES_HERE!A172,CHAR(13),DATA_GOES_HERE!L172,", ",TEXT((DATA_GOES_HERE!J172),"MMM D")," ",TEXT((DATA_GOES_HERE!M172), "h:mm am/pm"))</f>
        <v xml:space="preserve"> Storyland Saturdays: Preschool Story Time_x000D_Saturday, Apr 30 10:15 AM</v>
      </c>
    </row>
    <row r="344" spans="1:4" x14ac:dyDescent="0.25">
      <c r="A344" t="str">
        <f>DATA_GOES_HERE!Y343</f>
        <v>Donelson</v>
      </c>
      <c r="B344" t="str">
        <f>IF(DATA_GOES_HERE!AH343="","",
IF(ISNUMBER(SEARCH("*ADULTS*",DATA_GOES_HERE!AH343)),"ADULTS",
IF(ISNUMBER(SEARCH("*CHILDREN*",DATA_GOES_HERE!AH343)),"CHILDREN",
IF(ISNUMBER(SEARCH("*TEENS*",DATA_GOES_HERE!AH343)),"TEENS"))))</f>
        <v>CHILDREN</v>
      </c>
      <c r="D344" t="str">
        <f>CONCATENATE(DATA_GOES_HERE!A343,CHAR(13),DATA_GOES_HERE!L343,", ",TEXT((DATA_GOES_HERE!J343),"MMM D")," ",TEXT((DATA_GOES_HERE!M343), "h:mm am/pm"))</f>
        <v xml:space="preserve"> Puppet Truck presents Tomas and the Library Lady_x000D_Saturday, Apr 9 10:30 AM</v>
      </c>
    </row>
    <row r="345" spans="1:4" x14ac:dyDescent="0.25">
      <c r="A345" t="str">
        <f>DATA_GOES_HERE!Y174</f>
        <v>Bellevue</v>
      </c>
      <c r="B345" t="str">
        <f>IF(DATA_GOES_HERE!AH174="","",
IF(ISNUMBER(SEARCH("*ADULTS*",DATA_GOES_HERE!AH174)),"ADULTS",
IF(ISNUMBER(SEARCH("*CHILDREN*",DATA_GOES_HERE!AH174)),"CHILDREN",
IF(ISNUMBER(SEARCH("*TEENS*",DATA_GOES_HERE!AH174)),"TEENS"))))</f>
        <v>TEENS</v>
      </c>
      <c r="D345" t="str">
        <f>CONCATENATE(DATA_GOES_HERE!A174,CHAR(13),DATA_GOES_HERE!L174,", ",TEXT((DATA_GOES_HERE!J174),"MMM D")," ",TEXT((DATA_GOES_HERE!M174), "h:mm am/pm"))</f>
        <v xml:space="preserve"> Make a Mother's Day Card_x000D_Monday, May 2 4:15 PM</v>
      </c>
    </row>
    <row r="346" spans="1:4" x14ac:dyDescent="0.25">
      <c r="A346" t="str">
        <f>DATA_GOES_HERE!Y345</f>
        <v>Donelson</v>
      </c>
      <c r="B346" t="str">
        <f>IF(DATA_GOES_HERE!AH345="","",
IF(ISNUMBER(SEARCH("*ADULTS*",DATA_GOES_HERE!AH345)),"ADULTS",
IF(ISNUMBER(SEARCH("*CHILDREN*",DATA_GOES_HERE!AH345)),"CHILDREN",
IF(ISNUMBER(SEARCH("*TEENS*",DATA_GOES_HERE!AH345)),"TEENS"))))</f>
        <v>CHILDREN</v>
      </c>
      <c r="D346" t="str">
        <f>CONCATENATE(DATA_GOES_HERE!A345,CHAR(13),DATA_GOES_HERE!L345,", ",TEXT((DATA_GOES_HERE!J345),"MMM D")," ",TEXT((DATA_GOES_HERE!M345), "h:mm am/pm"))</f>
        <v xml:space="preserve"> Preschool Story Time_x000D_Monday, Apr 11 10:30 AM</v>
      </c>
    </row>
    <row r="347" spans="1:4" x14ac:dyDescent="0.25">
      <c r="A347" t="str">
        <f>DATA_GOES_HERE!Y176</f>
        <v>Bellevue</v>
      </c>
      <c r="B347" t="str">
        <f>IF(DATA_GOES_HERE!AH176="","",
IF(ISNUMBER(SEARCH("*ADULTS*",DATA_GOES_HERE!AH176)),"ADULTS",
IF(ISNUMBER(SEARCH("*CHILDREN*",DATA_GOES_HERE!AH176)),"CHILDREN",
IF(ISNUMBER(SEARCH("*TEENS*",DATA_GOES_HERE!AH176)),"TEENS"))))</f>
        <v>CHILDREN</v>
      </c>
      <c r="D347" t="str">
        <f>CONCATENATE(DATA_GOES_HERE!A176,CHAR(13),DATA_GOES_HERE!L176,", ",TEXT((DATA_GOES_HERE!J176),"MMM D")," ",TEXT((DATA_GOES_HERE!M176), "h:mm am/pm"))</f>
        <v xml:space="preserve"> Adventure Club: Crafts, Movies, and More_x000D_Tuesday, May 3 4:00 PM</v>
      </c>
    </row>
    <row r="348" spans="1:4" x14ac:dyDescent="0.25">
      <c r="A348" t="str">
        <f>DATA_GOES_HERE!Y347</f>
        <v>Bordeaux</v>
      </c>
      <c r="B348" t="str">
        <f>IF(DATA_GOES_HERE!AH347="","",
IF(ISNUMBER(SEARCH("*ADULTS*",DATA_GOES_HERE!AH347)),"ADULTS",
IF(ISNUMBER(SEARCH("*CHILDREN*",DATA_GOES_HERE!AH347)),"CHILDREN",
IF(ISNUMBER(SEARCH("*TEENS*",DATA_GOES_HERE!AH347)),"TEENS"))))</f>
        <v>CHILDREN</v>
      </c>
      <c r="D348" t="str">
        <f>CONCATENATE(DATA_GOES_HERE!A347,CHAR(13),DATA_GOES_HERE!L347,", ",TEXT((DATA_GOES_HERE!J347),"MMM D")," ",TEXT((DATA_GOES_HERE!M347), "h:mm am/pm"))</f>
        <v xml:space="preserve"> Preschool Story Time_x000D_Tuesday, Apr 12 10:30 AM</v>
      </c>
    </row>
    <row r="349" spans="1:4" x14ac:dyDescent="0.25">
      <c r="A349" t="str">
        <f>DATA_GOES_HERE!Y178</f>
        <v>Bellevue</v>
      </c>
      <c r="B349" t="str">
        <f>IF(DATA_GOES_HERE!AH178="","",
IF(ISNUMBER(SEARCH("*ADULTS*",DATA_GOES_HERE!AH178)),"ADULTS",
IF(ISNUMBER(SEARCH("*CHILDREN*",DATA_GOES_HERE!AH178)),"CHILDREN",
IF(ISNUMBER(SEARCH("*TEENS*",DATA_GOES_HERE!AH178)),"TEENS"))))</f>
        <v>ADULTS</v>
      </c>
      <c r="D349" t="str">
        <f>CONCATENATE(DATA_GOES_HERE!A178,CHAR(13),DATA_GOES_HERE!L178,", ",TEXT((DATA_GOES_HERE!J178),"MMM D")," ",TEXT((DATA_GOES_HERE!M178), "h:mm am/pm"))</f>
        <v xml:space="preserve"> Bellevue Writers Group: Share and Get Ideas_x000D_Tuesday, May 3 6:00 PM</v>
      </c>
    </row>
    <row r="350" spans="1:4" x14ac:dyDescent="0.25">
      <c r="A350" t="str">
        <f>DATA_GOES_HERE!Y349</f>
        <v>Bordeaux</v>
      </c>
      <c r="B350" t="str">
        <f>IF(DATA_GOES_HERE!AH349="","",
IF(ISNUMBER(SEARCH("*ADULTS*",DATA_GOES_HERE!AH349)),"ADULTS",
IF(ISNUMBER(SEARCH("*CHILDREN*",DATA_GOES_HERE!AH349)),"CHILDREN",
IF(ISNUMBER(SEARCH("*TEENS*",DATA_GOES_HERE!AH349)),"TEENS"))))</f>
        <v>TEENS</v>
      </c>
      <c r="D350" t="str">
        <f>CONCATENATE(DATA_GOES_HERE!A349,CHAR(13),DATA_GOES_HERE!L349,", ",TEXT((DATA_GOES_HERE!J349),"MMM D")," ",TEXT((DATA_GOES_HERE!M349), "h:mm am/pm"))</f>
        <v xml:space="preserve"> Teen Time: Hangout_x000D_Tuesday, Apr 12 4:00 PM</v>
      </c>
    </row>
    <row r="351" spans="1:4" x14ac:dyDescent="0.25">
      <c r="A351" t="str">
        <f>DATA_GOES_HERE!Y180</f>
        <v>Bellevue</v>
      </c>
      <c r="B351" t="str">
        <f>IF(DATA_GOES_HERE!AH180="","",
IF(ISNUMBER(SEARCH("*ADULTS*",DATA_GOES_HERE!AH180)),"ADULTS",
IF(ISNUMBER(SEARCH("*CHILDREN*",DATA_GOES_HERE!AH180)),"CHILDREN",
IF(ISNUMBER(SEARCH("*TEENS*",DATA_GOES_HERE!AH180)),"TEENS"))))</f>
        <v>CHILDREN</v>
      </c>
      <c r="D351" t="str">
        <f>CONCATENATE(DATA_GOES_HERE!A180,CHAR(13),DATA_GOES_HERE!L180,", ",TEXT((DATA_GOES_HERE!J180),"MMM D")," ",TEXT((DATA_GOES_HERE!M180), "h:mm am/pm"))</f>
        <v xml:space="preserve"> Story Time_x000D_Wednesday, May 4 11:15 AM</v>
      </c>
    </row>
    <row r="352" spans="1:4" x14ac:dyDescent="0.25">
      <c r="A352" t="str">
        <f>DATA_GOES_HERE!Y351</f>
        <v>Donelson</v>
      </c>
      <c r="B352" t="str">
        <f>IF(DATA_GOES_HERE!AH351="","",
IF(ISNUMBER(SEARCH("*ADULTS*",DATA_GOES_HERE!AH351)),"ADULTS",
IF(ISNUMBER(SEARCH("*CHILDREN*",DATA_GOES_HERE!AH351)),"CHILDREN",
IF(ISNUMBER(SEARCH("*TEENS*",DATA_GOES_HERE!AH351)),"TEENS"))))</f>
        <v>CHILDREN</v>
      </c>
      <c r="D352" t="str">
        <f>CONCATENATE(DATA_GOES_HERE!A351,CHAR(13),DATA_GOES_HERE!L351,", ",TEXT((DATA_GOES_HERE!J351),"MMM D")," ",TEXT((DATA_GOES_HERE!M351), "h:mm am/pm"))</f>
        <v xml:space="preserve"> Make Your Own Flag, Create Your Own Country!_x000D_Tuesday, Apr 12 6:00 PM</v>
      </c>
    </row>
    <row r="353" spans="1:4" x14ac:dyDescent="0.25">
      <c r="A353" t="str">
        <f>DATA_GOES_HERE!Y182</f>
        <v>Bellevue</v>
      </c>
      <c r="B353" t="str">
        <f>IF(DATA_GOES_HERE!AH182="","",
IF(ISNUMBER(SEARCH("*ADULTS*",DATA_GOES_HERE!AH182)),"ADULTS",
IF(ISNUMBER(SEARCH("*CHILDREN*",DATA_GOES_HERE!AH182)),"CHILDREN",
IF(ISNUMBER(SEARCH("*TEENS*",DATA_GOES_HERE!AH182)),"TEENS"))))</f>
        <v>ADULTS</v>
      </c>
      <c r="D353" t="str">
        <f>CONCATENATE(DATA_GOES_HERE!A182,CHAR(13),DATA_GOES_HERE!L182,", ",TEXT((DATA_GOES_HERE!J182),"MMM D")," ",TEXT((DATA_GOES_HERE!M182), "h:mm am/pm"))</f>
        <v xml:space="preserve"> Gentle Yoga for All Levels_x000D_Wednesday, May 4 4:30 PM</v>
      </c>
    </row>
    <row r="354" spans="1:4" x14ac:dyDescent="0.25">
      <c r="A354" t="str">
        <f>DATA_GOES_HERE!Y353</f>
        <v>Bordeaux</v>
      </c>
      <c r="B354" t="str">
        <f>IF(DATA_GOES_HERE!AH353="","",
IF(ISNUMBER(SEARCH("*ADULTS*",DATA_GOES_HERE!AH353)),"ADULTS",
IF(ISNUMBER(SEARCH("*CHILDREN*",DATA_GOES_HERE!AH353)),"CHILDREN",
IF(ISNUMBER(SEARCH("*TEENS*",DATA_GOES_HERE!AH353)),"TEENS"))))</f>
        <v>TEENS</v>
      </c>
      <c r="D354" t="str">
        <f>CONCATENATE(DATA_GOES_HERE!A353,CHAR(13),DATA_GOES_HERE!L353,", ",TEXT((DATA_GOES_HERE!J353),"MMM D")," ",TEXT((DATA_GOES_HERE!M353), "h:mm am/pm"))</f>
        <v xml:space="preserve"> Teen Time: In it to Win It Wednesdays_x000D_Wednesday, Apr 13 4:00 PM</v>
      </c>
    </row>
    <row r="355" spans="1:4" x14ac:dyDescent="0.25">
      <c r="A355" t="str">
        <f>DATA_GOES_HERE!Y184</f>
        <v>Bellevue</v>
      </c>
      <c r="B355" t="str">
        <f>IF(DATA_GOES_HERE!AH184="","",
IF(ISNUMBER(SEARCH("*ADULTS*",DATA_GOES_HERE!AH184)),"ADULTS",
IF(ISNUMBER(SEARCH("*CHILDREN*",DATA_GOES_HERE!AH184)),"CHILDREN",
IF(ISNUMBER(SEARCH("*TEENS*",DATA_GOES_HERE!AH184)),"TEENS"))))</f>
        <v>ADULTS</v>
      </c>
      <c r="D355" t="str">
        <f>CONCATENATE(DATA_GOES_HERE!A184,CHAR(13),DATA_GOES_HERE!L184,", ",TEXT((DATA_GOES_HERE!J184),"MMM D")," ",TEXT((DATA_GOES_HERE!M184), "h:mm am/pm"))</f>
        <v xml:space="preserve"> Mindfulness Meditation_x000D_Wednesday, May 4 6:30 PM</v>
      </c>
    </row>
    <row r="356" spans="1:4" x14ac:dyDescent="0.25">
      <c r="A356" t="str">
        <f>DATA_GOES_HERE!Y355</f>
        <v>Bordeaux</v>
      </c>
      <c r="B356" t="str">
        <f>IF(DATA_GOES_HERE!AH355="","",
IF(ISNUMBER(SEARCH("*ADULTS*",DATA_GOES_HERE!AH355)),"ADULTS",
IF(ISNUMBER(SEARCH("*CHILDREN*",DATA_GOES_HERE!AH355)),"CHILDREN",
IF(ISNUMBER(SEARCH("*TEENS*",DATA_GOES_HERE!AH355)),"TEENS"))))</f>
        <v>CHILDREN</v>
      </c>
      <c r="D356" t="str">
        <f>CONCATENATE(DATA_GOES_HERE!A355,CHAR(13),DATA_GOES_HERE!L355,", ",TEXT((DATA_GOES_HERE!J355),"MMM D")," ",TEXT((DATA_GOES_HERE!M355), "h:mm am/pm"))</f>
        <v xml:space="preserve"> Nashville Ballet presents Cinderella_x000D_Thursday, Apr 14 10:30 AM</v>
      </c>
    </row>
    <row r="357" spans="1:4" x14ac:dyDescent="0.25">
      <c r="A357" t="str">
        <f>DATA_GOES_HERE!Y186</f>
        <v>Bellevue</v>
      </c>
      <c r="B357" t="str">
        <f>IF(DATA_GOES_HERE!AH186="","",
IF(ISNUMBER(SEARCH("*ADULTS*",DATA_GOES_HERE!AH186)),"ADULTS",
IF(ISNUMBER(SEARCH("*CHILDREN*",DATA_GOES_HERE!AH186)),"CHILDREN",
IF(ISNUMBER(SEARCH("*TEENS*",DATA_GOES_HERE!AH186)),"TEENS"))))</f>
        <v>ADULTS</v>
      </c>
      <c r="D357" t="str">
        <f>CONCATENATE(DATA_GOES_HERE!A186,CHAR(13),DATA_GOES_HERE!L186,", ",TEXT((DATA_GOES_HERE!J186),"MMM D")," ",TEXT((DATA_GOES_HERE!M186), "h:mm am/pm"))</f>
        <v xml:space="preserve"> Scrabble Group for All Levels_x000D_Thursday, May 5 1:30 PM</v>
      </c>
    </row>
    <row r="358" spans="1:4" x14ac:dyDescent="0.25">
      <c r="A358" t="str">
        <f>DATA_GOES_HERE!Y357</f>
        <v>East</v>
      </c>
      <c r="B358" t="str">
        <f>IF(DATA_GOES_HERE!AH357="","",
IF(ISNUMBER(SEARCH("*ADULTS*",DATA_GOES_HERE!AH357)),"ADULTS",
IF(ISNUMBER(SEARCH("*CHILDREN*",DATA_GOES_HERE!AH357)),"CHILDREN",
IF(ISNUMBER(SEARCH("*TEENS*",DATA_GOES_HERE!AH357)),"TEENS"))))</f>
        <v>TEENS</v>
      </c>
      <c r="D358" t="str">
        <f>CONCATENATE(DATA_GOES_HERE!A357,CHAR(13),DATA_GOES_HERE!L357,", ",TEXT((DATA_GOES_HERE!J357),"MMM D")," ",TEXT((DATA_GOES_HERE!M357), "h:mm am/pm"))</f>
        <v xml:space="preserve"> Movie: Naqoyqatsi (2002)_x000D_Thursday, Apr 14 3:00 PM</v>
      </c>
    </row>
    <row r="359" spans="1:4" x14ac:dyDescent="0.25">
      <c r="A359" t="str">
        <f>DATA_GOES_HERE!Y188</f>
        <v>Bellevue</v>
      </c>
      <c r="B359" t="str">
        <f>IF(DATA_GOES_HERE!AH188="","",
IF(ISNUMBER(SEARCH("*ADULTS*",DATA_GOES_HERE!AH188)),"ADULTS",
IF(ISNUMBER(SEARCH("*CHILDREN*",DATA_GOES_HERE!AH188)),"CHILDREN",
IF(ISNUMBER(SEARCH("*TEENS*",DATA_GOES_HERE!AH188)),"TEENS"))))</f>
        <v>TEENS</v>
      </c>
      <c r="D359" t="str">
        <f>CONCATENATE(DATA_GOES_HERE!A188,CHAR(13),DATA_GOES_HERE!L188,", ",TEXT((DATA_GOES_HERE!J188),"MMM D")," ",TEXT((DATA_GOES_HERE!M188), "h:mm am/pm"))</f>
        <v xml:space="preserve"> Music Production Workshop_x000D_Thursday, May 5 4:30 PM</v>
      </c>
    </row>
    <row r="360" spans="1:4" x14ac:dyDescent="0.25">
      <c r="A360" t="str">
        <f>DATA_GOES_HERE!Y359</f>
        <v>Bordeaux</v>
      </c>
      <c r="B360" t="str">
        <f>IF(DATA_GOES_HERE!AH359="","",
IF(ISNUMBER(SEARCH("*ADULTS*",DATA_GOES_HERE!AH359)),"ADULTS",
IF(ISNUMBER(SEARCH("*CHILDREN*",DATA_GOES_HERE!AH359)),"CHILDREN",
IF(ISNUMBER(SEARCH("*TEENS*",DATA_GOES_HERE!AH359)),"TEENS"))))</f>
        <v>TEENS</v>
      </c>
      <c r="D360" t="str">
        <f>CONCATENATE(DATA_GOES_HERE!A359,CHAR(13),DATA_GOES_HERE!L359,", ",TEXT((DATA_GOES_HERE!J359),"MMM D")," ",TEXT((DATA_GOES_HERE!M359), "h:mm am/pm"))</f>
        <v xml:space="preserve"> Teen Time: Craft Craze_x000D_Thursday, Apr 14 4:00 PM</v>
      </c>
    </row>
    <row r="361" spans="1:4" x14ac:dyDescent="0.25">
      <c r="A361" t="str">
        <f>DATA_GOES_HERE!Y190</f>
        <v>Bellevue</v>
      </c>
      <c r="B361" t="str">
        <f>IF(DATA_GOES_HERE!AH190="","",
IF(ISNUMBER(SEARCH("*ADULTS*",DATA_GOES_HERE!AH190)),"ADULTS",
IF(ISNUMBER(SEARCH("*CHILDREN*",DATA_GOES_HERE!AH190)),"CHILDREN",
IF(ISNUMBER(SEARCH("*TEENS*",DATA_GOES_HERE!AH190)),"TEENS"))))</f>
        <v>CHILDREN</v>
      </c>
      <c r="D361" t="str">
        <f>CONCATENATE(DATA_GOES_HERE!A190,CHAR(13),DATA_GOES_HERE!L190,", ",TEXT((DATA_GOES_HERE!J190),"MMM D")," ",TEXT((DATA_GOES_HERE!M190), "h:mm am/pm"))</f>
        <v xml:space="preserve"> Storyland Saturdays: Preschool Story Time_x000D_Saturday, May 7 10:15 AM</v>
      </c>
    </row>
    <row r="362" spans="1:4" x14ac:dyDescent="0.25">
      <c r="A362" t="str">
        <f>DATA_GOES_HERE!Y361</f>
        <v>East</v>
      </c>
      <c r="B362" t="str">
        <f>IF(DATA_GOES_HERE!AH361="","",
IF(ISNUMBER(SEARCH("*ADULTS*",DATA_GOES_HERE!AH361)),"ADULTS",
IF(ISNUMBER(SEARCH("*CHILDREN*",DATA_GOES_HERE!AH361)),"CHILDREN",
IF(ISNUMBER(SEARCH("*TEENS*",DATA_GOES_HERE!AH361)),"TEENS"))))</f>
        <v>ADULTS</v>
      </c>
      <c r="D362" t="str">
        <f>CONCATENATE(DATA_GOES_HERE!A361,CHAR(13),DATA_GOES_HERE!L361,", ",TEXT((DATA_GOES_HERE!J361),"MMM D")," ",TEXT((DATA_GOES_HERE!M361), "h:mm am/pm"))</f>
        <v xml:space="preserve"> Yoga_x000D_Thursday, Apr 14 11:00 PM</v>
      </c>
    </row>
    <row r="363" spans="1:4" x14ac:dyDescent="0.25">
      <c r="A363" t="str">
        <f>DATA_GOES_HERE!Y192</f>
        <v>Bellevue</v>
      </c>
      <c r="B363" t="str">
        <f>IF(DATA_GOES_HERE!AH192="","",
IF(ISNUMBER(SEARCH("*ADULTS*",DATA_GOES_HERE!AH192)),"ADULTS",
IF(ISNUMBER(SEARCH("*CHILDREN*",DATA_GOES_HERE!AH192)),"CHILDREN",
IF(ISNUMBER(SEARCH("*TEENS*",DATA_GOES_HERE!AH192)),"TEENS"))))</f>
        <v>CHILDREN</v>
      </c>
      <c r="D363" t="str">
        <f>CONCATENATE(DATA_GOES_HERE!A192,CHAR(13),DATA_GOES_HERE!L192,", ",TEXT((DATA_GOES_HERE!J192),"MMM D")," ",TEXT((DATA_GOES_HERE!M192), "h:mm am/pm"))</f>
        <v xml:space="preserve"> Mother Goose Moments_x000D_Monday, May 9 10:15 AM</v>
      </c>
    </row>
    <row r="364" spans="1:4" x14ac:dyDescent="0.25">
      <c r="A364" t="str">
        <f>DATA_GOES_HERE!Y363</f>
        <v>Bordeaux</v>
      </c>
      <c r="B364" t="str">
        <f>IF(DATA_GOES_HERE!AH363="","",
IF(ISNUMBER(SEARCH("*ADULTS*",DATA_GOES_HERE!AH363)),"ADULTS",
IF(ISNUMBER(SEARCH("*CHILDREN*",DATA_GOES_HERE!AH363)),"CHILDREN",
IF(ISNUMBER(SEARCH("*TEENS*",DATA_GOES_HERE!AH363)),"TEENS"))))</f>
        <v>ADULTS</v>
      </c>
      <c r="D364" t="str">
        <f>CONCATENATE(DATA_GOES_HERE!A363,CHAR(13),DATA_GOES_HERE!L363,", ",TEXT((DATA_GOES_HERE!J363),"MMM D")," ",TEXT((DATA_GOES_HERE!M363), "h:mm am/pm"))</f>
        <v xml:space="preserve"> Nashville Reads Book Discussion: The Color of Water by James McBride_x000D_Saturday, Apr 16 3:00 PM</v>
      </c>
    </row>
    <row r="365" spans="1:4" x14ac:dyDescent="0.25">
      <c r="A365" t="str">
        <f>DATA_GOES_HERE!Y194</f>
        <v>Bellevue</v>
      </c>
      <c r="B365" t="str">
        <f>IF(DATA_GOES_HERE!AH194="","",
IF(ISNUMBER(SEARCH("*ADULTS*",DATA_GOES_HERE!AH194)),"ADULTS",
IF(ISNUMBER(SEARCH("*CHILDREN*",DATA_GOES_HERE!AH194)),"CHILDREN",
IF(ISNUMBER(SEARCH("*TEENS*",DATA_GOES_HERE!AH194)),"TEENS"))))</f>
        <v>ADULTS</v>
      </c>
      <c r="D365" t="str">
        <f>CONCATENATE(DATA_GOES_HERE!A194,CHAR(13),DATA_GOES_HERE!L194,", ",TEXT((DATA_GOES_HERE!J194),"MMM D")," ",TEXT((DATA_GOES_HERE!M194), "h:mm am/pm"))</f>
        <v xml:space="preserve"> First-Time Homebuyers Workshop_x000D_Monday, May 9 6:00 PM</v>
      </c>
    </row>
    <row r="366" spans="1:4" x14ac:dyDescent="0.25">
      <c r="A366" t="str">
        <f>DATA_GOES_HERE!Y365</f>
        <v>Donelson</v>
      </c>
      <c r="B366" t="str">
        <f>IF(DATA_GOES_HERE!AH365="","",
IF(ISNUMBER(SEARCH("*ADULTS*",DATA_GOES_HERE!AH365)),"ADULTS",
IF(ISNUMBER(SEARCH("*CHILDREN*",DATA_GOES_HERE!AH365)),"CHILDREN",
IF(ISNUMBER(SEARCH("*TEENS*",DATA_GOES_HERE!AH365)),"TEENS"))))</f>
        <v>CHILDREN</v>
      </c>
      <c r="D366" t="str">
        <f>CONCATENATE(DATA_GOES_HERE!A365,CHAR(13),DATA_GOES_HERE!L365,", ",TEXT((DATA_GOES_HERE!J365),"MMM D")," ",TEXT((DATA_GOES_HERE!M365), "h:mm am/pm"))</f>
        <v xml:space="preserve"> Nashville Ballet presents Cinderella_x000D_Monday, Apr 18 10:30 AM</v>
      </c>
    </row>
    <row r="367" spans="1:4" x14ac:dyDescent="0.25">
      <c r="A367" t="str">
        <f>DATA_GOES_HERE!Y196</f>
        <v>Bellevue</v>
      </c>
      <c r="B367" t="str">
        <f>IF(DATA_GOES_HERE!AH196="","",
IF(ISNUMBER(SEARCH("*ADULTS*",DATA_GOES_HERE!AH196)),"ADULTS",
IF(ISNUMBER(SEARCH("*CHILDREN*",DATA_GOES_HERE!AH196)),"CHILDREN",
IF(ISNUMBER(SEARCH("*TEENS*",DATA_GOES_HERE!AH196)),"TEENS"))))</f>
        <v>CHILDREN</v>
      </c>
      <c r="D367" t="str">
        <f>CONCATENATE(DATA_GOES_HERE!A196,CHAR(13),DATA_GOES_HERE!L196,", ",TEXT((DATA_GOES_HERE!J196),"MMM D")," ",TEXT((DATA_GOES_HERE!M196), "h:mm am/pm"))</f>
        <v xml:space="preserve"> Family Fun Time: Songs, Craft, and More_x000D_Monday, May 9 6:30 PM</v>
      </c>
    </row>
    <row r="368" spans="1:4" x14ac:dyDescent="0.25">
      <c r="A368" t="str">
        <f>DATA_GOES_HERE!Y367</f>
        <v>Bordeaux</v>
      </c>
      <c r="B368" t="str">
        <f>IF(DATA_GOES_HERE!AH367="","",
IF(ISNUMBER(SEARCH("*ADULTS*",DATA_GOES_HERE!AH367)),"ADULTS",
IF(ISNUMBER(SEARCH("*CHILDREN*",DATA_GOES_HERE!AH367)),"CHILDREN",
IF(ISNUMBER(SEARCH("*TEENS*",DATA_GOES_HERE!AH367)),"TEENS"))))</f>
        <v>CHILDREN</v>
      </c>
      <c r="D368" t="str">
        <f>CONCATENATE(DATA_GOES_HERE!A367,CHAR(13),DATA_GOES_HERE!L367,", ",TEXT((DATA_GOES_HERE!J367),"MMM D")," ",TEXT((DATA_GOES_HERE!M367), "h:mm am/pm"))</f>
        <v xml:space="preserve"> Preschool Story Time_x000D_Tuesday, Apr 19 10:30 AM</v>
      </c>
    </row>
    <row r="369" spans="1:4" x14ac:dyDescent="0.25">
      <c r="A369" t="str">
        <f>DATA_GOES_HERE!Y198</f>
        <v>Bellevue</v>
      </c>
      <c r="B369" t="str">
        <f>IF(DATA_GOES_HERE!AH198="","",
IF(ISNUMBER(SEARCH("*ADULTS*",DATA_GOES_HERE!AH198)),"ADULTS",
IF(ISNUMBER(SEARCH("*CHILDREN*",DATA_GOES_HERE!AH198)),"CHILDREN",
IF(ISNUMBER(SEARCH("*TEENS*",DATA_GOES_HERE!AH198)),"TEENS"))))</f>
        <v>TEENS</v>
      </c>
      <c r="D369" t="str">
        <f>CONCATENATE(DATA_GOES_HERE!A198,CHAR(13),DATA_GOES_HERE!L198,", ",TEXT((DATA_GOES_HERE!J198),"MMM D")," ",TEXT((DATA_GOES_HERE!M198), "h:mm am/pm"))</f>
        <v xml:space="preserve"> Teen Studio: Crafts, Gaming, Robotics, and More_x000D_Tuesday, May 10 4:15 PM</v>
      </c>
    </row>
    <row r="370" spans="1:4" x14ac:dyDescent="0.25">
      <c r="A370" t="str">
        <f>DATA_GOES_HERE!Y369</f>
        <v>Bordeaux</v>
      </c>
      <c r="B370" t="str">
        <f>IF(DATA_GOES_HERE!AH369="","",
IF(ISNUMBER(SEARCH("*ADULTS*",DATA_GOES_HERE!AH369)),"ADULTS",
IF(ISNUMBER(SEARCH("*CHILDREN*",DATA_GOES_HERE!AH369)),"CHILDREN",
IF(ISNUMBER(SEARCH("*TEENS*",DATA_GOES_HERE!AH369)),"TEENS"))))</f>
        <v>TEENS</v>
      </c>
      <c r="D370" t="str">
        <f>CONCATENATE(DATA_GOES_HERE!A369,CHAR(13),DATA_GOES_HERE!L369,", ",TEXT((DATA_GOES_HERE!J369),"MMM D")," ",TEXT((DATA_GOES_HERE!M369), "h:mm am/pm"))</f>
        <v xml:space="preserve"> Teen Time: Hangout_x000D_Tuesday, Apr 19 4:00 PM</v>
      </c>
    </row>
    <row r="371" spans="1:4" x14ac:dyDescent="0.25">
      <c r="A371" t="str">
        <f>DATA_GOES_HERE!Y200</f>
        <v>Bellevue</v>
      </c>
      <c r="B371" t="str">
        <f>IF(DATA_GOES_HERE!AH200="","",
IF(ISNUMBER(SEARCH("*ADULTS*",DATA_GOES_HERE!AH200)),"ADULTS",
IF(ISNUMBER(SEARCH("*CHILDREN*",DATA_GOES_HERE!AH200)),"CHILDREN",
IF(ISNUMBER(SEARCH("*TEENS*",DATA_GOES_HERE!AH200)),"TEENS"))))</f>
        <v>CHILDREN</v>
      </c>
      <c r="D371" t="str">
        <f>CONCATENATE(DATA_GOES_HERE!A200,CHAR(13),DATA_GOES_HERE!L200,", ",TEXT((DATA_GOES_HERE!J200),"MMM D")," ",TEXT((DATA_GOES_HERE!M200), "h:mm am/pm"))</f>
        <v xml:space="preserve"> Story Time_x000D_Wednesday, May 11 10:15 AM</v>
      </c>
    </row>
    <row r="372" spans="1:4" x14ac:dyDescent="0.25">
      <c r="A372" t="str">
        <f>DATA_GOES_HERE!Y371</f>
        <v>Donelson</v>
      </c>
      <c r="B372" t="str">
        <f>IF(DATA_GOES_HERE!AH371="","",
IF(ISNUMBER(SEARCH("*ADULTS*",DATA_GOES_HERE!AH371)),"ADULTS",
IF(ISNUMBER(SEARCH("*CHILDREN*",DATA_GOES_HERE!AH371)),"CHILDREN",
IF(ISNUMBER(SEARCH("*TEENS*",DATA_GOES_HERE!AH371)),"TEENS"))))</f>
        <v>CHILDREN</v>
      </c>
      <c r="D372" t="str">
        <f>CONCATENATE(DATA_GOES_HERE!A371,CHAR(13),DATA_GOES_HERE!L371,", ",TEXT((DATA_GOES_HERE!J371),"MMM D")," ",TEXT((DATA_GOES_HERE!M371), "h:mm am/pm"))</f>
        <v xml:space="preserve"> Homeschool Story Time: Alebrijes with Jairo Prado_x000D_Wednesday, Apr 20 10:30 AM</v>
      </c>
    </row>
    <row r="373" spans="1:4" x14ac:dyDescent="0.25">
      <c r="A373" t="str">
        <f>DATA_GOES_HERE!Y202</f>
        <v>Bellevue</v>
      </c>
      <c r="B373" t="str">
        <f>IF(DATA_GOES_HERE!AH202="","",
IF(ISNUMBER(SEARCH("*ADULTS*",DATA_GOES_HERE!AH202)),"ADULTS",
IF(ISNUMBER(SEARCH("*CHILDREN*",DATA_GOES_HERE!AH202)),"CHILDREN",
IF(ISNUMBER(SEARCH("*TEENS*",DATA_GOES_HERE!AH202)),"TEENS"))))</f>
        <v>CHILDREN</v>
      </c>
      <c r="D373" t="str">
        <f>CONCATENATE(DATA_GOES_HERE!A202,CHAR(13),DATA_GOES_HERE!L202,", ",TEXT((DATA_GOES_HERE!J202),"MMM D")," ",TEXT((DATA_GOES_HERE!M202), "h:mm am/pm"))</f>
        <v xml:space="preserve"> Homeschool Crew: Gardens In A Jar_x000D_Wednesday, May 11 2:00 PM</v>
      </c>
    </row>
    <row r="374" spans="1:4" x14ac:dyDescent="0.25">
      <c r="A374" t="str">
        <f>DATA_GOES_HERE!Y373</f>
        <v>Bordeaux</v>
      </c>
      <c r="B374" t="str">
        <f>IF(DATA_GOES_HERE!AH373="","",
IF(ISNUMBER(SEARCH("*ADULTS*",DATA_GOES_HERE!AH373)),"ADULTS",
IF(ISNUMBER(SEARCH("*CHILDREN*",DATA_GOES_HERE!AH373)),"CHILDREN",
IF(ISNUMBER(SEARCH("*TEENS*",DATA_GOES_HERE!AH373)),"TEENS"))))</f>
        <v>TEENS</v>
      </c>
      <c r="D374" t="str">
        <f>CONCATENATE(DATA_GOES_HERE!A373,CHAR(13),DATA_GOES_HERE!L373,", ",TEXT((DATA_GOES_HERE!J373),"MMM D")," ",TEXT((DATA_GOES_HERE!M373), "h:mm am/pm"))</f>
        <v xml:space="preserve"> Teen Time: In it to Win It Wednesdays_x000D_Wednesday, Apr 20 4:00 PM</v>
      </c>
    </row>
    <row r="375" spans="1:4" x14ac:dyDescent="0.25">
      <c r="A375" t="str">
        <f>DATA_GOES_HERE!Y204</f>
        <v>Bellevue</v>
      </c>
      <c r="B375" t="str">
        <f>IF(DATA_GOES_HERE!AH204="","",
IF(ISNUMBER(SEARCH("*ADULTS*",DATA_GOES_HERE!AH204)),"ADULTS",
IF(ISNUMBER(SEARCH("*CHILDREN*",DATA_GOES_HERE!AH204)),"CHILDREN",
IF(ISNUMBER(SEARCH("*TEENS*",DATA_GOES_HERE!AH204)),"TEENS"))))</f>
        <v>ADULTS</v>
      </c>
      <c r="D375" t="str">
        <f>CONCATENATE(DATA_GOES_HERE!A204,CHAR(13),DATA_GOES_HERE!L204,", ",TEXT((DATA_GOES_HERE!J204),"MMM D")," ",TEXT((DATA_GOES_HERE!M204), "h:mm am/pm"))</f>
        <v xml:space="preserve"> Gentle Yoga for All Levels_x000D_Wednesday, May 11 4:30 PM</v>
      </c>
    </row>
    <row r="376" spans="1:4" x14ac:dyDescent="0.25">
      <c r="A376" t="str">
        <f>DATA_GOES_HERE!Y375</f>
        <v>East</v>
      </c>
      <c r="B376" t="str">
        <f>IF(DATA_GOES_HERE!AH375="","",
IF(ISNUMBER(SEARCH("*ADULTS*",DATA_GOES_HERE!AH375)),"ADULTS",
IF(ISNUMBER(SEARCH("*CHILDREN*",DATA_GOES_HERE!AH375)),"CHILDREN",
IF(ISNUMBER(SEARCH("*TEENS*",DATA_GOES_HERE!AH375)),"TEENS"))))</f>
        <v>TEENS</v>
      </c>
      <c r="D376" t="str">
        <f>CONCATENATE(DATA_GOES_HERE!A375,CHAR(13),DATA_GOES_HERE!L375,", ",TEXT((DATA_GOES_HERE!J375),"MMM D")," ",TEXT((DATA_GOES_HERE!M375), "h:mm am/pm"))</f>
        <v xml:space="preserve"> Tech Thursday_x000D_Thursday, Apr 21 3:00 PM</v>
      </c>
    </row>
    <row r="377" spans="1:4" x14ac:dyDescent="0.25">
      <c r="A377" t="str">
        <f>DATA_GOES_HERE!Y206</f>
        <v>Bellevue</v>
      </c>
      <c r="B377" t="str">
        <f>IF(DATA_GOES_HERE!AH206="","",
IF(ISNUMBER(SEARCH("*ADULTS*",DATA_GOES_HERE!AH206)),"ADULTS",
IF(ISNUMBER(SEARCH("*CHILDREN*",DATA_GOES_HERE!AH206)),"CHILDREN",
IF(ISNUMBER(SEARCH("*TEENS*",DATA_GOES_HERE!AH206)),"TEENS"))))</f>
        <v>ADULTS</v>
      </c>
      <c r="D377" t="str">
        <f>CONCATENATE(DATA_GOES_HERE!A206,CHAR(13),DATA_GOES_HERE!L206,", ",TEXT((DATA_GOES_HERE!J206),"MMM D")," ",TEXT((DATA_GOES_HERE!M206), "h:mm am/pm"))</f>
        <v xml:space="preserve"> Scrabble Group for All Levels_x000D_Thursday, May 12 1:30 PM</v>
      </c>
    </row>
    <row r="378" spans="1:4" x14ac:dyDescent="0.25">
      <c r="A378" t="str">
        <f>DATA_GOES_HERE!Y377</f>
        <v>Bordeaux</v>
      </c>
      <c r="B378" t="str">
        <f>IF(DATA_GOES_HERE!AH377="","",
IF(ISNUMBER(SEARCH("*ADULTS*",DATA_GOES_HERE!AH377)),"ADULTS",
IF(ISNUMBER(SEARCH("*CHILDREN*",DATA_GOES_HERE!AH377)),"CHILDREN",
IF(ISNUMBER(SEARCH("*TEENS*",DATA_GOES_HERE!AH377)),"TEENS"))))</f>
        <v>TEENS</v>
      </c>
      <c r="D378" t="str">
        <f>CONCATENATE(DATA_GOES_HERE!A377,CHAR(13),DATA_GOES_HERE!L377,", ",TEXT((DATA_GOES_HERE!J377),"MMM D")," ",TEXT((DATA_GOES_HERE!M377), "h:mm am/pm"))</f>
        <v xml:space="preserve"> Teen Time: Technology Thursdays_x000D_Thursday, Apr 21 4:00 PM</v>
      </c>
    </row>
    <row r="379" spans="1:4" x14ac:dyDescent="0.25">
      <c r="A379" t="str">
        <f>DATA_GOES_HERE!Y208</f>
        <v>Bellevue</v>
      </c>
      <c r="B379" t="str">
        <f>IF(DATA_GOES_HERE!AH208="","",
IF(ISNUMBER(SEARCH("*ADULTS*",DATA_GOES_HERE!AH208)),"ADULTS",
IF(ISNUMBER(SEARCH("*CHILDREN*",DATA_GOES_HERE!AH208)),"CHILDREN",
IF(ISNUMBER(SEARCH("*TEENS*",DATA_GOES_HERE!AH208)),"TEENS"))))</f>
        <v>TEENS</v>
      </c>
      <c r="D379" t="str">
        <f>CONCATENATE(DATA_GOES_HERE!A208,CHAR(13),DATA_GOES_HERE!L208,", ",TEXT((DATA_GOES_HERE!J208),"MMM D")," ",TEXT((DATA_GOES_HERE!M208), "h:mm am/pm"))</f>
        <v xml:space="preserve"> Music Production Workshop_x000D_Thursday, May 12 4:30 PM</v>
      </c>
    </row>
    <row r="380" spans="1:4" x14ac:dyDescent="0.25">
      <c r="A380" t="str">
        <f>DATA_GOES_HERE!Y379</f>
        <v>East</v>
      </c>
      <c r="B380" t="str">
        <f>IF(DATA_GOES_HERE!AH379="","",
IF(ISNUMBER(SEARCH("*ADULTS*",DATA_GOES_HERE!AH379)),"ADULTS",
IF(ISNUMBER(SEARCH("*CHILDREN*",DATA_GOES_HERE!AH379)),"CHILDREN",
IF(ISNUMBER(SEARCH("*TEENS*",DATA_GOES_HERE!AH379)),"TEENS"))))</f>
        <v>ADULTS</v>
      </c>
      <c r="D380" t="str">
        <f>CONCATENATE(DATA_GOES_HERE!A379,CHAR(13),DATA_GOES_HERE!L379,", ",TEXT((DATA_GOES_HERE!J379),"MMM D")," ",TEXT((DATA_GOES_HERE!M379), "h:mm am/pm"))</f>
        <v xml:space="preserve"> Yoga_x000D_Thursday, Apr 21 6:30 PM</v>
      </c>
    </row>
    <row r="381" spans="1:4" x14ac:dyDescent="0.25">
      <c r="A381" t="str">
        <f>DATA_GOES_HERE!Y210</f>
        <v>Bellevue</v>
      </c>
      <c r="B381" t="str">
        <f>IF(DATA_GOES_HERE!AH210="","",
IF(ISNUMBER(SEARCH("*ADULTS*",DATA_GOES_HERE!AH210)),"ADULTS",
IF(ISNUMBER(SEARCH("*CHILDREN*",DATA_GOES_HERE!AH210)),"CHILDREN",
IF(ISNUMBER(SEARCH("*TEENS*",DATA_GOES_HERE!AH210)),"TEENS"))))</f>
        <v>TEENS</v>
      </c>
      <c r="D381" t="str">
        <f>CONCATENATE(DATA_GOES_HERE!A210,CHAR(13),DATA_GOES_HERE!L210,", ",TEXT((DATA_GOES_HERE!J210),"MMM D")," ",TEXT((DATA_GOES_HERE!M210), "h:mm am/pm"))</f>
        <v xml:space="preserve"> Teen Studio: Crafts, Gaming, Robotics, and More_x000D_Friday, May 13 4:15 PM</v>
      </c>
    </row>
    <row r="382" spans="1:4" x14ac:dyDescent="0.25">
      <c r="A382" t="str">
        <f>DATA_GOES_HERE!Y381</f>
        <v>Donelson</v>
      </c>
      <c r="B382" t="str">
        <f>IF(DATA_GOES_HERE!AH381="","",
IF(ISNUMBER(SEARCH("*ADULTS*",DATA_GOES_HERE!AH381)),"ADULTS",
IF(ISNUMBER(SEARCH("*CHILDREN*",DATA_GOES_HERE!AH381)),"CHILDREN",
IF(ISNUMBER(SEARCH("*TEENS*",DATA_GOES_HERE!AH381)),"TEENS"))))</f>
        <v>ADULTS</v>
      </c>
      <c r="D382" t="str">
        <f>CONCATENATE(DATA_GOES_HERE!A381,CHAR(13),DATA_GOES_HERE!L381,", ",TEXT((DATA_GOES_HERE!J381),"MMM D")," ",TEXT((DATA_GOES_HERE!M381), "h:mm am/pm"))</f>
        <v xml:space="preserve"> Make a Pysanky Egg_x000D_Saturday, Apr 23 2:00 PM</v>
      </c>
    </row>
    <row r="383" spans="1:4" x14ac:dyDescent="0.25">
      <c r="A383" t="str">
        <f>DATA_GOES_HERE!Y212</f>
        <v>Bellevue</v>
      </c>
      <c r="B383" t="str">
        <f>IF(DATA_GOES_HERE!AH212="","",
IF(ISNUMBER(SEARCH("*ADULTS*",DATA_GOES_HERE!AH212)),"ADULTS",
IF(ISNUMBER(SEARCH("*CHILDREN*",DATA_GOES_HERE!AH212)),"CHILDREN",
IF(ISNUMBER(SEARCH("*TEENS*",DATA_GOES_HERE!AH212)),"TEENS"))))</f>
        <v>ADULTS</v>
      </c>
      <c r="D383" t="str">
        <f>CONCATENATE(DATA_GOES_HERE!A212,CHAR(13),DATA_GOES_HERE!L212,", ",TEXT((DATA_GOES_HERE!J212),"MMM D")," ",TEXT((DATA_GOES_HERE!M212), "h:mm am/pm"))</f>
        <v xml:space="preserve"> Friends of the Bellevue Branch Library Meeting_x000D_Saturday, May 14 10:15 AM</v>
      </c>
    </row>
    <row r="384" spans="1:4" x14ac:dyDescent="0.25">
      <c r="A384" t="str">
        <f>DATA_GOES_HERE!Y383</f>
        <v>Donelson</v>
      </c>
      <c r="B384" t="str">
        <f>IF(DATA_GOES_HERE!AH383="","",
IF(ISNUMBER(SEARCH("*ADULTS*",DATA_GOES_HERE!AH383)),"ADULTS",
IF(ISNUMBER(SEARCH("*CHILDREN*",DATA_GOES_HERE!AH383)),"CHILDREN",
IF(ISNUMBER(SEARCH("*TEENS*",DATA_GOES_HERE!AH383)),"TEENS"))))</f>
        <v>CHILDREN</v>
      </c>
      <c r="D384" t="str">
        <f>CONCATENATE(DATA_GOES_HERE!A383,CHAR(13),DATA_GOES_HERE!L383,", ",TEXT((DATA_GOES_HERE!J383),"MMM D")," ",TEXT((DATA_GOES_HERE!M383), "h:mm am/pm"))</f>
        <v xml:space="preserve"> Preschool Story Time: Bring Your Best (Stuffed) Friend for a Pet Show_x000D_Monday, Apr 25 10:30 AM</v>
      </c>
    </row>
    <row r="385" spans="1:4" x14ac:dyDescent="0.25">
      <c r="A385" t="str">
        <f>DATA_GOES_HERE!Y214</f>
        <v>Bellevue</v>
      </c>
      <c r="B385" t="str">
        <f>IF(DATA_GOES_HERE!AH214="","",
IF(ISNUMBER(SEARCH("*ADULTS*",DATA_GOES_HERE!AH214)),"ADULTS",
IF(ISNUMBER(SEARCH("*CHILDREN*",DATA_GOES_HERE!AH214)),"CHILDREN",
IF(ISNUMBER(SEARCH("*TEENS*",DATA_GOES_HERE!AH214)),"TEENS"))))</f>
        <v>CHILDREN</v>
      </c>
      <c r="D385" t="str">
        <f>CONCATENATE(DATA_GOES_HERE!A214,CHAR(13),DATA_GOES_HERE!L214,", ",TEXT((DATA_GOES_HERE!J214),"MMM D")," ",TEXT((DATA_GOES_HERE!M214), "h:mm am/pm"))</f>
        <v xml:space="preserve"> National Dance Like a Chicken Day_x000D_Saturday, May 14 2:00 PM</v>
      </c>
    </row>
    <row r="386" spans="1:4" x14ac:dyDescent="0.25">
      <c r="A386" t="str">
        <f>DATA_GOES_HERE!Y385</f>
        <v>Bordeaux</v>
      </c>
      <c r="B386" t="str">
        <f>IF(DATA_GOES_HERE!AH385="","",
IF(ISNUMBER(SEARCH("*ADULTS*",DATA_GOES_HERE!AH385)),"ADULTS",
IF(ISNUMBER(SEARCH("*CHILDREN*",DATA_GOES_HERE!AH385)),"CHILDREN",
IF(ISNUMBER(SEARCH("*TEENS*",DATA_GOES_HERE!AH385)),"TEENS"))))</f>
        <v>CHILDREN</v>
      </c>
      <c r="D386" t="str">
        <f>CONCATENATE(DATA_GOES_HERE!A385,CHAR(13),DATA_GOES_HERE!L385,", ",TEXT((DATA_GOES_HERE!J385),"MMM D")," ",TEXT((DATA_GOES_HERE!M385), "h:mm am/pm"))</f>
        <v xml:space="preserve"> Preschool Story Time_x000D_Tuesday, Apr 26 10:30 AM</v>
      </c>
    </row>
    <row r="387" spans="1:4" x14ac:dyDescent="0.25">
      <c r="A387" t="str">
        <f>DATA_GOES_HERE!Y216</f>
        <v>Bellevue</v>
      </c>
      <c r="B387" t="str">
        <f>IF(DATA_GOES_HERE!AH216="","",
IF(ISNUMBER(SEARCH("*ADULTS*",DATA_GOES_HERE!AH216)),"ADULTS",
IF(ISNUMBER(SEARCH("*CHILDREN*",DATA_GOES_HERE!AH216)),"CHILDREN",
IF(ISNUMBER(SEARCH("*TEENS*",DATA_GOES_HERE!AH216)),"TEENS"))))</f>
        <v>CHILDREN</v>
      </c>
      <c r="D387" t="str">
        <f>CONCATENATE(DATA_GOES_HERE!A216,CHAR(13),DATA_GOES_HERE!L216,", ",TEXT((DATA_GOES_HERE!J216),"MMM D")," ",TEXT((DATA_GOES_HERE!M216), "h:mm am/pm"))</f>
        <v xml:space="preserve"> Mother Goose Moments_x000D_Monday, May 16 10:15 AM</v>
      </c>
    </row>
    <row r="388" spans="1:4" x14ac:dyDescent="0.25">
      <c r="A388" t="str">
        <f>DATA_GOES_HERE!Y387</f>
        <v>Bordeaux</v>
      </c>
      <c r="B388" t="str">
        <f>IF(DATA_GOES_HERE!AH387="","",
IF(ISNUMBER(SEARCH("*ADULTS*",DATA_GOES_HERE!AH387)),"ADULTS",
IF(ISNUMBER(SEARCH("*CHILDREN*",DATA_GOES_HERE!AH387)),"CHILDREN",
IF(ISNUMBER(SEARCH("*TEENS*",DATA_GOES_HERE!AH387)),"TEENS"))))</f>
        <v>TEENS</v>
      </c>
      <c r="D388" t="str">
        <f>CONCATENATE(DATA_GOES_HERE!A387,CHAR(13),DATA_GOES_HERE!L387,", ",TEXT((DATA_GOES_HERE!J387),"MMM D")," ",TEXT((DATA_GOES_HERE!M387), "h:mm am/pm"))</f>
        <v xml:space="preserve"> Teen Time: Hangout_x000D_Tuesday, Apr 26 4:00 PM</v>
      </c>
    </row>
    <row r="389" spans="1:4" x14ac:dyDescent="0.25">
      <c r="A389" t="str">
        <f>DATA_GOES_HERE!Y218</f>
        <v>Bellevue</v>
      </c>
      <c r="B389" t="str">
        <f>IF(DATA_GOES_HERE!AH218="","",
IF(ISNUMBER(SEARCH("*ADULTS*",DATA_GOES_HERE!AH218)),"ADULTS",
IF(ISNUMBER(SEARCH("*CHILDREN*",DATA_GOES_HERE!AH218)),"CHILDREN",
IF(ISNUMBER(SEARCH("*TEENS*",DATA_GOES_HERE!AH218)),"TEENS"))))</f>
        <v>CHILDREN</v>
      </c>
      <c r="D389" t="str">
        <f>CONCATENATE(DATA_GOES_HERE!A218,CHAR(13),DATA_GOES_HERE!L218,", ",TEXT((DATA_GOES_HERE!J218),"MMM D")," ",TEXT((DATA_GOES_HERE!M218), "h:mm am/pm"))</f>
        <v xml:space="preserve"> Family Fun Time: Songs, Craft, and More_x000D_Monday, May 16 6:30 PM</v>
      </c>
    </row>
    <row r="390" spans="1:4" x14ac:dyDescent="0.25">
      <c r="A390" t="str">
        <f>DATA_GOES_HERE!Y389</f>
        <v>East</v>
      </c>
      <c r="B390" t="str">
        <f>IF(DATA_GOES_HERE!AH389="","",
IF(ISNUMBER(SEARCH("*ADULTS*",DATA_GOES_HERE!AH389)),"ADULTS",
IF(ISNUMBER(SEARCH("*CHILDREN*",DATA_GOES_HERE!AH389)),"CHILDREN",
IF(ISNUMBER(SEARCH("*TEENS*",DATA_GOES_HERE!AH389)),"TEENS"))))</f>
        <v>ADULTS</v>
      </c>
      <c r="D390" t="str">
        <f>CONCATENATE(DATA_GOES_HERE!A389,CHAR(13),DATA_GOES_HERE!L389,", ",TEXT((DATA_GOES_HERE!J389),"MMM D")," ",TEXT((DATA_GOES_HERE!M389), "h:mm am/pm"))</f>
        <v xml:space="preserve"> Reading on Your Mobile Device_x000D_Tuesday, Apr 26 6:30 PM</v>
      </c>
    </row>
    <row r="391" spans="1:4" x14ac:dyDescent="0.25">
      <c r="A391" t="str">
        <f>DATA_GOES_HERE!Y220</f>
        <v>Bellevue</v>
      </c>
      <c r="B391" t="str">
        <f>IF(DATA_GOES_HERE!AH220="","",
IF(ISNUMBER(SEARCH("*ADULTS*",DATA_GOES_HERE!AH220)),"ADULTS",
IF(ISNUMBER(SEARCH("*CHILDREN*",DATA_GOES_HERE!AH220)),"CHILDREN",
IF(ISNUMBER(SEARCH("*TEENS*",DATA_GOES_HERE!AH220)),"TEENS"))))</f>
        <v>TEENS</v>
      </c>
      <c r="D391" t="str">
        <f>CONCATENATE(DATA_GOES_HERE!A220,CHAR(13),DATA_GOES_HERE!L220,", ",TEXT((DATA_GOES_HERE!J220),"MMM D")," ",TEXT((DATA_GOES_HERE!M220), "h:mm am/pm"))</f>
        <v xml:space="preserve"> Teen Studio: Crafts, Gaming, Robotics, and More_x000D_Tuesday, May 17 4:15 PM</v>
      </c>
    </row>
    <row r="392" spans="1:4" x14ac:dyDescent="0.25">
      <c r="A392" t="str">
        <f>DATA_GOES_HERE!Y391</f>
        <v>Bordeaux</v>
      </c>
      <c r="B392" t="str">
        <f>IF(DATA_GOES_HERE!AH391="","",
IF(ISNUMBER(SEARCH("*ADULTS*",DATA_GOES_HERE!AH391)),"ADULTS",
IF(ISNUMBER(SEARCH("*CHILDREN*",DATA_GOES_HERE!AH391)),"CHILDREN",
IF(ISNUMBER(SEARCH("*TEENS*",DATA_GOES_HERE!AH391)),"TEENS"))))</f>
        <v>TEENS</v>
      </c>
      <c r="D392" t="str">
        <f>CONCATENATE(DATA_GOES_HERE!A391,CHAR(13),DATA_GOES_HERE!L391,", ",TEXT((DATA_GOES_HERE!J391),"MMM D")," ",TEXT((DATA_GOES_HERE!M391), "h:mm am/pm"))</f>
        <v xml:space="preserve"> Teen Time: In it to Win It Wednesdays_x000D_Wednesday, Apr 27 4:00 PM</v>
      </c>
    </row>
    <row r="393" spans="1:4" x14ac:dyDescent="0.25">
      <c r="A393" t="str">
        <f>DATA_GOES_HERE!Y222</f>
        <v>Bellevue</v>
      </c>
      <c r="B393" t="str">
        <f>IF(DATA_GOES_HERE!AH222="","",
IF(ISNUMBER(SEARCH("*ADULTS*",DATA_GOES_HERE!AH222)),"ADULTS",
IF(ISNUMBER(SEARCH("*CHILDREN*",DATA_GOES_HERE!AH222)),"CHILDREN",
IF(ISNUMBER(SEARCH("*TEENS*",DATA_GOES_HERE!AH222)),"TEENS"))))</f>
        <v>CHILDREN</v>
      </c>
      <c r="D393" t="str">
        <f>CONCATENATE(DATA_GOES_HERE!A222,CHAR(13),DATA_GOES_HERE!L222,", ",TEXT((DATA_GOES_HERE!J222),"MMM D")," ",TEXT((DATA_GOES_HERE!M222), "h:mm am/pm"))</f>
        <v xml:space="preserve"> Story Time_x000D_Wednesday, May 18 10:15 AM</v>
      </c>
    </row>
    <row r="394" spans="1:4" x14ac:dyDescent="0.25">
      <c r="A394" t="str">
        <f>DATA_GOES_HERE!Y393</f>
        <v>East</v>
      </c>
      <c r="B394" t="str">
        <f>IF(DATA_GOES_HERE!AH393="","",
IF(ISNUMBER(SEARCH("*ADULTS*",DATA_GOES_HERE!AH393)),"ADULTS",
IF(ISNUMBER(SEARCH("*CHILDREN*",DATA_GOES_HERE!AH393)),"CHILDREN",
IF(ISNUMBER(SEARCH("*TEENS*",DATA_GOES_HERE!AH393)),"TEENS"))))</f>
        <v>TEENS</v>
      </c>
      <c r="D394" t="str">
        <f>CONCATENATE(DATA_GOES_HERE!A393,CHAR(13),DATA_GOES_HERE!L393,", ",TEXT((DATA_GOES_HERE!J393),"MMM D")," ",TEXT((DATA_GOES_HERE!M393), "h:mm am/pm"))</f>
        <v xml:space="preserve"> Movie: Good Hair (2009)_x000D_Thursday, Apr 28 3:00 PM</v>
      </c>
    </row>
    <row r="395" spans="1:4" x14ac:dyDescent="0.25">
      <c r="A395" t="str">
        <f>DATA_GOES_HERE!Y224</f>
        <v>Bellevue</v>
      </c>
      <c r="B395" t="str">
        <f>IF(DATA_GOES_HERE!AH224="","",
IF(ISNUMBER(SEARCH("*ADULTS*",DATA_GOES_HERE!AH224)),"ADULTS",
IF(ISNUMBER(SEARCH("*CHILDREN*",DATA_GOES_HERE!AH224)),"CHILDREN",
IF(ISNUMBER(SEARCH("*TEENS*",DATA_GOES_HERE!AH224)),"TEENS"))))</f>
        <v>TEENS</v>
      </c>
      <c r="D395" t="str">
        <f>CONCATENATE(DATA_GOES_HERE!A224,CHAR(13),DATA_GOES_HERE!L224,", ",TEXT((DATA_GOES_HERE!J224),"MMM D")," ",TEXT((DATA_GOES_HERE!M224), "h:mm am/pm"))</f>
        <v xml:space="preserve"> Teen Studio: Crafts, Gaming, Robotics, and More_x000D_Wednesday, May 18 4:15 PM</v>
      </c>
    </row>
    <row r="396" spans="1:4" x14ac:dyDescent="0.25">
      <c r="A396" t="str">
        <f>DATA_GOES_HERE!Y395</f>
        <v>East</v>
      </c>
      <c r="B396" t="str">
        <f>IF(DATA_GOES_HERE!AH395="","",
IF(ISNUMBER(SEARCH("*ADULTS*",DATA_GOES_HERE!AH395)),"ADULTS",
IF(ISNUMBER(SEARCH("*CHILDREN*",DATA_GOES_HERE!AH395)),"CHILDREN",
IF(ISNUMBER(SEARCH("*TEENS*",DATA_GOES_HERE!AH395)),"TEENS"))))</f>
        <v>ADULTS</v>
      </c>
      <c r="D396" t="str">
        <f>CONCATENATE(DATA_GOES_HERE!A395,CHAR(13),DATA_GOES_HERE!L395,", ",TEXT((DATA_GOES_HERE!J395),"MMM D")," ",TEXT((DATA_GOES_HERE!M395), "h:mm am/pm"))</f>
        <v xml:space="preserve"> Yoga_x000D_Thursday, Apr 28 6:30 PM</v>
      </c>
    </row>
    <row r="397" spans="1:4" x14ac:dyDescent="0.25">
      <c r="A397" t="str">
        <f>DATA_GOES_HERE!Y226</f>
        <v>Bellevue</v>
      </c>
      <c r="B397" t="str">
        <f>IF(DATA_GOES_HERE!AH226="","",
IF(ISNUMBER(SEARCH("*ADULTS*",DATA_GOES_HERE!AH226)),"ADULTS",
IF(ISNUMBER(SEARCH("*CHILDREN*",DATA_GOES_HERE!AH226)),"CHILDREN",
IF(ISNUMBER(SEARCH("*TEENS*",DATA_GOES_HERE!AH226)),"TEENS"))))</f>
        <v>CHILDREN</v>
      </c>
      <c r="D397" t="str">
        <f>CONCATENATE(DATA_GOES_HERE!A226,CHAR(13),DATA_GOES_HERE!L226,", ",TEXT((DATA_GOES_HERE!J226),"MMM D")," ",TEXT((DATA_GOES_HERE!M226), "h:mm am/pm"))</f>
        <v xml:space="preserve"> Crayon Kids: Crafts and Fun_x000D_Thursday, May 19 10:15 AM</v>
      </c>
    </row>
    <row r="398" spans="1:4" x14ac:dyDescent="0.25">
      <c r="A398" t="str">
        <f>DATA_GOES_HERE!Y397</f>
        <v>Donelson</v>
      </c>
      <c r="B398" t="str">
        <f>IF(DATA_GOES_HERE!AH397="","",
IF(ISNUMBER(SEARCH("*ADULTS*",DATA_GOES_HERE!AH397)),"ADULTS",
IF(ISNUMBER(SEARCH("*CHILDREN*",DATA_GOES_HERE!AH397)),"CHILDREN",
IF(ISNUMBER(SEARCH("*TEENS*",DATA_GOES_HERE!AH397)),"TEENS"))))</f>
        <v>CHILDREN</v>
      </c>
      <c r="D398" t="str">
        <f>CONCATENATE(DATA_GOES_HERE!A397,CHAR(13),DATA_GOES_HERE!L397,", ",TEXT((DATA_GOES_HERE!J397),"MMM D")," ",TEXT((DATA_GOES_HERE!M397), "h:mm am/pm"))</f>
        <v xml:space="preserve"> Preschool Story Time_x000D_Monday, May 2 10:30 AM</v>
      </c>
    </row>
    <row r="399" spans="1:4" x14ac:dyDescent="0.25">
      <c r="A399" t="str">
        <f>DATA_GOES_HERE!Y228</f>
        <v>Bellevue</v>
      </c>
      <c r="B399" t="str">
        <f>IF(DATA_GOES_HERE!AH228="","",
IF(ISNUMBER(SEARCH("*ADULTS*",DATA_GOES_HERE!AH228)),"ADULTS",
IF(ISNUMBER(SEARCH("*CHILDREN*",DATA_GOES_HERE!AH228)),"CHILDREN",
IF(ISNUMBER(SEARCH("*TEENS*",DATA_GOES_HERE!AH228)),"TEENS"))))</f>
        <v>ADULTS</v>
      </c>
      <c r="D399" t="str">
        <f>CONCATENATE(DATA_GOES_HERE!A228,CHAR(13),DATA_GOES_HERE!L228,", ",TEXT((DATA_GOES_HERE!J228),"MMM D")," ",TEXT((DATA_GOES_HERE!M228), "h:mm am/pm"))</f>
        <v xml:space="preserve"> Scrabble Group for All Levels_x000D_Thursday, May 19 1:30 PM</v>
      </c>
    </row>
    <row r="400" spans="1:4" x14ac:dyDescent="0.25">
      <c r="A400" t="str">
        <f>DATA_GOES_HERE!Y399</f>
        <v>Bordeaux</v>
      </c>
      <c r="B400" t="str">
        <f>IF(DATA_GOES_HERE!AH399="","",
IF(ISNUMBER(SEARCH("*ADULTS*",DATA_GOES_HERE!AH399)),"ADULTS",
IF(ISNUMBER(SEARCH("*CHILDREN*",DATA_GOES_HERE!AH399)),"CHILDREN",
IF(ISNUMBER(SEARCH("*TEENS*",DATA_GOES_HERE!AH399)),"TEENS"))))</f>
        <v>CHILDREN</v>
      </c>
      <c r="D400" t="str">
        <f>CONCATENATE(DATA_GOES_HERE!A399,CHAR(13),DATA_GOES_HERE!L399,", ",TEXT((DATA_GOES_HERE!J399),"MMM D")," ",TEXT((DATA_GOES_HERE!M399), "h:mm am/pm"))</f>
        <v xml:space="preserve"> Preschool Story Time_x000D_Tuesday, May 3 10:30 AM</v>
      </c>
    </row>
    <row r="401" spans="1:4" x14ac:dyDescent="0.25">
      <c r="A401" t="str">
        <f>DATA_GOES_HERE!Y230</f>
        <v>Bellevue</v>
      </c>
      <c r="B401" t="str">
        <f>IF(DATA_GOES_HERE!AH230="","",
IF(ISNUMBER(SEARCH("*ADULTS*",DATA_GOES_HERE!AH230)),"ADULTS",
IF(ISNUMBER(SEARCH("*CHILDREN*",DATA_GOES_HERE!AH230)),"CHILDREN",
IF(ISNUMBER(SEARCH("*TEENS*",DATA_GOES_HERE!AH230)),"TEENS"))))</f>
        <v>TEENS</v>
      </c>
      <c r="D401" t="str">
        <f>CONCATENATE(DATA_GOES_HERE!A230,CHAR(13),DATA_GOES_HERE!L230,", ",TEXT((DATA_GOES_HERE!J230),"MMM D")," ",TEXT((DATA_GOES_HERE!M230), "h:mm am/pm"))</f>
        <v xml:space="preserve"> Music Production Workshop_x000D_Thursday, May 19 4:30 PM</v>
      </c>
    </row>
    <row r="402" spans="1:4" x14ac:dyDescent="0.25">
      <c r="A402" t="str">
        <f>DATA_GOES_HERE!Y401</f>
        <v>Bordeaux</v>
      </c>
      <c r="B402" t="str">
        <f>IF(DATA_GOES_HERE!AH401="","",
IF(ISNUMBER(SEARCH("*ADULTS*",DATA_GOES_HERE!AH401)),"ADULTS",
IF(ISNUMBER(SEARCH("*CHILDREN*",DATA_GOES_HERE!AH401)),"CHILDREN",
IF(ISNUMBER(SEARCH("*TEENS*",DATA_GOES_HERE!AH401)),"TEENS"))))</f>
        <v>TEENS</v>
      </c>
      <c r="D402" t="str">
        <f>CONCATENATE(DATA_GOES_HERE!A401,CHAR(13),DATA_GOES_HERE!L401,", ",TEXT((DATA_GOES_HERE!J401),"MMM D")," ",TEXT((DATA_GOES_HERE!M401), "h:mm am/pm"))</f>
        <v xml:space="preserve"> Teen Time: Hangout_x000D_Tuesday, May 3 4:00 PM</v>
      </c>
    </row>
    <row r="403" spans="1:4" x14ac:dyDescent="0.25">
      <c r="A403" t="str">
        <f>DATA_GOES_HERE!Y232</f>
        <v>Bellevue</v>
      </c>
      <c r="B403" t="str">
        <f>IF(DATA_GOES_HERE!AH232="","",
IF(ISNUMBER(SEARCH("*ADULTS*",DATA_GOES_HERE!AH232)),"ADULTS",
IF(ISNUMBER(SEARCH("*CHILDREN*",DATA_GOES_HERE!AH232)),"CHILDREN",
IF(ISNUMBER(SEARCH("*TEENS*",DATA_GOES_HERE!AH232)),"TEENS"))))</f>
        <v>CHILDREN</v>
      </c>
      <c r="D403" t="str">
        <f>CONCATENATE(DATA_GOES_HERE!A232,CHAR(13),DATA_GOES_HERE!L232,", ",TEXT((DATA_GOES_HERE!J232),"MMM D")," ",TEXT((DATA_GOES_HERE!M232), "h:mm am/pm"))</f>
        <v xml:space="preserve"> Mother Goose Moments_x000D_Monday, May 23 10:15 AM</v>
      </c>
    </row>
    <row r="404" spans="1:4" x14ac:dyDescent="0.25">
      <c r="A404" t="str">
        <f>DATA_GOES_HERE!Y403</f>
        <v>Donelson</v>
      </c>
      <c r="B404" t="str">
        <f>IF(DATA_GOES_HERE!AH403="","",
IF(ISNUMBER(SEARCH("*ADULTS*",DATA_GOES_HERE!AH403)),"ADULTS",
IF(ISNUMBER(SEARCH("*CHILDREN*",DATA_GOES_HERE!AH403)),"CHILDREN",
IF(ISNUMBER(SEARCH("*TEENS*",DATA_GOES_HERE!AH403)),"TEENS"))))</f>
        <v>CHILDREN</v>
      </c>
      <c r="D404" t="str">
        <f>CONCATENATE(DATA_GOES_HERE!A403,CHAR(13),DATA_GOES_HERE!L403,", ",TEXT((DATA_GOES_HERE!J403),"MMM D")," ",TEXT((DATA_GOES_HERE!M403), "h:mm am/pm"))</f>
        <v xml:space="preserve"> Homeschool Story Time_x000D_Wednesday, May 4 10:30 AM</v>
      </c>
    </row>
    <row r="405" spans="1:4" x14ac:dyDescent="0.25">
      <c r="A405" t="str">
        <f>DATA_GOES_HERE!Y234</f>
        <v>Bellevue</v>
      </c>
      <c r="B405" t="str">
        <f>IF(DATA_GOES_HERE!AH234="","",
IF(ISNUMBER(SEARCH("*ADULTS*",DATA_GOES_HERE!AH234)),"ADULTS",
IF(ISNUMBER(SEARCH("*CHILDREN*",DATA_GOES_HERE!AH234)),"CHILDREN",
IF(ISNUMBER(SEARCH("*TEENS*",DATA_GOES_HERE!AH234)),"TEENS"))))</f>
        <v>CHILDREN</v>
      </c>
      <c r="D405" t="str">
        <f>CONCATENATE(DATA_GOES_HERE!A234,CHAR(13),DATA_GOES_HERE!L234,", ",TEXT((DATA_GOES_HERE!J234),"MMM D")," ",TEXT((DATA_GOES_HERE!M234), "h:mm am/pm"))</f>
        <v xml:space="preserve"> Family Fun Time: Songs, Craft, and More_x000D_Monday, May 23 6:30 PM</v>
      </c>
    </row>
    <row r="406" spans="1:4" x14ac:dyDescent="0.25">
      <c r="A406" t="str">
        <f>DATA_GOES_HERE!Y405</f>
        <v>Bordeaux</v>
      </c>
      <c r="B406" t="str">
        <f>IF(DATA_GOES_HERE!AH405="","",
IF(ISNUMBER(SEARCH("*ADULTS*",DATA_GOES_HERE!AH405)),"ADULTS",
IF(ISNUMBER(SEARCH("*CHILDREN*",DATA_GOES_HERE!AH405)),"CHILDREN",
IF(ISNUMBER(SEARCH("*TEENS*",DATA_GOES_HERE!AH405)),"TEENS"))))</f>
        <v>TEENS</v>
      </c>
      <c r="D406" t="str">
        <f>CONCATENATE(DATA_GOES_HERE!A405,CHAR(13),DATA_GOES_HERE!L405,", ",TEXT((DATA_GOES_HERE!J405),"MMM D")," ",TEXT((DATA_GOES_HERE!M405), "h:mm am/pm"))</f>
        <v xml:space="preserve"> Teen Time: In it to Win It Wednesdays_x000D_Wednesday, May 4 4:00 PM</v>
      </c>
    </row>
    <row r="407" spans="1:4" x14ac:dyDescent="0.25">
      <c r="A407" t="str">
        <f>DATA_GOES_HERE!Y236</f>
        <v>Bellevue</v>
      </c>
      <c r="B407" t="str">
        <f>IF(DATA_GOES_HERE!AH236="","",
IF(ISNUMBER(SEARCH("*ADULTS*",DATA_GOES_HERE!AH236)),"ADULTS",
IF(ISNUMBER(SEARCH("*CHILDREN*",DATA_GOES_HERE!AH236)),"CHILDREN",
IF(ISNUMBER(SEARCH("*TEENS*",DATA_GOES_HERE!AH236)),"TEENS"))))</f>
        <v>CHILDREN</v>
      </c>
      <c r="D407" t="str">
        <f>CONCATENATE(DATA_GOES_HERE!A236,CHAR(13),DATA_GOES_HERE!L236,", ",TEXT((DATA_GOES_HERE!J236),"MMM D")," ",TEXT((DATA_GOES_HERE!M236), "h:mm am/pm"))</f>
        <v xml:space="preserve"> Story Time_x000D_Wednesday, May 25 10:15 AM</v>
      </c>
    </row>
    <row r="408" spans="1:4" x14ac:dyDescent="0.25">
      <c r="A408" t="str">
        <f>DATA_GOES_HERE!Y407</f>
        <v>East</v>
      </c>
      <c r="B408" t="str">
        <f>IF(DATA_GOES_HERE!AH407="","",
IF(ISNUMBER(SEARCH("*ADULTS*",DATA_GOES_HERE!AH407)),"ADULTS",
IF(ISNUMBER(SEARCH("*CHILDREN*",DATA_GOES_HERE!AH407)),"CHILDREN",
IF(ISNUMBER(SEARCH("*TEENS*",DATA_GOES_HERE!AH407)),"TEENS"))))</f>
        <v>TEENS</v>
      </c>
      <c r="D408" t="str">
        <f>CONCATENATE(DATA_GOES_HERE!A407,CHAR(13),DATA_GOES_HERE!L407,", ",TEXT((DATA_GOES_HERE!J407),"MMM D")," ",TEXT((DATA_GOES_HERE!M407), "h:mm am/pm"))</f>
        <v xml:space="preserve"> Tech Thursday_x000D_Thursday, May 5 3:00 PM</v>
      </c>
    </row>
    <row r="409" spans="1:4" x14ac:dyDescent="0.25">
      <c r="A409" t="str">
        <f>DATA_GOES_HERE!Y238</f>
        <v>Bellevue</v>
      </c>
      <c r="B409" t="str">
        <f>IF(DATA_GOES_HERE!AH238="","",
IF(ISNUMBER(SEARCH("*ADULTS*",DATA_GOES_HERE!AH238)),"ADULTS",
IF(ISNUMBER(SEARCH("*CHILDREN*",DATA_GOES_HERE!AH238)),"CHILDREN",
IF(ISNUMBER(SEARCH("*TEENS*",DATA_GOES_HERE!AH238)),"TEENS"))))</f>
        <v>CHILDREN</v>
      </c>
      <c r="D409" t="str">
        <f>CONCATENATE(DATA_GOES_HERE!A238,CHAR(13),DATA_GOES_HERE!L238,", ",TEXT((DATA_GOES_HERE!J238),"MMM D")," ",TEXT((DATA_GOES_HERE!M238), "h:mm am/pm"))</f>
        <v xml:space="preserve"> Homeschool Crew: Learn About The Turtle_x000D_Wednesday, May 25 2:00 PM</v>
      </c>
    </row>
    <row r="410" spans="1:4" x14ac:dyDescent="0.25">
      <c r="A410" t="str">
        <f>DATA_GOES_HERE!Y409</f>
        <v>Bordeaux</v>
      </c>
      <c r="B410" t="str">
        <f>IF(DATA_GOES_HERE!AH409="","",
IF(ISNUMBER(SEARCH("*ADULTS*",DATA_GOES_HERE!AH409)),"ADULTS",
IF(ISNUMBER(SEARCH("*CHILDREN*",DATA_GOES_HERE!AH409)),"CHILDREN",
IF(ISNUMBER(SEARCH("*TEENS*",DATA_GOES_HERE!AH409)),"TEENS"))))</f>
        <v>CHILDREN</v>
      </c>
      <c r="D410" t="str">
        <f>CONCATENATE(DATA_GOES_HERE!A409,CHAR(13),DATA_GOES_HERE!L409,", ",TEXT((DATA_GOES_HERE!J409),"MMM D")," ",TEXT((DATA_GOES_HERE!M409), "h:mm am/pm"))</f>
        <v xml:space="preserve"> After-school Crafts and Movies_x000D_Thursday, May 5 5:00 PM</v>
      </c>
    </row>
    <row r="411" spans="1:4" x14ac:dyDescent="0.25">
      <c r="A411" t="str">
        <f>DATA_GOES_HERE!Y240</f>
        <v>Bellevue</v>
      </c>
      <c r="B411" t="str">
        <f>IF(DATA_GOES_HERE!AH240="","",
IF(ISNUMBER(SEARCH("*ADULTS*",DATA_GOES_HERE!AH240)),"ADULTS",
IF(ISNUMBER(SEARCH("*CHILDREN*",DATA_GOES_HERE!AH240)),"CHILDREN",
IF(ISNUMBER(SEARCH("*TEENS*",DATA_GOES_HERE!AH240)),"TEENS"))))</f>
        <v>CHILDREN</v>
      </c>
      <c r="D411" t="str">
        <f>CONCATENATE(DATA_GOES_HERE!A240,CHAR(13),DATA_GOES_HERE!L240,", ",TEXT((DATA_GOES_HERE!J240),"MMM D")," ",TEXT((DATA_GOES_HERE!M240), "h:mm am/pm"))</f>
        <v xml:space="preserve"> Crayon Kids: Crafts and Fun_x000D_Thursday, May 26 10:15 AM</v>
      </c>
    </row>
    <row r="412" spans="1:4" x14ac:dyDescent="0.25">
      <c r="A412" t="str">
        <f>DATA_GOES_HERE!Y411</f>
        <v>East</v>
      </c>
      <c r="B412" t="str">
        <f>IF(DATA_GOES_HERE!AH411="","",
IF(ISNUMBER(SEARCH("*ADULTS*",DATA_GOES_HERE!AH411)),"ADULTS",
IF(ISNUMBER(SEARCH("*CHILDREN*",DATA_GOES_HERE!AH411)),"CHILDREN",
IF(ISNUMBER(SEARCH("*TEENS*",DATA_GOES_HERE!AH411)),"TEENS"))))</f>
        <v>ADULTS</v>
      </c>
      <c r="D412" t="str">
        <f>CONCATENATE(DATA_GOES_HERE!A411,CHAR(13),DATA_GOES_HERE!L411,", ",TEXT((DATA_GOES_HERE!J411),"MMM D")," ",TEXT((DATA_GOES_HERE!M411), "h:mm am/pm"))</f>
        <v xml:space="preserve"> Yoga_x000D_Thursday, May 5 6:30 PM</v>
      </c>
    </row>
    <row r="413" spans="1:4" x14ac:dyDescent="0.25">
      <c r="A413" t="str">
        <f>DATA_GOES_HERE!Y242</f>
        <v>Bellevue</v>
      </c>
      <c r="B413" t="str">
        <f>IF(DATA_GOES_HERE!AH242="","",
IF(ISNUMBER(SEARCH("*ADULTS*",DATA_GOES_HERE!AH242)),"ADULTS",
IF(ISNUMBER(SEARCH("*CHILDREN*",DATA_GOES_HERE!AH242)),"CHILDREN",
IF(ISNUMBER(SEARCH("*TEENS*",DATA_GOES_HERE!AH242)),"TEENS"))))</f>
        <v>CHILDREN</v>
      </c>
      <c r="D413" t="str">
        <f>CONCATENATE(DATA_GOES_HERE!A242,CHAR(13),DATA_GOES_HERE!L242,", ",TEXT((DATA_GOES_HERE!J242),"MMM D")," ",TEXT((DATA_GOES_HERE!M242), "h:mm am/pm"))</f>
        <v xml:space="preserve"> Storyland Saturdays: Preschool Story Time_x000D_Saturday, May 28 10:15 AM</v>
      </c>
    </row>
    <row r="414" spans="1:4" x14ac:dyDescent="0.25">
      <c r="A414" t="str">
        <f>DATA_GOES_HERE!Y413</f>
        <v>Donelson</v>
      </c>
      <c r="B414" t="str">
        <f>IF(DATA_GOES_HERE!AH413="","",
IF(ISNUMBER(SEARCH("*ADULTS*",DATA_GOES_HERE!AH413)),"ADULTS",
IF(ISNUMBER(SEARCH("*CHILDREN*",DATA_GOES_HERE!AH413)),"CHILDREN",
IF(ISNUMBER(SEARCH("*TEENS*",DATA_GOES_HERE!AH413)),"TEENS"))))</f>
        <v>CHILDREN</v>
      </c>
      <c r="D414" t="str">
        <f>CONCATENATE(DATA_GOES_HERE!A413,CHAR(13),DATA_GOES_HERE!L413,", ",TEXT((DATA_GOES_HERE!J413),"MMM D")," ",TEXT((DATA_GOES_HERE!M413), "h:mm am/pm"))</f>
        <v xml:space="preserve"> Preschool Story Time_x000D_Monday, May 9 10:30 AM</v>
      </c>
    </row>
    <row r="415" spans="1:4" x14ac:dyDescent="0.25">
      <c r="A415" t="str">
        <f>DATA_GOES_HERE!Y244</f>
        <v>All Libraries</v>
      </c>
      <c r="B415" t="str">
        <f>IF(DATA_GOES_HERE!AH244="","",
IF(ISNUMBER(SEARCH("*ADULTS*",DATA_GOES_HERE!AH244)),"ADULTS",
IF(ISNUMBER(SEARCH("*CHILDREN*",DATA_GOES_HERE!AH244)),"CHILDREN",
IF(ISNUMBER(SEARCH("*TEENS*",DATA_GOES_HERE!AH244)),"TEENS"))))</f>
        <v>TEENS</v>
      </c>
      <c r="D415" t="str">
        <f>CONCATENATE(DATA_GOES_HERE!A244,CHAR(13),DATA_GOES_HERE!L244,", ",TEXT((DATA_GOES_HERE!J244),"MMM D")," ",TEXT((DATA_GOES_HERE!M244), "h:mm am/pm"))</f>
        <v xml:space="preserve"> CLOSED: All libraries closed for Memorial Day_x000D_Monday, May 30 12:00 AM</v>
      </c>
    </row>
    <row r="416" spans="1:4" x14ac:dyDescent="0.25">
      <c r="A416" t="str">
        <f>DATA_GOES_HERE!Y415</f>
        <v>Bordeaux</v>
      </c>
      <c r="B416" t="str">
        <f>IF(DATA_GOES_HERE!AH415="","",
IF(ISNUMBER(SEARCH("*ADULTS*",DATA_GOES_HERE!AH415)),"ADULTS",
IF(ISNUMBER(SEARCH("*CHILDREN*",DATA_GOES_HERE!AH415)),"CHILDREN",
IF(ISNUMBER(SEARCH("*TEENS*",DATA_GOES_HERE!AH415)),"TEENS"))))</f>
        <v>CHILDREN</v>
      </c>
      <c r="D416" t="str">
        <f>CONCATENATE(DATA_GOES_HERE!A415,CHAR(13),DATA_GOES_HERE!L415,", ",TEXT((DATA_GOES_HERE!J415),"MMM D")," ",TEXT((DATA_GOES_HERE!M415), "h:mm am/pm"))</f>
        <v xml:space="preserve"> Preschool Story Time_x000D_Tuesday, May 10 10:30 AM</v>
      </c>
    </row>
    <row r="417" spans="1:4" x14ac:dyDescent="0.25">
      <c r="A417">
        <f>DATA_GOES_HERE!Y246</f>
        <v>0</v>
      </c>
      <c r="B417" t="str">
        <f>IF(DATA_GOES_HERE!AH246="","",
IF(ISNUMBER(SEARCH("*ADULTS*",DATA_GOES_HERE!AH246)),"ADULTS",
IF(ISNUMBER(SEARCH("*CHILDREN*",DATA_GOES_HERE!AH246)),"CHILDREN",
IF(ISNUMBER(SEARCH("*TEENS*",DATA_GOES_HERE!AH246)),"TEENS"))))</f>
        <v/>
      </c>
      <c r="D417" t="str">
        <f>CONCATENATE(DATA_GOES_HERE!A246,CHAR(13),DATA_GOES_HERE!L246,", ",TEXT((DATA_GOES_HERE!J246),"MMM D")," ",TEXT((DATA_GOES_HERE!M246), "h:mm am/pm"))</f>
        <v>_x000D_, Jan 0 12:00 AM</v>
      </c>
    </row>
    <row r="418" spans="1:4" x14ac:dyDescent="0.25">
      <c r="A418" t="str">
        <f>DATA_GOES_HERE!Y417</f>
        <v>Bordeaux</v>
      </c>
      <c r="B418" t="str">
        <f>IF(DATA_GOES_HERE!AH417="","",
IF(ISNUMBER(SEARCH("*ADULTS*",DATA_GOES_HERE!AH417)),"ADULTS",
IF(ISNUMBER(SEARCH("*CHILDREN*",DATA_GOES_HERE!AH417)),"CHILDREN",
IF(ISNUMBER(SEARCH("*TEENS*",DATA_GOES_HERE!AH417)),"TEENS"))))</f>
        <v>TEENS</v>
      </c>
      <c r="D418" t="str">
        <f>CONCATENATE(DATA_GOES_HERE!A417,CHAR(13),DATA_GOES_HERE!L417,", ",TEXT((DATA_GOES_HERE!J417),"MMM D")," ",TEXT((DATA_GOES_HERE!M417), "h:mm am/pm"))</f>
        <v xml:space="preserve"> Teen Time: Hangout_x000D_Tuesday, May 10 4:00 PM</v>
      </c>
    </row>
    <row r="419" spans="1:4" x14ac:dyDescent="0.25">
      <c r="A419" t="str">
        <f>DATA_GOES_HERE!Y248</f>
        <v>East</v>
      </c>
      <c r="B419" t="str">
        <f>IF(DATA_GOES_HERE!AH248="","",
IF(ISNUMBER(SEARCH("*ADULTS*",DATA_GOES_HERE!AH248)),"ADULTS",
IF(ISNUMBER(SEARCH("*CHILDREN*",DATA_GOES_HERE!AH248)),"CHILDREN",
IF(ISNUMBER(SEARCH("*TEENS*",DATA_GOES_HERE!AH248)),"TEENS"))))</f>
        <v>TEENS</v>
      </c>
      <c r="D419" t="str">
        <f>CONCATENATE(DATA_GOES_HERE!A248,CHAR(13),DATA_GOES_HERE!L248,", ",TEXT((DATA_GOES_HERE!J248),"MMM D")," ",TEXT((DATA_GOES_HERE!M248), "h:mm am/pm"))</f>
        <v xml:space="preserve"> Origami Workshop_x000D_Tuesday, Mar 1 3:00 PM</v>
      </c>
    </row>
    <row r="420" spans="1:4" x14ac:dyDescent="0.25">
      <c r="A420" t="str">
        <f>DATA_GOES_HERE!Y419</f>
        <v>Bordeaux</v>
      </c>
      <c r="B420" t="str">
        <f>IF(DATA_GOES_HERE!AH419="","",
IF(ISNUMBER(SEARCH("*ADULTS*",DATA_GOES_HERE!AH419)),"ADULTS",
IF(ISNUMBER(SEARCH("*CHILDREN*",DATA_GOES_HERE!AH419)),"CHILDREN",
IF(ISNUMBER(SEARCH("*TEENS*",DATA_GOES_HERE!AH419)),"TEENS"))))</f>
        <v>TEENS</v>
      </c>
      <c r="D420" t="str">
        <f>CONCATENATE(DATA_GOES_HERE!A419,CHAR(13),DATA_GOES_HERE!L419,", ",TEXT((DATA_GOES_HERE!J419),"MMM D")," ",TEXT((DATA_GOES_HERE!M419), "h:mm am/pm"))</f>
        <v xml:space="preserve"> Teen Time: In it to Win It Wednesdays_x000D_Wednesday, May 11 4:00 PM</v>
      </c>
    </row>
    <row r="421" spans="1:4" x14ac:dyDescent="0.25">
      <c r="A421" t="str">
        <f>DATA_GOES_HERE!Y250</f>
        <v>Bordeaux</v>
      </c>
      <c r="B421" t="str">
        <f>IF(DATA_GOES_HERE!AH250="","",
IF(ISNUMBER(SEARCH("*ADULTS*",DATA_GOES_HERE!AH250)),"ADULTS",
IF(ISNUMBER(SEARCH("*CHILDREN*",DATA_GOES_HERE!AH250)),"CHILDREN",
IF(ISNUMBER(SEARCH("*TEENS*",DATA_GOES_HERE!AH250)),"TEENS"))))</f>
        <v>CHILDREN</v>
      </c>
      <c r="D421" t="str">
        <f>CONCATENATE(DATA_GOES_HERE!A250,CHAR(13),DATA_GOES_HERE!L250,", ",TEXT((DATA_GOES_HERE!J250),"MMM D")," ",TEXT((DATA_GOES_HERE!M250), "h:mm am/pm"))</f>
        <v xml:space="preserve"> Twilight Story Hour_x000D_Tuesday, Mar 1 6:00 PM</v>
      </c>
    </row>
    <row r="422" spans="1:4" x14ac:dyDescent="0.25">
      <c r="A422" t="str">
        <f>DATA_GOES_HERE!Y421</f>
        <v>East</v>
      </c>
      <c r="B422" t="str">
        <f>IF(DATA_GOES_HERE!AH421="","",
IF(ISNUMBER(SEARCH("*ADULTS*",DATA_GOES_HERE!AH421)),"ADULTS",
IF(ISNUMBER(SEARCH("*CHILDREN*",DATA_GOES_HERE!AH421)),"CHILDREN",
IF(ISNUMBER(SEARCH("*TEENS*",DATA_GOES_HERE!AH421)),"TEENS"))))</f>
        <v>TEENS</v>
      </c>
      <c r="D422" t="str">
        <f>CONCATENATE(DATA_GOES_HERE!A421,CHAR(13),DATA_GOES_HERE!L421,", ",TEXT((DATA_GOES_HERE!J421),"MMM D")," ",TEXT((DATA_GOES_HERE!M421), "h:mm am/pm"))</f>
        <v xml:space="preserve"> Tech Thursday_x000D_Thursday, May 12 3:00 PM</v>
      </c>
    </row>
    <row r="423" spans="1:4" x14ac:dyDescent="0.25">
      <c r="A423" t="str">
        <f>DATA_GOES_HERE!Y252</f>
        <v>East</v>
      </c>
      <c r="B423" t="str">
        <f>IF(DATA_GOES_HERE!AH252="","",
IF(ISNUMBER(SEARCH("*ADULTS*",DATA_GOES_HERE!AH252)),"ADULTS",
IF(ISNUMBER(SEARCH("*CHILDREN*",DATA_GOES_HERE!AH252)),"CHILDREN",
IF(ISNUMBER(SEARCH("*TEENS*",DATA_GOES_HERE!AH252)),"TEENS"))))</f>
        <v>TEENS</v>
      </c>
      <c r="D423" t="str">
        <f>CONCATENATE(DATA_GOES_HERE!A252,CHAR(13),DATA_GOES_HERE!L252,", ",TEXT((DATA_GOES_HERE!J252),"MMM D")," ",TEXT((DATA_GOES_HERE!M252), "h:mm am/pm"))</f>
        <v xml:space="preserve"> Cypher_x000D_Wednesday, Mar 2 3:30 PM</v>
      </c>
    </row>
    <row r="424" spans="1:4" x14ac:dyDescent="0.25">
      <c r="A424" t="str">
        <f>DATA_GOES_HERE!Y423</f>
        <v>Bordeaux</v>
      </c>
      <c r="B424" t="str">
        <f>IF(DATA_GOES_HERE!AH423="","",
IF(ISNUMBER(SEARCH("*ADULTS*",DATA_GOES_HERE!AH423)),"ADULTS",
IF(ISNUMBER(SEARCH("*CHILDREN*",DATA_GOES_HERE!AH423)),"CHILDREN",
IF(ISNUMBER(SEARCH("*TEENS*",DATA_GOES_HERE!AH423)),"TEENS"))))</f>
        <v>TEENS</v>
      </c>
      <c r="D424" t="str">
        <f>CONCATENATE(DATA_GOES_HERE!A423,CHAR(13),DATA_GOES_HERE!L423,", ",TEXT((DATA_GOES_HERE!J423),"MMM D")," ",TEXT((DATA_GOES_HERE!M423), "h:mm am/pm"))</f>
        <v xml:space="preserve"> Teen Time: Craft Craze_x000D_Thursday, May 12 4:00 PM</v>
      </c>
    </row>
    <row r="425" spans="1:4" x14ac:dyDescent="0.25">
      <c r="A425" t="str">
        <f>DATA_GOES_HERE!Y254</f>
        <v>Bordeaux</v>
      </c>
      <c r="B425" t="str">
        <f>IF(DATA_GOES_HERE!AH254="","",
IF(ISNUMBER(SEARCH("*ADULTS*",DATA_GOES_HERE!AH254)),"ADULTS",
IF(ISNUMBER(SEARCH("*CHILDREN*",DATA_GOES_HERE!AH254)),"CHILDREN",
IF(ISNUMBER(SEARCH("*TEENS*",DATA_GOES_HERE!AH254)),"TEENS"))))</f>
        <v>ADULTS</v>
      </c>
      <c r="D425" t="str">
        <f>CONCATENATE(DATA_GOES_HERE!A254,CHAR(13),DATA_GOES_HERE!L254,", ",TEXT((DATA_GOES_HERE!J254),"MMM D")," ",TEXT((DATA_GOES_HERE!M254), "h:mm am/pm"))</f>
        <v xml:space="preserve"> AARP Tax Filing Assistance_x000D_Thursday, Mar 3 10:00 AM</v>
      </c>
    </row>
    <row r="426" spans="1:4" x14ac:dyDescent="0.25">
      <c r="A426" t="str">
        <f>DATA_GOES_HERE!Y425</f>
        <v>East</v>
      </c>
      <c r="B426" t="str">
        <f>IF(DATA_GOES_HERE!AH425="","",
IF(ISNUMBER(SEARCH("*ADULTS*",DATA_GOES_HERE!AH425)),"ADULTS",
IF(ISNUMBER(SEARCH("*CHILDREN*",DATA_GOES_HERE!AH425)),"CHILDREN",
IF(ISNUMBER(SEARCH("*TEENS*",DATA_GOES_HERE!AH425)),"TEENS"))))</f>
        <v>CHILDREN</v>
      </c>
      <c r="D426" t="str">
        <f>CONCATENATE(DATA_GOES_HERE!A425,CHAR(13),DATA_GOES_HERE!L425,", ",TEXT((DATA_GOES_HERE!J425),"MMM D")," ",TEXT((DATA_GOES_HERE!M425), "h:mm am/pm"))</f>
        <v xml:space="preserve"> Preschool Story Time_x000D_Monday, May 16 10:00 AM</v>
      </c>
    </row>
    <row r="427" spans="1:4" x14ac:dyDescent="0.25">
      <c r="A427" t="str">
        <f>DATA_GOES_HERE!Y256</f>
        <v>East</v>
      </c>
      <c r="B427" t="str">
        <f>IF(DATA_GOES_HERE!AH256="","",
IF(ISNUMBER(SEARCH("*ADULTS*",DATA_GOES_HERE!AH256)),"ADULTS",
IF(ISNUMBER(SEARCH("*CHILDREN*",DATA_GOES_HERE!AH256)),"CHILDREN",
IF(ISNUMBER(SEARCH("*TEENS*",DATA_GOES_HERE!AH256)),"TEENS"))))</f>
        <v>TEENS</v>
      </c>
      <c r="D427" t="str">
        <f>CONCATENATE(DATA_GOES_HERE!A256,CHAR(13),DATA_GOES_HERE!L256,", ",TEXT((DATA_GOES_HERE!J256),"MMM D")," ",TEXT((DATA_GOES_HERE!M256), "h:mm am/pm"))</f>
        <v xml:space="preserve"> Tech Thursday_x000D_Thursday, Mar 3 3:00 PM</v>
      </c>
    </row>
    <row r="428" spans="1:4" x14ac:dyDescent="0.25">
      <c r="A428" t="str">
        <f>DATA_GOES_HERE!Y427</f>
        <v>East</v>
      </c>
      <c r="B428" t="str">
        <f>IF(DATA_GOES_HERE!AH427="","",
IF(ISNUMBER(SEARCH("*ADULTS*",DATA_GOES_HERE!AH427)),"ADULTS",
IF(ISNUMBER(SEARCH("*CHILDREN*",DATA_GOES_HERE!AH427)),"CHILDREN",
IF(ISNUMBER(SEARCH("*TEENS*",DATA_GOES_HERE!AH427)),"TEENS"))))</f>
        <v>TEENS</v>
      </c>
      <c r="D428" t="str">
        <f>CONCATENATE(DATA_GOES_HERE!A427,CHAR(13),DATA_GOES_HERE!L427,", ",TEXT((DATA_GOES_HERE!J427),"MMM D")," ",TEXT((DATA_GOES_HERE!M427), "h:mm am/pm"))</f>
        <v xml:space="preserve"> Gaming Monday_x000D_Monday, May 16 3:00 PM</v>
      </c>
    </row>
    <row r="429" spans="1:4" x14ac:dyDescent="0.25">
      <c r="A429" t="str">
        <f>DATA_GOES_HERE!Y258</f>
        <v>Bordeaux</v>
      </c>
      <c r="B429" t="str">
        <f>IF(DATA_GOES_HERE!AH258="","",
IF(ISNUMBER(SEARCH("*ADULTS*",DATA_GOES_HERE!AH258)),"ADULTS",
IF(ISNUMBER(SEARCH("*CHILDREN*",DATA_GOES_HERE!AH258)),"CHILDREN",
IF(ISNUMBER(SEARCH("*TEENS*",DATA_GOES_HERE!AH258)),"TEENS"))))</f>
        <v>TEENS</v>
      </c>
      <c r="D429" t="str">
        <f>CONCATENATE(DATA_GOES_HERE!A258,CHAR(13),DATA_GOES_HERE!L258,", ",TEXT((DATA_GOES_HERE!J258),"MMM D")," ",TEXT((DATA_GOES_HERE!M258), "h:mm am/pm"))</f>
        <v xml:space="preserve"> Anime Movie Thursdays_x000D_Thursday, Mar 3 4:00 PM</v>
      </c>
    </row>
    <row r="430" spans="1:4" x14ac:dyDescent="0.25">
      <c r="A430" t="str">
        <f>DATA_GOES_HERE!Y429</f>
        <v>East</v>
      </c>
      <c r="B430" t="str">
        <f>IF(DATA_GOES_HERE!AH429="","",
IF(ISNUMBER(SEARCH("*ADULTS*",DATA_GOES_HERE!AH429)),"ADULTS",
IF(ISNUMBER(SEARCH("*CHILDREN*",DATA_GOES_HERE!AH429)),"CHILDREN",
IF(ISNUMBER(SEARCH("*TEENS*",DATA_GOES_HERE!AH429)),"TEENS"))))</f>
        <v>TEENS</v>
      </c>
      <c r="D430" t="str">
        <f>CONCATENATE(DATA_GOES_HERE!A429,CHAR(13),DATA_GOES_HERE!L429,", ",TEXT((DATA_GOES_HERE!J429),"MMM D")," ",TEXT((DATA_GOES_HERE!M429), "h:mm am/pm"))</f>
        <v xml:space="preserve"> Creative Constructions_x000D_Tuesday, May 17 3:00 PM</v>
      </c>
    </row>
    <row r="431" spans="1:4" x14ac:dyDescent="0.25">
      <c r="A431" t="str">
        <f>DATA_GOES_HERE!Y260</f>
        <v>East</v>
      </c>
      <c r="B431" t="str">
        <f>IF(DATA_GOES_HERE!AH260="","",
IF(ISNUMBER(SEARCH("*ADULTS*",DATA_GOES_HERE!AH260)),"ADULTS",
IF(ISNUMBER(SEARCH("*CHILDREN*",DATA_GOES_HERE!AH260)),"CHILDREN",
IF(ISNUMBER(SEARCH("*TEENS*",DATA_GOES_HERE!AH260)),"TEENS"))))</f>
        <v>ADULTS</v>
      </c>
      <c r="D431" t="str">
        <f>CONCATENATE(DATA_GOES_HERE!A260,CHAR(13),DATA_GOES_HERE!L260,", ",TEXT((DATA_GOES_HERE!J260),"MMM D")," ",TEXT((DATA_GOES_HERE!M260), "h:mm am/pm"))</f>
        <v xml:space="preserve"> Yoga_x000D_Thursday, Mar 3 6:30 PM</v>
      </c>
    </row>
    <row r="432" spans="1:4" x14ac:dyDescent="0.25">
      <c r="A432" t="str">
        <f>DATA_GOES_HERE!Y431</f>
        <v>East</v>
      </c>
      <c r="B432" t="str">
        <f>IF(DATA_GOES_HERE!AH431="","",
IF(ISNUMBER(SEARCH("*ADULTS*",DATA_GOES_HERE!AH431)),"ADULTS",
IF(ISNUMBER(SEARCH("*CHILDREN*",DATA_GOES_HERE!AH431)),"CHILDREN",
IF(ISNUMBER(SEARCH("*TEENS*",DATA_GOES_HERE!AH431)),"TEENS"))))</f>
        <v>TEENS</v>
      </c>
      <c r="D432" t="str">
        <f>CONCATENATE(DATA_GOES_HERE!A431,CHAR(13),DATA_GOES_HERE!L431,", ",TEXT((DATA_GOES_HERE!J431),"MMM D")," ",TEXT((DATA_GOES_HERE!M431), "h:mm am/pm"))</f>
        <v xml:space="preserve"> Cypher_x000D_Wednesday, May 18 3:30 PM</v>
      </c>
    </row>
    <row r="433" spans="1:4" x14ac:dyDescent="0.25">
      <c r="A433" t="str">
        <f>DATA_GOES_HERE!Y262</f>
        <v>East</v>
      </c>
      <c r="B433" t="str">
        <f>IF(DATA_GOES_HERE!AH262="","",
IF(ISNUMBER(SEARCH("*ADULTS*",DATA_GOES_HERE!AH262)),"ADULTS",
IF(ISNUMBER(SEARCH("*CHILDREN*",DATA_GOES_HERE!AH262)),"CHILDREN",
IF(ISNUMBER(SEARCH("*TEENS*",DATA_GOES_HERE!AH262)),"TEENS"))))</f>
        <v>TEENS</v>
      </c>
      <c r="D433" t="str">
        <f>CONCATENATE(DATA_GOES_HERE!A262,CHAR(13),DATA_GOES_HERE!L262,", ",TEXT((DATA_GOES_HERE!J262),"MMM D")," ",TEXT((DATA_GOES_HERE!M262), "h:mm am/pm"))</f>
        <v xml:space="preserve"> Dragon Ball Z: Xenoverse Tournament_x000D_Monday, Mar 7 3:00 PM</v>
      </c>
    </row>
    <row r="434" spans="1:4" x14ac:dyDescent="0.25">
      <c r="A434" t="str">
        <f>DATA_GOES_HERE!Y433</f>
        <v>Donelson</v>
      </c>
      <c r="B434" t="str">
        <f>IF(DATA_GOES_HERE!AH433="","",
IF(ISNUMBER(SEARCH("*ADULTS*",DATA_GOES_HERE!AH433)),"ADULTS",
IF(ISNUMBER(SEARCH("*CHILDREN*",DATA_GOES_HERE!AH433)),"CHILDREN",
IF(ISNUMBER(SEARCH("*TEENS*",DATA_GOES_HERE!AH433)),"TEENS"))))</f>
        <v>ADULTS</v>
      </c>
      <c r="D434" t="str">
        <f>CONCATENATE(DATA_GOES_HERE!A433,CHAR(13),DATA_GOES_HERE!L433,", ",TEXT((DATA_GOES_HERE!J433),"MMM D")," ",TEXT((DATA_GOES_HERE!M433), "h:mm am/pm"))</f>
        <v xml:space="preserve"> Third Thursday Book Club_x000D_Thursday, May 19 2:00 PM</v>
      </c>
    </row>
    <row r="435" spans="1:4" x14ac:dyDescent="0.25">
      <c r="A435" t="str">
        <f>DATA_GOES_HERE!Y264</f>
        <v>Bordeaux</v>
      </c>
      <c r="B435" t="str">
        <f>IF(DATA_GOES_HERE!AH264="","",
IF(ISNUMBER(SEARCH("*ADULTS*",DATA_GOES_HERE!AH264)),"ADULTS",
IF(ISNUMBER(SEARCH("*CHILDREN*",DATA_GOES_HERE!AH264)),"CHILDREN",
IF(ISNUMBER(SEARCH("*TEENS*",DATA_GOES_HERE!AH264)),"TEENS"))))</f>
        <v>CHILDREN</v>
      </c>
      <c r="D435" t="str">
        <f>CONCATENATE(DATA_GOES_HERE!A264,CHAR(13),DATA_GOES_HERE!L264,", ",TEXT((DATA_GOES_HERE!J264),"MMM D")," ",TEXT((DATA_GOES_HERE!M264), "h:mm am/pm"))</f>
        <v xml:space="preserve"> Preschool Story Time_x000D_Tuesday, Mar 8 10:30 AM</v>
      </c>
    </row>
    <row r="436" spans="1:4" x14ac:dyDescent="0.25">
      <c r="A436" t="str">
        <f>DATA_GOES_HERE!Y435</f>
        <v>East</v>
      </c>
      <c r="B436" t="str">
        <f>IF(DATA_GOES_HERE!AH435="","",
IF(ISNUMBER(SEARCH("*ADULTS*",DATA_GOES_HERE!AH435)),"ADULTS",
IF(ISNUMBER(SEARCH("*CHILDREN*",DATA_GOES_HERE!AH435)),"CHILDREN",
IF(ISNUMBER(SEARCH("*TEENS*",DATA_GOES_HERE!AH435)),"TEENS"))))</f>
        <v>TEENS</v>
      </c>
      <c r="D436" t="str">
        <f>CONCATENATE(DATA_GOES_HERE!A435,CHAR(13),DATA_GOES_HERE!L435,", ",TEXT((DATA_GOES_HERE!J435),"MMM D")," ",TEXT((DATA_GOES_HERE!M435), "h:mm am/pm"))</f>
        <v xml:space="preserve"> Tech Thursday_x000D_Thursday, May 19 3:00 PM</v>
      </c>
    </row>
    <row r="437" spans="1:4" x14ac:dyDescent="0.25">
      <c r="A437" t="str">
        <f>DATA_GOES_HERE!Y266</f>
        <v>Bordeaux</v>
      </c>
      <c r="B437" t="str">
        <f>IF(DATA_GOES_HERE!AH266="","",
IF(ISNUMBER(SEARCH("*ADULTS*",DATA_GOES_HERE!AH266)),"ADULTS",
IF(ISNUMBER(SEARCH("*CHILDREN*",DATA_GOES_HERE!AH266)),"CHILDREN",
IF(ISNUMBER(SEARCH("*TEENS*",DATA_GOES_HERE!AH266)),"TEENS"))))</f>
        <v>TEENS</v>
      </c>
      <c r="D437" t="str">
        <f>CONCATENATE(DATA_GOES_HERE!A266,CHAR(13),DATA_GOES_HERE!L266,", ",TEXT((DATA_GOES_HERE!J266),"MMM D")," ",TEXT((DATA_GOES_HERE!M266), "h:mm am/pm"))</f>
        <v xml:space="preserve"> Teen Time: Hangout_x000D_Tuesday, Mar 8 4:00 PM</v>
      </c>
    </row>
    <row r="438" spans="1:4" x14ac:dyDescent="0.25">
      <c r="A438" t="str">
        <f>DATA_GOES_HERE!Y437</f>
        <v>Bordeaux</v>
      </c>
      <c r="B438" t="str">
        <f>IF(DATA_GOES_HERE!AH437="","",
IF(ISNUMBER(SEARCH("*ADULTS*",DATA_GOES_HERE!AH437)),"ADULTS",
IF(ISNUMBER(SEARCH("*CHILDREN*",DATA_GOES_HERE!AH437)),"CHILDREN",
IF(ISNUMBER(SEARCH("*TEENS*",DATA_GOES_HERE!AH437)),"TEENS"))))</f>
        <v>CHILDREN</v>
      </c>
      <c r="D438" t="str">
        <f>CONCATENATE(DATA_GOES_HERE!A437,CHAR(13),DATA_GOES_HERE!L437,", ",TEXT((DATA_GOES_HERE!J437),"MMM D")," ",TEXT((DATA_GOES_HERE!M437), "h:mm am/pm"))</f>
        <v xml:space="preserve"> After-school Crafts and Movies_x000D_Thursday, May 19 5:00 PM</v>
      </c>
    </row>
    <row r="439" spans="1:4" x14ac:dyDescent="0.25">
      <c r="A439" t="str">
        <f>DATA_GOES_HERE!Y268</f>
        <v>Bordeaux</v>
      </c>
      <c r="B439" t="str">
        <f>IF(DATA_GOES_HERE!AH268="","",
IF(ISNUMBER(SEARCH("*ADULTS*",DATA_GOES_HERE!AH268)),"ADULTS",
IF(ISNUMBER(SEARCH("*CHILDREN*",DATA_GOES_HERE!AH268)),"CHILDREN",
IF(ISNUMBER(SEARCH("*TEENS*",DATA_GOES_HERE!AH268)),"TEENS"))))</f>
        <v>ADULTS</v>
      </c>
      <c r="D439" t="str">
        <f>CONCATENATE(DATA_GOES_HERE!A268,CHAR(13),DATA_GOES_HERE!L268,", ",TEXT((DATA_GOES_HERE!J268),"MMM D")," ",TEXT((DATA_GOES_HERE!M268), "h:mm am/pm"))</f>
        <v xml:space="preserve"> Getting Started with Computers_x000D_Wednesday, Mar 9 10:00 AM</v>
      </c>
    </row>
    <row r="440" spans="1:4" x14ac:dyDescent="0.25">
      <c r="A440" t="str">
        <f>DATA_GOES_HERE!Y439</f>
        <v>East</v>
      </c>
      <c r="B440" t="str">
        <f>IF(DATA_GOES_HERE!AH439="","",
IF(ISNUMBER(SEARCH("*ADULTS*",DATA_GOES_HERE!AH439)),"ADULTS",
IF(ISNUMBER(SEARCH("*CHILDREN*",DATA_GOES_HERE!AH439)),"CHILDREN",
IF(ISNUMBER(SEARCH("*TEENS*",DATA_GOES_HERE!AH439)),"TEENS"))))</f>
        <v>CHILDREN</v>
      </c>
      <c r="D440" t="str">
        <f>CONCATENATE(DATA_GOES_HERE!A439,CHAR(13),DATA_GOES_HERE!L439,", ",TEXT((DATA_GOES_HERE!J439),"MMM D")," ",TEXT((DATA_GOES_HERE!M439), "h:mm am/pm"))</f>
        <v xml:space="preserve"> Preschool Story Time_x000D_Monday, May 23 10:00 AM</v>
      </c>
    </row>
    <row r="441" spans="1:4" x14ac:dyDescent="0.25">
      <c r="A441" t="str">
        <f>DATA_GOES_HERE!Y270</f>
        <v>East</v>
      </c>
      <c r="B441" t="str">
        <f>IF(DATA_GOES_HERE!AH270="","",
IF(ISNUMBER(SEARCH("*ADULTS*",DATA_GOES_HERE!AH270)),"ADULTS",
IF(ISNUMBER(SEARCH("*CHILDREN*",DATA_GOES_HERE!AH270)),"CHILDREN",
IF(ISNUMBER(SEARCH("*TEENS*",DATA_GOES_HERE!AH270)),"TEENS"))))</f>
        <v>TEENS</v>
      </c>
      <c r="D441" t="str">
        <f>CONCATENATE(DATA_GOES_HERE!A270,CHAR(13),DATA_GOES_HERE!L270,", ",TEXT((DATA_GOES_HERE!J270),"MMM D")," ",TEXT((DATA_GOES_HERE!M270), "h:mm am/pm"))</f>
        <v xml:space="preserve"> Cypher_x000D_Wednesday, Mar 9 3:30 PM</v>
      </c>
    </row>
    <row r="442" spans="1:4" x14ac:dyDescent="0.25">
      <c r="A442" t="str">
        <f>DATA_GOES_HERE!Y441</f>
        <v>East</v>
      </c>
      <c r="B442" t="str">
        <f>IF(DATA_GOES_HERE!AH441="","",
IF(ISNUMBER(SEARCH("*ADULTS*",DATA_GOES_HERE!AH441)),"ADULTS",
IF(ISNUMBER(SEARCH("*CHILDREN*",DATA_GOES_HERE!AH441)),"CHILDREN",
IF(ISNUMBER(SEARCH("*TEENS*",DATA_GOES_HERE!AH441)),"TEENS"))))</f>
        <v>TEENS</v>
      </c>
      <c r="D442" t="str">
        <f>CONCATENATE(DATA_GOES_HERE!A441,CHAR(13),DATA_GOES_HERE!L441,", ",TEXT((DATA_GOES_HERE!J441),"MMM D")," ",TEXT((DATA_GOES_HERE!M441), "h:mm am/pm"))</f>
        <v xml:space="preserve"> Gaming Monday_x000D_Monday, May 23 3:00 PM</v>
      </c>
    </row>
    <row r="443" spans="1:4" x14ac:dyDescent="0.25">
      <c r="A443" t="str">
        <f>DATA_GOES_HERE!Y272</f>
        <v>All Libraries</v>
      </c>
      <c r="B443" t="b">
        <f>IF(DATA_GOES_HERE!AH272="","",
IF(ISNUMBER(SEARCH("*ADULTS*",DATA_GOES_HERE!AH272)),"ADULTS",
IF(ISNUMBER(SEARCH("*CHILDREN*",DATA_GOES_HERE!AH272)),"CHILDREN",
IF(ISNUMBER(SEARCH("*TEENS*",DATA_GOES_HERE!AH272)),"TEENS"))))</f>
        <v>0</v>
      </c>
      <c r="D443" t="str">
        <f>CONCATENATE(DATA_GOES_HERE!A272,CHAR(13),DATA_GOES_HERE!L272,", ",TEXT((DATA_GOES_HERE!J272),"MMM D")," ",TEXT((DATA_GOES_HERE!M272), "h:mm am/pm"))</f>
        <v xml:space="preserve"> CLOSED: All Libraries Closed for Staff Training_x000D_Thursday, Mar 10 12:00 AM</v>
      </c>
    </row>
    <row r="444" spans="1:4" x14ac:dyDescent="0.25">
      <c r="A444" t="str">
        <f>DATA_GOES_HERE!Y443</f>
        <v>Bordeaux</v>
      </c>
      <c r="B444" t="str">
        <f>IF(DATA_GOES_HERE!AH443="","",
IF(ISNUMBER(SEARCH("*ADULTS*",DATA_GOES_HERE!AH443)),"ADULTS",
IF(ISNUMBER(SEARCH("*CHILDREN*",DATA_GOES_HERE!AH443)),"CHILDREN",
IF(ISNUMBER(SEARCH("*TEENS*",DATA_GOES_HERE!AH443)),"TEENS"))))</f>
        <v>TEENS</v>
      </c>
      <c r="D444" t="str">
        <f>CONCATENATE(DATA_GOES_HERE!A443,CHAR(13),DATA_GOES_HERE!L443,", ",TEXT((DATA_GOES_HERE!J443),"MMM D")," ",TEXT((DATA_GOES_HERE!M443), "h:mm am/pm"))</f>
        <v xml:space="preserve"> Teen Time: Hangout_x000D_Tuesday, May 24 4:00 PM</v>
      </c>
    </row>
    <row r="445" spans="1:4" x14ac:dyDescent="0.25">
      <c r="A445" t="str">
        <f>DATA_GOES_HERE!Y274</f>
        <v>East</v>
      </c>
      <c r="B445" t="str">
        <f>IF(DATA_GOES_HERE!AH274="","",
IF(ISNUMBER(SEARCH("*ADULTS*",DATA_GOES_HERE!AH274)),"ADULTS",
IF(ISNUMBER(SEARCH("*CHILDREN*",DATA_GOES_HERE!AH274)),"CHILDREN",
IF(ISNUMBER(SEARCH("*TEENS*",DATA_GOES_HERE!AH274)),"TEENS"))))</f>
        <v>TEENS</v>
      </c>
      <c r="D445" t="str">
        <f>CONCATENATE(DATA_GOES_HERE!A274,CHAR(13),DATA_GOES_HERE!L274,", ",TEXT((DATA_GOES_HERE!J274),"MMM D")," ",TEXT((DATA_GOES_HERE!M274), "h:mm am/pm"))</f>
        <v xml:space="preserve"> Dragon Ball Z: Xenoverse Tournament_x000D_Monday, Mar 14 3:00 PM</v>
      </c>
    </row>
    <row r="446" spans="1:4" x14ac:dyDescent="0.25">
      <c r="A446" t="str">
        <f>DATA_GOES_HERE!Y445</f>
        <v>Bordeaux</v>
      </c>
      <c r="B446" t="str">
        <f>IF(DATA_GOES_HERE!AH445="","",
IF(ISNUMBER(SEARCH("*ADULTS*",DATA_GOES_HERE!AH445)),"ADULTS",
IF(ISNUMBER(SEARCH("*CHILDREN*",DATA_GOES_HERE!AH445)),"CHILDREN",
IF(ISNUMBER(SEARCH("*TEENS*",DATA_GOES_HERE!AH445)),"TEENS"))))</f>
        <v>TEENS</v>
      </c>
      <c r="D446" t="str">
        <f>CONCATENATE(DATA_GOES_HERE!A445,CHAR(13),DATA_GOES_HERE!L445,", ",TEXT((DATA_GOES_HERE!J445),"MMM D")," ",TEXT((DATA_GOES_HERE!M445), "h:mm am/pm"))</f>
        <v xml:space="preserve"> Teen Time: In it to Win It Wednesdays_x000D_Wednesday, May 25 4:00 PM</v>
      </c>
    </row>
    <row r="447" spans="1:4" x14ac:dyDescent="0.25">
      <c r="A447" t="str">
        <f>DATA_GOES_HERE!Y276</f>
        <v>Bordeaux</v>
      </c>
      <c r="B447" t="str">
        <f>IF(DATA_GOES_HERE!AH276="","",
IF(ISNUMBER(SEARCH("*ADULTS*",DATA_GOES_HERE!AH276)),"ADULTS",
IF(ISNUMBER(SEARCH("*CHILDREN*",DATA_GOES_HERE!AH276)),"CHILDREN",
IF(ISNUMBER(SEARCH("*TEENS*",DATA_GOES_HERE!AH276)),"TEENS"))))</f>
        <v>CHILDREN</v>
      </c>
      <c r="D447" t="str">
        <f>CONCATENATE(DATA_GOES_HERE!A276,CHAR(13),DATA_GOES_HERE!L276,", ",TEXT((DATA_GOES_HERE!J276),"MMM D")," ",TEXT((DATA_GOES_HERE!M276), "h:mm am/pm"))</f>
        <v xml:space="preserve"> Preschool Story Time_x000D_Tuesday, Mar 15 10:30 AM</v>
      </c>
    </row>
    <row r="448" spans="1:4" x14ac:dyDescent="0.25">
      <c r="A448">
        <f>DATA_GOES_HERE!Y447</f>
        <v>0</v>
      </c>
      <c r="B448" t="str">
        <f>IF(DATA_GOES_HERE!AH447="","",
IF(ISNUMBER(SEARCH("*ADULTS*",DATA_GOES_HERE!AH447)),"ADULTS",
IF(ISNUMBER(SEARCH("*CHILDREN*",DATA_GOES_HERE!AH447)),"CHILDREN",
IF(ISNUMBER(SEARCH("*TEENS*",DATA_GOES_HERE!AH447)),"TEENS"))))</f>
        <v/>
      </c>
      <c r="D448" t="str">
        <f>CONCATENATE(DATA_GOES_HERE!A447,CHAR(13),DATA_GOES_HERE!L447,", ",TEXT((DATA_GOES_HERE!J447),"MMM D")," ",TEXT((DATA_GOES_HERE!M447), "h:mm am/pm"))</f>
        <v>_x000D_, Jan 0 12:00 AM</v>
      </c>
    </row>
    <row r="449" spans="1:4" x14ac:dyDescent="0.25">
      <c r="A449" t="str">
        <f>DATA_GOES_HERE!Y278</f>
        <v>Bordeaux</v>
      </c>
      <c r="B449" t="str">
        <f>IF(DATA_GOES_HERE!AH278="","",
IF(ISNUMBER(SEARCH("*ADULTS*",DATA_GOES_HERE!AH278)),"ADULTS",
IF(ISNUMBER(SEARCH("*CHILDREN*",DATA_GOES_HERE!AH278)),"CHILDREN",
IF(ISNUMBER(SEARCH("*TEENS*",DATA_GOES_HERE!AH278)),"TEENS"))))</f>
        <v>TEENS</v>
      </c>
      <c r="D449" t="str">
        <f>CONCATENATE(DATA_GOES_HERE!A278,CHAR(13),DATA_GOES_HERE!L278,", ",TEXT((DATA_GOES_HERE!J278),"MMM D")," ",TEXT((DATA_GOES_HERE!M278), "h:mm am/pm"))</f>
        <v xml:space="preserve"> Teen Time: Hangout_x000D_Tuesday, Mar 15 4:00 PM</v>
      </c>
    </row>
    <row r="450" spans="1:4" x14ac:dyDescent="0.25">
      <c r="A450">
        <f>DATA_GOES_HERE!Y449</f>
        <v>0</v>
      </c>
      <c r="B450" t="str">
        <f>IF(DATA_GOES_HERE!AH449="","",
IF(ISNUMBER(SEARCH("*ADULTS*",DATA_GOES_HERE!AH449)),"ADULTS",
IF(ISNUMBER(SEARCH("*CHILDREN*",DATA_GOES_HERE!AH449)),"CHILDREN",
IF(ISNUMBER(SEARCH("*TEENS*",DATA_GOES_HERE!AH449)),"TEENS"))))</f>
        <v/>
      </c>
      <c r="D450" t="str">
        <f>CONCATENATE(DATA_GOES_HERE!A449,CHAR(13),DATA_GOES_HERE!L449,", ",TEXT((DATA_GOES_HERE!J449),"MMM D")," ",TEXT((DATA_GOES_HERE!M449), "h:mm am/pm"))</f>
        <v>_x000D_, Jan 0 12:00 AM</v>
      </c>
    </row>
    <row r="451" spans="1:4" x14ac:dyDescent="0.25">
      <c r="A451" t="str">
        <f>DATA_GOES_HERE!Y280</f>
        <v>Bordeaux</v>
      </c>
      <c r="B451" t="str">
        <f>IF(DATA_GOES_HERE!AH280="","",
IF(ISNUMBER(SEARCH("*ADULTS*",DATA_GOES_HERE!AH280)),"ADULTS",
IF(ISNUMBER(SEARCH("*CHILDREN*",DATA_GOES_HERE!AH280)),"CHILDREN",
IF(ISNUMBER(SEARCH("*TEENS*",DATA_GOES_HERE!AH280)),"TEENS"))))</f>
        <v>ADULTS</v>
      </c>
      <c r="D451" t="str">
        <f>CONCATENATE(DATA_GOES_HERE!A280,CHAR(13),DATA_GOES_HERE!L280,", ",TEXT((DATA_GOES_HERE!J280),"MMM D")," ",TEXT((DATA_GOES_HERE!M280), "h:mm am/pm"))</f>
        <v xml:space="preserve"> Getting Started with Microsoft Word_x000D_Wednesday, Mar 16 10:00 AM</v>
      </c>
    </row>
    <row r="452" spans="1:4" x14ac:dyDescent="0.25">
      <c r="A452" t="str">
        <f>DATA_GOES_HERE!Y451</f>
        <v>All Libraries</v>
      </c>
      <c r="B452" t="str">
        <f>IF(DATA_GOES_HERE!AH451="","",
IF(ISNUMBER(SEARCH("*ADULTS*",DATA_GOES_HERE!AH451)),"ADULTS",
IF(ISNUMBER(SEARCH("*CHILDREN*",DATA_GOES_HERE!AH451)),"CHILDREN",
IF(ISNUMBER(SEARCH("*TEENS*",DATA_GOES_HERE!AH451)),"TEENS"))))</f>
        <v>TEENS</v>
      </c>
      <c r="D452" t="str">
        <f>CONCATENATE(DATA_GOES_HERE!A451,CHAR(13),DATA_GOES_HERE!L451,", ",TEXT((DATA_GOES_HERE!J451),"MMM D")," ",TEXT((DATA_GOES_HERE!M451), "h:mm am/pm"))</f>
        <v xml:space="preserve"> CLOSED: All libraries closed for Memorial Day_x000D_Monday, May 30 12:00 AM</v>
      </c>
    </row>
    <row r="453" spans="1:4" x14ac:dyDescent="0.25">
      <c r="A453" t="str">
        <f>DATA_GOES_HERE!Y282</f>
        <v>East</v>
      </c>
      <c r="B453" t="str">
        <f>IF(DATA_GOES_HERE!AH282="","",
IF(ISNUMBER(SEARCH("*ADULTS*",DATA_GOES_HERE!AH282)),"ADULTS",
IF(ISNUMBER(SEARCH("*CHILDREN*",DATA_GOES_HERE!AH282)),"CHILDREN",
IF(ISNUMBER(SEARCH("*TEENS*",DATA_GOES_HERE!AH282)),"TEENS"))))</f>
        <v>TEENS</v>
      </c>
      <c r="D453" t="str">
        <f>CONCATENATE(DATA_GOES_HERE!A282,CHAR(13),DATA_GOES_HERE!L282,", ",TEXT((DATA_GOES_HERE!J282),"MMM D")," ",TEXT((DATA_GOES_HERE!M282), "h:mm am/pm"))</f>
        <v xml:space="preserve"> Cypher_x000D_Wednesday, Mar 16 3:30 PM</v>
      </c>
    </row>
    <row r="454" spans="1:4" x14ac:dyDescent="0.25">
      <c r="A454" t="str">
        <f>DATA_GOES_HERE!Y453</f>
        <v>Bordeaux</v>
      </c>
      <c r="B454" t="str">
        <f>IF(DATA_GOES_HERE!AH453="","",
IF(ISNUMBER(SEARCH("*ADULTS*",DATA_GOES_HERE!AH453)),"ADULTS",
IF(ISNUMBER(SEARCH("*CHILDREN*",DATA_GOES_HERE!AH453)),"CHILDREN",
IF(ISNUMBER(SEARCH("*TEENS*",DATA_GOES_HERE!AH453)),"TEENS"))))</f>
        <v>TEENS</v>
      </c>
      <c r="D454" t="str">
        <f>CONCATENATE(DATA_GOES_HERE!A453,CHAR(13),DATA_GOES_HERE!L453,", ",TEXT((DATA_GOES_HERE!J453),"MMM D")," ",TEXT((DATA_GOES_HERE!M453), "h:mm am/pm"))</f>
        <v xml:space="preserve"> Teen Time: Hangout_x000D_Tuesday, May 31 4:00 PM</v>
      </c>
    </row>
    <row r="455" spans="1:4" x14ac:dyDescent="0.25">
      <c r="A455" t="str">
        <f>DATA_GOES_HERE!Y284</f>
        <v>Bordeaux</v>
      </c>
      <c r="B455" t="str">
        <f>IF(DATA_GOES_HERE!AH284="","",
IF(ISNUMBER(SEARCH("*ADULTS*",DATA_GOES_HERE!AH284)),"ADULTS",
IF(ISNUMBER(SEARCH("*CHILDREN*",DATA_GOES_HERE!AH284)),"CHILDREN",
IF(ISNUMBER(SEARCH("*TEENS*",DATA_GOES_HERE!AH284)),"TEENS"))))</f>
        <v>ADULTS</v>
      </c>
      <c r="D455" t="str">
        <f>CONCATENATE(DATA_GOES_HERE!A284,CHAR(13),DATA_GOES_HERE!L284,", ",TEXT((DATA_GOES_HERE!J284),"MMM D")," ",TEXT((DATA_GOES_HERE!M284), "h:mm am/pm"))</f>
        <v xml:space="preserve"> AARP Tax Filing Assistance_x000D_Thursday, Mar 17 10:00 AM</v>
      </c>
    </row>
    <row r="456" spans="1:4" x14ac:dyDescent="0.25">
      <c r="A456">
        <f>DATA_GOES_HERE!Y455</f>
        <v>0</v>
      </c>
      <c r="B456" t="str">
        <f>IF(DATA_GOES_HERE!AH455="","",
IF(ISNUMBER(SEARCH("*ADULTS*",DATA_GOES_HERE!AH455)),"ADULTS",
IF(ISNUMBER(SEARCH("*CHILDREN*",DATA_GOES_HERE!AH455)),"CHILDREN",
IF(ISNUMBER(SEARCH("*TEENS*",DATA_GOES_HERE!AH455)),"TEENS"))))</f>
        <v/>
      </c>
      <c r="D456" t="str">
        <f>CONCATENATE(DATA_GOES_HERE!A455,CHAR(13),DATA_GOES_HERE!L455,", ",TEXT((DATA_GOES_HERE!J455),"MMM D")," ",TEXT((DATA_GOES_HERE!M455), "h:mm am/pm"))</f>
        <v xml:space="preserve"> _x000D_, Jan 0 12:00 AM</v>
      </c>
    </row>
    <row r="457" spans="1:4" x14ac:dyDescent="0.25">
      <c r="A457" t="str">
        <f>DATA_GOES_HERE!Y286</f>
        <v>East</v>
      </c>
      <c r="B457" t="str">
        <f>IF(DATA_GOES_HERE!AH286="","",
IF(ISNUMBER(SEARCH("*ADULTS*",DATA_GOES_HERE!AH286)),"ADULTS",
IF(ISNUMBER(SEARCH("*CHILDREN*",DATA_GOES_HERE!AH286)),"CHILDREN",
IF(ISNUMBER(SEARCH("*TEENS*",DATA_GOES_HERE!AH286)),"TEENS"))))</f>
        <v>TEENS</v>
      </c>
      <c r="D457" t="str">
        <f>CONCATENATE(DATA_GOES_HERE!A286,CHAR(13),DATA_GOES_HERE!L286,", ",TEXT((DATA_GOES_HERE!J286),"MMM D")," ",TEXT((DATA_GOES_HERE!M286), "h:mm am/pm"))</f>
        <v xml:space="preserve"> Tech Thursday_x000D_Thursday, Mar 17 3:00 PM</v>
      </c>
    </row>
    <row r="458" spans="1:4" x14ac:dyDescent="0.25">
      <c r="A458" t="str">
        <f>DATA_GOES_HERE!Y457</f>
        <v>Goodlettsville</v>
      </c>
      <c r="B458" t="str">
        <f>IF(DATA_GOES_HERE!AH457="","",
IF(ISNUMBER(SEARCH("*ADULTS*",DATA_GOES_HERE!AH457)),"ADULTS",
IF(ISNUMBER(SEARCH("*CHILDREN*",DATA_GOES_HERE!AH457)),"CHILDREN",
IF(ISNUMBER(SEARCH("*TEENS*",DATA_GOES_HERE!AH457)),"TEENS"))))</f>
        <v>TEENS</v>
      </c>
      <c r="D458" t="str">
        <f>CONCATENATE(DATA_GOES_HERE!A457,CHAR(13),DATA_GOES_HERE!L457,", ",TEXT((DATA_GOES_HERE!J457),"MMM D")," ",TEXT((DATA_GOES_HERE!M457), "h:mm am/pm"))</f>
        <v xml:space="preserve"> Teen Time_x000D_Tuesday, Mar 1 4:30 PM</v>
      </c>
    </row>
    <row r="459" spans="1:4" x14ac:dyDescent="0.25">
      <c r="A459" t="str">
        <f>DATA_GOES_HERE!Y288</f>
        <v>Bordeaux</v>
      </c>
      <c r="B459" t="str">
        <f>IF(DATA_GOES_HERE!AH288="","",
IF(ISNUMBER(SEARCH("*ADULTS*",DATA_GOES_HERE!AH288)),"ADULTS",
IF(ISNUMBER(SEARCH("*CHILDREN*",DATA_GOES_HERE!AH288)),"CHILDREN",
IF(ISNUMBER(SEARCH("*TEENS*",DATA_GOES_HERE!AH288)),"TEENS"))))</f>
        <v>CHILDREN</v>
      </c>
      <c r="D459" t="str">
        <f>CONCATENATE(DATA_GOES_HERE!A288,CHAR(13),DATA_GOES_HERE!L288,", ",TEXT((DATA_GOES_HERE!J288),"MMM D")," ",TEXT((DATA_GOES_HERE!M288), "h:mm am/pm"))</f>
        <v xml:space="preserve"> After-school Crafts and Movies_x000D_Thursday, Mar 17 5:00 PM</v>
      </c>
    </row>
    <row r="460" spans="1:4" x14ac:dyDescent="0.25">
      <c r="A460" t="str">
        <f>DATA_GOES_HERE!Y459</f>
        <v>Goodlettsville</v>
      </c>
      <c r="B460" t="str">
        <f>IF(DATA_GOES_HERE!AH459="","",
IF(ISNUMBER(SEARCH("*ADULTS*",DATA_GOES_HERE!AH459)),"ADULTS",
IF(ISNUMBER(SEARCH("*CHILDREN*",DATA_GOES_HERE!AH459)),"CHILDREN",
IF(ISNUMBER(SEARCH("*TEENS*",DATA_GOES_HERE!AH459)),"TEENS"))))</f>
        <v>TEENS</v>
      </c>
      <c r="D460" t="str">
        <f>CONCATENATE(DATA_GOES_HERE!A459,CHAR(13),DATA_GOES_HERE!L459,", ",TEXT((DATA_GOES_HERE!J459),"MMM D")," ",TEXT((DATA_GOES_HERE!M459), "h:mm am/pm"))</f>
        <v xml:space="preserve"> Teen Time: Anime Screening_x000D_Thursday, Mar 3 4:30 PM</v>
      </c>
    </row>
    <row r="461" spans="1:4" x14ac:dyDescent="0.25">
      <c r="A461" t="str">
        <f>DATA_GOES_HERE!Y290</f>
        <v>East</v>
      </c>
      <c r="B461" t="str">
        <f>IF(DATA_GOES_HERE!AH290="","",
IF(ISNUMBER(SEARCH("*ADULTS*",DATA_GOES_HERE!AH290)),"ADULTS",
IF(ISNUMBER(SEARCH("*CHILDREN*",DATA_GOES_HERE!AH290)),"CHILDREN",
IF(ISNUMBER(SEARCH("*TEENS*",DATA_GOES_HERE!AH290)),"TEENS"))))</f>
        <v>ADULTS</v>
      </c>
      <c r="D461" t="str">
        <f>CONCATENATE(DATA_GOES_HERE!A290,CHAR(13),DATA_GOES_HERE!L290,", ",TEXT((DATA_GOES_HERE!J290),"MMM D")," ",TEXT((DATA_GOES_HERE!M290), "h:mm am/pm"))</f>
        <v xml:space="preserve"> Nashville Reads Movie: The Loving Story (2011)_x000D_Saturday, Mar 19 1:00 PM</v>
      </c>
    </row>
    <row r="462" spans="1:4" x14ac:dyDescent="0.25">
      <c r="A462" t="str">
        <f>DATA_GOES_HERE!Y461</f>
        <v>Goodlettsville</v>
      </c>
      <c r="B462" t="str">
        <f>IF(DATA_GOES_HERE!AH461="","",
IF(ISNUMBER(SEARCH("*ADULTS*",DATA_GOES_HERE!AH461)),"ADULTS",
IF(ISNUMBER(SEARCH("*CHILDREN*",DATA_GOES_HERE!AH461)),"CHILDREN",
IF(ISNUMBER(SEARCH("*TEENS*",DATA_GOES_HERE!AH461)),"TEENS"))))</f>
        <v>CHILDREN</v>
      </c>
      <c r="D462" t="str">
        <f>CONCATENATE(DATA_GOES_HERE!A461,CHAR(13),DATA_GOES_HERE!L461,", ",TEXT((DATA_GOES_HERE!J461),"MMM D")," ",TEXT((DATA_GOES_HERE!M461), "h:mm am/pm"))</f>
        <v xml:space="preserve"> Dr. Seuss Celebration_x000D_Thursday, Mar 3 6:00 PM</v>
      </c>
    </row>
    <row r="463" spans="1:4" x14ac:dyDescent="0.25">
      <c r="A463" t="str">
        <f>DATA_GOES_HERE!Y292</f>
        <v>East</v>
      </c>
      <c r="B463" t="str">
        <f>IF(DATA_GOES_HERE!AH292="","",
IF(ISNUMBER(SEARCH("*ADULTS*",DATA_GOES_HERE!AH292)),"ADULTS",
IF(ISNUMBER(SEARCH("*CHILDREN*",DATA_GOES_HERE!AH292)),"CHILDREN",
IF(ISNUMBER(SEARCH("*TEENS*",DATA_GOES_HERE!AH292)),"TEENS"))))</f>
        <v>CHILDREN</v>
      </c>
      <c r="D463" t="str">
        <f>CONCATENATE(DATA_GOES_HERE!A292,CHAR(13),DATA_GOES_HERE!L292,", ",TEXT((DATA_GOES_HERE!J292),"MMM D")," ",TEXT((DATA_GOES_HERE!M292), "h:mm am/pm"))</f>
        <v xml:space="preserve"> Preschool Story Time_x000D_Monday, Mar 21 10:00 AM</v>
      </c>
    </row>
    <row r="464" spans="1:4" x14ac:dyDescent="0.25">
      <c r="A464" t="str">
        <f>DATA_GOES_HERE!Y463</f>
        <v>Goodlettsville</v>
      </c>
      <c r="B464" t="str">
        <f>IF(DATA_GOES_HERE!AH463="","",
IF(ISNUMBER(SEARCH("*ADULTS*",DATA_GOES_HERE!AH463)),"ADULTS",
IF(ISNUMBER(SEARCH("*CHILDREN*",DATA_GOES_HERE!AH463)),"CHILDREN",
IF(ISNUMBER(SEARCH("*TEENS*",DATA_GOES_HERE!AH463)),"TEENS"))))</f>
        <v>TEENS</v>
      </c>
      <c r="D464" t="str">
        <f>CONCATENATE(DATA_GOES_HERE!A463,CHAR(13),DATA_GOES_HERE!L463,", ",TEXT((DATA_GOES_HERE!J463),"MMM D")," ",TEXT((DATA_GOES_HERE!M463), "h:mm am/pm"))</f>
        <v xml:space="preserve"> Teen Time_x000D_Tuesday, Mar 8 4:30 PM</v>
      </c>
    </row>
    <row r="465" spans="1:4" x14ac:dyDescent="0.25">
      <c r="A465" t="str">
        <f>DATA_GOES_HERE!Y294</f>
        <v>Bordeaux</v>
      </c>
      <c r="B465" t="str">
        <f>IF(DATA_GOES_HERE!AH294="","",
IF(ISNUMBER(SEARCH("*ADULTS*",DATA_GOES_HERE!AH294)),"ADULTS",
IF(ISNUMBER(SEARCH("*CHILDREN*",DATA_GOES_HERE!AH294)),"CHILDREN",
IF(ISNUMBER(SEARCH("*TEENS*",DATA_GOES_HERE!AH294)),"TEENS"))))</f>
        <v>TEENS</v>
      </c>
      <c r="D465" t="str">
        <f>CONCATENATE(DATA_GOES_HERE!A294,CHAR(13),DATA_GOES_HERE!L294,", ",TEXT((DATA_GOES_HERE!J294),"MMM D")," ",TEXT((DATA_GOES_HERE!M294), "h:mm am/pm"))</f>
        <v xml:space="preserve"> Origami Fun_x000D_Monday, Mar 21 4:00 PM</v>
      </c>
    </row>
    <row r="466" spans="1:4" x14ac:dyDescent="0.25">
      <c r="A466" t="str">
        <f>DATA_GOES_HERE!Y465</f>
        <v>Goodlettsville</v>
      </c>
      <c r="B466" t="str">
        <f>IF(DATA_GOES_HERE!AH465="","",
IF(ISNUMBER(SEARCH("*ADULTS*",DATA_GOES_HERE!AH465)),"ADULTS",
IF(ISNUMBER(SEARCH("*CHILDREN*",DATA_GOES_HERE!AH465)),"CHILDREN",
IF(ISNUMBER(SEARCH("*TEENS*",DATA_GOES_HERE!AH465)),"TEENS"))))</f>
        <v>CHILDREN</v>
      </c>
      <c r="D466" t="str">
        <f>CONCATENATE(DATA_GOES_HERE!A465,CHAR(13),DATA_GOES_HERE!L465,", ",TEXT((DATA_GOES_HERE!J465),"MMM D")," ",TEXT((DATA_GOES_HERE!M465), "h:mm am/pm"))</f>
        <v xml:space="preserve"> Preschool Story Time_x000D_Wednesday, Mar 9 10:30 AM</v>
      </c>
    </row>
    <row r="467" spans="1:4" x14ac:dyDescent="0.25">
      <c r="A467" t="str">
        <f>DATA_GOES_HERE!Y296</f>
        <v>Bordeaux</v>
      </c>
      <c r="B467" t="str">
        <f>IF(DATA_GOES_HERE!AH296="","",
IF(ISNUMBER(SEARCH("*ADULTS*",DATA_GOES_HERE!AH296)),"ADULTS",
IF(ISNUMBER(SEARCH("*CHILDREN*",DATA_GOES_HERE!AH296)),"CHILDREN",
IF(ISNUMBER(SEARCH("*TEENS*",DATA_GOES_HERE!AH296)),"TEENS"))))</f>
        <v>TEENS</v>
      </c>
      <c r="D467" t="str">
        <f>CONCATENATE(DATA_GOES_HERE!A296,CHAR(13),DATA_GOES_HERE!L296,", ",TEXT((DATA_GOES_HERE!J296),"MMM D")," ",TEXT((DATA_GOES_HERE!M296), "h:mm am/pm"))</f>
        <v xml:space="preserve"> Teen Time: Hangout_x000D_Tuesday, Mar 22 4:00 PM</v>
      </c>
    </row>
    <row r="468" spans="1:4" x14ac:dyDescent="0.25">
      <c r="A468" t="str">
        <f>DATA_GOES_HERE!Y467</f>
        <v>All Libraries</v>
      </c>
      <c r="B468" t="b">
        <f>IF(DATA_GOES_HERE!AH467="","",
IF(ISNUMBER(SEARCH("*ADULTS*",DATA_GOES_HERE!AH467)),"ADULTS",
IF(ISNUMBER(SEARCH("*CHILDREN*",DATA_GOES_HERE!AH467)),"CHILDREN",
IF(ISNUMBER(SEARCH("*TEENS*",DATA_GOES_HERE!AH467)),"TEENS"))))</f>
        <v>0</v>
      </c>
      <c r="D468" t="str">
        <f>CONCATENATE(DATA_GOES_HERE!A467,CHAR(13),DATA_GOES_HERE!L467,", ",TEXT((DATA_GOES_HERE!J467),"MMM D")," ",TEXT((DATA_GOES_HERE!M467), "h:mm am/pm"))</f>
        <v xml:space="preserve"> CLOSED: All Libraries Closed for Staff Training_x000D_Thursday, Mar 10 12:00 AM</v>
      </c>
    </row>
    <row r="469" spans="1:4" x14ac:dyDescent="0.25">
      <c r="A469" t="str">
        <f>DATA_GOES_HERE!Y298</f>
        <v>East</v>
      </c>
      <c r="B469" t="str">
        <f>IF(DATA_GOES_HERE!AH298="","",
IF(ISNUMBER(SEARCH("*ADULTS*",DATA_GOES_HERE!AH298)),"ADULTS",
IF(ISNUMBER(SEARCH("*CHILDREN*",DATA_GOES_HERE!AH298)),"CHILDREN",
IF(ISNUMBER(SEARCH("*TEENS*",DATA_GOES_HERE!AH298)),"TEENS"))))</f>
        <v>ADULTS</v>
      </c>
      <c r="D469" t="str">
        <f>CONCATENATE(DATA_GOES_HERE!A298,CHAR(13),DATA_GOES_HERE!L298,", ",TEXT((DATA_GOES_HERE!J298),"MMM D")," ",TEXT((DATA_GOES_HERE!M298), "h:mm am/pm"))</f>
        <v xml:space="preserve"> Reading on Your Mobile Device_x000D_Tuesday, Mar 22 6:30 PM</v>
      </c>
    </row>
    <row r="470" spans="1:4" x14ac:dyDescent="0.25">
      <c r="A470" t="str">
        <f>DATA_GOES_HERE!Y469</f>
        <v>Goodlettsville</v>
      </c>
      <c r="B470" t="str">
        <f>IF(DATA_GOES_HERE!AH469="","",
IF(ISNUMBER(SEARCH("*ADULTS*",DATA_GOES_HERE!AH469)),"ADULTS",
IF(ISNUMBER(SEARCH("*CHILDREN*",DATA_GOES_HERE!AH469)),"CHILDREN",
IF(ISNUMBER(SEARCH("*TEENS*",DATA_GOES_HERE!AH469)),"TEENS"))))</f>
        <v>CHILDREN</v>
      </c>
      <c r="D470" t="str">
        <f>CONCATENATE(DATA_GOES_HERE!A469,CHAR(13),DATA_GOES_HERE!L469,", ",TEXT((DATA_GOES_HERE!J469),"MMM D")," ",TEXT((DATA_GOES_HERE!M469), "h:mm am/pm"))</f>
        <v xml:space="preserve"> Toddler Time_x000D_Monday, Mar 14 10:30 AM</v>
      </c>
    </row>
    <row r="471" spans="1:4" x14ac:dyDescent="0.25">
      <c r="A471" t="str">
        <f>DATA_GOES_HERE!Y300</f>
        <v>Bordeaux</v>
      </c>
      <c r="B471" t="str">
        <f>IF(DATA_GOES_HERE!AH300="","",
IF(ISNUMBER(SEARCH("*ADULTS*",DATA_GOES_HERE!AH300)),"ADULTS",
IF(ISNUMBER(SEARCH("*CHILDREN*",DATA_GOES_HERE!AH300)),"CHILDREN",
IF(ISNUMBER(SEARCH("*TEENS*",DATA_GOES_HERE!AH300)),"TEENS"))))</f>
        <v>ADULTS</v>
      </c>
      <c r="D471" t="str">
        <f>CONCATENATE(DATA_GOES_HERE!A300,CHAR(13),DATA_GOES_HERE!L300,", ",TEXT((DATA_GOES_HERE!J300),"MMM D")," ",TEXT((DATA_GOES_HERE!M300), "h:mm am/pm"))</f>
        <v xml:space="preserve"> Connecting Online for Seniors_x000D_Wednesday, Mar 23 2:00 PM</v>
      </c>
    </row>
    <row r="472" spans="1:4" x14ac:dyDescent="0.25">
      <c r="A472" t="str">
        <f>DATA_GOES_HERE!Y471</f>
        <v>Goodlettsville</v>
      </c>
      <c r="B472" t="str">
        <f>IF(DATA_GOES_HERE!AH471="","",
IF(ISNUMBER(SEARCH("*ADULTS*",DATA_GOES_HERE!AH471)),"ADULTS",
IF(ISNUMBER(SEARCH("*CHILDREN*",DATA_GOES_HERE!AH471)),"CHILDREN",
IF(ISNUMBER(SEARCH("*TEENS*",DATA_GOES_HERE!AH471)),"TEENS"))))</f>
        <v>TEENS</v>
      </c>
      <c r="D472" t="str">
        <f>CONCATENATE(DATA_GOES_HERE!A471,CHAR(13),DATA_GOES_HERE!L471,", ",TEXT((DATA_GOES_HERE!J471),"MMM D")," ",TEXT((DATA_GOES_HERE!M471), "h:mm am/pm"))</f>
        <v xml:space="preserve"> Teen Time_x000D_Tuesday, Mar 15 4:30 PM</v>
      </c>
    </row>
    <row r="473" spans="1:4" x14ac:dyDescent="0.25">
      <c r="A473" t="str">
        <f>DATA_GOES_HERE!Y302</f>
        <v>Bordeaux</v>
      </c>
      <c r="B473" t="str">
        <f>IF(DATA_GOES_HERE!AH302="","",
IF(ISNUMBER(SEARCH("*ADULTS*",DATA_GOES_HERE!AH302)),"ADULTS",
IF(ISNUMBER(SEARCH("*CHILDREN*",DATA_GOES_HERE!AH302)),"CHILDREN",
IF(ISNUMBER(SEARCH("*TEENS*",DATA_GOES_HERE!AH302)),"TEENS"))))</f>
        <v>ADULTS</v>
      </c>
      <c r="D473" t="str">
        <f>CONCATENATE(DATA_GOES_HERE!A302,CHAR(13),DATA_GOES_HERE!L302,", ",TEXT((DATA_GOES_HERE!J302),"MMM D")," ",TEXT((DATA_GOES_HERE!M302), "h:mm am/pm"))</f>
        <v xml:space="preserve"> AARP Tax Filing Assistance_x000D_Thursday, Mar 24 10:00 AM</v>
      </c>
    </row>
    <row r="474" spans="1:4" x14ac:dyDescent="0.25">
      <c r="A474" t="str">
        <f>DATA_GOES_HERE!Y473</f>
        <v>Goodlettsville</v>
      </c>
      <c r="B474" t="str">
        <f>IF(DATA_GOES_HERE!AH473="","",
IF(ISNUMBER(SEARCH("*ADULTS*",DATA_GOES_HERE!AH473)),"ADULTS",
IF(ISNUMBER(SEARCH("*CHILDREN*",DATA_GOES_HERE!AH473)),"CHILDREN",
IF(ISNUMBER(SEARCH("*TEENS*",DATA_GOES_HERE!AH473)),"TEENS"))))</f>
        <v>CHILDREN</v>
      </c>
      <c r="D474" t="str">
        <f>CONCATENATE(DATA_GOES_HERE!A473,CHAR(13),DATA_GOES_HERE!L473,", ",TEXT((DATA_GOES_HERE!J473),"MMM D")," ",TEXT((DATA_GOES_HERE!M473), "h:mm am/pm"))</f>
        <v xml:space="preserve"> Preschool Story Time_x000D_Wednesday, Mar 16 10:30 AM</v>
      </c>
    </row>
    <row r="475" spans="1:4" x14ac:dyDescent="0.25">
      <c r="A475" t="str">
        <f>DATA_GOES_HERE!Y304</f>
        <v>Bordeaux</v>
      </c>
      <c r="B475" t="str">
        <f>IF(DATA_GOES_HERE!AH304="","",
IF(ISNUMBER(SEARCH("*ADULTS*",DATA_GOES_HERE!AH304)),"ADULTS",
IF(ISNUMBER(SEARCH("*CHILDREN*",DATA_GOES_HERE!AH304)),"CHILDREN",
IF(ISNUMBER(SEARCH("*TEENS*",DATA_GOES_HERE!AH304)),"TEENS"))))</f>
        <v>TEENS</v>
      </c>
      <c r="D475" t="str">
        <f>CONCATENATE(DATA_GOES_HERE!A304,CHAR(13),DATA_GOES_HERE!L304,", ",TEXT((DATA_GOES_HERE!J304),"MMM D")," ",TEXT((DATA_GOES_HERE!M304), "h:mm am/pm"))</f>
        <v xml:space="preserve"> Teen Time: Movie Madness_x000D_Thursday, Mar 24 4:00 PM</v>
      </c>
    </row>
    <row r="476" spans="1:4" x14ac:dyDescent="0.25">
      <c r="A476" t="str">
        <f>DATA_GOES_HERE!Y475</f>
        <v>Edgehill</v>
      </c>
      <c r="B476" t="str">
        <f>IF(DATA_GOES_HERE!AH475="","",
IF(ISNUMBER(SEARCH("*ADULTS*",DATA_GOES_HERE!AH475)),"ADULTS",
IF(ISNUMBER(SEARCH("*CHILDREN*",DATA_GOES_HERE!AH475)),"CHILDREN",
IF(ISNUMBER(SEARCH("*TEENS*",DATA_GOES_HERE!AH475)),"TEENS"))))</f>
        <v>CHILDREN</v>
      </c>
      <c r="D476" t="str">
        <f>CONCATENATE(DATA_GOES_HERE!A475,CHAR(13),DATA_GOES_HERE!L475,", ",TEXT((DATA_GOES_HERE!J475),"MMM D")," ",TEXT((DATA_GOES_HERE!M475), "h:mm am/pm"))</f>
        <v xml:space="preserve"> St. Patrick's Day Craft_x000D_Thursday, Mar 17 4:00 PM</v>
      </c>
    </row>
    <row r="477" spans="1:4" x14ac:dyDescent="0.25">
      <c r="A477" t="str">
        <f>DATA_GOES_HERE!Y306</f>
        <v>East</v>
      </c>
      <c r="B477" t="str">
        <f>IF(DATA_GOES_HERE!AH306="","",
IF(ISNUMBER(SEARCH("*ADULTS*",DATA_GOES_HERE!AH306)),"ADULTS",
IF(ISNUMBER(SEARCH("*CHILDREN*",DATA_GOES_HERE!AH306)),"CHILDREN",
IF(ISNUMBER(SEARCH("*TEENS*",DATA_GOES_HERE!AH306)),"TEENS"))))</f>
        <v>ADULTS</v>
      </c>
      <c r="D477" t="str">
        <f>CONCATENATE(DATA_GOES_HERE!A306,CHAR(13),DATA_GOES_HERE!L306,", ",TEXT((DATA_GOES_HERE!J306),"MMM D")," ",TEXT((DATA_GOES_HERE!M306), "h:mm am/pm"))</f>
        <v xml:space="preserve"> Yoga_x000D_Thursday, Mar 24 6:30 PM</v>
      </c>
    </row>
    <row r="478" spans="1:4" x14ac:dyDescent="0.25">
      <c r="A478" t="str">
        <f>DATA_GOES_HERE!Y477</f>
        <v>Goodlettsville</v>
      </c>
      <c r="B478" t="str">
        <f>IF(DATA_GOES_HERE!AH477="","",
IF(ISNUMBER(SEARCH("*ADULTS*",DATA_GOES_HERE!AH477)),"ADULTS",
IF(ISNUMBER(SEARCH("*CHILDREN*",DATA_GOES_HERE!AH477)),"CHILDREN",
IF(ISNUMBER(SEARCH("*TEENS*",DATA_GOES_HERE!AH477)),"TEENS"))))</f>
        <v>CHILDREN</v>
      </c>
      <c r="D478" t="str">
        <f>CONCATENATE(DATA_GOES_HERE!A477,CHAR(13),DATA_GOES_HERE!L477,", ",TEXT((DATA_GOES_HERE!J477),"MMM D")," ",TEXT((DATA_GOES_HERE!M477), "h:mm am/pm"))</f>
        <v xml:space="preserve"> Toddler Time_x000D_Monday, Mar 21 10:30 AM</v>
      </c>
    </row>
    <row r="479" spans="1:4" x14ac:dyDescent="0.25">
      <c r="A479" t="str">
        <f>DATA_GOES_HERE!Y308</f>
        <v>East</v>
      </c>
      <c r="B479" t="str">
        <f>IF(DATA_GOES_HERE!AH308="","",
IF(ISNUMBER(SEARCH("*ADULTS*",DATA_GOES_HERE!AH308)),"ADULTS",
IF(ISNUMBER(SEARCH("*CHILDREN*",DATA_GOES_HERE!AH308)),"CHILDREN",
IF(ISNUMBER(SEARCH("*TEENS*",DATA_GOES_HERE!AH308)),"TEENS"))))</f>
        <v>CHILDREN</v>
      </c>
      <c r="D479" t="str">
        <f>CONCATENATE(DATA_GOES_HERE!A308,CHAR(13),DATA_GOES_HERE!L308,", ",TEXT((DATA_GOES_HERE!J308),"MMM D")," ",TEXT((DATA_GOES_HERE!M308), "h:mm am/pm"))</f>
        <v xml:space="preserve"> Preschool Story Time_x000D_Monday, Mar 28 10:00 AM</v>
      </c>
    </row>
    <row r="480" spans="1:4" x14ac:dyDescent="0.25">
      <c r="A480" t="str">
        <f>DATA_GOES_HERE!Y479</f>
        <v>Goodlettsville</v>
      </c>
      <c r="B480" t="str">
        <f>IF(DATA_GOES_HERE!AH479="","",
IF(ISNUMBER(SEARCH("*ADULTS*",DATA_GOES_HERE!AH479)),"ADULTS",
IF(ISNUMBER(SEARCH("*CHILDREN*",DATA_GOES_HERE!AH479)),"CHILDREN",
IF(ISNUMBER(SEARCH("*TEENS*",DATA_GOES_HERE!AH479)),"TEENS"))))</f>
        <v>TEENS</v>
      </c>
      <c r="D480" t="str">
        <f>CONCATENATE(DATA_GOES_HERE!A479,CHAR(13),DATA_GOES_HERE!L479,", ",TEXT((DATA_GOES_HERE!J479),"MMM D")," ",TEXT((DATA_GOES_HERE!M479), "h:mm am/pm"))</f>
        <v xml:space="preserve"> Teen Time_x000D_Tuesday, Mar 22 4:30 PM</v>
      </c>
    </row>
    <row r="481" spans="1:4" x14ac:dyDescent="0.25">
      <c r="A481" t="str">
        <f>DATA_GOES_HERE!Y310</f>
        <v>East</v>
      </c>
      <c r="B481" t="str">
        <f>IF(DATA_GOES_HERE!AH310="","",
IF(ISNUMBER(SEARCH("*ADULTS*",DATA_GOES_HERE!AH310)),"ADULTS",
IF(ISNUMBER(SEARCH("*CHILDREN*",DATA_GOES_HERE!AH310)),"CHILDREN",
IF(ISNUMBER(SEARCH("*TEENS*",DATA_GOES_HERE!AH310)),"TEENS"))))</f>
        <v>TEENS</v>
      </c>
      <c r="D481" t="str">
        <f>CONCATENATE(DATA_GOES_HERE!A310,CHAR(13),DATA_GOES_HERE!L310,", ",TEXT((DATA_GOES_HERE!J310),"MMM D")," ",TEXT((DATA_GOES_HERE!M310), "h:mm am/pm"))</f>
        <v xml:space="preserve"> Dragon Ball Z: Xenoverse Tournament_x000D_Monday, Mar 28 3:00 PM</v>
      </c>
    </row>
    <row r="482" spans="1:4" x14ac:dyDescent="0.25">
      <c r="A482" t="str">
        <f>DATA_GOES_HERE!Y481</f>
        <v>Edgehill</v>
      </c>
      <c r="B482" t="str">
        <f>IF(DATA_GOES_HERE!AH481="","",
IF(ISNUMBER(SEARCH("*ADULTS*",DATA_GOES_HERE!AH481)),"ADULTS",
IF(ISNUMBER(SEARCH("*CHILDREN*",DATA_GOES_HERE!AH481)),"CHILDREN",
IF(ISNUMBER(SEARCH("*TEENS*",DATA_GOES_HERE!AH481)),"TEENS"))))</f>
        <v>CHILDREN</v>
      </c>
      <c r="D482" t="str">
        <f>CONCATENATE(DATA_GOES_HERE!A481,CHAR(13),DATA_GOES_HERE!L481,", ",TEXT((DATA_GOES_HERE!J481),"MMM D")," ",TEXT((DATA_GOES_HERE!M481), "h:mm am/pm"))</f>
        <v xml:space="preserve"> Spring Flower Craft_x000D_Wednesday, Mar 23 4:00 PM</v>
      </c>
    </row>
    <row r="483" spans="1:4" x14ac:dyDescent="0.25">
      <c r="A483" t="str">
        <f>DATA_GOES_HERE!Y312</f>
        <v>Bordeaux</v>
      </c>
      <c r="B483" t="str">
        <f>IF(DATA_GOES_HERE!AH312="","",
IF(ISNUMBER(SEARCH("*ADULTS*",DATA_GOES_HERE!AH312)),"ADULTS",
IF(ISNUMBER(SEARCH("*CHILDREN*",DATA_GOES_HERE!AH312)),"CHILDREN",
IF(ISNUMBER(SEARCH("*TEENS*",DATA_GOES_HERE!AH312)),"TEENS"))))</f>
        <v>CHILDREN</v>
      </c>
      <c r="D483" t="str">
        <f>CONCATENATE(DATA_GOES_HERE!A312,CHAR(13),DATA_GOES_HERE!L312,", ",TEXT((DATA_GOES_HERE!J312),"MMM D")," ",TEXT((DATA_GOES_HERE!M312), "h:mm am/pm"))</f>
        <v xml:space="preserve"> Preschool Story Time_x000D_Tuesday, Mar 29 10:30 AM</v>
      </c>
    </row>
    <row r="484" spans="1:4" x14ac:dyDescent="0.25">
      <c r="A484" t="str">
        <f>DATA_GOES_HERE!Y483</f>
        <v>Goodlettsville</v>
      </c>
      <c r="B484" t="str">
        <f>IF(DATA_GOES_HERE!AH483="","",
IF(ISNUMBER(SEARCH("*ADULTS*",DATA_GOES_HERE!AH483)),"ADULTS",
IF(ISNUMBER(SEARCH("*CHILDREN*",DATA_GOES_HERE!AH483)),"CHILDREN",
IF(ISNUMBER(SEARCH("*TEENS*",DATA_GOES_HERE!AH483)),"TEENS"))))</f>
        <v>TEENS</v>
      </c>
      <c r="D484" t="str">
        <f>CONCATENATE(DATA_GOES_HERE!A483,CHAR(13),DATA_GOES_HERE!L483,", ",TEXT((DATA_GOES_HERE!J483),"MMM D")," ",TEXT((DATA_GOES_HERE!M483), "h:mm am/pm"))</f>
        <v xml:space="preserve"> Teen Time: Candy Sushi Making_x000D_Thursday, Mar 24 4:30 PM</v>
      </c>
    </row>
    <row r="485" spans="1:4" x14ac:dyDescent="0.25">
      <c r="A485" t="str">
        <f>DATA_GOES_HERE!Y314</f>
        <v>Bordeaux</v>
      </c>
      <c r="B485" t="str">
        <f>IF(DATA_GOES_HERE!AH314="","",
IF(ISNUMBER(SEARCH("*ADULTS*",DATA_GOES_HERE!AH314)),"ADULTS",
IF(ISNUMBER(SEARCH("*CHILDREN*",DATA_GOES_HERE!AH314)),"CHILDREN",
IF(ISNUMBER(SEARCH("*TEENS*",DATA_GOES_HERE!AH314)),"TEENS"))))</f>
        <v>TEENS</v>
      </c>
      <c r="D485" t="str">
        <f>CONCATENATE(DATA_GOES_HERE!A314,CHAR(13),DATA_GOES_HERE!L314,", ",TEXT((DATA_GOES_HERE!J314),"MMM D")," ",TEXT((DATA_GOES_HERE!M314), "h:mm am/pm"))</f>
        <v xml:space="preserve"> Teen Time: Hangout_x000D_Tuesday, Mar 29 4:00 PM</v>
      </c>
    </row>
    <row r="486" spans="1:4" x14ac:dyDescent="0.25">
      <c r="A486" t="str">
        <f>DATA_GOES_HERE!Y485</f>
        <v>All Libraries</v>
      </c>
      <c r="B486" t="b">
        <f>IF(DATA_GOES_HERE!AH485="","",
IF(ISNUMBER(SEARCH("*ADULTS*",DATA_GOES_HERE!AH485)),"ADULTS",
IF(ISNUMBER(SEARCH("*CHILDREN*",DATA_GOES_HERE!AH485)),"CHILDREN",
IF(ISNUMBER(SEARCH("*TEENS*",DATA_GOES_HERE!AH485)),"TEENS"))))</f>
        <v>0</v>
      </c>
      <c r="D486" t="str">
        <f>CONCATENATE(DATA_GOES_HERE!A485,CHAR(13),DATA_GOES_HERE!L485,", ",TEXT((DATA_GOES_HERE!J485),"MMM D")," ",TEXT((DATA_GOES_HERE!M485), "h:mm am/pm"))</f>
        <v xml:space="preserve"> CLOSED: Easter Sunday_x000D_Sunday, Mar 27 12:00 AM</v>
      </c>
    </row>
    <row r="487" spans="1:4" x14ac:dyDescent="0.25">
      <c r="A487" t="str">
        <f>DATA_GOES_HERE!Y316</f>
        <v>Bordeaux</v>
      </c>
      <c r="B487" t="str">
        <f>IF(DATA_GOES_HERE!AH316="","",
IF(ISNUMBER(SEARCH("*ADULTS*",DATA_GOES_HERE!AH316)),"ADULTS",
IF(ISNUMBER(SEARCH("*CHILDREN*",DATA_GOES_HERE!AH316)),"CHILDREN",
IF(ISNUMBER(SEARCH("*TEENS*",DATA_GOES_HERE!AH316)),"TEENS"))))</f>
        <v>ADULTS</v>
      </c>
      <c r="D487" t="str">
        <f>CONCATENATE(DATA_GOES_HERE!A316,CHAR(13),DATA_GOES_HERE!L316,", ",TEXT((DATA_GOES_HERE!J316),"MMM D")," ",TEXT((DATA_GOES_HERE!M316), "h:mm am/pm"))</f>
        <v xml:space="preserve"> Getting Started with Microsoft Excel_x000D_Wednesday, Mar 30 10:00 AM</v>
      </c>
    </row>
    <row r="488" spans="1:4" x14ac:dyDescent="0.25">
      <c r="A488" t="str">
        <f>DATA_GOES_HERE!Y487</f>
        <v>Goodlettsville</v>
      </c>
      <c r="B488" t="str">
        <f>IF(DATA_GOES_HERE!AH487="","",
IF(ISNUMBER(SEARCH("*ADULTS*",DATA_GOES_HERE!AH487)),"ADULTS",
IF(ISNUMBER(SEARCH("*CHILDREN*",DATA_GOES_HERE!AH487)),"CHILDREN",
IF(ISNUMBER(SEARCH("*TEENS*",DATA_GOES_HERE!AH487)),"TEENS"))))</f>
        <v>CHILDREN</v>
      </c>
      <c r="D488" t="str">
        <f>CONCATENATE(DATA_GOES_HERE!A487,CHAR(13),DATA_GOES_HERE!L487,", ",TEXT((DATA_GOES_HERE!J487),"MMM D")," ",TEXT((DATA_GOES_HERE!M487), "h:mm am/pm"))</f>
        <v xml:space="preserve"> Toddler Time_x000D_Monday, Mar 28 10:30 AM</v>
      </c>
    </row>
    <row r="489" spans="1:4" x14ac:dyDescent="0.25">
      <c r="A489" t="str">
        <f>DATA_GOES_HERE!Y318</f>
        <v>East</v>
      </c>
      <c r="B489" t="str">
        <f>IF(DATA_GOES_HERE!AH318="","",
IF(ISNUMBER(SEARCH("*ADULTS*",DATA_GOES_HERE!AH318)),"ADULTS",
IF(ISNUMBER(SEARCH("*CHILDREN*",DATA_GOES_HERE!AH318)),"CHILDREN",
IF(ISNUMBER(SEARCH("*TEENS*",DATA_GOES_HERE!AH318)),"TEENS"))))</f>
        <v>TEENS</v>
      </c>
      <c r="D489" t="str">
        <f>CONCATENATE(DATA_GOES_HERE!A318,CHAR(13),DATA_GOES_HERE!L318,", ",TEXT((DATA_GOES_HERE!J318),"MMM D")," ",TEXT((DATA_GOES_HERE!M318), "h:mm am/pm"))</f>
        <v xml:space="preserve"> Cypher_x000D_Wednesday, Mar 30 3:30 PM</v>
      </c>
    </row>
    <row r="490" spans="1:4" x14ac:dyDescent="0.25">
      <c r="A490" t="str">
        <f>DATA_GOES_HERE!Y489</f>
        <v>Goodlettsville</v>
      </c>
      <c r="B490" t="str">
        <f>IF(DATA_GOES_HERE!AH489="","",
IF(ISNUMBER(SEARCH("*ADULTS*",DATA_GOES_HERE!AH489)),"ADULTS",
IF(ISNUMBER(SEARCH("*CHILDREN*",DATA_GOES_HERE!AH489)),"CHILDREN",
IF(ISNUMBER(SEARCH("*TEENS*",DATA_GOES_HERE!AH489)),"TEENS"))))</f>
        <v>TEENS</v>
      </c>
      <c r="D490" t="str">
        <f>CONCATENATE(DATA_GOES_HERE!A489,CHAR(13),DATA_GOES_HERE!L489,", ",TEXT((DATA_GOES_HERE!J489),"MMM D")," ",TEXT((DATA_GOES_HERE!M489), "h:mm am/pm"))</f>
        <v xml:space="preserve"> Teen Time_x000D_Tuesday, Mar 29 4:30 PM</v>
      </c>
    </row>
    <row r="491" spans="1:4" x14ac:dyDescent="0.25">
      <c r="A491" t="str">
        <f>DATA_GOES_HERE!Y320</f>
        <v>Bordeaux</v>
      </c>
      <c r="B491" t="str">
        <f>IF(DATA_GOES_HERE!AH320="","",
IF(ISNUMBER(SEARCH("*ADULTS*",DATA_GOES_HERE!AH320)),"ADULTS",
IF(ISNUMBER(SEARCH("*CHILDREN*",DATA_GOES_HERE!AH320)),"CHILDREN",
IF(ISNUMBER(SEARCH("*TEENS*",DATA_GOES_HERE!AH320)),"TEENS"))))</f>
        <v>ADULTS</v>
      </c>
      <c r="D491" t="str">
        <f>CONCATENATE(DATA_GOES_HERE!A320,CHAR(13),DATA_GOES_HERE!L320,", ",TEXT((DATA_GOES_HERE!J320),"MMM D")," ",TEXT((DATA_GOES_HERE!M320), "h:mm am/pm"))</f>
        <v xml:space="preserve"> AARP Tax Filing Assistance_x000D_Thursday, Mar 31 10:00 AM</v>
      </c>
    </row>
    <row r="492" spans="1:4" x14ac:dyDescent="0.25">
      <c r="A492" t="str">
        <f>DATA_GOES_HERE!Y491</f>
        <v>Goodlettsville</v>
      </c>
      <c r="B492" t="str">
        <f>IF(DATA_GOES_HERE!AH491="","",
IF(ISNUMBER(SEARCH("*ADULTS*",DATA_GOES_HERE!AH491)),"ADULTS",
IF(ISNUMBER(SEARCH("*CHILDREN*",DATA_GOES_HERE!AH491)),"CHILDREN",
IF(ISNUMBER(SEARCH("*TEENS*",DATA_GOES_HERE!AH491)),"TEENS"))))</f>
        <v>CHILDREN</v>
      </c>
      <c r="D492" t="str">
        <f>CONCATENATE(DATA_GOES_HERE!A491,CHAR(13),DATA_GOES_HERE!L491,", ",TEXT((DATA_GOES_HERE!J491),"MMM D")," ",TEXT((DATA_GOES_HERE!M491), "h:mm am/pm"))</f>
        <v xml:space="preserve"> Music and Movement Story Time_x000D_Saturday, Apr 2 10:30 AM</v>
      </c>
    </row>
    <row r="493" spans="1:4" x14ac:dyDescent="0.25">
      <c r="A493" t="str">
        <f>DATA_GOES_HERE!Y322</f>
        <v>East</v>
      </c>
      <c r="B493" t="str">
        <f>IF(DATA_GOES_HERE!AH322="","",
IF(ISNUMBER(SEARCH("*ADULTS*",DATA_GOES_HERE!AH322)),"ADULTS",
IF(ISNUMBER(SEARCH("*CHILDREN*",DATA_GOES_HERE!AH322)),"CHILDREN",
IF(ISNUMBER(SEARCH("*TEENS*",DATA_GOES_HERE!AH322)),"TEENS"))))</f>
        <v>TEENS</v>
      </c>
      <c r="D493" t="str">
        <f>CONCATENATE(DATA_GOES_HERE!A322,CHAR(13),DATA_GOES_HERE!L322,", ",TEXT((DATA_GOES_HERE!J322),"MMM D")," ",TEXT((DATA_GOES_HERE!M322), "h:mm am/pm"))</f>
        <v xml:space="preserve"> Tech Thursday_x000D_Thursday, Mar 31 3:00 PM</v>
      </c>
    </row>
    <row r="494" spans="1:4" x14ac:dyDescent="0.25">
      <c r="A494" t="str">
        <f>DATA_GOES_HERE!Y493</f>
        <v>Edgehill</v>
      </c>
      <c r="B494" t="str">
        <f>IF(DATA_GOES_HERE!AH493="","",
IF(ISNUMBER(SEARCH("*ADULTS*",DATA_GOES_HERE!AH493)),"ADULTS",
IF(ISNUMBER(SEARCH("*CHILDREN*",DATA_GOES_HERE!AH493)),"CHILDREN",
IF(ISNUMBER(SEARCH("*TEENS*",DATA_GOES_HERE!AH493)),"TEENS"))))</f>
        <v>CHILDREN</v>
      </c>
      <c r="D494" t="str">
        <f>CONCATENATE(DATA_GOES_HERE!A493,CHAR(13),DATA_GOES_HERE!L493,", ",TEXT((DATA_GOES_HERE!J493),"MMM D")," ",TEXT((DATA_GOES_HERE!M493), "h:mm am/pm"))</f>
        <v xml:space="preserve"> Frog Craft_x000D_Tuesday, Apr 5 4:00 PM</v>
      </c>
    </row>
    <row r="495" spans="1:4" x14ac:dyDescent="0.25">
      <c r="A495" t="str">
        <f>DATA_GOES_HERE!Y324</f>
        <v>East</v>
      </c>
      <c r="B495" t="str">
        <f>IF(DATA_GOES_HERE!AH324="","",
IF(ISNUMBER(SEARCH("*ADULTS*",DATA_GOES_HERE!AH324)),"ADULTS",
IF(ISNUMBER(SEARCH("*CHILDREN*",DATA_GOES_HERE!AH324)),"CHILDREN",
IF(ISNUMBER(SEARCH("*TEENS*",DATA_GOES_HERE!AH324)),"TEENS"))))</f>
        <v>ADULTS</v>
      </c>
      <c r="D495" t="str">
        <f>CONCATENATE(DATA_GOES_HERE!A324,CHAR(13),DATA_GOES_HERE!L324,", ",TEXT((DATA_GOES_HERE!J324),"MMM D")," ",TEXT((DATA_GOES_HERE!M324), "h:mm am/pm"))</f>
        <v xml:space="preserve"> Yoga_x000D_Thursday, Mar 31 6:30 PM</v>
      </c>
    </row>
    <row r="496" spans="1:4" x14ac:dyDescent="0.25">
      <c r="A496" t="str">
        <f>DATA_GOES_HERE!Y495</f>
        <v>Goodlettsville</v>
      </c>
      <c r="B496" t="str">
        <f>IF(DATA_GOES_HERE!AH495="","",
IF(ISNUMBER(SEARCH("*ADULTS*",DATA_GOES_HERE!AH495)),"ADULTS",
IF(ISNUMBER(SEARCH("*CHILDREN*",DATA_GOES_HERE!AH495)),"CHILDREN",
IF(ISNUMBER(SEARCH("*TEENS*",DATA_GOES_HERE!AH495)),"TEENS"))))</f>
        <v>ADULTS</v>
      </c>
      <c r="D496" t="str">
        <f>CONCATENATE(DATA_GOES_HERE!A495,CHAR(13),DATA_GOES_HERE!L495,", ",TEXT((DATA_GOES_HERE!J495),"MMM D")," ",TEXT((DATA_GOES_HERE!M495), "h:mm am/pm"))</f>
        <v xml:space="preserve"> Meditation For Everyday Living_x000D_Tuesday, Apr 5 6:00 PM</v>
      </c>
    </row>
    <row r="497" spans="1:4" x14ac:dyDescent="0.25">
      <c r="A497" t="str">
        <f>DATA_GOES_HERE!Y326</f>
        <v>Donelson</v>
      </c>
      <c r="B497" t="str">
        <f>IF(DATA_GOES_HERE!AH326="","",
IF(ISNUMBER(SEARCH("*ADULTS*",DATA_GOES_HERE!AH326)),"ADULTS",
IF(ISNUMBER(SEARCH("*CHILDREN*",DATA_GOES_HERE!AH326)),"CHILDREN",
IF(ISNUMBER(SEARCH("*TEENS*",DATA_GOES_HERE!AH326)),"TEENS"))))</f>
        <v>CHILDREN</v>
      </c>
      <c r="D497" t="str">
        <f>CONCATENATE(DATA_GOES_HERE!A326,CHAR(13),DATA_GOES_HERE!L326,", ",TEXT((DATA_GOES_HERE!J326),"MMM D")," ",TEXT((DATA_GOES_HERE!M326), "h:mm am/pm"))</f>
        <v xml:space="preserve"> Preschool Story Time_x000D_Monday, Apr 4 10:30 AM</v>
      </c>
    </row>
    <row r="498" spans="1:4" x14ac:dyDescent="0.25">
      <c r="A498" t="str">
        <f>DATA_GOES_HERE!Y497</f>
        <v>Edgehill</v>
      </c>
      <c r="B498" t="str">
        <f>IF(DATA_GOES_HERE!AH497="","",
IF(ISNUMBER(SEARCH("*ADULTS*",DATA_GOES_HERE!AH497)),"ADULTS",
IF(ISNUMBER(SEARCH("*CHILDREN*",DATA_GOES_HERE!AH497)),"CHILDREN",
IF(ISNUMBER(SEARCH("*TEENS*",DATA_GOES_HERE!AH497)),"TEENS"))))</f>
        <v>CHILDREN</v>
      </c>
      <c r="D498" t="str">
        <f>CONCATENATE(DATA_GOES_HERE!A497,CHAR(13),DATA_GOES_HERE!L497,", ",TEXT((DATA_GOES_HERE!J497),"MMM D")," ",TEXT((DATA_GOES_HERE!M497), "h:mm am/pm"))</f>
        <v xml:space="preserve"> Alebrijes Art Workshop with Jairo Prado_x000D_Thursday, Apr 7 4:00 PM</v>
      </c>
    </row>
    <row r="499" spans="1:4" x14ac:dyDescent="0.25">
      <c r="A499" t="str">
        <f>DATA_GOES_HERE!Y328</f>
        <v>Bordeaux</v>
      </c>
      <c r="B499" t="str">
        <f>IF(DATA_GOES_HERE!AH328="","",
IF(ISNUMBER(SEARCH("*ADULTS*",DATA_GOES_HERE!AH328)),"ADULTS",
IF(ISNUMBER(SEARCH("*CHILDREN*",DATA_GOES_HERE!AH328)),"CHILDREN",
IF(ISNUMBER(SEARCH("*TEENS*",DATA_GOES_HERE!AH328)),"TEENS"))))</f>
        <v>CHILDREN</v>
      </c>
      <c r="D499" t="str">
        <f>CONCATENATE(DATA_GOES_HERE!A328,CHAR(13),DATA_GOES_HERE!L328,", ",TEXT((DATA_GOES_HERE!J328),"MMM D")," ",TEXT((DATA_GOES_HERE!M328), "h:mm am/pm"))</f>
        <v xml:space="preserve"> Preschool Story Time_x000D_Tuesday, Apr 5 10:30 AM</v>
      </c>
    </row>
    <row r="500" spans="1:4" x14ac:dyDescent="0.25">
      <c r="A500" t="str">
        <f>DATA_GOES_HERE!Y499</f>
        <v>Goodlettsville</v>
      </c>
      <c r="B500" t="str">
        <f>IF(DATA_GOES_HERE!AH499="","",
IF(ISNUMBER(SEARCH("*ADULTS*",DATA_GOES_HERE!AH499)),"ADULTS",
IF(ISNUMBER(SEARCH("*CHILDREN*",DATA_GOES_HERE!AH499)),"CHILDREN",
IF(ISNUMBER(SEARCH("*TEENS*",DATA_GOES_HERE!AH499)),"TEENS"))))</f>
        <v>ADULTS</v>
      </c>
      <c r="D500" t="str">
        <f>CONCATENATE(DATA_GOES_HERE!A499,CHAR(13),DATA_GOES_HERE!L499,", ",TEXT((DATA_GOES_HERE!J499),"MMM D")," ",TEXT((DATA_GOES_HERE!M499), "h:mm am/pm"))</f>
        <v xml:space="preserve"> Needle Arts_x000D_Thursday, Apr 7 6:00 PM</v>
      </c>
    </row>
    <row r="501" spans="1:4" x14ac:dyDescent="0.25">
      <c r="A501" t="str">
        <f>DATA_GOES_HERE!Y330</f>
        <v>East</v>
      </c>
      <c r="B501" t="str">
        <f>IF(DATA_GOES_HERE!AH330="","",
IF(ISNUMBER(SEARCH("*ADULTS*",DATA_GOES_HERE!AH330)),"ADULTS",
IF(ISNUMBER(SEARCH("*CHILDREN*",DATA_GOES_HERE!AH330)),"CHILDREN",
IF(ISNUMBER(SEARCH("*TEENS*",DATA_GOES_HERE!AH330)),"TEENS"))))</f>
        <v>TEENS</v>
      </c>
      <c r="D501" t="str">
        <f>CONCATENATE(DATA_GOES_HERE!A330,CHAR(13),DATA_GOES_HERE!L330,", ",TEXT((DATA_GOES_HERE!J330),"MMM D")," ",TEXT((DATA_GOES_HERE!M330), "h:mm am/pm"))</f>
        <v xml:space="preserve"> Crafting Native American Dream Catchers_x000D_Tuesday, Apr 5 3:00 PM</v>
      </c>
    </row>
    <row r="502" spans="1:4" x14ac:dyDescent="0.25">
      <c r="A502" t="str">
        <f>DATA_GOES_HERE!Y501</f>
        <v>Edgehill</v>
      </c>
      <c r="B502" t="str">
        <f>IF(DATA_GOES_HERE!AH501="","",
IF(ISNUMBER(SEARCH("*ADULTS*",DATA_GOES_HERE!AH501)),"ADULTS",
IF(ISNUMBER(SEARCH("*CHILDREN*",DATA_GOES_HERE!AH501)),"CHILDREN",
IF(ISNUMBER(SEARCH("*TEENS*",DATA_GOES_HERE!AH501)),"TEENS"))))</f>
        <v>CHILDREN</v>
      </c>
      <c r="D502" t="str">
        <f>CONCATENATE(DATA_GOES_HERE!A501,CHAR(13),DATA_GOES_HERE!L501,", ",TEXT((DATA_GOES_HERE!J501),"MMM D")," ",TEXT((DATA_GOES_HERE!M501), "h:mm am/pm"))</f>
        <v xml:space="preserve"> Mobile Bike Repair with The Oasis Center_x000D_Saturday, Apr 9 2:00 PM</v>
      </c>
    </row>
    <row r="503" spans="1:4" x14ac:dyDescent="0.25">
      <c r="A503" t="str">
        <f>DATA_GOES_HERE!Y332</f>
        <v>Bordeaux</v>
      </c>
      <c r="B503" t="str">
        <f>IF(DATA_GOES_HERE!AH332="","",
IF(ISNUMBER(SEARCH("*ADULTS*",DATA_GOES_HERE!AH332)),"ADULTS",
IF(ISNUMBER(SEARCH("*CHILDREN*",DATA_GOES_HERE!AH332)),"CHILDREN",
IF(ISNUMBER(SEARCH("*TEENS*",DATA_GOES_HERE!AH332)),"TEENS"))))</f>
        <v>CHILDREN</v>
      </c>
      <c r="D503" t="str">
        <f>CONCATENATE(DATA_GOES_HERE!A332,CHAR(13),DATA_GOES_HERE!L332,", ",TEXT((DATA_GOES_HERE!J332),"MMM D")," ",TEXT((DATA_GOES_HERE!M332), "h:mm am/pm"))</f>
        <v xml:space="preserve"> Twilight Story Hour_x000D_Tuesday, Apr 5 6:00 PM</v>
      </c>
    </row>
    <row r="504" spans="1:4" x14ac:dyDescent="0.25">
      <c r="A504" t="str">
        <f>DATA_GOES_HERE!Y503</f>
        <v>Goodlettsville</v>
      </c>
      <c r="B504" t="str">
        <f>IF(DATA_GOES_HERE!AH503="","",
IF(ISNUMBER(SEARCH("*ADULTS*",DATA_GOES_HERE!AH503)),"ADULTS",
IF(ISNUMBER(SEARCH("*CHILDREN*",DATA_GOES_HERE!AH503)),"CHILDREN",
IF(ISNUMBER(SEARCH("*TEENS*",DATA_GOES_HERE!AH503)),"TEENS"))))</f>
        <v>CHILDREN</v>
      </c>
      <c r="D504" t="str">
        <f>CONCATENATE(DATA_GOES_HERE!A503,CHAR(13),DATA_GOES_HERE!L503,", ",TEXT((DATA_GOES_HERE!J503),"MMM D")," ",TEXT((DATA_GOES_HERE!M503), "h:mm am/pm"))</f>
        <v xml:space="preserve"> Toddler Time_x000D_Monday, Apr 11 10:30 AM</v>
      </c>
    </row>
    <row r="505" spans="1:4" x14ac:dyDescent="0.25">
      <c r="A505" t="str">
        <f>DATA_GOES_HERE!Y334</f>
        <v>East</v>
      </c>
      <c r="B505" t="str">
        <f>IF(DATA_GOES_HERE!AH334="","",
IF(ISNUMBER(SEARCH("*ADULTS*",DATA_GOES_HERE!AH334)),"ADULTS",
IF(ISNUMBER(SEARCH("*CHILDREN*",DATA_GOES_HERE!AH334)),"CHILDREN",
IF(ISNUMBER(SEARCH("*TEENS*",DATA_GOES_HERE!AH334)),"TEENS"))))</f>
        <v>TEENS</v>
      </c>
      <c r="D505" t="str">
        <f>CONCATENATE(DATA_GOES_HERE!A334,CHAR(13),DATA_GOES_HERE!L334,", ",TEXT((DATA_GOES_HERE!J334),"MMM D")," ",TEXT((DATA_GOES_HERE!M334), "h:mm am/pm"))</f>
        <v xml:space="preserve"> Cypher_x000D_Wednesday, Apr 6 3:30 PM</v>
      </c>
    </row>
    <row r="506" spans="1:4" x14ac:dyDescent="0.25">
      <c r="A506" t="str">
        <f>DATA_GOES_HERE!Y505</f>
        <v>Goodlettsville</v>
      </c>
      <c r="B506" t="str">
        <f>IF(DATA_GOES_HERE!AH505="","",
IF(ISNUMBER(SEARCH("*ADULTS*",DATA_GOES_HERE!AH505)),"ADULTS",
IF(ISNUMBER(SEARCH("*CHILDREN*",DATA_GOES_HERE!AH505)),"CHILDREN",
IF(ISNUMBER(SEARCH("*TEENS*",DATA_GOES_HERE!AH505)),"TEENS"))))</f>
        <v>TEENS</v>
      </c>
      <c r="D506" t="str">
        <f>CONCATENATE(DATA_GOES_HERE!A505,CHAR(13),DATA_GOES_HERE!L505,", ",TEXT((DATA_GOES_HERE!J505),"MMM D")," ",TEXT((DATA_GOES_HERE!M505), "h:mm am/pm"))</f>
        <v xml:space="preserve"> Teen Time_x000D_Tuesday, Apr 12 4:30 PM</v>
      </c>
    </row>
    <row r="507" spans="1:4" x14ac:dyDescent="0.25">
      <c r="A507" t="str">
        <f>DATA_GOES_HERE!Y336</f>
        <v>Bordeaux</v>
      </c>
      <c r="B507" t="str">
        <f>IF(DATA_GOES_HERE!AH336="","",
IF(ISNUMBER(SEARCH("*ADULTS*",DATA_GOES_HERE!AH336)),"ADULTS",
IF(ISNUMBER(SEARCH("*CHILDREN*",DATA_GOES_HERE!AH336)),"CHILDREN",
IF(ISNUMBER(SEARCH("*TEENS*",DATA_GOES_HERE!AH336)),"TEENS"))))</f>
        <v>ADULTS</v>
      </c>
      <c r="D507" t="str">
        <f>CONCATENATE(DATA_GOES_HERE!A336,CHAR(13),DATA_GOES_HERE!L336,", ",TEXT((DATA_GOES_HERE!J336),"MMM D")," ",TEXT((DATA_GOES_HERE!M336), "h:mm am/pm"))</f>
        <v xml:space="preserve"> AARP Tax Filing Assistance_x000D_Thursday, Apr 7 10:00 AM</v>
      </c>
    </row>
    <row r="508" spans="1:4" x14ac:dyDescent="0.25">
      <c r="A508" t="str">
        <f>DATA_GOES_HERE!Y507</f>
        <v>Edgehill</v>
      </c>
      <c r="B508" t="str">
        <f>IF(DATA_GOES_HERE!AH507="","",
IF(ISNUMBER(SEARCH("*ADULTS*",DATA_GOES_HERE!AH507)),"ADULTS",
IF(ISNUMBER(SEARCH("*CHILDREN*",DATA_GOES_HERE!AH507)),"CHILDREN",
IF(ISNUMBER(SEARCH("*TEENS*",DATA_GOES_HERE!AH507)),"TEENS"))))</f>
        <v>CHILDREN</v>
      </c>
      <c r="D508" t="str">
        <f>CONCATENATE(DATA_GOES_HERE!A507,CHAR(13),DATA_GOES_HERE!L507,", ",TEXT((DATA_GOES_HERE!J507),"MMM D")," ",TEXT((DATA_GOES_HERE!M507), "h:mm am/pm"))</f>
        <v xml:space="preserve"> Nashville Ballet presents Cinderella_x000D_Thursday, Apr 14 4:00 PM</v>
      </c>
    </row>
    <row r="509" spans="1:4" x14ac:dyDescent="0.25">
      <c r="A509" t="str">
        <f>DATA_GOES_HERE!Y338</f>
        <v>East</v>
      </c>
      <c r="B509" t="str">
        <f>IF(DATA_GOES_HERE!AH338="","",
IF(ISNUMBER(SEARCH("*ADULTS*",DATA_GOES_HERE!AH338)),"ADULTS",
IF(ISNUMBER(SEARCH("*CHILDREN*",DATA_GOES_HERE!AH338)),"CHILDREN",
IF(ISNUMBER(SEARCH("*TEENS*",DATA_GOES_HERE!AH338)),"TEENS"))))</f>
        <v>TEENS</v>
      </c>
      <c r="D509" t="str">
        <f>CONCATENATE(DATA_GOES_HERE!A338,CHAR(13),DATA_GOES_HERE!L338,", ",TEXT((DATA_GOES_HERE!J338),"MMM D")," ",TEXT((DATA_GOES_HERE!M338), "h:mm am/pm"))</f>
        <v xml:space="preserve"> Tech Thursday_x000D_Thursday, Apr 7 3:00 PM</v>
      </c>
    </row>
    <row r="510" spans="1:4" x14ac:dyDescent="0.25">
      <c r="A510" t="str">
        <f>DATA_GOES_HERE!Y509</f>
        <v>Goodlettsville</v>
      </c>
      <c r="B510" t="str">
        <f>IF(DATA_GOES_HERE!AH509="","",
IF(ISNUMBER(SEARCH("*ADULTS*",DATA_GOES_HERE!AH509)),"ADULTS",
IF(ISNUMBER(SEARCH("*CHILDREN*",DATA_GOES_HERE!AH509)),"CHILDREN",
IF(ISNUMBER(SEARCH("*TEENS*",DATA_GOES_HERE!AH509)),"TEENS"))))</f>
        <v>CHILDREN</v>
      </c>
      <c r="D510" t="str">
        <f>CONCATENATE(DATA_GOES_HERE!A509,CHAR(13),DATA_GOES_HERE!L509,", ",TEXT((DATA_GOES_HERE!J509),"MMM D")," ",TEXT((DATA_GOES_HERE!M509), "h:mm am/pm"))</f>
        <v xml:space="preserve"> Famly Movie: Shaun the Sheep Movie (2015)_x000D_Thursday, Apr 14 5:30 PM</v>
      </c>
    </row>
    <row r="511" spans="1:4" x14ac:dyDescent="0.25">
      <c r="A511" t="str">
        <f>DATA_GOES_HERE!Y340</f>
        <v>Bordeaux</v>
      </c>
      <c r="B511" t="str">
        <f>IF(DATA_GOES_HERE!AH340="","",
IF(ISNUMBER(SEARCH("*ADULTS*",DATA_GOES_HERE!AH340)),"ADULTS",
IF(ISNUMBER(SEARCH("*CHILDREN*",DATA_GOES_HERE!AH340)),"CHILDREN",
IF(ISNUMBER(SEARCH("*TEENS*",DATA_GOES_HERE!AH340)),"TEENS"))))</f>
        <v>TEENS</v>
      </c>
      <c r="D511" t="str">
        <f>CONCATENATE(DATA_GOES_HERE!A340,CHAR(13),DATA_GOES_HERE!L340,", ",TEXT((DATA_GOES_HERE!J340),"MMM D")," ",TEXT((DATA_GOES_HERE!M340), "h:mm am/pm"))</f>
        <v xml:space="preserve"> Teen Time: Sensational Snacks and Homework Help_x000D_Thursday, Apr 7 4:00 PM</v>
      </c>
    </row>
    <row r="512" spans="1:4" x14ac:dyDescent="0.25">
      <c r="A512" t="str">
        <f>DATA_GOES_HERE!Y511</f>
        <v>Goodlettsville</v>
      </c>
      <c r="B512" t="str">
        <f>IF(DATA_GOES_HERE!AH511="","",
IF(ISNUMBER(SEARCH("*ADULTS*",DATA_GOES_HERE!AH511)),"ADULTS",
IF(ISNUMBER(SEARCH("*CHILDREN*",DATA_GOES_HERE!AH511)),"CHILDREN",
IF(ISNUMBER(SEARCH("*TEENS*",DATA_GOES_HERE!AH511)),"TEENS"))))</f>
        <v>CHILDREN</v>
      </c>
      <c r="D512" t="str">
        <f>CONCATENATE(DATA_GOES_HERE!A511,CHAR(13),DATA_GOES_HERE!L511,", ",TEXT((DATA_GOES_HERE!J511),"MMM D")," ",TEXT((DATA_GOES_HERE!M511), "h:mm am/pm"))</f>
        <v xml:space="preserve"> Alice in Wonderland Tea Party_x000D_Saturday, Apr 16 2:00 PM</v>
      </c>
    </row>
    <row r="513" spans="1:4" x14ac:dyDescent="0.25">
      <c r="A513" t="str">
        <f>DATA_GOES_HERE!Y342</f>
        <v>East</v>
      </c>
      <c r="B513" t="str">
        <f>IF(DATA_GOES_HERE!AH342="","",
IF(ISNUMBER(SEARCH("*ADULTS*",DATA_GOES_HERE!AH342)),"ADULTS",
IF(ISNUMBER(SEARCH("*CHILDREN*",DATA_GOES_HERE!AH342)),"CHILDREN",
IF(ISNUMBER(SEARCH("*TEENS*",DATA_GOES_HERE!AH342)),"TEENS"))))</f>
        <v>ADULTS</v>
      </c>
      <c r="D513" t="str">
        <f>CONCATENATE(DATA_GOES_HERE!A342,CHAR(13),DATA_GOES_HERE!L342,", ",TEXT((DATA_GOES_HERE!J342),"MMM D")," ",TEXT((DATA_GOES_HERE!M342), "h:mm am/pm"))</f>
        <v xml:space="preserve"> Yoga_x000D_Thursday, Apr 7 6:30 PM</v>
      </c>
    </row>
    <row r="514" spans="1:4" x14ac:dyDescent="0.25">
      <c r="A514" t="str">
        <f>DATA_GOES_HERE!Y513</f>
        <v>Goodlettsville</v>
      </c>
      <c r="B514" t="str">
        <f>IF(DATA_GOES_HERE!AH513="","",
IF(ISNUMBER(SEARCH("*ADULTS*",DATA_GOES_HERE!AH513)),"ADULTS",
IF(ISNUMBER(SEARCH("*CHILDREN*",DATA_GOES_HERE!AH513)),"CHILDREN",
IF(ISNUMBER(SEARCH("*TEENS*",DATA_GOES_HERE!AH513)),"TEENS"))))</f>
        <v>TEENS</v>
      </c>
      <c r="D514" t="str">
        <f>CONCATENATE(DATA_GOES_HERE!A513,CHAR(13),DATA_GOES_HERE!L513,", ",TEXT((DATA_GOES_HERE!J513),"MMM D")," ",TEXT((DATA_GOES_HERE!M513), "h:mm am/pm"))</f>
        <v xml:space="preserve"> Teen Time_x000D_Tuesday, Apr 19 4:30 PM</v>
      </c>
    </row>
    <row r="515" spans="1:4" x14ac:dyDescent="0.25">
      <c r="A515" t="str">
        <f>DATA_GOES_HERE!Y344</f>
        <v>East</v>
      </c>
      <c r="B515" t="str">
        <f>IF(DATA_GOES_HERE!AH344="","",
IF(ISNUMBER(SEARCH("*ADULTS*",DATA_GOES_HERE!AH344)),"ADULTS",
IF(ISNUMBER(SEARCH("*CHILDREN*",DATA_GOES_HERE!AH344)),"CHILDREN",
IF(ISNUMBER(SEARCH("*TEENS*",DATA_GOES_HERE!AH344)),"TEENS"))))</f>
        <v>CHILDREN</v>
      </c>
      <c r="D515" t="str">
        <f>CONCATENATE(DATA_GOES_HERE!A344,CHAR(13),DATA_GOES_HERE!L344,", ",TEXT((DATA_GOES_HERE!J344),"MMM D")," ",TEXT((DATA_GOES_HERE!M344), "h:mm am/pm"))</f>
        <v xml:space="preserve"> Preschool Story Time_x000D_Monday, Apr 11 10:00 AM</v>
      </c>
    </row>
    <row r="516" spans="1:4" x14ac:dyDescent="0.25">
      <c r="A516" t="str">
        <f>DATA_GOES_HERE!Y515</f>
        <v>Goodlettsville</v>
      </c>
      <c r="B516" t="str">
        <f>IF(DATA_GOES_HERE!AH515="","",
IF(ISNUMBER(SEARCH("*ADULTS*",DATA_GOES_HERE!AH515)),"ADULTS",
IF(ISNUMBER(SEARCH("*CHILDREN*",DATA_GOES_HERE!AH515)),"CHILDREN",
IF(ISNUMBER(SEARCH("*TEENS*",DATA_GOES_HERE!AH515)),"TEENS"))))</f>
        <v>CHILDREN</v>
      </c>
      <c r="D516" t="str">
        <f>CONCATENATE(DATA_GOES_HERE!A515,CHAR(13),DATA_GOES_HERE!L515,", ",TEXT((DATA_GOES_HERE!J515),"MMM D")," ",TEXT((DATA_GOES_HERE!M515), "h:mm am/pm"))</f>
        <v xml:space="preserve"> Preschool Story Time_x000D_Wednesday, Apr 20 10:30 AM</v>
      </c>
    </row>
    <row r="517" spans="1:4" x14ac:dyDescent="0.25">
      <c r="A517" t="str">
        <f>DATA_GOES_HERE!Y346</f>
        <v>East</v>
      </c>
      <c r="B517" t="str">
        <f>IF(DATA_GOES_HERE!AH346="","",
IF(ISNUMBER(SEARCH("*ADULTS*",DATA_GOES_HERE!AH346)),"ADULTS",
IF(ISNUMBER(SEARCH("*CHILDREN*",DATA_GOES_HERE!AH346)),"CHILDREN",
IF(ISNUMBER(SEARCH("*TEENS*",DATA_GOES_HERE!AH346)),"TEENS"))))</f>
        <v>TEENS</v>
      </c>
      <c r="D517" t="str">
        <f>CONCATENATE(DATA_GOES_HERE!A346,CHAR(13),DATA_GOES_HERE!L346,", ",TEXT((DATA_GOES_HERE!J346),"MMM D")," ",TEXT((DATA_GOES_HERE!M346), "h:mm am/pm"))</f>
        <v xml:space="preserve"> Gaming Monday_x000D_Monday, Apr 11 3:00 PM</v>
      </c>
    </row>
    <row r="518" spans="1:4" x14ac:dyDescent="0.25">
      <c r="A518" t="str">
        <f>DATA_GOES_HERE!Y517</f>
        <v>Goodlettsville</v>
      </c>
      <c r="B518" t="str">
        <f>IF(DATA_GOES_HERE!AH517="","",
IF(ISNUMBER(SEARCH("*ADULTS*",DATA_GOES_HERE!AH517)),"ADULTS",
IF(ISNUMBER(SEARCH("*CHILDREN*",DATA_GOES_HERE!AH517)),"CHILDREN",
IF(ISNUMBER(SEARCH("*TEENS*",DATA_GOES_HERE!AH517)),"TEENS"))))</f>
        <v>TEENS</v>
      </c>
      <c r="D518" t="str">
        <f>CONCATENATE(DATA_GOES_HERE!A517,CHAR(13),DATA_GOES_HERE!L517,", ",TEXT((DATA_GOES_HERE!J517),"MMM D")," ",TEXT((DATA_GOES_HERE!M517), "h:mm am/pm"))</f>
        <v xml:space="preserve"> Teen Time_x000D_Thursday, Apr 21 4:30 PM</v>
      </c>
    </row>
    <row r="519" spans="1:4" x14ac:dyDescent="0.25">
      <c r="A519" t="str">
        <f>DATA_GOES_HERE!Y348</f>
        <v>East</v>
      </c>
      <c r="B519" t="str">
        <f>IF(DATA_GOES_HERE!AH348="","",
IF(ISNUMBER(SEARCH("*ADULTS*",DATA_GOES_HERE!AH348)),"ADULTS",
IF(ISNUMBER(SEARCH("*CHILDREN*",DATA_GOES_HERE!AH348)),"CHILDREN",
IF(ISNUMBER(SEARCH("*TEENS*",DATA_GOES_HERE!AH348)),"TEENS"))))</f>
        <v>TEENS</v>
      </c>
      <c r="D519" t="str">
        <f>CONCATENATE(DATA_GOES_HERE!A348,CHAR(13),DATA_GOES_HERE!L348,", ",TEXT((DATA_GOES_HERE!J348),"MMM D")," ",TEXT((DATA_GOES_HERE!M348), "h:mm am/pm"))</f>
        <v xml:space="preserve"> Make Your Own Flag, Create Your Own Country!_x000D_Tuesday, Apr 12 3:00 PM</v>
      </c>
    </row>
    <row r="520" spans="1:4" x14ac:dyDescent="0.25">
      <c r="A520" t="str">
        <f>DATA_GOES_HERE!Y519</f>
        <v>Goodlettsville</v>
      </c>
      <c r="B520" t="str">
        <f>IF(DATA_GOES_HERE!AH519="","",
IF(ISNUMBER(SEARCH("*ADULTS*",DATA_GOES_HERE!AH519)),"ADULTS",
IF(ISNUMBER(SEARCH("*CHILDREN*",DATA_GOES_HERE!AH519)),"CHILDREN",
IF(ISNUMBER(SEARCH("*TEENS*",DATA_GOES_HERE!AH519)),"TEENS"))))</f>
        <v>ADULTS</v>
      </c>
      <c r="D520" t="str">
        <f>CONCATENATE(DATA_GOES_HERE!A519,CHAR(13),DATA_GOES_HERE!L519,", ",TEXT((DATA_GOES_HERE!J519),"MMM D")," ",TEXT((DATA_GOES_HERE!M519), "h:mm am/pm"))</f>
        <v xml:space="preserve"> Economics of Aging with Nashville Public Television_x000D_Saturday, Apr 23 10:30 AM</v>
      </c>
    </row>
    <row r="521" spans="1:4" x14ac:dyDescent="0.25">
      <c r="A521" t="str">
        <f>DATA_GOES_HERE!Y350</f>
        <v>Bordeaux</v>
      </c>
      <c r="B521" t="str">
        <f>IF(DATA_GOES_HERE!AH350="","",
IF(ISNUMBER(SEARCH("*ADULTS*",DATA_GOES_HERE!AH350)),"ADULTS",
IF(ISNUMBER(SEARCH("*CHILDREN*",DATA_GOES_HERE!AH350)),"CHILDREN",
IF(ISNUMBER(SEARCH("*TEENS*",DATA_GOES_HERE!AH350)),"TEENS"))))</f>
        <v>CHILDREN</v>
      </c>
      <c r="D521" t="str">
        <f>CONCATENATE(DATA_GOES_HERE!A350,CHAR(13),DATA_GOES_HERE!L350,", ",TEXT((DATA_GOES_HERE!J350),"MMM D")," ",TEXT((DATA_GOES_HERE!M350), "h:mm am/pm"))</f>
        <v xml:space="preserve"> Twilight Story Hour_x000D_Tuesday, Apr 12 6:00 PM</v>
      </c>
    </row>
    <row r="522" spans="1:4" x14ac:dyDescent="0.25">
      <c r="A522" t="str">
        <f>DATA_GOES_HERE!Y521</f>
        <v>Goodlettsville</v>
      </c>
      <c r="B522" t="str">
        <f>IF(DATA_GOES_HERE!AH521="","",
IF(ISNUMBER(SEARCH("*ADULTS*",DATA_GOES_HERE!AH521)),"ADULTS",
IF(ISNUMBER(SEARCH("*CHILDREN*",DATA_GOES_HERE!AH521)),"CHILDREN",
IF(ISNUMBER(SEARCH("*TEENS*",DATA_GOES_HERE!AH521)),"TEENS"))))</f>
        <v>CHILDREN</v>
      </c>
      <c r="D522" t="str">
        <f>CONCATENATE(DATA_GOES_HERE!A521,CHAR(13),DATA_GOES_HERE!L521,", ",TEXT((DATA_GOES_HERE!J521),"MMM D")," ",TEXT((DATA_GOES_HERE!M521), "h:mm am/pm"))</f>
        <v xml:space="preserve"> Toddler Time_x000D_Monday, Apr 25 10:30 AM</v>
      </c>
    </row>
    <row r="523" spans="1:4" x14ac:dyDescent="0.25">
      <c r="A523" t="str">
        <f>DATA_GOES_HERE!Y352</f>
        <v>East</v>
      </c>
      <c r="B523" t="str">
        <f>IF(DATA_GOES_HERE!AH352="","",
IF(ISNUMBER(SEARCH("*ADULTS*",DATA_GOES_HERE!AH352)),"ADULTS",
IF(ISNUMBER(SEARCH("*CHILDREN*",DATA_GOES_HERE!AH352)),"CHILDREN",
IF(ISNUMBER(SEARCH("*TEENS*",DATA_GOES_HERE!AH352)),"TEENS"))))</f>
        <v>TEENS</v>
      </c>
      <c r="D523" t="str">
        <f>CONCATENATE(DATA_GOES_HERE!A352,CHAR(13),DATA_GOES_HERE!L352,", ",TEXT((DATA_GOES_HERE!J352),"MMM D")," ",TEXT((DATA_GOES_HERE!M352), "h:mm am/pm"))</f>
        <v xml:space="preserve"> Cypher_x000D_Wednesday, Apr 13 3:30 PM</v>
      </c>
    </row>
    <row r="524" spans="1:4" x14ac:dyDescent="0.25">
      <c r="A524" t="str">
        <f>DATA_GOES_HERE!Y523</f>
        <v>Goodlettsville</v>
      </c>
      <c r="B524" t="str">
        <f>IF(DATA_GOES_HERE!AH523="","",
IF(ISNUMBER(SEARCH("*ADULTS*",DATA_GOES_HERE!AH523)),"ADULTS",
IF(ISNUMBER(SEARCH("*CHILDREN*",DATA_GOES_HERE!AH523)),"CHILDREN",
IF(ISNUMBER(SEARCH("*TEENS*",DATA_GOES_HERE!AH523)),"TEENS"))))</f>
        <v>CHILDREN</v>
      </c>
      <c r="D524" t="str">
        <f>CONCATENATE(DATA_GOES_HERE!A523,CHAR(13),DATA_GOES_HERE!L523,", ",TEXT((DATA_GOES_HERE!J523),"MMM D")," ",TEXT((DATA_GOES_HERE!M523), "h:mm am/pm"))</f>
        <v xml:space="preserve"> Preschool Story Time_x000D_Wednesday, Apr 27 10:30 AM</v>
      </c>
    </row>
    <row r="525" spans="1:4" x14ac:dyDescent="0.25">
      <c r="A525" t="str">
        <f>DATA_GOES_HERE!Y354</f>
        <v>Bordeaux</v>
      </c>
      <c r="B525" t="str">
        <f>IF(DATA_GOES_HERE!AH354="","",
IF(ISNUMBER(SEARCH("*ADULTS*",DATA_GOES_HERE!AH354)),"ADULTS",
IF(ISNUMBER(SEARCH("*CHILDREN*",DATA_GOES_HERE!AH354)),"CHILDREN",
IF(ISNUMBER(SEARCH("*TEENS*",DATA_GOES_HERE!AH354)),"TEENS"))))</f>
        <v>ADULTS</v>
      </c>
      <c r="D525" t="str">
        <f>CONCATENATE(DATA_GOES_HERE!A354,CHAR(13),DATA_GOES_HERE!L354,", ",TEXT((DATA_GOES_HERE!J354),"MMM D")," ",TEXT((DATA_GOES_HERE!M354), "h:mm am/pm"))</f>
        <v xml:space="preserve"> AARP Tax Filing Assistance_x000D_Thursday, Apr 14 10:00 AM</v>
      </c>
    </row>
    <row r="526" spans="1:4" x14ac:dyDescent="0.25">
      <c r="A526" t="str">
        <f>DATA_GOES_HERE!Y525</f>
        <v>Goodlettsville</v>
      </c>
      <c r="B526" t="str">
        <f>IF(DATA_GOES_HERE!AH525="","",
IF(ISNUMBER(SEARCH("*ADULTS*",DATA_GOES_HERE!AH525)),"ADULTS",
IF(ISNUMBER(SEARCH("*CHILDREN*",DATA_GOES_HERE!AH525)),"CHILDREN",
IF(ISNUMBER(SEARCH("*TEENS*",DATA_GOES_HERE!AH525)),"TEENS"))))</f>
        <v>CHILDREN</v>
      </c>
      <c r="D526" t="str">
        <f>CONCATENATE(DATA_GOES_HERE!A525,CHAR(13),DATA_GOES_HERE!L525,", ",TEXT((DATA_GOES_HERE!J525),"MMM D")," ",TEXT((DATA_GOES_HERE!M525), "h:mm am/pm"))</f>
        <v xml:space="preserve"> Puppet Truck presents Tomas and the Library Lady_x000D_Saturday, Apr 30 2:30 PM</v>
      </c>
    </row>
    <row r="527" spans="1:4" x14ac:dyDescent="0.25">
      <c r="A527" t="str">
        <f>DATA_GOES_HERE!Y356</f>
        <v>Bordeaux</v>
      </c>
      <c r="B527" t="str">
        <f>IF(DATA_GOES_HERE!AH356="","",
IF(ISNUMBER(SEARCH("*ADULTS*",DATA_GOES_HERE!AH356)),"ADULTS",
IF(ISNUMBER(SEARCH("*CHILDREN*",DATA_GOES_HERE!AH356)),"CHILDREN",
IF(ISNUMBER(SEARCH("*TEENS*",DATA_GOES_HERE!AH356)),"TEENS"))))</f>
        <v>CHILDREN</v>
      </c>
      <c r="D527" t="str">
        <f>CONCATENATE(DATA_GOES_HERE!A356,CHAR(13),DATA_GOES_HERE!L356,", ",TEXT((DATA_GOES_HERE!J356),"MMM D")," ",TEXT((DATA_GOES_HERE!M356), "h:mm am/pm"))</f>
        <v xml:space="preserve"> Nursery Rhyme Story Time _x000D_Thursday, Apr 14 10:30 AM</v>
      </c>
    </row>
    <row r="528" spans="1:4" x14ac:dyDescent="0.25">
      <c r="A528" t="str">
        <f>DATA_GOES_HERE!Y527</f>
        <v>Goodlettsville</v>
      </c>
      <c r="B528" t="str">
        <f>IF(DATA_GOES_HERE!AH527="","",
IF(ISNUMBER(SEARCH("*ADULTS*",DATA_GOES_HERE!AH527)),"ADULTS",
IF(ISNUMBER(SEARCH("*CHILDREN*",DATA_GOES_HERE!AH527)),"CHILDREN",
IF(ISNUMBER(SEARCH("*TEENS*",DATA_GOES_HERE!AH527)),"TEENS"))))</f>
        <v>TEENS</v>
      </c>
      <c r="D528" t="str">
        <f>CONCATENATE(DATA_GOES_HERE!A527,CHAR(13),DATA_GOES_HERE!L527,", ",TEXT((DATA_GOES_HERE!J527),"MMM D")," ",TEXT((DATA_GOES_HERE!M527), "h:mm am/pm"))</f>
        <v xml:space="preserve"> Teen Time: Magic the Gathering_x000D_Tuesday, May 3 4:30 PM</v>
      </c>
    </row>
    <row r="529" spans="1:4" x14ac:dyDescent="0.25">
      <c r="A529" t="str">
        <f>DATA_GOES_HERE!Y358</f>
        <v>East</v>
      </c>
      <c r="B529" t="str">
        <f>IF(DATA_GOES_HERE!AH358="","",
IF(ISNUMBER(SEARCH("*ADULTS*",DATA_GOES_HERE!AH358)),"ADULTS",
IF(ISNUMBER(SEARCH("*CHILDREN*",DATA_GOES_HERE!AH358)),"CHILDREN",
IF(ISNUMBER(SEARCH("*TEENS*",DATA_GOES_HERE!AH358)),"TEENS"))))</f>
        <v>TEENS</v>
      </c>
      <c r="D529" t="str">
        <f>CONCATENATE(DATA_GOES_HERE!A358,CHAR(13),DATA_GOES_HERE!L358,", ",TEXT((DATA_GOES_HERE!J358),"MMM D")," ",TEXT((DATA_GOES_HERE!M358), "h:mm am/pm"))</f>
        <v xml:space="preserve"> Tech Thursday_x000D_Thursday, Apr 14 3:00 PM</v>
      </c>
    </row>
    <row r="530" spans="1:4" x14ac:dyDescent="0.25">
      <c r="A530" t="str">
        <f>DATA_GOES_HERE!Y529</f>
        <v>Goodlettsville</v>
      </c>
      <c r="B530" t="str">
        <f>IF(DATA_GOES_HERE!AH529="","",
IF(ISNUMBER(SEARCH("*ADULTS*",DATA_GOES_HERE!AH529)),"ADULTS",
IF(ISNUMBER(SEARCH("*CHILDREN*",DATA_GOES_HERE!AH529)),"CHILDREN",
IF(ISNUMBER(SEARCH("*TEENS*",DATA_GOES_HERE!AH529)),"TEENS"))))</f>
        <v>CHILDREN</v>
      </c>
      <c r="D530" t="str">
        <f>CONCATENATE(DATA_GOES_HERE!A529,CHAR(13),DATA_GOES_HERE!L529,", ",TEXT((DATA_GOES_HERE!J529),"MMM D")," ",TEXT((DATA_GOES_HERE!M529), "h:mm am/pm"))</f>
        <v xml:space="preserve"> Preschool Story Time_x000D_Wednesday, May 4 10:30 AM</v>
      </c>
    </row>
    <row r="531" spans="1:4" x14ac:dyDescent="0.25">
      <c r="A531" t="str">
        <f>DATA_GOES_HERE!Y360</f>
        <v>East</v>
      </c>
      <c r="B531" t="str">
        <f>IF(DATA_GOES_HERE!AH360="","",
IF(ISNUMBER(SEARCH("*ADULTS*",DATA_GOES_HERE!AH360)),"ADULTS",
IF(ISNUMBER(SEARCH("*CHILDREN*",DATA_GOES_HERE!AH360)),"CHILDREN",
IF(ISNUMBER(SEARCH("*TEENS*",DATA_GOES_HERE!AH360)),"TEENS"))))</f>
        <v>ADULTS</v>
      </c>
      <c r="D531" t="str">
        <f>CONCATENATE(DATA_GOES_HERE!A360,CHAR(13),DATA_GOES_HERE!L360,", ",TEXT((DATA_GOES_HERE!J360),"MMM D")," ",TEXT((DATA_GOES_HERE!M360), "h:mm am/pm"))</f>
        <v xml:space="preserve"> Healthy Aging with Nashville Public Television_x000D_Thursday, Apr 14 6:00 PM</v>
      </c>
    </row>
    <row r="532" spans="1:4" x14ac:dyDescent="0.25">
      <c r="A532" t="str">
        <f>DATA_GOES_HERE!Y531</f>
        <v>Goodlettsville</v>
      </c>
      <c r="B532" t="str">
        <f>IF(DATA_GOES_HERE!AH531="","",
IF(ISNUMBER(SEARCH("*ADULTS*",DATA_GOES_HERE!AH531)),"ADULTS",
IF(ISNUMBER(SEARCH("*CHILDREN*",DATA_GOES_HERE!AH531)),"CHILDREN",
IF(ISNUMBER(SEARCH("*TEENS*",DATA_GOES_HERE!AH531)),"TEENS"))))</f>
        <v>TEENS</v>
      </c>
      <c r="D532" t="str">
        <f>CONCATENATE(DATA_GOES_HERE!A531,CHAR(13),DATA_GOES_HERE!L531,", ",TEXT((DATA_GOES_HERE!J531),"MMM D")," ",TEXT((DATA_GOES_HERE!M531), "h:mm am/pm"))</f>
        <v xml:space="preserve"> Teen Time_x000D_Thursday, May 5 4:30 PM</v>
      </c>
    </row>
    <row r="533" spans="1:4" x14ac:dyDescent="0.25">
      <c r="A533" t="str">
        <f>DATA_GOES_HERE!Y362</f>
        <v>East</v>
      </c>
      <c r="B533" t="str">
        <f>IF(DATA_GOES_HERE!AH362="","",
IF(ISNUMBER(SEARCH("*ADULTS*",DATA_GOES_HERE!AH362)),"ADULTS",
IF(ISNUMBER(SEARCH("*CHILDREN*",DATA_GOES_HERE!AH362)),"CHILDREN",
IF(ISNUMBER(SEARCH("*TEENS*",DATA_GOES_HERE!AH362)),"TEENS"))))</f>
        <v>CHILDREN</v>
      </c>
      <c r="D533" t="str">
        <f>CONCATENATE(DATA_GOES_HERE!A362,CHAR(13),DATA_GOES_HERE!L362,", ",TEXT((DATA_GOES_HERE!J362),"MMM D")," ",TEXT((DATA_GOES_HERE!M362), "h:mm am/pm"))</f>
        <v xml:space="preserve"> Nashville Ballet presents Cinderella_x000D_Saturday, Apr 16 10:30 AM</v>
      </c>
    </row>
    <row r="534" spans="1:4" x14ac:dyDescent="0.25">
      <c r="A534" t="str">
        <f>DATA_GOES_HERE!Y533</f>
        <v>Goodlettsville</v>
      </c>
      <c r="B534" t="str">
        <f>IF(DATA_GOES_HERE!AH533="","",
IF(ISNUMBER(SEARCH("*ADULTS*",DATA_GOES_HERE!AH533)),"ADULTS",
IF(ISNUMBER(SEARCH("*CHILDREN*",DATA_GOES_HERE!AH533)),"CHILDREN",
IF(ISNUMBER(SEARCH("*TEENS*",DATA_GOES_HERE!AH533)),"TEENS"))))</f>
        <v>ADULTS</v>
      </c>
      <c r="D534" t="str">
        <f>CONCATENATE(DATA_GOES_HERE!A533,CHAR(13),DATA_GOES_HERE!L533,", ",TEXT((DATA_GOES_HERE!J533),"MMM D")," ",TEXT((DATA_GOES_HERE!M533), "h:mm am/pm"))</f>
        <v xml:space="preserve"> Friends of the Goodlettsville Library Book Sale_x000D_Saturday, May 7 10:00 AM</v>
      </c>
    </row>
    <row r="535" spans="1:4" x14ac:dyDescent="0.25">
      <c r="A535" t="str">
        <f>DATA_GOES_HERE!Y364</f>
        <v>East</v>
      </c>
      <c r="B535" t="str">
        <f>IF(DATA_GOES_HERE!AH364="","",
IF(ISNUMBER(SEARCH("*ADULTS*",DATA_GOES_HERE!AH364)),"ADULTS",
IF(ISNUMBER(SEARCH("*CHILDREN*",DATA_GOES_HERE!AH364)),"CHILDREN",
IF(ISNUMBER(SEARCH("*TEENS*",DATA_GOES_HERE!AH364)),"TEENS"))))</f>
        <v>CHILDREN</v>
      </c>
      <c r="D535" t="str">
        <f>CONCATENATE(DATA_GOES_HERE!A364,CHAR(13),DATA_GOES_HERE!L364,", ",TEXT((DATA_GOES_HERE!J364),"MMM D")," ",TEXT((DATA_GOES_HERE!M364), "h:mm am/pm"))</f>
        <v xml:space="preserve"> Preschool Story Time_x000D_Monday, Apr 18 10:00 AM</v>
      </c>
    </row>
    <row r="536" spans="1:4" x14ac:dyDescent="0.25">
      <c r="A536" t="str">
        <f>DATA_GOES_HERE!Y535</f>
        <v>Goodlettsville</v>
      </c>
      <c r="B536" t="str">
        <f>IF(DATA_GOES_HERE!AH535="","",
IF(ISNUMBER(SEARCH("*ADULTS*",DATA_GOES_HERE!AH535)),"ADULTS",
IF(ISNUMBER(SEARCH("*CHILDREN*",DATA_GOES_HERE!AH535)),"CHILDREN",
IF(ISNUMBER(SEARCH("*TEENS*",DATA_GOES_HERE!AH535)),"TEENS"))))</f>
        <v>TEENS</v>
      </c>
      <c r="D536" t="str">
        <f>CONCATENATE(DATA_GOES_HERE!A535,CHAR(13),DATA_GOES_HERE!L535,", ",TEXT((DATA_GOES_HERE!J535),"MMM D")," ",TEXT((DATA_GOES_HERE!M535), "h:mm am/pm"))</f>
        <v xml:space="preserve"> Teen Time: Magic the Gathering_x000D_Tuesday, May 10 4:30 PM</v>
      </c>
    </row>
    <row r="537" spans="1:4" x14ac:dyDescent="0.25">
      <c r="A537" t="str">
        <f>DATA_GOES_HERE!Y366</f>
        <v>East</v>
      </c>
      <c r="B537" t="str">
        <f>IF(DATA_GOES_HERE!AH366="","",
IF(ISNUMBER(SEARCH("*ADULTS*",DATA_GOES_HERE!AH366)),"ADULTS",
IF(ISNUMBER(SEARCH("*CHILDREN*",DATA_GOES_HERE!AH366)),"CHILDREN",
IF(ISNUMBER(SEARCH("*TEENS*",DATA_GOES_HERE!AH366)),"TEENS"))))</f>
        <v>TEENS</v>
      </c>
      <c r="D537" t="str">
        <f>CONCATENATE(DATA_GOES_HERE!A366,CHAR(13),DATA_GOES_HERE!L366,", ",TEXT((DATA_GOES_HERE!J366),"MMM D")," ",TEXT((DATA_GOES_HERE!M366), "h:mm am/pm"))</f>
        <v xml:space="preserve"> Gaming Monday_x000D_Monday, Apr 18 3:00 PM</v>
      </c>
    </row>
    <row r="538" spans="1:4" x14ac:dyDescent="0.25">
      <c r="A538" t="str">
        <f>DATA_GOES_HERE!Y537</f>
        <v>Goodlettsville</v>
      </c>
      <c r="B538" t="str">
        <f>IF(DATA_GOES_HERE!AH537="","",
IF(ISNUMBER(SEARCH("*ADULTS*",DATA_GOES_HERE!AH537)),"ADULTS",
IF(ISNUMBER(SEARCH("*CHILDREN*",DATA_GOES_HERE!AH537)),"CHILDREN",
IF(ISNUMBER(SEARCH("*TEENS*",DATA_GOES_HERE!AH537)),"TEENS"))))</f>
        <v>CHILDREN</v>
      </c>
      <c r="D538" t="str">
        <f>CONCATENATE(DATA_GOES_HERE!A537,CHAR(13),DATA_GOES_HERE!L537,", ",TEXT((DATA_GOES_HERE!J537),"MMM D")," ",TEXT((DATA_GOES_HERE!M537), "h:mm am/pm"))</f>
        <v xml:space="preserve"> Preschool Story Time_x000D_Wednesday, May 11 10:30 AM</v>
      </c>
    </row>
    <row r="539" spans="1:4" x14ac:dyDescent="0.25">
      <c r="A539" t="str">
        <f>DATA_GOES_HERE!Y368</f>
        <v>East</v>
      </c>
      <c r="B539" t="str">
        <f>IF(DATA_GOES_HERE!AH368="","",
IF(ISNUMBER(SEARCH("*ADULTS*",DATA_GOES_HERE!AH368)),"ADULTS",
IF(ISNUMBER(SEARCH("*CHILDREN*",DATA_GOES_HERE!AH368)),"CHILDREN",
IF(ISNUMBER(SEARCH("*TEENS*",DATA_GOES_HERE!AH368)),"TEENS"))))</f>
        <v>TEENS</v>
      </c>
      <c r="D539" t="str">
        <f>CONCATENATE(DATA_GOES_HERE!A368,CHAR(13),DATA_GOES_HERE!L368,", ",TEXT((DATA_GOES_HERE!J368),"MMM D")," ",TEXT((DATA_GOES_HERE!M368), "h:mm am/pm"))</f>
        <v xml:space="preserve"> Biodegradable Planter Making_x000D_Tuesday, Apr 19 3:00 PM</v>
      </c>
    </row>
    <row r="540" spans="1:4" x14ac:dyDescent="0.25">
      <c r="A540" t="str">
        <f>DATA_GOES_HERE!Y539</f>
        <v>Goodlettsville</v>
      </c>
      <c r="B540" t="str">
        <f>IF(DATA_GOES_HERE!AH539="","",
IF(ISNUMBER(SEARCH("*ADULTS*",DATA_GOES_HERE!AH539)),"ADULTS",
IF(ISNUMBER(SEARCH("*CHILDREN*",DATA_GOES_HERE!AH539)),"CHILDREN",
IF(ISNUMBER(SEARCH("*TEENS*",DATA_GOES_HERE!AH539)),"TEENS"))))</f>
        <v>ADULTS</v>
      </c>
      <c r="D540" t="str">
        <f>CONCATENATE(DATA_GOES_HERE!A539,CHAR(13),DATA_GOES_HERE!L539,", ",TEXT((DATA_GOES_HERE!J539),"MMM D")," ",TEXT((DATA_GOES_HERE!M539), "h:mm am/pm"))</f>
        <v xml:space="preserve"> Yoga in the Garden_x000D_Thursday, May 12 6:30 PM</v>
      </c>
    </row>
    <row r="541" spans="1:4" x14ac:dyDescent="0.25">
      <c r="A541" t="str">
        <f>DATA_GOES_HERE!Y370</f>
        <v>Bordeaux</v>
      </c>
      <c r="B541" t="str">
        <f>IF(DATA_GOES_HERE!AH370="","",
IF(ISNUMBER(SEARCH("*ADULTS*",DATA_GOES_HERE!AH370)),"ADULTS",
IF(ISNUMBER(SEARCH("*CHILDREN*",DATA_GOES_HERE!AH370)),"CHILDREN",
IF(ISNUMBER(SEARCH("*TEENS*",DATA_GOES_HERE!AH370)),"TEENS"))))</f>
        <v>CHILDREN</v>
      </c>
      <c r="D541" t="str">
        <f>CONCATENATE(DATA_GOES_HERE!A370,CHAR(13),DATA_GOES_HERE!L370,", ",TEXT((DATA_GOES_HERE!J370),"MMM D")," ",TEXT((DATA_GOES_HERE!M370), "h:mm am/pm"))</f>
        <v xml:space="preserve"> Twilight Story Hour_x000D_Tuesday, Apr 19 6:00 PM</v>
      </c>
    </row>
    <row r="542" spans="1:4" x14ac:dyDescent="0.25">
      <c r="A542" t="str">
        <f>DATA_GOES_HERE!Y541</f>
        <v>Goodlettsville</v>
      </c>
      <c r="B542" t="str">
        <f>IF(DATA_GOES_HERE!AH541="","",
IF(ISNUMBER(SEARCH("*ADULTS*",DATA_GOES_HERE!AH541)),"ADULTS",
IF(ISNUMBER(SEARCH("*CHILDREN*",DATA_GOES_HERE!AH541)),"CHILDREN",
IF(ISNUMBER(SEARCH("*TEENS*",DATA_GOES_HERE!AH541)),"TEENS"))))</f>
        <v>ADULTS</v>
      </c>
      <c r="D542" t="str">
        <f>CONCATENATE(DATA_GOES_HERE!A541,CHAR(13),DATA_GOES_HERE!L541,", ",TEXT((DATA_GOES_HERE!J541),"MMM D")," ",TEXT((DATA_GOES_HERE!M541), "h:mm am/pm"))</f>
        <v xml:space="preserve"> Saturday at the Movies: Wuthering Heights (1992)_x000D_Saturday, May 14 2:00 PM</v>
      </c>
    </row>
    <row r="543" spans="1:4" x14ac:dyDescent="0.25">
      <c r="A543" t="str">
        <f>DATA_GOES_HERE!Y372</f>
        <v>East</v>
      </c>
      <c r="B543" t="str">
        <f>IF(DATA_GOES_HERE!AH372="","",
IF(ISNUMBER(SEARCH("*ADULTS*",DATA_GOES_HERE!AH372)),"ADULTS",
IF(ISNUMBER(SEARCH("*CHILDREN*",DATA_GOES_HERE!AH372)),"CHILDREN",
IF(ISNUMBER(SEARCH("*TEENS*",DATA_GOES_HERE!AH372)),"TEENS"))))</f>
        <v>TEENS</v>
      </c>
      <c r="D543" t="str">
        <f>CONCATENATE(DATA_GOES_HERE!A372,CHAR(13),DATA_GOES_HERE!L372,", ",TEXT((DATA_GOES_HERE!J372),"MMM D")," ",TEXT((DATA_GOES_HERE!M372), "h:mm am/pm"))</f>
        <v xml:space="preserve"> Cypher_x000D_Wednesday, Apr 20 3:30 PM</v>
      </c>
    </row>
    <row r="544" spans="1:4" x14ac:dyDescent="0.25">
      <c r="A544" t="str">
        <f>DATA_GOES_HERE!Y543</f>
        <v>Goodlettsville</v>
      </c>
      <c r="B544" t="str">
        <f>IF(DATA_GOES_HERE!AH543="","",
IF(ISNUMBER(SEARCH("*ADULTS*",DATA_GOES_HERE!AH543)),"ADULTS",
IF(ISNUMBER(SEARCH("*CHILDREN*",DATA_GOES_HERE!AH543)),"CHILDREN",
IF(ISNUMBER(SEARCH("*TEENS*",DATA_GOES_HERE!AH543)),"TEENS"))))</f>
        <v>TEENS</v>
      </c>
      <c r="D544" t="str">
        <f>CONCATENATE(DATA_GOES_HERE!A543,CHAR(13),DATA_GOES_HERE!L543,", ",TEXT((DATA_GOES_HERE!J543),"MMM D")," ",TEXT((DATA_GOES_HERE!M543), "h:mm am/pm"))</f>
        <v xml:space="preserve"> Teen Time: Magic the Gathering_x000D_Tuesday, May 17 4:30 PM</v>
      </c>
    </row>
    <row r="545" spans="1:4" x14ac:dyDescent="0.25">
      <c r="A545" t="str">
        <f>DATA_GOES_HERE!Y374</f>
        <v>Donelson</v>
      </c>
      <c r="B545" t="str">
        <f>IF(DATA_GOES_HERE!AH374="","",
IF(ISNUMBER(SEARCH("*ADULTS*",DATA_GOES_HERE!AH374)),"ADULTS",
IF(ISNUMBER(SEARCH("*CHILDREN*",DATA_GOES_HERE!AH374)),"CHILDREN",
IF(ISNUMBER(SEARCH("*TEENS*",DATA_GOES_HERE!AH374)),"TEENS"))))</f>
        <v>ADULTS</v>
      </c>
      <c r="D545" t="str">
        <f>CONCATENATE(DATA_GOES_HERE!A374,CHAR(13),DATA_GOES_HERE!L374,", ",TEXT((DATA_GOES_HERE!J374),"MMM D")," ",TEXT((DATA_GOES_HERE!M374), "h:mm am/pm"))</f>
        <v xml:space="preserve"> Third Thursday Book Club_x000D_Thursday, Apr 21 2:00 PM</v>
      </c>
    </row>
    <row r="546" spans="1:4" x14ac:dyDescent="0.25">
      <c r="A546" t="str">
        <f>DATA_GOES_HERE!Y545</f>
        <v>Goodlettsville</v>
      </c>
      <c r="B546" t="str">
        <f>IF(DATA_GOES_HERE!AH545="","",
IF(ISNUMBER(SEARCH("*ADULTS*",DATA_GOES_HERE!AH545)),"ADULTS",
IF(ISNUMBER(SEARCH("*CHILDREN*",DATA_GOES_HERE!AH545)),"CHILDREN",
IF(ISNUMBER(SEARCH("*TEENS*",DATA_GOES_HERE!AH545)),"TEENS"))))</f>
        <v>CHILDREN</v>
      </c>
      <c r="D546" t="str">
        <f>CONCATENATE(DATA_GOES_HERE!A545,CHAR(13),DATA_GOES_HERE!L545,", ",TEXT((DATA_GOES_HERE!J545),"MMM D")," ",TEXT((DATA_GOES_HERE!M545), "h:mm am/pm"))</f>
        <v xml:space="preserve"> Preschool Story Time_x000D_Wednesday, May 18 10:30 AM</v>
      </c>
    </row>
    <row r="547" spans="1:4" x14ac:dyDescent="0.25">
      <c r="A547" t="str">
        <f>DATA_GOES_HERE!Y376</f>
        <v>East</v>
      </c>
      <c r="B547" t="str">
        <f>IF(DATA_GOES_HERE!AH376="","",
IF(ISNUMBER(SEARCH("*ADULTS*",DATA_GOES_HERE!AH376)),"ADULTS",
IF(ISNUMBER(SEARCH("*CHILDREN*",DATA_GOES_HERE!AH376)),"CHILDREN",
IF(ISNUMBER(SEARCH("*TEENS*",DATA_GOES_HERE!AH376)),"TEENS"))))</f>
        <v>TEENS</v>
      </c>
      <c r="D547" t="str">
        <f>CONCATENATE(DATA_GOES_HERE!A376,CHAR(13),DATA_GOES_HERE!L376,", ",TEXT((DATA_GOES_HERE!J376),"MMM D")," ",TEXT((DATA_GOES_HERE!M376), "h:mm am/pm"))</f>
        <v xml:space="preserve"> Documentary: An Inconvenient Truth (2006)_x000D_Thursday, Apr 21 3:00 PM</v>
      </c>
    </row>
    <row r="548" spans="1:4" x14ac:dyDescent="0.25">
      <c r="A548" t="str">
        <f>DATA_GOES_HERE!Y547</f>
        <v>Goodlettsville</v>
      </c>
      <c r="B548" t="str">
        <f>IF(DATA_GOES_HERE!AH547="","",
IF(ISNUMBER(SEARCH("*ADULTS*",DATA_GOES_HERE!AH547)),"ADULTS",
IF(ISNUMBER(SEARCH("*CHILDREN*",DATA_GOES_HERE!AH547)),"CHILDREN",
IF(ISNUMBER(SEARCH("*TEENS*",DATA_GOES_HERE!AH547)),"TEENS"))))</f>
        <v>TEENS</v>
      </c>
      <c r="D548" t="str">
        <f>CONCATENATE(DATA_GOES_HERE!A547,CHAR(13),DATA_GOES_HERE!L547,", ",TEXT((DATA_GOES_HERE!J547),"MMM D")," ",TEXT((DATA_GOES_HERE!M547), "h:mm am/pm"))</f>
        <v xml:space="preserve"> Teen Time_x000D_Thursday, May 19 4:30 PM</v>
      </c>
    </row>
    <row r="549" spans="1:4" x14ac:dyDescent="0.25">
      <c r="A549" t="str">
        <f>DATA_GOES_HERE!Y378</f>
        <v>Bordeaux</v>
      </c>
      <c r="B549" t="str">
        <f>IF(DATA_GOES_HERE!AH378="","",
IF(ISNUMBER(SEARCH("*ADULTS*",DATA_GOES_HERE!AH378)),"ADULTS",
IF(ISNUMBER(SEARCH("*CHILDREN*",DATA_GOES_HERE!AH378)),"CHILDREN",
IF(ISNUMBER(SEARCH("*TEENS*",DATA_GOES_HERE!AH378)),"TEENS"))))</f>
        <v>CHILDREN</v>
      </c>
      <c r="D549" t="str">
        <f>CONCATENATE(DATA_GOES_HERE!A378,CHAR(13),DATA_GOES_HERE!L378,", ",TEXT((DATA_GOES_HERE!J378),"MMM D")," ",TEXT((DATA_GOES_HERE!M378), "h:mm am/pm"))</f>
        <v xml:space="preserve"> After-school Crafts and Movies_x000D_Thursday, Apr 21 5:00 PM</v>
      </c>
    </row>
    <row r="550" spans="1:4" x14ac:dyDescent="0.25">
      <c r="A550" t="str">
        <f>DATA_GOES_HERE!Y549</f>
        <v>Goodlettsville</v>
      </c>
      <c r="B550" t="str">
        <f>IF(DATA_GOES_HERE!AH549="","",
IF(ISNUMBER(SEARCH("*ADULTS*",DATA_GOES_HERE!AH549)),"ADULTS",
IF(ISNUMBER(SEARCH("*CHILDREN*",DATA_GOES_HERE!AH549)),"CHILDREN",
IF(ISNUMBER(SEARCH("*TEENS*",DATA_GOES_HERE!AH549)),"TEENS"))))</f>
        <v>ADULTS</v>
      </c>
      <c r="D550" t="str">
        <f>CONCATENATE(DATA_GOES_HERE!A549,CHAR(13),DATA_GOES_HERE!L549,", ",TEXT((DATA_GOES_HERE!J549),"MMM D")," ",TEXT((DATA_GOES_HERE!M549), "h:mm am/pm"))</f>
        <v xml:space="preserve"> Create A Family Tree_x000D_Sunday, May 22 5:30 PM</v>
      </c>
    </row>
    <row r="551" spans="1:4" x14ac:dyDescent="0.25">
      <c r="A551" t="str">
        <f>DATA_GOES_HERE!Y380</f>
        <v>Bordeaux</v>
      </c>
      <c r="B551" t="str">
        <f>IF(DATA_GOES_HERE!AH380="","",
IF(ISNUMBER(SEARCH("*ADULTS*",DATA_GOES_HERE!AH380)),"ADULTS",
IF(ISNUMBER(SEARCH("*CHILDREN*",DATA_GOES_HERE!AH380)),"CHILDREN",
IF(ISNUMBER(SEARCH("*TEENS*",DATA_GOES_HERE!AH380)),"TEENS"))))</f>
        <v>CHILDREN</v>
      </c>
      <c r="D551" t="str">
        <f>CONCATENATE(DATA_GOES_HERE!A380,CHAR(13),DATA_GOES_HERE!L380,", ",TEXT((DATA_GOES_HERE!J380),"MMM D")," ",TEXT((DATA_GOES_HERE!M380), "h:mm am/pm"))</f>
        <v xml:space="preserve"> Puppet Truck presents Tomas and the Library Lady_x000D_Saturday, Apr 23 10:30 AM</v>
      </c>
    </row>
    <row r="552" spans="1:4" x14ac:dyDescent="0.25">
      <c r="A552" t="str">
        <f>DATA_GOES_HERE!Y551</f>
        <v>Goodlettsville</v>
      </c>
      <c r="B552" t="str">
        <f>IF(DATA_GOES_HERE!AH551="","",
IF(ISNUMBER(SEARCH("*ADULTS*",DATA_GOES_HERE!AH551)),"ADULTS",
IF(ISNUMBER(SEARCH("*CHILDREN*",DATA_GOES_HERE!AH551)),"CHILDREN",
IF(ISNUMBER(SEARCH("*TEENS*",DATA_GOES_HERE!AH551)),"TEENS"))))</f>
        <v>TEENS</v>
      </c>
      <c r="D552" t="str">
        <f>CONCATENATE(DATA_GOES_HERE!A551,CHAR(13),DATA_GOES_HERE!L551,", ",TEXT((DATA_GOES_HERE!J551),"MMM D")," ",TEXT((DATA_GOES_HERE!M551), "h:mm am/pm"))</f>
        <v xml:space="preserve"> Teen Time: Magic the Gathering_x000D_Tuesday, May 24 4:30 PM</v>
      </c>
    </row>
    <row r="553" spans="1:4" x14ac:dyDescent="0.25">
      <c r="A553" t="str">
        <f>DATA_GOES_HERE!Y382</f>
        <v>East</v>
      </c>
      <c r="B553" t="str">
        <f>IF(DATA_GOES_HERE!AH382="","",
IF(ISNUMBER(SEARCH("*ADULTS*",DATA_GOES_HERE!AH382)),"ADULTS",
IF(ISNUMBER(SEARCH("*CHILDREN*",DATA_GOES_HERE!AH382)),"CHILDREN",
IF(ISNUMBER(SEARCH("*TEENS*",DATA_GOES_HERE!AH382)),"TEENS"))))</f>
        <v>CHILDREN</v>
      </c>
      <c r="D553" t="str">
        <f>CONCATENATE(DATA_GOES_HERE!A382,CHAR(13),DATA_GOES_HERE!L382,", ",TEXT((DATA_GOES_HERE!J382),"MMM D")," ",TEXT((DATA_GOES_HERE!M382), "h:mm am/pm"))</f>
        <v xml:space="preserve"> Preschool Story Time_x000D_Monday, Apr 25 10:00 AM</v>
      </c>
    </row>
    <row r="554" spans="1:4" x14ac:dyDescent="0.25">
      <c r="A554" t="str">
        <f>DATA_GOES_HERE!Y553</f>
        <v>Goodlettsville</v>
      </c>
      <c r="B554" t="str">
        <f>IF(DATA_GOES_HERE!AH553="","",
IF(ISNUMBER(SEARCH("*ADULTS*",DATA_GOES_HERE!AH553)),"ADULTS",
IF(ISNUMBER(SEARCH("*CHILDREN*",DATA_GOES_HERE!AH553)),"CHILDREN",
IF(ISNUMBER(SEARCH("*TEENS*",DATA_GOES_HERE!AH553)),"TEENS"))))</f>
        <v>CHILDREN</v>
      </c>
      <c r="D554" t="str">
        <f>CONCATENATE(DATA_GOES_HERE!A553,CHAR(13),DATA_GOES_HERE!L553,", ",TEXT((DATA_GOES_HERE!J553),"MMM D")," ",TEXT((DATA_GOES_HERE!M553), "h:mm am/pm"))</f>
        <v xml:space="preserve"> Preschool Story Time_x000D_Wednesday, May 25 10:30 AM</v>
      </c>
    </row>
    <row r="555" spans="1:4" x14ac:dyDescent="0.25">
      <c r="A555" t="str">
        <f>DATA_GOES_HERE!Y384</f>
        <v>East</v>
      </c>
      <c r="B555" t="str">
        <f>IF(DATA_GOES_HERE!AH384="","",
IF(ISNUMBER(SEARCH("*ADULTS*",DATA_GOES_HERE!AH384)),"ADULTS",
IF(ISNUMBER(SEARCH("*CHILDREN*",DATA_GOES_HERE!AH384)),"CHILDREN",
IF(ISNUMBER(SEARCH("*TEENS*",DATA_GOES_HERE!AH384)),"TEENS"))))</f>
        <v>TEENS</v>
      </c>
      <c r="D555" t="str">
        <f>CONCATENATE(DATA_GOES_HERE!A384,CHAR(13),DATA_GOES_HERE!L384,", ",TEXT((DATA_GOES_HERE!J384),"MMM D")," ",TEXT((DATA_GOES_HERE!M384), "h:mm am/pm"))</f>
        <v xml:space="preserve"> Gaming Monday_x000D_Monday, Apr 25 3:00 PM</v>
      </c>
    </row>
    <row r="556" spans="1:4" x14ac:dyDescent="0.25">
      <c r="A556" t="str">
        <f>DATA_GOES_HERE!Y555</f>
        <v>Goodlettsville</v>
      </c>
      <c r="B556" t="str">
        <f>IF(DATA_GOES_HERE!AH555="","",
IF(ISNUMBER(SEARCH("*ADULTS*",DATA_GOES_HERE!AH555)),"ADULTS",
IF(ISNUMBER(SEARCH("*CHILDREN*",DATA_GOES_HERE!AH555)),"CHILDREN",
IF(ISNUMBER(SEARCH("*TEENS*",DATA_GOES_HERE!AH555)),"TEENS"))))</f>
        <v>ADULTS</v>
      </c>
      <c r="D556" t="str">
        <f>CONCATENATE(DATA_GOES_HERE!A555,CHAR(13),DATA_GOES_HERE!L555,", ",TEXT((DATA_GOES_HERE!J555),"MMM D")," ",TEXT((DATA_GOES_HERE!M555), "h:mm am/pm"))</f>
        <v xml:space="preserve"> Yoga in the Garden_x000D_Thursday, May 26 6:30 PM</v>
      </c>
    </row>
    <row r="557" spans="1:4" x14ac:dyDescent="0.25">
      <c r="A557" t="str">
        <f>DATA_GOES_HERE!Y386</f>
        <v>East</v>
      </c>
      <c r="B557" t="str">
        <f>IF(DATA_GOES_HERE!AH386="","",
IF(ISNUMBER(SEARCH("*ADULTS*",DATA_GOES_HERE!AH386)),"ADULTS",
IF(ISNUMBER(SEARCH("*CHILDREN*",DATA_GOES_HERE!AH386)),"CHILDREN",
IF(ISNUMBER(SEARCH("*TEENS*",DATA_GOES_HERE!AH386)),"TEENS"))))</f>
        <v>TEENS</v>
      </c>
      <c r="D557" t="str">
        <f>CONCATENATE(DATA_GOES_HERE!A386,CHAR(13),DATA_GOES_HERE!L386,", ",TEXT((DATA_GOES_HERE!J386),"MMM D")," ",TEXT((DATA_GOES_HERE!M386), "h:mm am/pm"))</f>
        <v xml:space="preserve"> Origami Workshop_x000D_Tuesday, Apr 26 3:00 PM</v>
      </c>
    </row>
    <row r="558" spans="1:4" x14ac:dyDescent="0.25">
      <c r="A558" t="str">
        <f>DATA_GOES_HERE!Y557</f>
        <v>All Libraries</v>
      </c>
      <c r="B558" t="str">
        <f>IF(DATA_GOES_HERE!AH557="","",
IF(ISNUMBER(SEARCH("*ADULTS*",DATA_GOES_HERE!AH557)),"ADULTS",
IF(ISNUMBER(SEARCH("*CHILDREN*",DATA_GOES_HERE!AH557)),"CHILDREN",
IF(ISNUMBER(SEARCH("*TEENS*",DATA_GOES_HERE!AH557)),"TEENS"))))</f>
        <v>TEENS</v>
      </c>
      <c r="D558" t="str">
        <f>CONCATENATE(DATA_GOES_HERE!A557,CHAR(13),DATA_GOES_HERE!L557,", ",TEXT((DATA_GOES_HERE!J557),"MMM D")," ",TEXT((DATA_GOES_HERE!M557), "h:mm am/pm"))</f>
        <v xml:space="preserve"> CLOSED: All libraries closed for Memorial Day_x000D_Monday, May 30 12:00 AM</v>
      </c>
    </row>
    <row r="559" spans="1:4" x14ac:dyDescent="0.25">
      <c r="A559" t="str">
        <f>DATA_GOES_HERE!Y388</f>
        <v>Bordeaux</v>
      </c>
      <c r="B559" t="str">
        <f>IF(DATA_GOES_HERE!AH388="","",
IF(ISNUMBER(SEARCH("*ADULTS*",DATA_GOES_HERE!AH388)),"ADULTS",
IF(ISNUMBER(SEARCH("*CHILDREN*",DATA_GOES_HERE!AH388)),"CHILDREN",
IF(ISNUMBER(SEARCH("*TEENS*",DATA_GOES_HERE!AH388)),"TEENS"))))</f>
        <v>CHILDREN</v>
      </c>
      <c r="D559" t="str">
        <f>CONCATENATE(DATA_GOES_HERE!A388,CHAR(13),DATA_GOES_HERE!L388,", ",TEXT((DATA_GOES_HERE!J388),"MMM D")," ",TEXT((DATA_GOES_HERE!M388), "h:mm am/pm"))</f>
        <v xml:space="preserve"> Twilight Story Hour_x000D_Tuesday, Apr 26 6:00 PM</v>
      </c>
    </row>
    <row r="560" spans="1:4" x14ac:dyDescent="0.25">
      <c r="A560">
        <f>DATA_GOES_HERE!Y559</f>
        <v>0</v>
      </c>
      <c r="B560" t="str">
        <f>IF(DATA_GOES_HERE!AH559="","",
IF(ISNUMBER(SEARCH("*ADULTS*",DATA_GOES_HERE!AH559)),"ADULTS",
IF(ISNUMBER(SEARCH("*CHILDREN*",DATA_GOES_HERE!AH559)),"CHILDREN",
IF(ISNUMBER(SEARCH("*TEENS*",DATA_GOES_HERE!AH559)),"TEENS"))))</f>
        <v/>
      </c>
      <c r="D560" t="str">
        <f>CONCATENATE(DATA_GOES_HERE!A559,CHAR(13),DATA_GOES_HERE!L559,", ",TEXT((DATA_GOES_HERE!J559),"MMM D")," ",TEXT((DATA_GOES_HERE!M559), "h:mm am/pm"))</f>
        <v>_x000D_, Jan 0 12:00 AM</v>
      </c>
    </row>
    <row r="561" spans="1:4" x14ac:dyDescent="0.25">
      <c r="A561" t="str">
        <f>DATA_GOES_HERE!Y390</f>
        <v>East</v>
      </c>
      <c r="B561" t="str">
        <f>IF(DATA_GOES_HERE!AH390="","",
IF(ISNUMBER(SEARCH("*ADULTS*",DATA_GOES_HERE!AH390)),"ADULTS",
IF(ISNUMBER(SEARCH("*CHILDREN*",DATA_GOES_HERE!AH390)),"CHILDREN",
IF(ISNUMBER(SEARCH("*TEENS*",DATA_GOES_HERE!AH390)),"TEENS"))))</f>
        <v>TEENS</v>
      </c>
      <c r="D561" t="str">
        <f>CONCATENATE(DATA_GOES_HERE!A390,CHAR(13),DATA_GOES_HERE!L390,", ",TEXT((DATA_GOES_HERE!J390),"MMM D")," ",TEXT((DATA_GOES_HERE!M390), "h:mm am/pm"))</f>
        <v xml:space="preserve"> Cypher_x000D_Wednesday, Apr 27 3:30 PM</v>
      </c>
    </row>
    <row r="562" spans="1:4" x14ac:dyDescent="0.25">
      <c r="A562" t="str">
        <f>DATA_GOES_HERE!Y561</f>
        <v>Green Hills</v>
      </c>
      <c r="B562" t="str">
        <f>IF(DATA_GOES_HERE!AH561="","",
IF(ISNUMBER(SEARCH("*ADULTS*",DATA_GOES_HERE!AH561)),"ADULTS",
IF(ISNUMBER(SEARCH("*CHILDREN*",DATA_GOES_HERE!AH561)),"CHILDREN",
IF(ISNUMBER(SEARCH("*TEENS*",DATA_GOES_HERE!AH561)),"TEENS"))))</f>
        <v>CHILDREN</v>
      </c>
      <c r="D562" t="str">
        <f>CONCATENATE(DATA_GOES_HERE!A561,CHAR(13),DATA_GOES_HERE!L561,", ",TEXT((DATA_GOES_HERE!J561),"MMM D")," ",TEXT((DATA_GOES_HERE!M561), "h:mm am/pm"))</f>
        <v xml:space="preserve"> Sounds of Storytelling_x000D_Tuesday, Mar 1 10:30 AM</v>
      </c>
    </row>
    <row r="563" spans="1:4" x14ac:dyDescent="0.25">
      <c r="A563" t="str">
        <f>DATA_GOES_HERE!Y392</f>
        <v>East</v>
      </c>
      <c r="B563" t="str">
        <f>IF(DATA_GOES_HERE!AH392="","",
IF(ISNUMBER(SEARCH("*ADULTS*",DATA_GOES_HERE!AH392)),"ADULTS",
IF(ISNUMBER(SEARCH("*CHILDREN*",DATA_GOES_HERE!AH392)),"CHILDREN",
IF(ISNUMBER(SEARCH("*TEENS*",DATA_GOES_HERE!AH392)),"TEENS"))))</f>
        <v>TEENS</v>
      </c>
      <c r="D563" t="str">
        <f>CONCATENATE(DATA_GOES_HERE!A392,CHAR(13),DATA_GOES_HERE!L392,", ",TEXT((DATA_GOES_HERE!J392),"MMM D")," ",TEXT((DATA_GOES_HERE!M392), "h:mm am/pm"))</f>
        <v xml:space="preserve"> Tech Thursday_x000D_Thursday, Apr 28 3:00 PM</v>
      </c>
    </row>
    <row r="564" spans="1:4" x14ac:dyDescent="0.25">
      <c r="A564" t="str">
        <f>DATA_GOES_HERE!Y563</f>
        <v>Green Hills</v>
      </c>
      <c r="B564" t="str">
        <f>IF(DATA_GOES_HERE!AH563="","",
IF(ISNUMBER(SEARCH("*ADULTS*",DATA_GOES_HERE!AH563)),"ADULTS",
IF(ISNUMBER(SEARCH("*CHILDREN*",DATA_GOES_HERE!AH563)),"CHILDREN",
IF(ISNUMBER(SEARCH("*TEENS*",DATA_GOES_HERE!AH563)),"TEENS"))))</f>
        <v>TEENS</v>
      </c>
      <c r="D564" t="str">
        <f>CONCATENATE(DATA_GOES_HERE!A563,CHAR(13),DATA_GOES_HERE!L563,", ",TEXT((DATA_GOES_HERE!J563),"MMM D")," ",TEXT((DATA_GOES_HERE!M563), "h:mm am/pm"))</f>
        <v xml:space="preserve"> Teen Time_x000D_Tuesday, Mar 1 2:00 PM</v>
      </c>
    </row>
    <row r="565" spans="1:4" x14ac:dyDescent="0.25">
      <c r="A565" t="str">
        <f>DATA_GOES_HERE!Y394</f>
        <v>Bordeaux</v>
      </c>
      <c r="B565" t="str">
        <f>IF(DATA_GOES_HERE!AH394="","",
IF(ISNUMBER(SEARCH("*ADULTS*",DATA_GOES_HERE!AH394)),"ADULTS",
IF(ISNUMBER(SEARCH("*CHILDREN*",DATA_GOES_HERE!AH394)),"CHILDREN",
IF(ISNUMBER(SEARCH("*TEENS*",DATA_GOES_HERE!AH394)),"TEENS"))))</f>
        <v>TEENS</v>
      </c>
      <c r="D565" t="str">
        <f>CONCATENATE(DATA_GOES_HERE!A394,CHAR(13),DATA_GOES_HERE!L394,", ",TEXT((DATA_GOES_HERE!J394),"MMM D")," ",TEXT((DATA_GOES_HERE!M394), "h:mm am/pm"))</f>
        <v xml:space="preserve"> Teen Time: Movie Madness_x000D_Thursday, Apr 28 4:00 PM</v>
      </c>
    </row>
    <row r="566" spans="1:4" x14ac:dyDescent="0.25">
      <c r="A566" t="str">
        <f>DATA_GOES_HERE!Y565</f>
        <v>Green Hills</v>
      </c>
      <c r="B566" t="str">
        <f>IF(DATA_GOES_HERE!AH565="","",
IF(ISNUMBER(SEARCH("*ADULTS*",DATA_GOES_HERE!AH565)),"ADULTS",
IF(ISNUMBER(SEARCH("*CHILDREN*",DATA_GOES_HERE!AH565)),"CHILDREN",
IF(ISNUMBER(SEARCH("*TEENS*",DATA_GOES_HERE!AH565)),"TEENS"))))</f>
        <v>ADULTS</v>
      </c>
      <c r="D566" t="str">
        <f>CONCATENATE(DATA_GOES_HERE!A565,CHAR(13),DATA_GOES_HERE!L565,", ",TEXT((DATA_GOES_HERE!J565),"MMM D")," ",TEXT((DATA_GOES_HERE!M565), "h:mm am/pm"))</f>
        <v xml:space="preserve"> AARP Tax Filing Help_x000D_Wednesday, Mar 2 10:00 AM</v>
      </c>
    </row>
    <row r="567" spans="1:4" x14ac:dyDescent="0.25">
      <c r="A567" t="str">
        <f>DATA_GOES_HERE!Y396</f>
        <v>East</v>
      </c>
      <c r="B567" t="str">
        <f>IF(DATA_GOES_HERE!AH396="","",
IF(ISNUMBER(SEARCH("*ADULTS*",DATA_GOES_HERE!AH396)),"ADULTS",
IF(ISNUMBER(SEARCH("*CHILDREN*",DATA_GOES_HERE!AH396)),"CHILDREN",
IF(ISNUMBER(SEARCH("*TEENS*",DATA_GOES_HERE!AH396)),"TEENS"))))</f>
        <v>CHILDREN</v>
      </c>
      <c r="D567" t="str">
        <f>CONCATENATE(DATA_GOES_HERE!A396,CHAR(13),DATA_GOES_HERE!L396,", ",TEXT((DATA_GOES_HERE!J396),"MMM D")," ",TEXT((DATA_GOES_HERE!M396), "h:mm am/pm"))</f>
        <v xml:space="preserve"> Preschool Story Time_x000D_Monday, May 2 10:00 AM</v>
      </c>
    </row>
    <row r="568" spans="1:4" x14ac:dyDescent="0.25">
      <c r="A568" t="str">
        <f>DATA_GOES_HERE!Y567</f>
        <v>Green Hills</v>
      </c>
      <c r="B568" t="str">
        <f>IF(DATA_GOES_HERE!AH567="","",
IF(ISNUMBER(SEARCH("*ADULTS*",DATA_GOES_HERE!AH567)),"ADULTS",
IF(ISNUMBER(SEARCH("*CHILDREN*",DATA_GOES_HERE!AH567)),"CHILDREN",
IF(ISNUMBER(SEARCH("*TEENS*",DATA_GOES_HERE!AH567)),"TEENS"))))</f>
        <v>CHILDREN</v>
      </c>
      <c r="D568" t="str">
        <f>CONCATENATE(DATA_GOES_HERE!A567,CHAR(13),DATA_GOES_HERE!L567,", ",TEXT((DATA_GOES_HERE!J567),"MMM D")," ",TEXT((DATA_GOES_HERE!M567), "h:mm am/pm"))</f>
        <v xml:space="preserve"> Little Learners_x000D_Wednesday, Mar 2 10:30 AM</v>
      </c>
    </row>
    <row r="569" spans="1:4" x14ac:dyDescent="0.25">
      <c r="A569" t="str">
        <f>DATA_GOES_HERE!Y398</f>
        <v>East</v>
      </c>
      <c r="B569" t="str">
        <f>IF(DATA_GOES_HERE!AH398="","",
IF(ISNUMBER(SEARCH("*ADULTS*",DATA_GOES_HERE!AH398)),"ADULTS",
IF(ISNUMBER(SEARCH("*CHILDREN*",DATA_GOES_HERE!AH398)),"CHILDREN",
IF(ISNUMBER(SEARCH("*TEENS*",DATA_GOES_HERE!AH398)),"TEENS"))))</f>
        <v>TEENS</v>
      </c>
      <c r="D569" t="str">
        <f>CONCATENATE(DATA_GOES_HERE!A398,CHAR(13),DATA_GOES_HERE!L398,", ",TEXT((DATA_GOES_HERE!J398),"MMM D")," ",TEXT((DATA_GOES_HERE!M398), "h:mm am/pm"))</f>
        <v xml:space="preserve"> Gaming Monday_x000D_Monday, May 2 3:00 PM</v>
      </c>
    </row>
    <row r="570" spans="1:4" x14ac:dyDescent="0.25">
      <c r="A570" t="str">
        <f>DATA_GOES_HERE!Y569</f>
        <v>Green Hills</v>
      </c>
      <c r="B570" t="str">
        <f>IF(DATA_GOES_HERE!AH569="","",
IF(ISNUMBER(SEARCH("*ADULTS*",DATA_GOES_HERE!AH569)),"ADULTS",
IF(ISNUMBER(SEARCH("*CHILDREN*",DATA_GOES_HERE!AH569)),"CHILDREN",
IF(ISNUMBER(SEARCH("*TEENS*",DATA_GOES_HERE!AH569)),"TEENS"))))</f>
        <v>TEENS</v>
      </c>
      <c r="D570" t="str">
        <f>CONCATENATE(DATA_GOES_HERE!A569,CHAR(13),DATA_GOES_HERE!L569,", ",TEXT((DATA_GOES_HERE!J569),"MMM D")," ",TEXT((DATA_GOES_HERE!M569), "h:mm am/pm"))</f>
        <v xml:space="preserve"> Studio NPL: Digital Programs_x000D_Wednesday, Mar 2 2:30 PM</v>
      </c>
    </row>
    <row r="571" spans="1:4" x14ac:dyDescent="0.25">
      <c r="A571" t="str">
        <f>DATA_GOES_HERE!Y400</f>
        <v>East</v>
      </c>
      <c r="B571" t="str">
        <f>IF(DATA_GOES_HERE!AH400="","",
IF(ISNUMBER(SEARCH("*ADULTS*",DATA_GOES_HERE!AH400)),"ADULTS",
IF(ISNUMBER(SEARCH("*CHILDREN*",DATA_GOES_HERE!AH400)),"CHILDREN",
IF(ISNUMBER(SEARCH("*TEENS*",DATA_GOES_HERE!AH400)),"TEENS"))))</f>
        <v>TEENS</v>
      </c>
      <c r="D571" t="str">
        <f>CONCATENATE(DATA_GOES_HERE!A400,CHAR(13),DATA_GOES_HERE!L400,", ",TEXT((DATA_GOES_HERE!J400),"MMM D")," ",TEXT((DATA_GOES_HERE!M400), "h:mm am/pm"))</f>
        <v xml:space="preserve"> Watercolor Portrait Making_x000D_Tuesday, May 3 3:00 PM</v>
      </c>
    </row>
    <row r="572" spans="1:4" x14ac:dyDescent="0.25">
      <c r="A572" t="str">
        <f>DATA_GOES_HERE!Y571</f>
        <v>Green Hills</v>
      </c>
      <c r="B572" t="str">
        <f>IF(DATA_GOES_HERE!AH571="","",
IF(ISNUMBER(SEARCH("*ADULTS*",DATA_GOES_HERE!AH571)),"ADULTS",
IF(ISNUMBER(SEARCH("*CHILDREN*",DATA_GOES_HERE!AH571)),"CHILDREN",
IF(ISNUMBER(SEARCH("*TEENS*",DATA_GOES_HERE!AH571)),"TEENS"))))</f>
        <v>TEENS</v>
      </c>
      <c r="D572" t="str">
        <f>CONCATENATE(DATA_GOES_HERE!A571,CHAR(13),DATA_GOES_HERE!L571,", ",TEXT((DATA_GOES_HERE!J571),"MMM D")," ",TEXT((DATA_GOES_HERE!M571), "h:mm am/pm"))</f>
        <v xml:space="preserve"> Teen Time_x000D_Thursday, Mar 3 2:00 PM</v>
      </c>
    </row>
    <row r="573" spans="1:4" x14ac:dyDescent="0.25">
      <c r="A573" t="str">
        <f>DATA_GOES_HERE!Y402</f>
        <v>Bordeaux</v>
      </c>
      <c r="B573" t="str">
        <f>IF(DATA_GOES_HERE!AH402="","",
IF(ISNUMBER(SEARCH("*ADULTS*",DATA_GOES_HERE!AH402)),"ADULTS",
IF(ISNUMBER(SEARCH("*CHILDREN*",DATA_GOES_HERE!AH402)),"CHILDREN",
IF(ISNUMBER(SEARCH("*TEENS*",DATA_GOES_HERE!AH402)),"TEENS"))))</f>
        <v>CHILDREN</v>
      </c>
      <c r="D573" t="str">
        <f>CONCATENATE(DATA_GOES_HERE!A402,CHAR(13),DATA_GOES_HERE!L402,", ",TEXT((DATA_GOES_HERE!J402),"MMM D")," ",TEXT((DATA_GOES_HERE!M402), "h:mm am/pm"))</f>
        <v xml:space="preserve"> Twilight Story Hour_x000D_Tuesday, May 3 6:00 PM</v>
      </c>
    </row>
    <row r="574" spans="1:4" x14ac:dyDescent="0.25">
      <c r="A574" t="str">
        <f>DATA_GOES_HERE!Y573</f>
        <v>Green Hills</v>
      </c>
      <c r="B574" t="str">
        <f>IF(DATA_GOES_HERE!AH573="","",
IF(ISNUMBER(SEARCH("*ADULTS*",DATA_GOES_HERE!AH573)),"ADULTS",
IF(ISNUMBER(SEARCH("*CHILDREN*",DATA_GOES_HERE!AH573)),"CHILDREN",
IF(ISNUMBER(SEARCH("*TEENS*",DATA_GOES_HERE!AH573)),"TEENS"))))</f>
        <v>CHILDREN</v>
      </c>
      <c r="D574" t="str">
        <f>CONCATENATE(DATA_GOES_HERE!A573,CHAR(13),DATA_GOES_HERE!L573,", ",TEXT((DATA_GOES_HERE!J573),"MMM D")," ",TEXT((DATA_GOES_HERE!M573), "h:mm am/pm"))</f>
        <v xml:space="preserve"> Big Kids Club _x000D_Thursday, Mar 3 4:00 PM</v>
      </c>
    </row>
    <row r="575" spans="1:4" x14ac:dyDescent="0.25">
      <c r="A575" t="str">
        <f>DATA_GOES_HERE!Y404</f>
        <v>East</v>
      </c>
      <c r="B575" t="str">
        <f>IF(DATA_GOES_HERE!AH404="","",
IF(ISNUMBER(SEARCH("*ADULTS*",DATA_GOES_HERE!AH404)),"ADULTS",
IF(ISNUMBER(SEARCH("*CHILDREN*",DATA_GOES_HERE!AH404)),"CHILDREN",
IF(ISNUMBER(SEARCH("*TEENS*",DATA_GOES_HERE!AH404)),"TEENS"))))</f>
        <v>TEENS</v>
      </c>
      <c r="D575" t="str">
        <f>CONCATENATE(DATA_GOES_HERE!A404,CHAR(13),DATA_GOES_HERE!L404,", ",TEXT((DATA_GOES_HERE!J404),"MMM D")," ",TEXT((DATA_GOES_HERE!M404), "h:mm am/pm"))</f>
        <v xml:space="preserve"> Cypher_x000D_Wednesday, May 4 3:30 PM</v>
      </c>
    </row>
    <row r="576" spans="1:4" x14ac:dyDescent="0.25">
      <c r="A576" t="str">
        <f>DATA_GOES_HERE!Y575</f>
        <v>Green Hills</v>
      </c>
      <c r="B576" t="str">
        <f>IF(DATA_GOES_HERE!AH575="","",
IF(ISNUMBER(SEARCH("*ADULTS*",DATA_GOES_HERE!AH575)),"ADULTS",
IF(ISNUMBER(SEARCH("*CHILDREN*",DATA_GOES_HERE!AH575)),"CHILDREN",
IF(ISNUMBER(SEARCH("*TEENS*",DATA_GOES_HERE!AH575)),"TEENS"))))</f>
        <v>CHILDREN</v>
      </c>
      <c r="D576" t="str">
        <f>CONCATENATE(DATA_GOES_HERE!A575,CHAR(13),DATA_GOES_HERE!L575,", ",TEXT((DATA_GOES_HERE!J575),"MMM D")," ",TEXT((DATA_GOES_HERE!M575), "h:mm am/pm"))</f>
        <v xml:space="preserve"> LEGO&amp;copy;  Building Fun_x000D_Saturday, Mar 5 10:30 AM</v>
      </c>
    </row>
    <row r="577" spans="1:4" x14ac:dyDescent="0.25">
      <c r="A577" t="str">
        <f>DATA_GOES_HERE!Y406</f>
        <v>East</v>
      </c>
      <c r="B577" t="str">
        <f>IF(DATA_GOES_HERE!AH406="","",
IF(ISNUMBER(SEARCH("*ADULTS*",DATA_GOES_HERE!AH406)),"ADULTS",
IF(ISNUMBER(SEARCH("*CHILDREN*",DATA_GOES_HERE!AH406)),"CHILDREN",
IF(ISNUMBER(SEARCH("*TEENS*",DATA_GOES_HERE!AH406)),"TEENS"))))</f>
        <v>TEENS</v>
      </c>
      <c r="D577" t="str">
        <f>CONCATENATE(DATA_GOES_HERE!A406,CHAR(13),DATA_GOES_HERE!L406,", ",TEXT((DATA_GOES_HERE!J406),"MMM D")," ",TEXT((DATA_GOES_HERE!M406), "h:mm am/pm"))</f>
        <v xml:space="preserve"> Movie: Despicable Me (2010)_x000D_Thursday, May 5 3:00 PM</v>
      </c>
    </row>
    <row r="578" spans="1:4" x14ac:dyDescent="0.25">
      <c r="A578" t="str">
        <f>DATA_GOES_HERE!Y577</f>
        <v>Green Hills</v>
      </c>
      <c r="B578" t="str">
        <f>IF(DATA_GOES_HERE!AH577="","",
IF(ISNUMBER(SEARCH("*ADULTS*",DATA_GOES_HERE!AH577)),"ADULTS",
IF(ISNUMBER(SEARCH("*CHILDREN*",DATA_GOES_HERE!AH577)),"CHILDREN",
IF(ISNUMBER(SEARCH("*TEENS*",DATA_GOES_HERE!AH577)),"TEENS"))))</f>
        <v>TEENS</v>
      </c>
      <c r="D578" t="str">
        <f>CONCATENATE(DATA_GOES_HERE!A577,CHAR(13),DATA_GOES_HERE!L577,", ",TEXT((DATA_GOES_HERE!J577),"MMM D")," ",TEXT((DATA_GOES_HERE!M577), "h:mm am/pm"))</f>
        <v xml:space="preserve"> Origami Fun_x000D_Monday, Mar 7 2:00 PM</v>
      </c>
    </row>
    <row r="579" spans="1:4" x14ac:dyDescent="0.25">
      <c r="A579" t="str">
        <f>DATA_GOES_HERE!Y408</f>
        <v>Bordeaux</v>
      </c>
      <c r="B579" t="str">
        <f>IF(DATA_GOES_HERE!AH408="","",
IF(ISNUMBER(SEARCH("*ADULTS*",DATA_GOES_HERE!AH408)),"ADULTS",
IF(ISNUMBER(SEARCH("*CHILDREN*",DATA_GOES_HERE!AH408)),"CHILDREN",
IF(ISNUMBER(SEARCH("*TEENS*",DATA_GOES_HERE!AH408)),"TEENS"))))</f>
        <v>TEENS</v>
      </c>
      <c r="D579" t="str">
        <f>CONCATENATE(DATA_GOES_HERE!A408,CHAR(13),DATA_GOES_HERE!L408,", ",TEXT((DATA_GOES_HERE!J408),"MMM D")," ",TEXT((DATA_GOES_HERE!M408), "h:mm am/pm"))</f>
        <v xml:space="preserve"> Teen Time: Sensational Snacks and Homework Help_x000D_Thursday, May 5 4:00 PM</v>
      </c>
    </row>
    <row r="580" spans="1:4" x14ac:dyDescent="0.25">
      <c r="A580" t="str">
        <f>DATA_GOES_HERE!Y579</f>
        <v>Green Hills</v>
      </c>
      <c r="B580" t="str">
        <f>IF(DATA_GOES_HERE!AH579="","",
IF(ISNUMBER(SEARCH("*ADULTS*",DATA_GOES_HERE!AH579)),"ADULTS",
IF(ISNUMBER(SEARCH("*CHILDREN*",DATA_GOES_HERE!AH579)),"CHILDREN",
IF(ISNUMBER(SEARCH("*TEENS*",DATA_GOES_HERE!AH579)),"TEENS"))))</f>
        <v>TEENS</v>
      </c>
      <c r="D580" t="str">
        <f>CONCATENATE(DATA_GOES_HERE!A579,CHAR(13),DATA_GOES_HERE!L579,", ",TEXT((DATA_GOES_HERE!J579),"MMM D")," ",TEXT((DATA_GOES_HERE!M579), "h:mm am/pm"))</f>
        <v xml:space="preserve"> Studio NPL: Digital Programs_x000D_Monday, Mar 7 2:30 PM</v>
      </c>
    </row>
    <row r="581" spans="1:4" x14ac:dyDescent="0.25">
      <c r="A581" t="str">
        <f>DATA_GOES_HERE!Y410</f>
        <v>Bordeaux</v>
      </c>
      <c r="B581" t="str">
        <f>IF(DATA_GOES_HERE!AH410="","",
IF(ISNUMBER(SEARCH("*ADULTS*",DATA_GOES_HERE!AH410)),"ADULTS",
IF(ISNUMBER(SEARCH("*CHILDREN*",DATA_GOES_HERE!AH410)),"CHILDREN",
IF(ISNUMBER(SEARCH("*TEENS*",DATA_GOES_HERE!AH410)),"TEENS"))))</f>
        <v>ADULTS</v>
      </c>
      <c r="D581" t="str">
        <f>CONCATENATE(DATA_GOES_HERE!A410,CHAR(13),DATA_GOES_HERE!L410,", ",TEXT((DATA_GOES_HERE!J410),"MMM D")," ",TEXT((DATA_GOES_HERE!M410), "h:mm am/pm"))</f>
        <v xml:space="preserve"> Movie Showing: Dark Girls (2011)_x000D_Thursday, May 5 6:00 PM</v>
      </c>
    </row>
    <row r="582" spans="1:4" x14ac:dyDescent="0.25">
      <c r="A582" t="str">
        <f>DATA_GOES_HERE!Y581</f>
        <v>Green Hills</v>
      </c>
      <c r="B582" t="str">
        <f>IF(DATA_GOES_HERE!AH581="","",
IF(ISNUMBER(SEARCH("*ADULTS*",DATA_GOES_HERE!AH581)),"ADULTS",
IF(ISNUMBER(SEARCH("*CHILDREN*",DATA_GOES_HERE!AH581)),"CHILDREN",
IF(ISNUMBER(SEARCH("*TEENS*",DATA_GOES_HERE!AH581)),"TEENS"))))</f>
        <v>ADULTS</v>
      </c>
      <c r="D582" t="str">
        <f>CONCATENATE(DATA_GOES_HERE!A581,CHAR(13),DATA_GOES_HERE!L581,", ",TEXT((DATA_GOES_HERE!J581),"MMM D")," ",TEXT((DATA_GOES_HERE!M581), "h:mm am/pm"))</f>
        <v xml:space="preserve"> Prevent Identity Theft_x000D_Tuesday, Mar 8 10:30 AM</v>
      </c>
    </row>
    <row r="583" spans="1:4" x14ac:dyDescent="0.25">
      <c r="A583" t="str">
        <f>DATA_GOES_HERE!Y412</f>
        <v>East</v>
      </c>
      <c r="B583" t="str">
        <f>IF(DATA_GOES_HERE!AH412="","",
IF(ISNUMBER(SEARCH("*ADULTS*",DATA_GOES_HERE!AH412)),"ADULTS",
IF(ISNUMBER(SEARCH("*CHILDREN*",DATA_GOES_HERE!AH412)),"CHILDREN",
IF(ISNUMBER(SEARCH("*TEENS*",DATA_GOES_HERE!AH412)),"TEENS"))))</f>
        <v>CHILDREN</v>
      </c>
      <c r="D583" t="str">
        <f>CONCATENATE(DATA_GOES_HERE!A412,CHAR(13),DATA_GOES_HERE!L412,", ",TEXT((DATA_GOES_HERE!J412),"MMM D")," ",TEXT((DATA_GOES_HERE!M412), "h:mm am/pm"))</f>
        <v xml:space="preserve"> Preschool Story Time_x000D_Monday, May 9 10:00 AM</v>
      </c>
    </row>
    <row r="584" spans="1:4" x14ac:dyDescent="0.25">
      <c r="A584" t="str">
        <f>DATA_GOES_HERE!Y583</f>
        <v>Green Hills</v>
      </c>
      <c r="B584" t="str">
        <f>IF(DATA_GOES_HERE!AH583="","",
IF(ISNUMBER(SEARCH("*ADULTS*",DATA_GOES_HERE!AH583)),"ADULTS",
IF(ISNUMBER(SEARCH("*CHILDREN*",DATA_GOES_HERE!AH583)),"CHILDREN",
IF(ISNUMBER(SEARCH("*TEENS*",DATA_GOES_HERE!AH583)),"TEENS"))))</f>
        <v>ADULTS</v>
      </c>
      <c r="D584" t="str">
        <f>CONCATENATE(DATA_GOES_HERE!A583,CHAR(13),DATA_GOES_HERE!L583,", ",TEXT((DATA_GOES_HERE!J583),"MMM D")," ",TEXT((DATA_GOES_HERE!M583), "h:mm am/pm"))</f>
        <v xml:space="preserve"> Author Talk with Jean Roseman:  Barney and Clyde_x000D_Tuesday, Mar 8 6:30 PM</v>
      </c>
    </row>
    <row r="585" spans="1:4" x14ac:dyDescent="0.25">
      <c r="A585" t="str">
        <f>DATA_GOES_HERE!Y414</f>
        <v>East</v>
      </c>
      <c r="B585" t="str">
        <f>IF(DATA_GOES_HERE!AH414="","",
IF(ISNUMBER(SEARCH("*ADULTS*",DATA_GOES_HERE!AH414)),"ADULTS",
IF(ISNUMBER(SEARCH("*CHILDREN*",DATA_GOES_HERE!AH414)),"CHILDREN",
IF(ISNUMBER(SEARCH("*TEENS*",DATA_GOES_HERE!AH414)),"TEENS"))))</f>
        <v>TEENS</v>
      </c>
      <c r="D585" t="str">
        <f>CONCATENATE(DATA_GOES_HERE!A414,CHAR(13),DATA_GOES_HERE!L414,", ",TEXT((DATA_GOES_HERE!J414),"MMM D")," ",TEXT((DATA_GOES_HERE!M414), "h:mm am/pm"))</f>
        <v xml:space="preserve"> Gaming Monday_x000D_Monday, May 9 3:00 PM</v>
      </c>
    </row>
    <row r="586" spans="1:4" x14ac:dyDescent="0.25">
      <c r="A586" t="str">
        <f>DATA_GOES_HERE!Y585</f>
        <v>Green Hills</v>
      </c>
      <c r="B586" t="str">
        <f>IF(DATA_GOES_HERE!AH585="","",
IF(ISNUMBER(SEARCH("*ADULTS*",DATA_GOES_HERE!AH585)),"ADULTS",
IF(ISNUMBER(SEARCH("*CHILDREN*",DATA_GOES_HERE!AH585)),"CHILDREN",
IF(ISNUMBER(SEARCH("*TEENS*",DATA_GOES_HERE!AH585)),"TEENS"))))</f>
        <v>CHILDREN</v>
      </c>
      <c r="D586" t="str">
        <f>CONCATENATE(DATA_GOES_HERE!A585,CHAR(13),DATA_GOES_HERE!L585,", ",TEXT((DATA_GOES_HERE!J585),"MMM D")," ",TEXT((DATA_GOES_HERE!M585), "h:mm am/pm"))</f>
        <v xml:space="preserve"> Little Learners_x000D_Wednesday, Mar 9 10:30 AM</v>
      </c>
    </row>
    <row r="587" spans="1:4" x14ac:dyDescent="0.25">
      <c r="A587" t="str">
        <f>DATA_GOES_HERE!Y416</f>
        <v>East</v>
      </c>
      <c r="B587" t="str">
        <f>IF(DATA_GOES_HERE!AH416="","",
IF(ISNUMBER(SEARCH("*ADULTS*",DATA_GOES_HERE!AH416)),"ADULTS",
IF(ISNUMBER(SEARCH("*CHILDREN*",DATA_GOES_HERE!AH416)),"CHILDREN",
IF(ISNUMBER(SEARCH("*TEENS*",DATA_GOES_HERE!AH416)),"TEENS"))))</f>
        <v>TEENS</v>
      </c>
      <c r="D587" t="str">
        <f>CONCATENATE(DATA_GOES_HERE!A416,CHAR(13),DATA_GOES_HERE!L416,", ",TEXT((DATA_GOES_HERE!J416),"MMM D")," ",TEXT((DATA_GOES_HERE!M416), "h:mm am/pm"))</f>
        <v xml:space="preserve"> Make Your Own Buttons _x000D_Tuesday, May 10 3:00 PM</v>
      </c>
    </row>
    <row r="588" spans="1:4" x14ac:dyDescent="0.25">
      <c r="A588" t="str">
        <f>DATA_GOES_HERE!Y587</f>
        <v>Green Hills</v>
      </c>
      <c r="B588" t="str">
        <f>IF(DATA_GOES_HERE!AH587="","",
IF(ISNUMBER(SEARCH("*ADULTS*",DATA_GOES_HERE!AH587)),"ADULTS",
IF(ISNUMBER(SEARCH("*CHILDREN*",DATA_GOES_HERE!AH587)),"CHILDREN",
IF(ISNUMBER(SEARCH("*TEENS*",DATA_GOES_HERE!AH587)),"TEENS"))))</f>
        <v>TEENS</v>
      </c>
      <c r="D588" t="str">
        <f>CONCATENATE(DATA_GOES_HERE!A587,CHAR(13),DATA_GOES_HERE!L587,", ",TEXT((DATA_GOES_HERE!J587),"MMM D")," ",TEXT((DATA_GOES_HERE!M587), "h:mm am/pm"))</f>
        <v xml:space="preserve"> Teen Time_x000D_Wednesday, Mar 9 2:00 PM</v>
      </c>
    </row>
    <row r="589" spans="1:4" x14ac:dyDescent="0.25">
      <c r="A589" t="str">
        <f>DATA_GOES_HERE!Y418</f>
        <v>East</v>
      </c>
      <c r="B589" t="str">
        <f>IF(DATA_GOES_HERE!AH418="","",
IF(ISNUMBER(SEARCH("*ADULTS*",DATA_GOES_HERE!AH418)),"ADULTS",
IF(ISNUMBER(SEARCH("*CHILDREN*",DATA_GOES_HERE!AH418)),"CHILDREN",
IF(ISNUMBER(SEARCH("*TEENS*",DATA_GOES_HERE!AH418)),"TEENS"))))</f>
        <v>TEENS</v>
      </c>
      <c r="D589" t="str">
        <f>CONCATENATE(DATA_GOES_HERE!A418,CHAR(13),DATA_GOES_HERE!L418,", ",TEXT((DATA_GOES_HERE!J418),"MMM D")," ",TEXT((DATA_GOES_HERE!M418), "h:mm am/pm"))</f>
        <v xml:space="preserve"> Cypher_x000D_Wednesday, May 11 3:30 PM</v>
      </c>
    </row>
    <row r="590" spans="1:4" x14ac:dyDescent="0.25">
      <c r="A590" t="str">
        <f>DATA_GOES_HERE!Y589</f>
        <v>Green Hills</v>
      </c>
      <c r="B590" t="str">
        <f>IF(DATA_GOES_HERE!AH589="","",
IF(ISNUMBER(SEARCH("*ADULTS*",DATA_GOES_HERE!AH589)),"ADULTS",
IF(ISNUMBER(SEARCH("*CHILDREN*",DATA_GOES_HERE!AH589)),"CHILDREN",
IF(ISNUMBER(SEARCH("*TEENS*",DATA_GOES_HERE!AH589)),"TEENS"))))</f>
        <v>CHILDREN</v>
      </c>
      <c r="D590" t="str">
        <f>CONCATENATE(DATA_GOES_HERE!A589,CHAR(13),DATA_GOES_HERE!L589,", ",TEXT((DATA_GOES_HERE!J589),"MMM D")," ",TEXT((DATA_GOES_HERE!M589), "h:mm am/pm"))</f>
        <v xml:space="preserve"> Play and Learn_x000D_Wednesday, Mar 9 3:00 PM</v>
      </c>
    </row>
    <row r="591" spans="1:4" x14ac:dyDescent="0.25">
      <c r="A591" t="str">
        <f>DATA_GOES_HERE!Y420</f>
        <v>Bordeaux</v>
      </c>
      <c r="B591" t="str">
        <f>IF(DATA_GOES_HERE!AH420="","",
IF(ISNUMBER(SEARCH("*ADULTS*",DATA_GOES_HERE!AH420)),"ADULTS",
IF(ISNUMBER(SEARCH("*CHILDREN*",DATA_GOES_HERE!AH420)),"CHILDREN",
IF(ISNUMBER(SEARCH("*TEENS*",DATA_GOES_HERE!AH420)),"TEENS"))))</f>
        <v>CHILDREN</v>
      </c>
      <c r="D591" t="str">
        <f>CONCATENATE(DATA_GOES_HERE!A420,CHAR(13),DATA_GOES_HERE!L420,", ",TEXT((DATA_GOES_HERE!J420),"MMM D")," ",TEXT((DATA_GOES_HERE!M420), "h:mm am/pm"))</f>
        <v xml:space="preserve"> Nursery Rhyme Story Time _x000D_Thursday, May 12 10:30 AM</v>
      </c>
    </row>
    <row r="592" spans="1:4" x14ac:dyDescent="0.25">
      <c r="A592" t="str">
        <f>DATA_GOES_HERE!Y591</f>
        <v>Green Hills</v>
      </c>
      <c r="B592" t="str">
        <f>IF(DATA_GOES_HERE!AH591="","",
IF(ISNUMBER(SEARCH("*ADULTS*",DATA_GOES_HERE!AH591)),"ADULTS",
IF(ISNUMBER(SEARCH("*CHILDREN*",DATA_GOES_HERE!AH591)),"CHILDREN",
IF(ISNUMBER(SEARCH("*TEENS*",DATA_GOES_HERE!AH591)),"TEENS"))))</f>
        <v>CHILDREN</v>
      </c>
      <c r="D592" t="str">
        <f>CONCATENATE(DATA_GOES_HERE!A591,CHAR(13),DATA_GOES_HERE!L591,", ",TEXT((DATA_GOES_HERE!J591),"MMM D")," ",TEXT((DATA_GOES_HERE!M591), "h:mm am/pm"))</f>
        <v xml:space="preserve"> Big Kids Club: Family Heritage Puzzle Making_x000D_Thursday, Mar 10 4:00 PM</v>
      </c>
    </row>
    <row r="593" spans="1:4" x14ac:dyDescent="0.25">
      <c r="A593" t="str">
        <f>DATA_GOES_HERE!Y422</f>
        <v>East</v>
      </c>
      <c r="B593" t="str">
        <f>IF(DATA_GOES_HERE!AH422="","",
IF(ISNUMBER(SEARCH("*ADULTS*",DATA_GOES_HERE!AH422)),"ADULTS",
IF(ISNUMBER(SEARCH("*CHILDREN*",DATA_GOES_HERE!AH422)),"CHILDREN",
IF(ISNUMBER(SEARCH("*TEENS*",DATA_GOES_HERE!AH422)),"TEENS"))))</f>
        <v>TEENS</v>
      </c>
      <c r="D593" t="str">
        <f>CONCATENATE(DATA_GOES_HERE!A422,CHAR(13),DATA_GOES_HERE!L422,", ",TEXT((DATA_GOES_HERE!J422),"MMM D")," ",TEXT((DATA_GOES_HERE!M422), "h:mm am/pm"))</f>
        <v xml:space="preserve"> Movie: Despicable Me 2 (2013)_x000D_Thursday, May 12 3:00 PM</v>
      </c>
    </row>
    <row r="594" spans="1:4" x14ac:dyDescent="0.25">
      <c r="A594" t="str">
        <f>DATA_GOES_HERE!Y593</f>
        <v>Green Hills</v>
      </c>
      <c r="B594" t="str">
        <f>IF(DATA_GOES_HERE!AH593="","",
IF(ISNUMBER(SEARCH("*ADULTS*",DATA_GOES_HERE!AH593)),"ADULTS",
IF(ISNUMBER(SEARCH("*CHILDREN*",DATA_GOES_HERE!AH593)),"CHILDREN",
IF(ISNUMBER(SEARCH("*TEENS*",DATA_GOES_HERE!AH593)),"TEENS"))))</f>
        <v>TEENS</v>
      </c>
      <c r="D594" t="str">
        <f>CONCATENATE(DATA_GOES_HERE!A593,CHAR(13),DATA_GOES_HERE!L593,", ",TEXT((DATA_GOES_HERE!J593),"MMM D")," ",TEXT((DATA_GOES_HERE!M593), "h:mm am/pm"))</f>
        <v xml:space="preserve"> Teen Time_x000D_Friday, Mar 11 2:00 PM</v>
      </c>
    </row>
    <row r="595" spans="1:4" x14ac:dyDescent="0.25">
      <c r="A595" t="str">
        <f>DATA_GOES_HERE!Y424</f>
        <v>East</v>
      </c>
      <c r="B595" t="str">
        <f>IF(DATA_GOES_HERE!AH424="","",
IF(ISNUMBER(SEARCH("*ADULTS*",DATA_GOES_HERE!AH424)),"ADULTS",
IF(ISNUMBER(SEARCH("*CHILDREN*",DATA_GOES_HERE!AH424)),"CHILDREN",
IF(ISNUMBER(SEARCH("*TEENS*",DATA_GOES_HERE!AH424)),"TEENS"))))</f>
        <v>ADULTS</v>
      </c>
      <c r="D595" t="str">
        <f>CONCATENATE(DATA_GOES_HERE!A424,CHAR(13),DATA_GOES_HERE!L424,", ",TEXT((DATA_GOES_HERE!J424),"MMM D")," ",TEXT((DATA_GOES_HERE!M424), "h:mm am/pm"))</f>
        <v xml:space="preserve"> Yoga_x000D_Thursday, May 12 6:30 PM</v>
      </c>
    </row>
    <row r="596" spans="1:4" x14ac:dyDescent="0.25">
      <c r="A596" t="str">
        <f>DATA_GOES_HERE!Y595</f>
        <v>Green Hills</v>
      </c>
      <c r="B596" t="str">
        <f>IF(DATA_GOES_HERE!AH595="","",
IF(ISNUMBER(SEARCH("*ADULTS*",DATA_GOES_HERE!AH595)),"ADULTS",
IF(ISNUMBER(SEARCH("*CHILDREN*",DATA_GOES_HERE!AH595)),"CHILDREN",
IF(ISNUMBER(SEARCH("*TEENS*",DATA_GOES_HERE!AH595)),"TEENS"))))</f>
        <v>CHILDREN</v>
      </c>
      <c r="D596" t="str">
        <f>CONCATENATE(DATA_GOES_HERE!A595,CHAR(13),DATA_GOES_HERE!L595,", ",TEXT((DATA_GOES_HERE!J595),"MMM D")," ",TEXT((DATA_GOES_HERE!M595), "h:mm am/pm"))</f>
        <v xml:space="preserve"> READing Paw_x000D_Saturday, Mar 12 1:00 PM</v>
      </c>
    </row>
    <row r="597" spans="1:4" x14ac:dyDescent="0.25">
      <c r="A597" t="str">
        <f>DATA_GOES_HERE!Y426</f>
        <v>Donelson</v>
      </c>
      <c r="B597" t="str">
        <f>IF(DATA_GOES_HERE!AH426="","",
IF(ISNUMBER(SEARCH("*ADULTS*",DATA_GOES_HERE!AH426)),"ADULTS",
IF(ISNUMBER(SEARCH("*CHILDREN*",DATA_GOES_HERE!AH426)),"CHILDREN",
IF(ISNUMBER(SEARCH("*TEENS*",DATA_GOES_HERE!AH426)),"TEENS"))))</f>
        <v>CHILDREN</v>
      </c>
      <c r="D597" t="str">
        <f>CONCATENATE(DATA_GOES_HERE!A426,CHAR(13),DATA_GOES_HERE!L426,", ",TEXT((DATA_GOES_HERE!J426),"MMM D")," ",TEXT((DATA_GOES_HERE!M426), "h:mm am/pm"))</f>
        <v xml:space="preserve"> Preschool Story Time_x000D_Monday, May 16 10:30 AM</v>
      </c>
    </row>
    <row r="598" spans="1:4" x14ac:dyDescent="0.25">
      <c r="A598" t="str">
        <f>DATA_GOES_HERE!Y597</f>
        <v>Green Hills</v>
      </c>
      <c r="B598" t="str">
        <f>IF(DATA_GOES_HERE!AH597="","",
IF(ISNUMBER(SEARCH("*ADULTS*",DATA_GOES_HERE!AH597)),"ADULTS",
IF(ISNUMBER(SEARCH("*CHILDREN*",DATA_GOES_HERE!AH597)),"CHILDREN",
IF(ISNUMBER(SEARCH("*TEENS*",DATA_GOES_HERE!AH597)),"TEENS"))))</f>
        <v>ADULTS</v>
      </c>
      <c r="D598" t="str">
        <f>CONCATENATE(DATA_GOES_HERE!A597,CHAR(13),DATA_GOES_HERE!L597,", ",TEXT((DATA_GOES_HERE!J597),"MMM D")," ",TEXT((DATA_GOES_HERE!M597), "h:mm am/pm"))</f>
        <v xml:space="preserve"> Carnegie Writers Group_x000D_Saturday, Mar 12 3:00 PM</v>
      </c>
    </row>
    <row r="599" spans="1:4" x14ac:dyDescent="0.25">
      <c r="A599" t="str">
        <f>DATA_GOES_HERE!Y428</f>
        <v>Bordeaux</v>
      </c>
      <c r="B599" t="str">
        <f>IF(DATA_GOES_HERE!AH428="","",
IF(ISNUMBER(SEARCH("*ADULTS*",DATA_GOES_HERE!AH428)),"ADULTS",
IF(ISNUMBER(SEARCH("*CHILDREN*",DATA_GOES_HERE!AH428)),"CHILDREN",
IF(ISNUMBER(SEARCH("*TEENS*",DATA_GOES_HERE!AH428)),"TEENS"))))</f>
        <v>CHILDREN</v>
      </c>
      <c r="D599" t="str">
        <f>CONCATENATE(DATA_GOES_HERE!A428,CHAR(13),DATA_GOES_HERE!L428,", ",TEXT((DATA_GOES_HERE!J428),"MMM D")," ",TEXT((DATA_GOES_HERE!M428), "h:mm am/pm"))</f>
        <v xml:space="preserve"> Preschool Story Time_x000D_Tuesday, May 17 10:30 AM</v>
      </c>
    </row>
    <row r="600" spans="1:4" x14ac:dyDescent="0.25">
      <c r="A600" t="str">
        <f>DATA_GOES_HERE!Y599</f>
        <v>Green Hills</v>
      </c>
      <c r="B600" t="str">
        <f>IF(DATA_GOES_HERE!AH599="","",
IF(ISNUMBER(SEARCH("*ADULTS*",DATA_GOES_HERE!AH599)),"ADULTS",
IF(ISNUMBER(SEARCH("*CHILDREN*",DATA_GOES_HERE!AH599)),"CHILDREN",
IF(ISNUMBER(SEARCH("*TEENS*",DATA_GOES_HERE!AH599)),"TEENS"))))</f>
        <v>ADULTS</v>
      </c>
      <c r="D600" t="str">
        <f>CONCATENATE(DATA_GOES_HERE!A599,CHAR(13),DATA_GOES_HERE!L599,", ",TEXT((DATA_GOES_HERE!J599),"MMM D")," ",TEXT((DATA_GOES_HERE!M599), "h:mm am/pm"))</f>
        <v xml:space="preserve"> Southbound | A Poetry Reading with Luann Landon_x000D_Sunday, Mar 13 2:30 PM</v>
      </c>
    </row>
    <row r="601" spans="1:4" x14ac:dyDescent="0.25">
      <c r="A601" t="str">
        <f>DATA_GOES_HERE!Y430</f>
        <v>Bordeaux</v>
      </c>
      <c r="B601" t="str">
        <f>IF(DATA_GOES_HERE!AH430="","",
IF(ISNUMBER(SEARCH("*ADULTS*",DATA_GOES_HERE!AH430)),"ADULTS",
IF(ISNUMBER(SEARCH("*CHILDREN*",DATA_GOES_HERE!AH430)),"CHILDREN",
IF(ISNUMBER(SEARCH("*TEENS*",DATA_GOES_HERE!AH430)),"TEENS"))))</f>
        <v>TEENS</v>
      </c>
      <c r="D601" t="str">
        <f>CONCATENATE(DATA_GOES_HERE!A430,CHAR(13),DATA_GOES_HERE!L430,", ",TEXT((DATA_GOES_HERE!J430),"MMM D")," ",TEXT((DATA_GOES_HERE!M430), "h:mm am/pm"))</f>
        <v xml:space="preserve"> Teen Time: Hangout_x000D_Tuesday, May 17 4:00 PM</v>
      </c>
    </row>
    <row r="602" spans="1:4" x14ac:dyDescent="0.25">
      <c r="A602" t="str">
        <f>DATA_GOES_HERE!Y601</f>
        <v>Green Hills</v>
      </c>
      <c r="B602" t="str">
        <f>IF(DATA_GOES_HERE!AH601="","",
IF(ISNUMBER(SEARCH("*ADULTS*",DATA_GOES_HERE!AH601)),"ADULTS",
IF(ISNUMBER(SEARCH("*CHILDREN*",DATA_GOES_HERE!AH601)),"CHILDREN",
IF(ISNUMBER(SEARCH("*TEENS*",DATA_GOES_HERE!AH601)),"TEENS"))))</f>
        <v>CHILDREN</v>
      </c>
      <c r="D602" t="str">
        <f>CONCATENATE(DATA_GOES_HERE!A601,CHAR(13),DATA_GOES_HERE!L601,", ",TEXT((DATA_GOES_HERE!J601),"MMM D")," ",TEXT((DATA_GOES_HERE!M601), "h:mm am/pm"))</f>
        <v xml:space="preserve"> Toddler Tales_x000D_Monday, Mar 14 10:30 AM</v>
      </c>
    </row>
    <row r="603" spans="1:4" x14ac:dyDescent="0.25">
      <c r="A603" t="str">
        <f>DATA_GOES_HERE!Y432</f>
        <v>Bordeaux</v>
      </c>
      <c r="B603" t="str">
        <f>IF(DATA_GOES_HERE!AH432="","",
IF(ISNUMBER(SEARCH("*ADULTS*",DATA_GOES_HERE!AH432)),"ADULTS",
IF(ISNUMBER(SEARCH("*CHILDREN*",DATA_GOES_HERE!AH432)),"CHILDREN",
IF(ISNUMBER(SEARCH("*TEENS*",DATA_GOES_HERE!AH432)),"TEENS"))))</f>
        <v>TEENS</v>
      </c>
      <c r="D603" t="str">
        <f>CONCATENATE(DATA_GOES_HERE!A432,CHAR(13),DATA_GOES_HERE!L432,", ",TEXT((DATA_GOES_HERE!J432),"MMM D")," ",TEXT((DATA_GOES_HERE!M432), "h:mm am/pm"))</f>
        <v xml:space="preserve"> Teen Time: In it to Win It Wednesdays_x000D_Wednesday, May 18 4:00 PM</v>
      </c>
    </row>
    <row r="604" spans="1:4" x14ac:dyDescent="0.25">
      <c r="A604" t="str">
        <f>DATA_GOES_HERE!Y603</f>
        <v>Green Hills</v>
      </c>
      <c r="B604" t="str">
        <f>IF(DATA_GOES_HERE!AH603="","",
IF(ISNUMBER(SEARCH("*ADULTS*",DATA_GOES_HERE!AH603)),"ADULTS",
IF(ISNUMBER(SEARCH("*CHILDREN*",DATA_GOES_HERE!AH603)),"CHILDREN",
IF(ISNUMBER(SEARCH("*TEENS*",DATA_GOES_HERE!AH603)),"TEENS"))))</f>
        <v>TEENS</v>
      </c>
      <c r="D604" t="str">
        <f>CONCATENATE(DATA_GOES_HERE!A603,CHAR(13),DATA_GOES_HERE!L603,", ",TEXT((DATA_GOES_HERE!J603),"MMM D")," ",TEXT((DATA_GOES_HERE!M603), "h:mm am/pm"))</f>
        <v xml:space="preserve"> Teen Time_x000D_Monday, Mar 14 2:00 PM</v>
      </c>
    </row>
    <row r="605" spans="1:4" x14ac:dyDescent="0.25">
      <c r="A605" t="str">
        <f>DATA_GOES_HERE!Y434</f>
        <v>East</v>
      </c>
      <c r="B605" t="str">
        <f>IF(DATA_GOES_HERE!AH434="","",
IF(ISNUMBER(SEARCH("*ADULTS*",DATA_GOES_HERE!AH434)),"ADULTS",
IF(ISNUMBER(SEARCH("*CHILDREN*",DATA_GOES_HERE!AH434)),"CHILDREN",
IF(ISNUMBER(SEARCH("*TEENS*",DATA_GOES_HERE!AH434)),"TEENS"))))</f>
        <v>TEENS</v>
      </c>
      <c r="D605" t="str">
        <f>CONCATENATE(DATA_GOES_HERE!A434,CHAR(13),DATA_GOES_HERE!L434,", ",TEXT((DATA_GOES_HERE!J434),"MMM D")," ",TEXT((DATA_GOES_HERE!M434), "h:mm am/pm"))</f>
        <v xml:space="preserve"> Movie: Minions (2015)_x000D_Thursday, May 19 3:00 PM</v>
      </c>
    </row>
    <row r="606" spans="1:4" x14ac:dyDescent="0.25">
      <c r="A606" t="str">
        <f>DATA_GOES_HERE!Y605</f>
        <v>Green Hills</v>
      </c>
      <c r="B606" t="str">
        <f>IF(DATA_GOES_HERE!AH605="","",
IF(ISNUMBER(SEARCH("*ADULTS*",DATA_GOES_HERE!AH605)),"ADULTS",
IF(ISNUMBER(SEARCH("*CHILDREN*",DATA_GOES_HERE!AH605)),"CHILDREN",
IF(ISNUMBER(SEARCH("*TEENS*",DATA_GOES_HERE!AH605)),"TEENS"))))</f>
        <v>TEENS</v>
      </c>
      <c r="D606" t="str">
        <f>CONCATENATE(DATA_GOES_HERE!A605,CHAR(13),DATA_GOES_HERE!L605,", ",TEXT((DATA_GOES_HERE!J605),"MMM D")," ",TEXT((DATA_GOES_HERE!M605), "h:mm am/pm"))</f>
        <v xml:space="preserve"> Studio NPL: Digital Programs_x000D_Monday, Mar 14 2:30 PM</v>
      </c>
    </row>
    <row r="607" spans="1:4" x14ac:dyDescent="0.25">
      <c r="A607" t="str">
        <f>DATA_GOES_HERE!Y436</f>
        <v>Bordeaux</v>
      </c>
      <c r="B607" t="str">
        <f>IF(DATA_GOES_HERE!AH436="","",
IF(ISNUMBER(SEARCH("*ADULTS*",DATA_GOES_HERE!AH436)),"ADULTS",
IF(ISNUMBER(SEARCH("*CHILDREN*",DATA_GOES_HERE!AH436)),"CHILDREN",
IF(ISNUMBER(SEARCH("*TEENS*",DATA_GOES_HERE!AH436)),"TEENS"))))</f>
        <v>TEENS</v>
      </c>
      <c r="D607" t="str">
        <f>CONCATENATE(DATA_GOES_HERE!A436,CHAR(13),DATA_GOES_HERE!L436,", ",TEXT((DATA_GOES_HERE!J436),"MMM D")," ",TEXT((DATA_GOES_HERE!M436), "h:mm am/pm"))</f>
        <v xml:space="preserve"> Teen Time: Technology Thursdays_x000D_Thursday, May 19 4:00 PM</v>
      </c>
    </row>
    <row r="608" spans="1:4" x14ac:dyDescent="0.25">
      <c r="A608" t="str">
        <f>DATA_GOES_HERE!Y607</f>
        <v>Green Hills</v>
      </c>
      <c r="B608" t="str">
        <f>IF(DATA_GOES_HERE!AH607="","",
IF(ISNUMBER(SEARCH("*ADULTS*",DATA_GOES_HERE!AH607)),"ADULTS",
IF(ISNUMBER(SEARCH("*CHILDREN*",DATA_GOES_HERE!AH607)),"CHILDREN",
IF(ISNUMBER(SEARCH("*TEENS*",DATA_GOES_HERE!AH607)),"TEENS"))))</f>
        <v>CHILDREN</v>
      </c>
      <c r="D608" t="str">
        <f>CONCATENATE(DATA_GOES_HERE!A607,CHAR(13),DATA_GOES_HERE!L607,", ",TEXT((DATA_GOES_HERE!J607),"MMM D")," ",TEXT((DATA_GOES_HERE!M607), "h:mm am/pm"))</f>
        <v xml:space="preserve"> Nightlight Story Time_x000D_Monday, Mar 14 6:00 PM</v>
      </c>
    </row>
    <row r="609" spans="1:4" x14ac:dyDescent="0.25">
      <c r="A609" t="str">
        <f>DATA_GOES_HERE!Y438</f>
        <v>East</v>
      </c>
      <c r="B609" t="str">
        <f>IF(DATA_GOES_HERE!AH438="","",
IF(ISNUMBER(SEARCH("*ADULTS*",DATA_GOES_HERE!AH438)),"ADULTS",
IF(ISNUMBER(SEARCH("*CHILDREN*",DATA_GOES_HERE!AH438)),"CHILDREN",
IF(ISNUMBER(SEARCH("*TEENS*",DATA_GOES_HERE!AH438)),"TEENS"))))</f>
        <v>ADULTS</v>
      </c>
      <c r="D609" t="str">
        <f>CONCATENATE(DATA_GOES_HERE!A438,CHAR(13),DATA_GOES_HERE!L438,", ",TEXT((DATA_GOES_HERE!J438),"MMM D")," ",TEXT((DATA_GOES_HERE!M438), "h:mm am/pm"))</f>
        <v xml:space="preserve"> Yoga_x000D_Thursday, May 19 6:30 PM</v>
      </c>
    </row>
    <row r="610" spans="1:4" x14ac:dyDescent="0.25">
      <c r="A610" t="str">
        <f>DATA_GOES_HERE!Y609</f>
        <v>Green Hills</v>
      </c>
      <c r="B610" t="str">
        <f>IF(DATA_GOES_HERE!AH609="","",
IF(ISNUMBER(SEARCH("*ADULTS*",DATA_GOES_HERE!AH609)),"ADULTS",
IF(ISNUMBER(SEARCH("*CHILDREN*",DATA_GOES_HERE!AH609)),"CHILDREN",
IF(ISNUMBER(SEARCH("*TEENS*",DATA_GOES_HERE!AH609)),"TEENS"))))</f>
        <v>ADULTS</v>
      </c>
      <c r="D610" t="str">
        <f>CONCATENATE(DATA_GOES_HERE!A609,CHAR(13),DATA_GOES_HERE!L609,", ",TEXT((DATA_GOES_HERE!J609),"MMM D")," ",TEXT((DATA_GOES_HERE!M609), "h:mm am/pm"))</f>
        <v xml:space="preserve"> Getting Started With Microsoft Excel_x000D_Tuesday, Mar 15 10:30 AM</v>
      </c>
    </row>
    <row r="611" spans="1:4" x14ac:dyDescent="0.25">
      <c r="A611" t="str">
        <f>DATA_GOES_HERE!Y440</f>
        <v>Donelson</v>
      </c>
      <c r="B611" t="str">
        <f>IF(DATA_GOES_HERE!AH440="","",
IF(ISNUMBER(SEARCH("*ADULTS*",DATA_GOES_HERE!AH440)),"ADULTS",
IF(ISNUMBER(SEARCH("*CHILDREN*",DATA_GOES_HERE!AH440)),"CHILDREN",
IF(ISNUMBER(SEARCH("*TEENS*",DATA_GOES_HERE!AH440)),"TEENS"))))</f>
        <v>CHILDREN</v>
      </c>
      <c r="D611" t="str">
        <f>CONCATENATE(DATA_GOES_HERE!A440,CHAR(13),DATA_GOES_HERE!L440,", ",TEXT((DATA_GOES_HERE!J440),"MMM D")," ",TEXT((DATA_GOES_HERE!M440), "h:mm am/pm"))</f>
        <v xml:space="preserve"> Preschool Story Time_x000D_Monday, May 23 10:30 AM</v>
      </c>
    </row>
    <row r="612" spans="1:4" x14ac:dyDescent="0.25">
      <c r="A612" t="str">
        <f>DATA_GOES_HERE!Y611</f>
        <v>Green Hills</v>
      </c>
      <c r="B612" t="str">
        <f>IF(DATA_GOES_HERE!AH611="","",
IF(ISNUMBER(SEARCH("*ADULTS*",DATA_GOES_HERE!AH611)),"ADULTS",
IF(ISNUMBER(SEARCH("*CHILDREN*",DATA_GOES_HERE!AH611)),"CHILDREN",
IF(ISNUMBER(SEARCH("*TEENS*",DATA_GOES_HERE!AH611)),"TEENS"))))</f>
        <v>TEENS</v>
      </c>
      <c r="D612" t="str">
        <f>CONCATENATE(DATA_GOES_HERE!A611,CHAR(13),DATA_GOES_HERE!L611,", ",TEXT((DATA_GOES_HERE!J611),"MMM D")," ",TEXT((DATA_GOES_HERE!M611), "h:mm am/pm"))</f>
        <v xml:space="preserve"> Teen Time_x000D_Tuesday, Mar 15 2:00 PM</v>
      </c>
    </row>
    <row r="613" spans="1:4" x14ac:dyDescent="0.25">
      <c r="A613" t="str">
        <f>DATA_GOES_HERE!Y442</f>
        <v>Bordeaux</v>
      </c>
      <c r="B613" t="str">
        <f>IF(DATA_GOES_HERE!AH442="","",
IF(ISNUMBER(SEARCH("*ADULTS*",DATA_GOES_HERE!AH442)),"ADULTS",
IF(ISNUMBER(SEARCH("*CHILDREN*",DATA_GOES_HERE!AH442)),"CHILDREN",
IF(ISNUMBER(SEARCH("*TEENS*",DATA_GOES_HERE!AH442)),"TEENS"))))</f>
        <v>CHILDREN</v>
      </c>
      <c r="D613" t="str">
        <f>CONCATENATE(DATA_GOES_HERE!A442,CHAR(13),DATA_GOES_HERE!L442,", ",TEXT((DATA_GOES_HERE!J442),"MMM D")," ",TEXT((DATA_GOES_HERE!M442), "h:mm am/pm"))</f>
        <v xml:space="preserve"> Preschool Story Time_x000D_Tuesday, May 24 10:30 AM</v>
      </c>
    </row>
    <row r="614" spans="1:4" x14ac:dyDescent="0.25">
      <c r="A614" t="str">
        <f>DATA_GOES_HERE!Y613</f>
        <v>Green Hills</v>
      </c>
      <c r="B614" t="str">
        <f>IF(DATA_GOES_HERE!AH613="","",
IF(ISNUMBER(SEARCH("*ADULTS*",DATA_GOES_HERE!AH613)),"ADULTS",
IF(ISNUMBER(SEARCH("*CHILDREN*",DATA_GOES_HERE!AH613)),"CHILDREN",
IF(ISNUMBER(SEARCH("*TEENS*",DATA_GOES_HERE!AH613)),"TEENS"))))</f>
        <v>ADULTS</v>
      </c>
      <c r="D614" t="str">
        <f>CONCATENATE(DATA_GOES_HERE!A613,CHAR(13),DATA_GOES_HERE!L613,", ",TEXT((DATA_GOES_HERE!J613),"MMM D")," ",TEXT((DATA_GOES_HERE!M613), "h:mm am/pm"))</f>
        <v xml:space="preserve"> AARP Tax Filing Help_x000D_Wednesday, Mar 16 10:00 AM</v>
      </c>
    </row>
    <row r="615" spans="1:4" x14ac:dyDescent="0.25">
      <c r="A615" t="str">
        <f>DATA_GOES_HERE!Y444</f>
        <v>East</v>
      </c>
      <c r="B615" t="str">
        <f>IF(DATA_GOES_HERE!AH444="","",
IF(ISNUMBER(SEARCH("*ADULTS*",DATA_GOES_HERE!AH444)),"ADULTS",
IF(ISNUMBER(SEARCH("*CHILDREN*",DATA_GOES_HERE!AH444)),"CHILDREN",
IF(ISNUMBER(SEARCH("*TEENS*",DATA_GOES_HERE!AH444)),"TEENS"))))</f>
        <v>ADULTS</v>
      </c>
      <c r="D615" t="str">
        <f>CONCATENATE(DATA_GOES_HERE!A444,CHAR(13),DATA_GOES_HERE!L444,", ",TEXT((DATA_GOES_HERE!J444),"MMM D")," ",TEXT((DATA_GOES_HERE!M444), "h:mm am/pm"))</f>
        <v xml:space="preserve"> Reading on Your Mobile Device_x000D_Tuesday, May 24 6:30 PM</v>
      </c>
    </row>
    <row r="616" spans="1:4" x14ac:dyDescent="0.25">
      <c r="A616" t="str">
        <f>DATA_GOES_HERE!Y615</f>
        <v>Green Hills</v>
      </c>
      <c r="B616" t="str">
        <f>IF(DATA_GOES_HERE!AH615="","",
IF(ISNUMBER(SEARCH("*ADULTS*",DATA_GOES_HERE!AH615)),"ADULTS",
IF(ISNUMBER(SEARCH("*CHILDREN*",DATA_GOES_HERE!AH615)),"CHILDREN",
IF(ISNUMBER(SEARCH("*TEENS*",DATA_GOES_HERE!AH615)),"TEENS"))))</f>
        <v>CHILDREN</v>
      </c>
      <c r="D616" t="str">
        <f>CONCATENATE(DATA_GOES_HERE!A615,CHAR(13),DATA_GOES_HERE!L615,", ",TEXT((DATA_GOES_HERE!J615),"MMM D")," ",TEXT((DATA_GOES_HERE!M615), "h:mm am/pm"))</f>
        <v xml:space="preserve"> Little Learners_x000D_Wednesday, Mar 16 10:30 AM</v>
      </c>
    </row>
    <row r="617" spans="1:4" x14ac:dyDescent="0.25">
      <c r="A617" t="str">
        <f>DATA_GOES_HERE!Y446</f>
        <v>East</v>
      </c>
      <c r="B617" t="str">
        <f>IF(DATA_GOES_HERE!AH446="","",
IF(ISNUMBER(SEARCH("*ADULTS*",DATA_GOES_HERE!AH446)),"ADULTS",
IF(ISNUMBER(SEARCH("*CHILDREN*",DATA_GOES_HERE!AH446)),"CHILDREN",
IF(ISNUMBER(SEARCH("*TEENS*",DATA_GOES_HERE!AH446)),"TEENS"))))</f>
        <v>TEENS</v>
      </c>
      <c r="D617" t="str">
        <f>CONCATENATE(DATA_GOES_HERE!A446,CHAR(13),DATA_GOES_HERE!L446,", ",TEXT((DATA_GOES_HERE!J446),"MMM D")," ",TEXT((DATA_GOES_HERE!M446), "h:mm am/pm"))</f>
        <v xml:space="preserve"> Tech Thursday_x000D_Thursday, May 26 3:00 PM</v>
      </c>
    </row>
    <row r="618" spans="1:4" x14ac:dyDescent="0.25">
      <c r="A618" t="str">
        <f>DATA_GOES_HERE!Y617</f>
        <v>Green Hills</v>
      </c>
      <c r="B618" t="str">
        <f>IF(DATA_GOES_HERE!AH617="","",
IF(ISNUMBER(SEARCH("*ADULTS*",DATA_GOES_HERE!AH617)),"ADULTS",
IF(ISNUMBER(SEARCH("*CHILDREN*",DATA_GOES_HERE!AH617)),"CHILDREN",
IF(ISNUMBER(SEARCH("*TEENS*",DATA_GOES_HERE!AH617)),"TEENS"))))</f>
        <v>TEENS</v>
      </c>
      <c r="D618" t="str">
        <f>CONCATENATE(DATA_GOES_HERE!A617,CHAR(13),DATA_GOES_HERE!L617,", ",TEXT((DATA_GOES_HERE!J617),"MMM D")," ",TEXT((DATA_GOES_HERE!M617), "h:mm am/pm"))</f>
        <v xml:space="preserve"> Studio NPL: Digital Programs_x000D_Wednesday, Mar 16 2:30 PM</v>
      </c>
    </row>
    <row r="619" spans="1:4" x14ac:dyDescent="0.25">
      <c r="A619">
        <f>DATA_GOES_HERE!Y448</f>
        <v>0</v>
      </c>
      <c r="B619" t="str">
        <f>IF(DATA_GOES_HERE!AH448="","",
IF(ISNUMBER(SEARCH("*ADULTS*",DATA_GOES_HERE!AH448)),"ADULTS",
IF(ISNUMBER(SEARCH("*CHILDREN*",DATA_GOES_HERE!AH448)),"CHILDREN",
IF(ISNUMBER(SEARCH("*TEENS*",DATA_GOES_HERE!AH448)),"TEENS"))))</f>
        <v/>
      </c>
      <c r="D619" t="str">
        <f>CONCATENATE(DATA_GOES_HERE!A448,CHAR(13),DATA_GOES_HERE!L448,", ",TEXT((DATA_GOES_HERE!J448),"MMM D")," ",TEXT((DATA_GOES_HERE!M448), "h:mm am/pm"))</f>
        <v>_x000D_, Jan 0 12:00 AM</v>
      </c>
    </row>
    <row r="620" spans="1:4" x14ac:dyDescent="0.25">
      <c r="A620" t="str">
        <f>DATA_GOES_HERE!Y619</f>
        <v>Green Hills</v>
      </c>
      <c r="B620" t="str">
        <f>IF(DATA_GOES_HERE!AH619="","",
IF(ISNUMBER(SEARCH("*ADULTS*",DATA_GOES_HERE!AH619)),"ADULTS",
IF(ISNUMBER(SEARCH("*CHILDREN*",DATA_GOES_HERE!AH619)),"CHILDREN",
IF(ISNUMBER(SEARCH("*TEENS*",DATA_GOES_HERE!AH619)),"TEENS"))))</f>
        <v>TEENS</v>
      </c>
      <c r="D620" t="str">
        <f>CONCATENATE(DATA_GOES_HERE!A619,CHAR(13),DATA_GOES_HERE!L619,", ",TEXT((DATA_GOES_HERE!J619),"MMM D")," ",TEXT((DATA_GOES_HERE!M619), "h:mm am/pm"))</f>
        <v xml:space="preserve"> Teen Time_x000D_Thursday, Mar 17 2:00 PM</v>
      </c>
    </row>
    <row r="621" spans="1:4" x14ac:dyDescent="0.25">
      <c r="A621" t="str">
        <f>DATA_GOES_HERE!Y450</f>
        <v>East</v>
      </c>
      <c r="B621" t="str">
        <f>IF(DATA_GOES_HERE!AH450="","",
IF(ISNUMBER(SEARCH("*ADULTS*",DATA_GOES_HERE!AH450)),"ADULTS",
IF(ISNUMBER(SEARCH("*CHILDREN*",DATA_GOES_HERE!AH450)),"CHILDREN",
IF(ISNUMBER(SEARCH("*TEENS*",DATA_GOES_HERE!AH450)),"TEENS"))))</f>
        <v>ADULTS</v>
      </c>
      <c r="D621" t="str">
        <f>CONCATENATE(DATA_GOES_HERE!A450,CHAR(13),DATA_GOES_HERE!L450,", ",TEXT((DATA_GOES_HERE!J450),"MMM D")," ",TEXT((DATA_GOES_HERE!M450), "h:mm am/pm"))</f>
        <v xml:space="preserve"> Yoga_x000D_Thursday, May 26 6:30 PM</v>
      </c>
    </row>
    <row r="622" spans="1:4" x14ac:dyDescent="0.25">
      <c r="A622" t="str">
        <f>DATA_GOES_HERE!Y621</f>
        <v>Green Hills</v>
      </c>
      <c r="B622" t="str">
        <f>IF(DATA_GOES_HERE!AH621="","",
IF(ISNUMBER(SEARCH("*ADULTS*",DATA_GOES_HERE!AH621)),"ADULTS",
IF(ISNUMBER(SEARCH("*CHILDREN*",DATA_GOES_HERE!AH621)),"CHILDREN",
IF(ISNUMBER(SEARCH("*TEENS*",DATA_GOES_HERE!AH621)),"TEENS"))))</f>
        <v>CHILDREN</v>
      </c>
      <c r="D622" t="str">
        <f>CONCATENATE(DATA_GOES_HERE!A621,CHAR(13),DATA_GOES_HERE!L621,", ",TEXT((DATA_GOES_HERE!J621),"MMM D")," ",TEXT((DATA_GOES_HERE!M621), "h:mm am/pm"))</f>
        <v xml:space="preserve"> Big Kids Club _x000D_Thursday, Mar 17 4:00 PM</v>
      </c>
    </row>
    <row r="623" spans="1:4" x14ac:dyDescent="0.25">
      <c r="A623" t="str">
        <f>DATA_GOES_HERE!Y452</f>
        <v>Bordeaux</v>
      </c>
      <c r="B623" t="str">
        <f>IF(DATA_GOES_HERE!AH452="","",
IF(ISNUMBER(SEARCH("*ADULTS*",DATA_GOES_HERE!AH452)),"ADULTS",
IF(ISNUMBER(SEARCH("*CHILDREN*",DATA_GOES_HERE!AH452)),"CHILDREN",
IF(ISNUMBER(SEARCH("*TEENS*",DATA_GOES_HERE!AH452)),"TEENS"))))</f>
        <v>CHILDREN</v>
      </c>
      <c r="D623" t="str">
        <f>CONCATENATE(DATA_GOES_HERE!A452,CHAR(13),DATA_GOES_HERE!L452,", ",TEXT((DATA_GOES_HERE!J452),"MMM D")," ",TEXT((DATA_GOES_HERE!M452), "h:mm am/pm"))</f>
        <v xml:space="preserve"> Preschool Story Time_x000D_Tuesday, May 31 10:30 AM</v>
      </c>
    </row>
    <row r="624" spans="1:4" x14ac:dyDescent="0.25">
      <c r="A624" t="str">
        <f>DATA_GOES_HERE!Y623</f>
        <v>Green Hills</v>
      </c>
      <c r="B624" t="str">
        <f>IF(DATA_GOES_HERE!AH623="","",
IF(ISNUMBER(SEARCH("*ADULTS*",DATA_GOES_HERE!AH623)),"ADULTS",
IF(ISNUMBER(SEARCH("*CHILDREN*",DATA_GOES_HERE!AH623)),"CHILDREN",
IF(ISNUMBER(SEARCH("*TEENS*",DATA_GOES_HERE!AH623)),"TEENS"))))</f>
        <v>CHILDREN</v>
      </c>
      <c r="D624" t="str">
        <f>CONCATENATE(DATA_GOES_HERE!A623,CHAR(13),DATA_GOES_HERE!L623,", ",TEXT((DATA_GOES_HERE!J623),"MMM D")," ",TEXT((DATA_GOES_HERE!M623), "h:mm am/pm"))</f>
        <v xml:space="preserve"> Artsy Afternoons_x000D_Saturday, Mar 19 3:00 PM</v>
      </c>
    </row>
    <row r="625" spans="1:4" x14ac:dyDescent="0.25">
      <c r="A625" t="str">
        <f>DATA_GOES_HERE!Y454</f>
        <v>Bordeaux</v>
      </c>
      <c r="B625" t="str">
        <f>IF(DATA_GOES_HERE!AH454="","",
IF(ISNUMBER(SEARCH("*ADULTS*",DATA_GOES_HERE!AH454)),"ADULTS",
IF(ISNUMBER(SEARCH("*CHILDREN*",DATA_GOES_HERE!AH454)),"CHILDREN",
IF(ISNUMBER(SEARCH("*TEENS*",DATA_GOES_HERE!AH454)),"TEENS"))))</f>
        <v>CHILDREN</v>
      </c>
      <c r="D625" t="str">
        <f>CONCATENATE(DATA_GOES_HERE!A454,CHAR(13),DATA_GOES_HERE!L454,", ",TEXT((DATA_GOES_HERE!J454),"MMM D")," ",TEXT((DATA_GOES_HERE!M454), "h:mm am/pm"))</f>
        <v xml:space="preserve"> Twilight Story Hour_x000D_Tuesday, May 31 6:00 PM</v>
      </c>
    </row>
    <row r="626" spans="1:4" x14ac:dyDescent="0.25">
      <c r="A626" t="str">
        <f>DATA_GOES_HERE!Y625</f>
        <v>Green Hills</v>
      </c>
      <c r="B626" t="str">
        <f>IF(DATA_GOES_HERE!AH625="","",
IF(ISNUMBER(SEARCH("*ADULTS*",DATA_GOES_HERE!AH625)),"ADULTS",
IF(ISNUMBER(SEARCH("*CHILDREN*",DATA_GOES_HERE!AH625)),"CHILDREN",
IF(ISNUMBER(SEARCH("*TEENS*",DATA_GOES_HERE!AH625)),"TEENS"))))</f>
        <v>ADULTS</v>
      </c>
      <c r="D626" t="str">
        <f>CONCATENATE(DATA_GOES_HERE!A625,CHAR(13),DATA_GOES_HERE!L625,", ",TEXT((DATA_GOES_HERE!J625),"MMM D")," ",TEXT((DATA_GOES_HERE!M625), "h:mm am/pm"))</f>
        <v xml:space="preserve"> AARP Tax Filing Help_x000D_Monday, Mar 21 10:00 AM</v>
      </c>
    </row>
    <row r="627" spans="1:4" x14ac:dyDescent="0.25">
      <c r="A627" t="str">
        <f>DATA_GOES_HERE!Y456</f>
        <v>Edgehill</v>
      </c>
      <c r="B627" t="str">
        <f>IF(DATA_GOES_HERE!AH456="","",
IF(ISNUMBER(SEARCH("*ADULTS*",DATA_GOES_HERE!AH456)),"ADULTS",
IF(ISNUMBER(SEARCH("*CHILDREN*",DATA_GOES_HERE!AH456)),"CHILDREN",
IF(ISNUMBER(SEARCH("*TEENS*",DATA_GOES_HERE!AH456)),"TEENS"))))</f>
        <v>CHILDREN</v>
      </c>
      <c r="D627" t="str">
        <f>CONCATENATE(DATA_GOES_HERE!A456,CHAR(13),DATA_GOES_HERE!L456,", ",TEXT((DATA_GOES_HERE!J456),"MMM D")," ",TEXT((DATA_GOES_HERE!M456), "h:mm am/pm"))</f>
        <v xml:space="preserve"> Paper Plate Pig Craft _x000D_Tuesday, Mar 1 4:00 PM</v>
      </c>
    </row>
    <row r="628" spans="1:4" x14ac:dyDescent="0.25">
      <c r="A628" t="str">
        <f>DATA_GOES_HERE!Y627</f>
        <v>Green Hills</v>
      </c>
      <c r="B628" t="str">
        <f>IF(DATA_GOES_HERE!AH627="","",
IF(ISNUMBER(SEARCH("*ADULTS*",DATA_GOES_HERE!AH627)),"ADULTS",
IF(ISNUMBER(SEARCH("*CHILDREN*",DATA_GOES_HERE!AH627)),"CHILDREN",
IF(ISNUMBER(SEARCH("*TEENS*",DATA_GOES_HERE!AH627)),"TEENS"))))</f>
        <v>CHILDREN</v>
      </c>
      <c r="D628" t="str">
        <f>CONCATENATE(DATA_GOES_HERE!A627,CHAR(13),DATA_GOES_HERE!L627,", ",TEXT((DATA_GOES_HERE!J627),"MMM D")," ",TEXT((DATA_GOES_HERE!M627), "h:mm am/pm"))</f>
        <v xml:space="preserve"> Toddler Tales_x000D_Monday, Mar 21 11:15 AM</v>
      </c>
    </row>
    <row r="629" spans="1:4" x14ac:dyDescent="0.25">
      <c r="A629" t="str">
        <f>DATA_GOES_HERE!Y458</f>
        <v>Goodlettsville</v>
      </c>
      <c r="B629" t="str">
        <f>IF(DATA_GOES_HERE!AH458="","",
IF(ISNUMBER(SEARCH("*ADULTS*",DATA_GOES_HERE!AH458)),"ADULTS",
IF(ISNUMBER(SEARCH("*CHILDREN*",DATA_GOES_HERE!AH458)),"CHILDREN",
IF(ISNUMBER(SEARCH("*TEENS*",DATA_GOES_HERE!AH458)),"TEENS"))))</f>
        <v>CHILDREN</v>
      </c>
      <c r="D629" t="str">
        <f>CONCATENATE(DATA_GOES_HERE!A458,CHAR(13),DATA_GOES_HERE!L458,", ",TEXT((DATA_GOES_HERE!J458),"MMM D")," ",TEXT((DATA_GOES_HERE!M458), "h:mm am/pm"))</f>
        <v xml:space="preserve"> Preschool Story Time_x000D_Wednesday, Mar 2 10:30 AM</v>
      </c>
    </row>
    <row r="630" spans="1:4" x14ac:dyDescent="0.25">
      <c r="A630" t="str">
        <f>DATA_GOES_HERE!Y629</f>
        <v>Green Hills</v>
      </c>
      <c r="B630" t="str">
        <f>IF(DATA_GOES_HERE!AH629="","",
IF(ISNUMBER(SEARCH("*ADULTS*",DATA_GOES_HERE!AH629)),"ADULTS",
IF(ISNUMBER(SEARCH("*CHILDREN*",DATA_GOES_HERE!AH629)),"CHILDREN",
IF(ISNUMBER(SEARCH("*TEENS*",DATA_GOES_HERE!AH629)),"TEENS"))))</f>
        <v>TEENS</v>
      </c>
      <c r="D630" t="str">
        <f>CONCATENATE(DATA_GOES_HERE!A629,CHAR(13),DATA_GOES_HERE!L629,", ",TEXT((DATA_GOES_HERE!J629),"MMM D")," ",TEXT((DATA_GOES_HERE!M629), "h:mm am/pm"))</f>
        <v xml:space="preserve"> Studio NPL: Digital Programs_x000D_Monday, Mar 21 2:30 PM</v>
      </c>
    </row>
    <row r="631" spans="1:4" x14ac:dyDescent="0.25">
      <c r="A631" t="str">
        <f>DATA_GOES_HERE!Y460</f>
        <v>Goodlettsville</v>
      </c>
      <c r="B631" t="str">
        <f>IF(DATA_GOES_HERE!AH460="","",
IF(ISNUMBER(SEARCH("*ADULTS*",DATA_GOES_HERE!AH460)),"ADULTS",
IF(ISNUMBER(SEARCH("*CHILDREN*",DATA_GOES_HERE!AH460)),"CHILDREN",
IF(ISNUMBER(SEARCH("*TEENS*",DATA_GOES_HERE!AH460)),"TEENS"))))</f>
        <v>ADULTS</v>
      </c>
      <c r="D631" t="str">
        <f>CONCATENATE(DATA_GOES_HERE!A460,CHAR(13),DATA_GOES_HERE!L460,", ",TEXT((DATA_GOES_HERE!J460),"MMM D")," ",TEXT((DATA_GOES_HERE!M460), "h:mm am/pm"))</f>
        <v xml:space="preserve"> Needle Arts_x000D_Thursday, Mar 3 6:00 PM</v>
      </c>
    </row>
    <row r="632" spans="1:4" x14ac:dyDescent="0.25">
      <c r="A632" t="str">
        <f>DATA_GOES_HERE!Y631</f>
        <v>Green Hills</v>
      </c>
      <c r="B632" t="str">
        <f>IF(DATA_GOES_HERE!AH631="","",
IF(ISNUMBER(SEARCH("*ADULTS*",DATA_GOES_HERE!AH631)),"ADULTS",
IF(ISNUMBER(SEARCH("*CHILDREN*",DATA_GOES_HERE!AH631)),"CHILDREN",
IF(ISNUMBER(SEARCH("*TEENS*",DATA_GOES_HERE!AH631)),"TEENS"))))</f>
        <v>CHILDREN</v>
      </c>
      <c r="D632" t="str">
        <f>CONCATENATE(DATA_GOES_HERE!A631,CHAR(13),DATA_GOES_HERE!L631,", ",TEXT((DATA_GOES_HERE!J631),"MMM D")," ",TEXT((DATA_GOES_HERE!M631), "h:mm am/pm"))</f>
        <v xml:space="preserve"> Sounds of Storytelling_x000D_Tuesday, Mar 22 10:30 AM</v>
      </c>
    </row>
    <row r="633" spans="1:4" x14ac:dyDescent="0.25">
      <c r="A633" t="str">
        <f>DATA_GOES_HERE!Y462</f>
        <v>Goodlettsville</v>
      </c>
      <c r="B633" t="str">
        <f>IF(DATA_GOES_HERE!AH462="","",
IF(ISNUMBER(SEARCH("*ADULTS*",DATA_GOES_HERE!AH462)),"ADULTS",
IF(ISNUMBER(SEARCH("*CHILDREN*",DATA_GOES_HERE!AH462)),"CHILDREN",
IF(ISNUMBER(SEARCH("*TEENS*",DATA_GOES_HERE!AH462)),"TEENS"))))</f>
        <v>CHILDREN</v>
      </c>
      <c r="D633" t="str">
        <f>CONCATENATE(DATA_GOES_HERE!A462,CHAR(13),DATA_GOES_HERE!L462,", ",TEXT((DATA_GOES_HERE!J462),"MMM D")," ",TEXT((DATA_GOES_HERE!M462), "h:mm am/pm"))</f>
        <v xml:space="preserve"> Toddler Time_x000D_Monday, Mar 7 10:30 AM</v>
      </c>
    </row>
    <row r="634" spans="1:4" x14ac:dyDescent="0.25">
      <c r="A634" t="str">
        <f>DATA_GOES_HERE!Y633</f>
        <v>Green Hills</v>
      </c>
      <c r="B634" t="str">
        <f>IF(DATA_GOES_HERE!AH633="","",
IF(ISNUMBER(SEARCH("*ADULTS*",DATA_GOES_HERE!AH633)),"ADULTS",
IF(ISNUMBER(SEARCH("*CHILDREN*",DATA_GOES_HERE!AH633)),"CHILDREN",
IF(ISNUMBER(SEARCH("*TEENS*",DATA_GOES_HERE!AH633)),"TEENS"))))</f>
        <v>ADULTS</v>
      </c>
      <c r="D634" t="str">
        <f>CONCATENATE(DATA_GOES_HERE!A633,CHAR(13),DATA_GOES_HERE!L633,", ",TEXT((DATA_GOES_HERE!J633),"MMM D")," ",TEXT((DATA_GOES_HERE!M633), "h:mm am/pm"))</f>
        <v xml:space="preserve"> Mindfulness Meditation_x000D_Tuesday, Mar 22 6:30 PM</v>
      </c>
    </row>
    <row r="635" spans="1:4" x14ac:dyDescent="0.25">
      <c r="A635" t="str">
        <f>DATA_GOES_HERE!Y464</f>
        <v>Goodlettsville</v>
      </c>
      <c r="B635" t="str">
        <f>IF(DATA_GOES_HERE!AH464="","",
IF(ISNUMBER(SEARCH("*ADULTS*",DATA_GOES_HERE!AH464)),"ADULTS",
IF(ISNUMBER(SEARCH("*CHILDREN*",DATA_GOES_HERE!AH464)),"CHILDREN",
IF(ISNUMBER(SEARCH("*TEENS*",DATA_GOES_HERE!AH464)),"TEENS"))))</f>
        <v>ADULTS</v>
      </c>
      <c r="D635" t="str">
        <f>CONCATENATE(DATA_GOES_HERE!A464,CHAR(13),DATA_GOES_HERE!L464,", ",TEXT((DATA_GOES_HERE!J464),"MMM D")," ",TEXT((DATA_GOES_HERE!M464), "h:mm am/pm"))</f>
        <v xml:space="preserve"> Nashville Reads Movie: The Loving Story (2011)_x000D_Tuesday, Mar 8 5:30 PM</v>
      </c>
    </row>
    <row r="636" spans="1:4" x14ac:dyDescent="0.25">
      <c r="A636" t="str">
        <f>DATA_GOES_HERE!Y635</f>
        <v>Green Hills</v>
      </c>
      <c r="B636" t="str">
        <f>IF(DATA_GOES_HERE!AH635="","",
IF(ISNUMBER(SEARCH("*ADULTS*",DATA_GOES_HERE!AH635)),"ADULTS",
IF(ISNUMBER(SEARCH("*CHILDREN*",DATA_GOES_HERE!AH635)),"CHILDREN",
IF(ISNUMBER(SEARCH("*TEENS*",DATA_GOES_HERE!AH635)),"TEENS"))))</f>
        <v>ADULTS</v>
      </c>
      <c r="D636" t="str">
        <f>CONCATENATE(DATA_GOES_HERE!A635,CHAR(13),DATA_GOES_HERE!L635,", ",TEXT((DATA_GOES_HERE!J635),"MMM D")," ",TEXT((DATA_GOES_HERE!M635), "h:mm am/pm"))</f>
        <v xml:space="preserve"> Getting Started with Digital Magazines_x000D_Wednesday, Mar 23 10:30 AM</v>
      </c>
    </row>
    <row r="637" spans="1:4" x14ac:dyDescent="0.25">
      <c r="A637" t="str">
        <f>DATA_GOES_HERE!Y466</f>
        <v>Edgehill</v>
      </c>
      <c r="B637" t="str">
        <f>IF(DATA_GOES_HERE!AH466="","",
IF(ISNUMBER(SEARCH("*ADULTS*",DATA_GOES_HERE!AH466)),"ADULTS",
IF(ISNUMBER(SEARCH("*CHILDREN*",DATA_GOES_HERE!AH466)),"CHILDREN",
IF(ISNUMBER(SEARCH("*TEENS*",DATA_GOES_HERE!AH466)),"TEENS"))))</f>
        <v>CHILDREN</v>
      </c>
      <c r="D637" t="str">
        <f>CONCATENATE(DATA_GOES_HERE!A466,CHAR(13),DATA_GOES_HERE!L466,", ",TEXT((DATA_GOES_HERE!J466),"MMM D")," ",TEXT((DATA_GOES_HERE!M466), "h:mm am/pm"))</f>
        <v xml:space="preserve"> Family-Friendly Movie_x000D_Wednesday, Mar 9 3:00 PM</v>
      </c>
    </row>
    <row r="638" spans="1:4" x14ac:dyDescent="0.25">
      <c r="A638" t="str">
        <f>DATA_GOES_HERE!Y637</f>
        <v>Green Hills</v>
      </c>
      <c r="B638" t="str">
        <f>IF(DATA_GOES_HERE!AH637="","",
IF(ISNUMBER(SEARCH("*ADULTS*",DATA_GOES_HERE!AH637)),"ADULTS",
IF(ISNUMBER(SEARCH("*CHILDREN*",DATA_GOES_HERE!AH637)),"CHILDREN",
IF(ISNUMBER(SEARCH("*TEENS*",DATA_GOES_HERE!AH637)),"TEENS"))))</f>
        <v>TEENS</v>
      </c>
      <c r="D638" t="str">
        <f>CONCATENATE(DATA_GOES_HERE!A637,CHAR(13),DATA_GOES_HERE!L637,", ",TEXT((DATA_GOES_HERE!J637),"MMM D")," ",TEXT((DATA_GOES_HERE!M637), "h:mm am/pm"))</f>
        <v xml:space="preserve"> Teen Time_x000D_Wednesday, Mar 23 2:00 PM</v>
      </c>
    </row>
    <row r="639" spans="1:4" x14ac:dyDescent="0.25">
      <c r="A639" t="str">
        <f>DATA_GOES_HERE!Y468</f>
        <v>Goodlettsville</v>
      </c>
      <c r="B639" t="str">
        <f>IF(DATA_GOES_HERE!AH468="","",
IF(ISNUMBER(SEARCH("*ADULTS*",DATA_GOES_HERE!AH468)),"ADULTS",
IF(ISNUMBER(SEARCH("*CHILDREN*",DATA_GOES_HERE!AH468)),"CHILDREN",
IF(ISNUMBER(SEARCH("*TEENS*",DATA_GOES_HERE!AH468)),"TEENS"))))</f>
        <v>ADULTS</v>
      </c>
      <c r="D639" t="str">
        <f>CONCATENATE(DATA_GOES_HERE!A468,CHAR(13),DATA_GOES_HERE!L468,", ",TEXT((DATA_GOES_HERE!J468),"MMM D")," ",TEXT((DATA_GOES_HERE!M468), "h:mm am/pm"))</f>
        <v xml:space="preserve"> Saturday at the Movies: Pride and Prejudice (2005)_x000D_Saturday, Mar 12 2:00 PM</v>
      </c>
    </row>
    <row r="640" spans="1:4" x14ac:dyDescent="0.25">
      <c r="A640" t="str">
        <f>DATA_GOES_HERE!Y639</f>
        <v>Green Hills</v>
      </c>
      <c r="B640" t="str">
        <f>IF(DATA_GOES_HERE!AH639="","",
IF(ISNUMBER(SEARCH("*ADULTS*",DATA_GOES_HERE!AH639)),"ADULTS",
IF(ISNUMBER(SEARCH("*CHILDREN*",DATA_GOES_HERE!AH639)),"CHILDREN",
IF(ISNUMBER(SEARCH("*TEENS*",DATA_GOES_HERE!AH639)),"TEENS"))))</f>
        <v>CHILDREN</v>
      </c>
      <c r="D640" t="str">
        <f>CONCATENATE(DATA_GOES_HERE!A639,CHAR(13),DATA_GOES_HERE!L639,", ",TEXT((DATA_GOES_HERE!J639),"MMM D")," ",TEXT((DATA_GOES_HERE!M639), "h:mm am/pm"))</f>
        <v xml:space="preserve"> Play and Learn_x000D_Wednesday, Mar 23 3:00 PM</v>
      </c>
    </row>
    <row r="641" spans="1:4" x14ac:dyDescent="0.25">
      <c r="A641" t="str">
        <f>DATA_GOES_HERE!Y470</f>
        <v>Edgehill</v>
      </c>
      <c r="B641" t="str">
        <f>IF(DATA_GOES_HERE!AH470="","",
IF(ISNUMBER(SEARCH("*ADULTS*",DATA_GOES_HERE!AH470)),"ADULTS",
IF(ISNUMBER(SEARCH("*CHILDREN*",DATA_GOES_HERE!AH470)),"CHILDREN",
IF(ISNUMBER(SEARCH("*TEENS*",DATA_GOES_HERE!AH470)),"TEENS"))))</f>
        <v>CHILDREN</v>
      </c>
      <c r="D641" t="str">
        <f>CONCATENATE(DATA_GOES_HERE!A470,CHAR(13),DATA_GOES_HERE!L470,", ",TEXT((DATA_GOES_HERE!J470),"MMM D")," ",TEXT((DATA_GOES_HERE!M470), "h:mm am/pm"))</f>
        <v xml:space="preserve"> Origami Craft_x000D_Monday, Mar 14 4:00 PM</v>
      </c>
    </row>
    <row r="642" spans="1:4" x14ac:dyDescent="0.25">
      <c r="A642" t="str">
        <f>DATA_GOES_HERE!Y641</f>
        <v>Green Hills</v>
      </c>
      <c r="B642" t="str">
        <f>IF(DATA_GOES_HERE!AH641="","",
IF(ISNUMBER(SEARCH("*ADULTS*",DATA_GOES_HERE!AH641)),"ADULTS",
IF(ISNUMBER(SEARCH("*CHILDREN*",DATA_GOES_HERE!AH641)),"CHILDREN",
IF(ISNUMBER(SEARCH("*TEENS*",DATA_GOES_HERE!AH641)),"TEENS"))))</f>
        <v>TEENS</v>
      </c>
      <c r="D642" t="str">
        <f>CONCATENATE(DATA_GOES_HERE!A641,CHAR(13),DATA_GOES_HERE!L641,", ",TEXT((DATA_GOES_HERE!J641),"MMM D")," ",TEXT((DATA_GOES_HERE!M641), "h:mm am/pm"))</f>
        <v xml:space="preserve"> Studio NPL: Digital Programs_x000D_Thursday, Mar 24 2:30 PM</v>
      </c>
    </row>
    <row r="643" spans="1:4" x14ac:dyDescent="0.25">
      <c r="A643" t="str">
        <f>DATA_GOES_HERE!Y472</f>
        <v>Goodlettsville</v>
      </c>
      <c r="B643" t="str">
        <f>IF(DATA_GOES_HERE!AH472="","",
IF(ISNUMBER(SEARCH("*ADULTS*",DATA_GOES_HERE!AH472)),"ADULTS",
IF(ISNUMBER(SEARCH("*CHILDREN*",DATA_GOES_HERE!AH472)),"CHILDREN",
IF(ISNUMBER(SEARCH("*TEENS*",DATA_GOES_HERE!AH472)),"TEENS"))))</f>
        <v>ADULTS</v>
      </c>
      <c r="D643" t="str">
        <f>CONCATENATE(DATA_GOES_HERE!A472,CHAR(13),DATA_GOES_HERE!L472,", ",TEXT((DATA_GOES_HERE!J472),"MMM D")," ",TEXT((DATA_GOES_HERE!M472), "h:mm am/pm"))</f>
        <v xml:space="preserve"> Nashville Reads: The Color of Water by James McBride_x000D_Tuesday, Mar 15 6:30 PM</v>
      </c>
    </row>
    <row r="644" spans="1:4" x14ac:dyDescent="0.25">
      <c r="A644" t="str">
        <f>DATA_GOES_HERE!Y643</f>
        <v>Green Hills</v>
      </c>
      <c r="B644" t="str">
        <f>IF(DATA_GOES_HERE!AH643="","",
IF(ISNUMBER(SEARCH("*ADULTS*",DATA_GOES_HERE!AH643)),"ADULTS",
IF(ISNUMBER(SEARCH("*CHILDREN*",DATA_GOES_HERE!AH643)),"CHILDREN",
IF(ISNUMBER(SEARCH("*TEENS*",DATA_GOES_HERE!AH643)),"TEENS"))))</f>
        <v>TEENS</v>
      </c>
      <c r="D644" t="str">
        <f>CONCATENATE(DATA_GOES_HERE!A643,CHAR(13),DATA_GOES_HERE!L643,", ",TEXT((DATA_GOES_HERE!J643),"MMM D")," ",TEXT((DATA_GOES_HERE!M643), "h:mm am/pm"))</f>
        <v xml:space="preserve"> Teen Time_x000D_Friday, Mar 25 2:00 PM</v>
      </c>
    </row>
    <row r="645" spans="1:4" x14ac:dyDescent="0.25">
      <c r="A645" t="str">
        <f>DATA_GOES_HERE!Y474</f>
        <v>Goodlettsville</v>
      </c>
      <c r="B645" t="str">
        <f>IF(DATA_GOES_HERE!AH474="","",
IF(ISNUMBER(SEARCH("*ADULTS*",DATA_GOES_HERE!AH474)),"ADULTS",
IF(ISNUMBER(SEARCH("*CHILDREN*",DATA_GOES_HERE!AH474)),"CHILDREN",
IF(ISNUMBER(SEARCH("*TEENS*",DATA_GOES_HERE!AH474)),"TEENS"))))</f>
        <v>ADULTS</v>
      </c>
      <c r="D645" t="str">
        <f>CONCATENATE(DATA_GOES_HERE!A474,CHAR(13),DATA_GOES_HERE!L474,", ",TEXT((DATA_GOES_HERE!J474),"MMM D")," ",TEXT((DATA_GOES_HERE!M474), "h:mm am/pm"))</f>
        <v xml:space="preserve"> Senior Movie Day: Cannery Row (1982)_x000D_Thursday, Mar 17 12:30 PM</v>
      </c>
    </row>
    <row r="646" spans="1:4" x14ac:dyDescent="0.25">
      <c r="A646" t="str">
        <f>DATA_GOES_HERE!Y645</f>
        <v>Green Hills</v>
      </c>
      <c r="B646" t="str">
        <f>IF(DATA_GOES_HERE!AH645="","",
IF(ISNUMBER(SEARCH("*ADULTS*",DATA_GOES_HERE!AH645)),"ADULTS",
IF(ISNUMBER(SEARCH("*CHILDREN*",DATA_GOES_HERE!AH645)),"CHILDREN",
IF(ISNUMBER(SEARCH("*TEENS*",DATA_GOES_HERE!AH645)),"TEENS"))))</f>
        <v>CHILDREN</v>
      </c>
      <c r="D646" t="str">
        <f>CONCATENATE(DATA_GOES_HERE!A645,CHAR(13),DATA_GOES_HERE!L645,", ",TEXT((DATA_GOES_HERE!J645),"MMM D")," ",TEXT((DATA_GOES_HERE!M645), "h:mm am/pm"))</f>
        <v xml:space="preserve"> READing Paws_x000D_Saturday, Mar 26 1:00 PM</v>
      </c>
    </row>
    <row r="647" spans="1:4" x14ac:dyDescent="0.25">
      <c r="A647" t="str">
        <f>DATA_GOES_HERE!Y476</f>
        <v>Goodlettsville</v>
      </c>
      <c r="B647" t="str">
        <f>IF(DATA_GOES_HERE!AH476="","",
IF(ISNUMBER(SEARCH("*ADULTS*",DATA_GOES_HERE!AH476)),"ADULTS",
IF(ISNUMBER(SEARCH("*CHILDREN*",DATA_GOES_HERE!AH476)),"CHILDREN",
IF(ISNUMBER(SEARCH("*TEENS*",DATA_GOES_HERE!AH476)),"TEENS"))))</f>
        <v>CHILDREN</v>
      </c>
      <c r="D647" t="str">
        <f>CONCATENATE(DATA_GOES_HERE!A476,CHAR(13),DATA_GOES_HERE!L476,", ",TEXT((DATA_GOES_HERE!J476),"MMM D")," ",TEXT((DATA_GOES_HERE!M476), "h:mm am/pm"))</f>
        <v xml:space="preserve"> Music and Movement Story Time_x000D_Saturday, Mar 19 10:30 AM</v>
      </c>
    </row>
    <row r="648" spans="1:4" x14ac:dyDescent="0.25">
      <c r="A648" t="str">
        <f>DATA_GOES_HERE!Y647</f>
        <v>Green Hills</v>
      </c>
      <c r="B648" t="str">
        <f>IF(DATA_GOES_HERE!AH647="","",
IF(ISNUMBER(SEARCH("*ADULTS*",DATA_GOES_HERE!AH647)),"ADULTS",
IF(ISNUMBER(SEARCH("*CHILDREN*",DATA_GOES_HERE!AH647)),"CHILDREN",
IF(ISNUMBER(SEARCH("*TEENS*",DATA_GOES_HERE!AH647)),"TEENS"))))</f>
        <v>ADULTS</v>
      </c>
      <c r="D648" t="str">
        <f>CONCATENATE(DATA_GOES_HERE!A647,CHAR(13),DATA_GOES_HERE!L647,", ",TEXT((DATA_GOES_HERE!J647),"MMM D")," ",TEXT((DATA_GOES_HERE!M647), "h:mm am/pm"))</f>
        <v xml:space="preserve"> Carnegie Writers Group_x000D_Saturday, Mar 26 3:00 PM</v>
      </c>
    </row>
    <row r="649" spans="1:4" x14ac:dyDescent="0.25">
      <c r="A649" t="str">
        <f>DATA_GOES_HERE!Y478</f>
        <v>Goodlettsville</v>
      </c>
      <c r="B649" t="str">
        <f>IF(DATA_GOES_HERE!AH478="","",
IF(ISNUMBER(SEARCH("*ADULTS*",DATA_GOES_HERE!AH478)),"ADULTS",
IF(ISNUMBER(SEARCH("*CHILDREN*",DATA_GOES_HERE!AH478)),"CHILDREN",
IF(ISNUMBER(SEARCH("*TEENS*",DATA_GOES_HERE!AH478)),"TEENS"))))</f>
        <v>CHILDREN</v>
      </c>
      <c r="D649" t="str">
        <f>CONCATENATE(DATA_GOES_HERE!A478,CHAR(13),DATA_GOES_HERE!L478,", ",TEXT((DATA_GOES_HERE!J478),"MMM D")," ",TEXT((DATA_GOES_HERE!M478), "h:mm am/pm"))</f>
        <v xml:space="preserve"> Kid Craft: Perler Bead Creations_x000D_Tuesday, Mar 22 4:00 PM</v>
      </c>
    </row>
    <row r="650" spans="1:4" x14ac:dyDescent="0.25">
      <c r="A650" t="str">
        <f>DATA_GOES_HERE!Y649</f>
        <v>Green Hills</v>
      </c>
      <c r="B650" t="str">
        <f>IF(DATA_GOES_HERE!AH649="","",
IF(ISNUMBER(SEARCH("*ADULTS*",DATA_GOES_HERE!AH649)),"ADULTS",
IF(ISNUMBER(SEARCH("*CHILDREN*",DATA_GOES_HERE!AH649)),"CHILDREN",
IF(ISNUMBER(SEARCH("*TEENS*",DATA_GOES_HERE!AH649)),"TEENS"))))</f>
        <v>ADULTS</v>
      </c>
      <c r="D650" t="str">
        <f>CONCATENATE(DATA_GOES_HERE!A649,CHAR(13),DATA_GOES_HERE!L649,", ",TEXT((DATA_GOES_HERE!J649),"MMM D")," ",TEXT((DATA_GOES_HERE!M649), "h:mm am/pm"))</f>
        <v xml:space="preserve"> AARP Tax Filing Help_x000D_Monday, Mar 28 10:00 AM</v>
      </c>
    </row>
    <row r="651" spans="1:4" x14ac:dyDescent="0.25">
      <c r="A651" t="str">
        <f>DATA_GOES_HERE!Y480</f>
        <v>Goodlettsville</v>
      </c>
      <c r="B651" t="str">
        <f>IF(DATA_GOES_HERE!AH480="","",
IF(ISNUMBER(SEARCH("*ADULTS*",DATA_GOES_HERE!AH480)),"ADULTS",
IF(ISNUMBER(SEARCH("*CHILDREN*",DATA_GOES_HERE!AH480)),"CHILDREN",
IF(ISNUMBER(SEARCH("*TEENS*",DATA_GOES_HERE!AH480)),"TEENS"))))</f>
        <v>CHILDREN</v>
      </c>
      <c r="D651" t="str">
        <f>CONCATENATE(DATA_GOES_HERE!A480,CHAR(13),DATA_GOES_HERE!L480,", ",TEXT((DATA_GOES_HERE!J480),"MMM D")," ",TEXT((DATA_GOES_HERE!M480), "h:mm am/pm"))</f>
        <v xml:space="preserve"> Preschool Story Time_x000D_Wednesday, Mar 23 10:30 AM</v>
      </c>
    </row>
    <row r="652" spans="1:4" x14ac:dyDescent="0.25">
      <c r="A652" t="str">
        <f>DATA_GOES_HERE!Y651</f>
        <v>Green Hills</v>
      </c>
      <c r="B652" t="str">
        <f>IF(DATA_GOES_HERE!AH651="","",
IF(ISNUMBER(SEARCH("*ADULTS*",DATA_GOES_HERE!AH651)),"ADULTS",
IF(ISNUMBER(SEARCH("*CHILDREN*",DATA_GOES_HERE!AH651)),"CHILDREN",
IF(ISNUMBER(SEARCH("*TEENS*",DATA_GOES_HERE!AH651)),"TEENS"))))</f>
        <v>CHILDREN</v>
      </c>
      <c r="D652" t="str">
        <f>CONCATENATE(DATA_GOES_HERE!A651,CHAR(13),DATA_GOES_HERE!L651,", ",TEXT((DATA_GOES_HERE!J651),"MMM D")," ",TEXT((DATA_GOES_HERE!M651), "h:mm am/pm"))</f>
        <v xml:space="preserve"> Toddler Tales_x000D_Monday, Mar 28 11:15 AM</v>
      </c>
    </row>
    <row r="653" spans="1:4" x14ac:dyDescent="0.25">
      <c r="A653" t="str">
        <f>DATA_GOES_HERE!Y482</f>
        <v>Goodlettsville</v>
      </c>
      <c r="B653" t="str">
        <f>IF(DATA_GOES_HERE!AH482="","",
IF(ISNUMBER(SEARCH("*ADULTS*",DATA_GOES_HERE!AH482)),"ADULTS",
IF(ISNUMBER(SEARCH("*CHILDREN*",DATA_GOES_HERE!AH482)),"CHILDREN",
IF(ISNUMBER(SEARCH("*TEENS*",DATA_GOES_HERE!AH482)),"TEENS"))))</f>
        <v>CHILDREN</v>
      </c>
      <c r="D653" t="str">
        <f>CONCATENATE(DATA_GOES_HERE!A482,CHAR(13),DATA_GOES_HERE!L482,", ",TEXT((DATA_GOES_HERE!J482),"MMM D")," ",TEXT((DATA_GOES_HERE!M482), "h:mm am/pm"))</f>
        <v xml:space="preserve"> Crafts in the Garden: Easter Egg Animals_x000D_Thursday, Mar 24 2:00 PM</v>
      </c>
    </row>
    <row r="654" spans="1:4" x14ac:dyDescent="0.25">
      <c r="A654" t="str">
        <f>DATA_GOES_HERE!Y653</f>
        <v>Green Hills</v>
      </c>
      <c r="B654" t="str">
        <f>IF(DATA_GOES_HERE!AH653="","",
IF(ISNUMBER(SEARCH("*ADULTS*",DATA_GOES_HERE!AH653)),"ADULTS",
IF(ISNUMBER(SEARCH("*CHILDREN*",DATA_GOES_HERE!AH653)),"CHILDREN",
IF(ISNUMBER(SEARCH("*TEENS*",DATA_GOES_HERE!AH653)),"TEENS"))))</f>
        <v>TEENS</v>
      </c>
      <c r="D654" t="str">
        <f>CONCATENATE(DATA_GOES_HERE!A653,CHAR(13),DATA_GOES_HERE!L653,", ",TEXT((DATA_GOES_HERE!J653),"MMM D")," ",TEXT((DATA_GOES_HERE!M653), "h:mm am/pm"))</f>
        <v xml:space="preserve"> Studio NPL: Digital Programs_x000D_Monday, Mar 28 2:30 PM</v>
      </c>
    </row>
    <row r="655" spans="1:4" x14ac:dyDescent="0.25">
      <c r="A655" t="str">
        <f>DATA_GOES_HERE!Y484</f>
        <v>Goodlettsville</v>
      </c>
      <c r="B655" t="str">
        <f>IF(DATA_GOES_HERE!AH484="","",
IF(ISNUMBER(SEARCH("*ADULTS*",DATA_GOES_HERE!AH484)),"ADULTS",
IF(ISNUMBER(SEARCH("*CHILDREN*",DATA_GOES_HERE!AH484)),"CHILDREN",
IF(ISNUMBER(SEARCH("*TEENS*",DATA_GOES_HERE!AH484)),"TEENS"))))</f>
        <v>CHILDREN</v>
      </c>
      <c r="D655" t="str">
        <f>CONCATENATE(DATA_GOES_HERE!A484,CHAR(13),DATA_GOES_HERE!L484,", ",TEXT((DATA_GOES_HERE!J484),"MMM D")," ",TEXT((DATA_GOES_HERE!M484), "h:mm am/pm"))</f>
        <v xml:space="preserve"> Reading Paws: Read with Snickers_x000D_Thursday, Mar 24 5:00 PM</v>
      </c>
    </row>
    <row r="656" spans="1:4" x14ac:dyDescent="0.25">
      <c r="A656" t="str">
        <f>DATA_GOES_HERE!Y655</f>
        <v>Green Hills</v>
      </c>
      <c r="B656" t="str">
        <f>IF(DATA_GOES_HERE!AH655="","",
IF(ISNUMBER(SEARCH("*ADULTS*",DATA_GOES_HERE!AH655)),"ADULTS",
IF(ISNUMBER(SEARCH("*CHILDREN*",DATA_GOES_HERE!AH655)),"CHILDREN",
IF(ISNUMBER(SEARCH("*TEENS*",DATA_GOES_HERE!AH655)),"TEENS"))))</f>
        <v>ADULTS</v>
      </c>
      <c r="D656" t="str">
        <f>CONCATENATE(DATA_GOES_HERE!A655,CHAR(13),DATA_GOES_HERE!L655,", ",TEXT((DATA_GOES_HERE!J655),"MMM D")," ",TEXT((DATA_GOES_HERE!M655), "h:mm am/pm"))</f>
        <v xml:space="preserve"> Getting Started With Microsoft Word_x000D_Tuesday, Mar 29 10:30 AM</v>
      </c>
    </row>
    <row r="657" spans="1:4" x14ac:dyDescent="0.25">
      <c r="A657" t="str">
        <f>DATA_GOES_HERE!Y486</f>
        <v>Goodlettsville</v>
      </c>
      <c r="B657" t="str">
        <f>IF(DATA_GOES_HERE!AH486="","",
IF(ISNUMBER(SEARCH("*ADULTS*",DATA_GOES_HERE!AH486)),"ADULTS",
IF(ISNUMBER(SEARCH("*CHILDREN*",DATA_GOES_HERE!AH486)),"CHILDREN",
IF(ISNUMBER(SEARCH("*TEENS*",DATA_GOES_HERE!AH486)),"TEENS"))))</f>
        <v>CHILDREN</v>
      </c>
      <c r="D657" t="str">
        <f>CONCATENATE(DATA_GOES_HERE!A486,CHAR(13),DATA_GOES_HERE!L486,", ",TEXT((DATA_GOES_HERE!J486),"MMM D")," ",TEXT((DATA_GOES_HERE!M486), "h:mm am/pm"))</f>
        <v xml:space="preserve"> Toddler Time_x000D_Monday, Mar 28 10:30 AM</v>
      </c>
    </row>
    <row r="658" spans="1:4" x14ac:dyDescent="0.25">
      <c r="A658" t="str">
        <f>DATA_GOES_HERE!Y657</f>
        <v>Green Hills</v>
      </c>
      <c r="B658" t="str">
        <f>IF(DATA_GOES_HERE!AH657="","",
IF(ISNUMBER(SEARCH("*ADULTS*",DATA_GOES_HERE!AH657)),"ADULTS",
IF(ISNUMBER(SEARCH("*CHILDREN*",DATA_GOES_HERE!AH657)),"CHILDREN",
IF(ISNUMBER(SEARCH("*TEENS*",DATA_GOES_HERE!AH657)),"TEENS"))))</f>
        <v>ADULTS</v>
      </c>
      <c r="D658" t="str">
        <f>CONCATENATE(DATA_GOES_HERE!A657,CHAR(13),DATA_GOES_HERE!L657,", ",TEXT((DATA_GOES_HERE!J657),"MMM D")," ",TEXT((DATA_GOES_HERE!M657), "h:mm am/pm"))</f>
        <v xml:space="preserve"> Time to Tell: Save your Family Stories for Generations_x000D_Tuesday, Mar 29 2:00 PM</v>
      </c>
    </row>
    <row r="659" spans="1:4" x14ac:dyDescent="0.25">
      <c r="A659" t="str">
        <f>DATA_GOES_HERE!Y488</f>
        <v>Edgehill</v>
      </c>
      <c r="B659" t="str">
        <f>IF(DATA_GOES_HERE!AH488="","",
IF(ISNUMBER(SEARCH("*ADULTS*",DATA_GOES_HERE!AH488)),"ADULTS",
IF(ISNUMBER(SEARCH("*CHILDREN*",DATA_GOES_HERE!AH488)),"CHILDREN",
IF(ISNUMBER(SEARCH("*TEENS*",DATA_GOES_HERE!AH488)),"TEENS"))))</f>
        <v>CHILDREN</v>
      </c>
      <c r="D659" t="str">
        <f>CONCATENATE(DATA_GOES_HERE!A488,CHAR(13),DATA_GOES_HERE!L488,", ",TEXT((DATA_GOES_HERE!J488),"MMM D")," ",TEXT((DATA_GOES_HERE!M488), "h:mm am/pm"))</f>
        <v xml:space="preserve"> Family-Friendly Movie_x000D_Tuesday, Mar 29 3:00 PM</v>
      </c>
    </row>
    <row r="660" spans="1:4" x14ac:dyDescent="0.25">
      <c r="A660" t="str">
        <f>DATA_GOES_HERE!Y659</f>
        <v>Green Hills</v>
      </c>
      <c r="B660" t="str">
        <f>IF(DATA_GOES_HERE!AH659="","",
IF(ISNUMBER(SEARCH("*ADULTS*",DATA_GOES_HERE!AH659)),"ADULTS",
IF(ISNUMBER(SEARCH("*CHILDREN*",DATA_GOES_HERE!AH659)),"CHILDREN",
IF(ISNUMBER(SEARCH("*TEENS*",DATA_GOES_HERE!AH659)),"TEENS"))))</f>
        <v>TEENS</v>
      </c>
      <c r="D660" t="str">
        <f>CONCATENATE(DATA_GOES_HERE!A659,CHAR(13),DATA_GOES_HERE!L659,", ",TEXT((DATA_GOES_HERE!J659),"MMM D")," ",TEXT((DATA_GOES_HERE!M659), "h:mm am/pm"))</f>
        <v xml:space="preserve"> Music Production_x000D_Tuesday, Mar 29 3:00 PM</v>
      </c>
    </row>
    <row r="661" spans="1:4" x14ac:dyDescent="0.25">
      <c r="A661" t="str">
        <f>DATA_GOES_HERE!Y490</f>
        <v>Goodlettsville</v>
      </c>
      <c r="B661" t="str">
        <f>IF(DATA_GOES_HERE!AH490="","",
IF(ISNUMBER(SEARCH("*ADULTS*",DATA_GOES_HERE!AH490)),"ADULTS",
IF(ISNUMBER(SEARCH("*CHILDREN*",DATA_GOES_HERE!AH490)),"CHILDREN",
IF(ISNUMBER(SEARCH("*TEENS*",DATA_GOES_HERE!AH490)),"TEENS"))))</f>
        <v>TEENS</v>
      </c>
      <c r="D661" t="str">
        <f>CONCATENATE(DATA_GOES_HERE!A490,CHAR(13),DATA_GOES_HERE!L490,", ",TEXT((DATA_GOES_HERE!J490),"MMM D")," ",TEXT((DATA_GOES_HERE!M490), "h:mm am/pm"))</f>
        <v xml:space="preserve"> Teen Time: Anime Screening_x000D_Thursday, Mar 31 4:30 PM</v>
      </c>
    </row>
    <row r="662" spans="1:4" x14ac:dyDescent="0.25">
      <c r="A662" t="str">
        <f>DATA_GOES_HERE!Y661</f>
        <v>Green Hills</v>
      </c>
      <c r="B662" t="str">
        <f>IF(DATA_GOES_HERE!AH661="","",
IF(ISNUMBER(SEARCH("*ADULTS*",DATA_GOES_HERE!AH661)),"ADULTS",
IF(ISNUMBER(SEARCH("*CHILDREN*",DATA_GOES_HERE!AH661)),"CHILDREN",
IF(ISNUMBER(SEARCH("*TEENS*",DATA_GOES_HERE!AH661)),"TEENS"))))</f>
        <v>ADULTS</v>
      </c>
      <c r="D662" t="str">
        <f>CONCATENATE(DATA_GOES_HERE!A661,CHAR(13),DATA_GOES_HERE!L661,", ",TEXT((DATA_GOES_HERE!J661),"MMM D")," ",TEXT((DATA_GOES_HERE!M661), "h:mm am/pm"))</f>
        <v xml:space="preserve"> Getting Started with Overdrive_x000D_Wednesday, Mar 30 10:30 AM</v>
      </c>
    </row>
    <row r="663" spans="1:4" x14ac:dyDescent="0.25">
      <c r="A663" t="str">
        <f>DATA_GOES_HERE!Y492</f>
        <v>Goodlettsville</v>
      </c>
      <c r="B663" t="str">
        <f>IF(DATA_GOES_HERE!AH492="","",
IF(ISNUMBER(SEARCH("*ADULTS*",DATA_GOES_HERE!AH492)),"ADULTS",
IF(ISNUMBER(SEARCH("*CHILDREN*",DATA_GOES_HERE!AH492)),"CHILDREN",
IF(ISNUMBER(SEARCH("*TEENS*",DATA_GOES_HERE!AH492)),"TEENS"))))</f>
        <v>CHILDREN</v>
      </c>
      <c r="D663" t="str">
        <f>CONCATENATE(DATA_GOES_HERE!A492,CHAR(13),DATA_GOES_HERE!L492,", ",TEXT((DATA_GOES_HERE!J492),"MMM D")," ",TEXT((DATA_GOES_HERE!M492), "h:mm am/pm"))</f>
        <v xml:space="preserve"> Toddler Time_x000D_Monday, Apr 4 10:30 AM</v>
      </c>
    </row>
    <row r="664" spans="1:4" x14ac:dyDescent="0.25">
      <c r="A664" t="str">
        <f>DATA_GOES_HERE!Y663</f>
        <v>Green Hills</v>
      </c>
      <c r="B664" t="str">
        <f>IF(DATA_GOES_HERE!AH663="","",
IF(ISNUMBER(SEARCH("*ADULTS*",DATA_GOES_HERE!AH663)),"ADULTS",
IF(ISNUMBER(SEARCH("*CHILDREN*",DATA_GOES_HERE!AH663)),"CHILDREN",
IF(ISNUMBER(SEARCH("*TEENS*",DATA_GOES_HERE!AH663)),"TEENS"))))</f>
        <v>TEENS</v>
      </c>
      <c r="D664" t="str">
        <f>CONCATENATE(DATA_GOES_HERE!A663,CHAR(13),DATA_GOES_HERE!L663,", ",TEXT((DATA_GOES_HERE!J663),"MMM D")," ",TEXT((DATA_GOES_HERE!M663), "h:mm am/pm"))</f>
        <v xml:space="preserve"> Teen Time_x000D_Wednesday, Mar 30 2:00 PM</v>
      </c>
    </row>
    <row r="665" spans="1:4" x14ac:dyDescent="0.25">
      <c r="A665" t="str">
        <f>DATA_GOES_HERE!Y494</f>
        <v>Goodlettsville</v>
      </c>
      <c r="B665" t="str">
        <f>IF(DATA_GOES_HERE!AH494="","",
IF(ISNUMBER(SEARCH("*ADULTS*",DATA_GOES_HERE!AH494)),"ADULTS",
IF(ISNUMBER(SEARCH("*CHILDREN*",DATA_GOES_HERE!AH494)),"CHILDREN",
IF(ISNUMBER(SEARCH("*TEENS*",DATA_GOES_HERE!AH494)),"TEENS"))))</f>
        <v>TEENS</v>
      </c>
      <c r="D665" t="str">
        <f>CONCATENATE(DATA_GOES_HERE!A494,CHAR(13),DATA_GOES_HERE!L494,", ",TEXT((DATA_GOES_HERE!J494),"MMM D")," ",TEXT((DATA_GOES_HERE!M494), "h:mm am/pm"))</f>
        <v xml:space="preserve"> Teen Time: Family Heritage Puzzles_x000D_Tuesday, Apr 5 4:30 PM</v>
      </c>
    </row>
    <row r="666" spans="1:4" x14ac:dyDescent="0.25">
      <c r="A666" t="str">
        <f>DATA_GOES_HERE!Y665</f>
        <v>Green Hills</v>
      </c>
      <c r="B666" t="str">
        <f>IF(DATA_GOES_HERE!AH665="","",
IF(ISNUMBER(SEARCH("*ADULTS*",DATA_GOES_HERE!AH665)),"ADULTS",
IF(ISNUMBER(SEARCH("*CHILDREN*",DATA_GOES_HERE!AH665)),"CHILDREN",
IF(ISNUMBER(SEARCH("*TEENS*",DATA_GOES_HERE!AH665)),"TEENS"))))</f>
        <v>CHILDREN</v>
      </c>
      <c r="D666" t="str">
        <f>CONCATENATE(DATA_GOES_HERE!A665,CHAR(13),DATA_GOES_HERE!L665,", ",TEXT((DATA_GOES_HERE!J665),"MMM D")," ",TEXT((DATA_GOES_HERE!M665), "h:mm am/pm"))</f>
        <v xml:space="preserve"> Play and Learn_x000D_Wednesday, Mar 30 3:00 PM</v>
      </c>
    </row>
    <row r="667" spans="1:4" x14ac:dyDescent="0.25">
      <c r="A667" t="str">
        <f>DATA_GOES_HERE!Y496</f>
        <v>Goodlettsville</v>
      </c>
      <c r="B667" t="str">
        <f>IF(DATA_GOES_HERE!AH496="","",
IF(ISNUMBER(SEARCH("*ADULTS*",DATA_GOES_HERE!AH496)),"ADULTS",
IF(ISNUMBER(SEARCH("*CHILDREN*",DATA_GOES_HERE!AH496)),"CHILDREN",
IF(ISNUMBER(SEARCH("*TEENS*",DATA_GOES_HERE!AH496)),"TEENS"))))</f>
        <v>CHILDREN</v>
      </c>
      <c r="D667" t="str">
        <f>CONCATENATE(DATA_GOES_HERE!A496,CHAR(13),DATA_GOES_HERE!L496,", ",TEXT((DATA_GOES_HERE!J496),"MMM D")," ",TEXT((DATA_GOES_HERE!M496), "h:mm am/pm"))</f>
        <v xml:space="preserve"> Nashville Ballet presents Cinderella_x000D_Wednesday, Apr 6 10:30 AM</v>
      </c>
    </row>
    <row r="668" spans="1:4" x14ac:dyDescent="0.25">
      <c r="A668" t="str">
        <f>DATA_GOES_HERE!Y667</f>
        <v>Green Hills</v>
      </c>
      <c r="B668" t="str">
        <f>IF(DATA_GOES_HERE!AH667="","",
IF(ISNUMBER(SEARCH("*ADULTS*",DATA_GOES_HERE!AH667)),"ADULTS",
IF(ISNUMBER(SEARCH("*CHILDREN*",DATA_GOES_HERE!AH667)),"CHILDREN",
IF(ISNUMBER(SEARCH("*TEENS*",DATA_GOES_HERE!AH667)),"TEENS"))))</f>
        <v>TEENS</v>
      </c>
      <c r="D668" t="str">
        <f>CONCATENATE(DATA_GOES_HERE!A667,CHAR(13),DATA_GOES_HERE!L667,", ",TEXT((DATA_GOES_HERE!J667),"MMM D")," ",TEXT((DATA_GOES_HERE!M667), "h:mm am/pm"))</f>
        <v xml:space="preserve"> Studio NPL: Digital Programs_x000D_Thursday, Mar 31 2:30 PM</v>
      </c>
    </row>
    <row r="669" spans="1:4" x14ac:dyDescent="0.25">
      <c r="A669" t="str">
        <f>DATA_GOES_HERE!Y498</f>
        <v>Goodlettsville</v>
      </c>
      <c r="B669" t="str">
        <f>IF(DATA_GOES_HERE!AH498="","",
IF(ISNUMBER(SEARCH("*ADULTS*",DATA_GOES_HERE!AH498)),"ADULTS",
IF(ISNUMBER(SEARCH("*CHILDREN*",DATA_GOES_HERE!AH498)),"CHILDREN",
IF(ISNUMBER(SEARCH("*TEENS*",DATA_GOES_HERE!AH498)),"TEENS"))))</f>
        <v>TEENS</v>
      </c>
      <c r="D669" t="str">
        <f>CONCATENATE(DATA_GOES_HERE!A498,CHAR(13),DATA_GOES_HERE!L498,", ",TEXT((DATA_GOES_HERE!J498),"MMM D")," ",TEXT((DATA_GOES_HERE!M498), "h:mm am/pm"))</f>
        <v xml:space="preserve"> Teen Time_x000D_Thursday, Apr 7 4:30 PM</v>
      </c>
    </row>
    <row r="670" spans="1:4" x14ac:dyDescent="0.25">
      <c r="A670" t="str">
        <f>DATA_GOES_HERE!Y669</f>
        <v>Green Hills</v>
      </c>
      <c r="B670" t="str">
        <f>IF(DATA_GOES_HERE!AH669="","",
IF(ISNUMBER(SEARCH("*ADULTS*",DATA_GOES_HERE!AH669)),"ADULTS",
IF(ISNUMBER(SEARCH("*CHILDREN*",DATA_GOES_HERE!AH669)),"CHILDREN",
IF(ISNUMBER(SEARCH("*TEENS*",DATA_GOES_HERE!AH669)),"TEENS"))))</f>
        <v>TEENS</v>
      </c>
      <c r="D670" t="str">
        <f>CONCATENATE(DATA_GOES_HERE!A669,CHAR(13),DATA_GOES_HERE!L669,", ",TEXT((DATA_GOES_HERE!J669),"MMM D")," ",TEXT((DATA_GOES_HERE!M669), "h:mm am/pm"))</f>
        <v xml:space="preserve"> Teen Time_x000D_Friday, Apr 1 2:00 PM</v>
      </c>
    </row>
    <row r="671" spans="1:4" x14ac:dyDescent="0.25">
      <c r="A671" t="str">
        <f>DATA_GOES_HERE!Y500</f>
        <v>Goodlettsville</v>
      </c>
      <c r="B671" t="str">
        <f>IF(DATA_GOES_HERE!AH500="","",
IF(ISNUMBER(SEARCH("*ADULTS*",DATA_GOES_HERE!AH500)),"ADULTS",
IF(ISNUMBER(SEARCH("*CHILDREN*",DATA_GOES_HERE!AH500)),"CHILDREN",
IF(ISNUMBER(SEARCH("*TEENS*",DATA_GOES_HERE!AH500)),"TEENS"))))</f>
        <v>ADULTS</v>
      </c>
      <c r="D671" t="str">
        <f>CONCATENATE(DATA_GOES_HERE!A500,CHAR(13),DATA_GOES_HERE!L500,", ",TEXT((DATA_GOES_HERE!J500),"MMM D")," ",TEXT((DATA_GOES_HERE!M500), "h:mm am/pm"))</f>
        <v xml:space="preserve"> Saturday at the Movies: Spare Parts (2015)_x000D_Saturday, Apr 9 2:00 PM</v>
      </c>
    </row>
    <row r="672" spans="1:4" x14ac:dyDescent="0.25">
      <c r="A672" t="str">
        <f>DATA_GOES_HERE!Y671</f>
        <v>Green Hills</v>
      </c>
      <c r="B672" t="str">
        <f>IF(DATA_GOES_HERE!AH671="","",
IF(ISNUMBER(SEARCH("*ADULTS*",DATA_GOES_HERE!AH671)),"ADULTS",
IF(ISNUMBER(SEARCH("*CHILDREN*",DATA_GOES_HERE!AH671)),"CHILDREN",
IF(ISNUMBER(SEARCH("*TEENS*",DATA_GOES_HERE!AH671)),"TEENS"))))</f>
        <v>CHILDREN</v>
      </c>
      <c r="D672" t="str">
        <f>CONCATENATE(DATA_GOES_HERE!A671,CHAR(13),DATA_GOES_HERE!L671,", ",TEXT((DATA_GOES_HERE!J671),"MMM D")," ",TEXT((DATA_GOES_HERE!M671), "h:mm am/pm"))</f>
        <v xml:space="preserve"> Play and Learn_x000D_Sunday, Apr 3 2:00 PM</v>
      </c>
    </row>
    <row r="673" spans="1:4" x14ac:dyDescent="0.25">
      <c r="A673" t="str">
        <f>DATA_GOES_HERE!Y502</f>
        <v>Goodlettsville</v>
      </c>
      <c r="B673" t="str">
        <f>IF(DATA_GOES_HERE!AH502="","",
IF(ISNUMBER(SEARCH("*ADULTS*",DATA_GOES_HERE!AH502)),"ADULTS",
IF(ISNUMBER(SEARCH("*CHILDREN*",DATA_GOES_HERE!AH502)),"CHILDREN",
IF(ISNUMBER(SEARCH("*TEENS*",DATA_GOES_HERE!AH502)),"TEENS"))))</f>
        <v>CHILDREN</v>
      </c>
      <c r="D673" t="str">
        <f>CONCATENATE(DATA_GOES_HERE!A502,CHAR(13),DATA_GOES_HERE!L502,", ",TEXT((DATA_GOES_HERE!J502),"MMM D")," ",TEXT((DATA_GOES_HERE!M502), "h:mm am/pm"))</f>
        <v xml:space="preserve"> Toddler Time_x000D_Monday, Apr 11 10:30 AM</v>
      </c>
    </row>
    <row r="674" spans="1:4" x14ac:dyDescent="0.25">
      <c r="A674" t="str">
        <f>DATA_GOES_HERE!Y673</f>
        <v>Green Hills</v>
      </c>
      <c r="B674" t="str">
        <f>IF(DATA_GOES_HERE!AH673="","",
IF(ISNUMBER(SEARCH("*ADULTS*",DATA_GOES_HERE!AH673)),"ADULTS",
IF(ISNUMBER(SEARCH("*CHILDREN*",DATA_GOES_HERE!AH673)),"CHILDREN",
IF(ISNUMBER(SEARCH("*TEENS*",DATA_GOES_HERE!AH673)),"TEENS"))))</f>
        <v>CHILDREN</v>
      </c>
      <c r="D674" t="str">
        <f>CONCATENATE(DATA_GOES_HERE!A673,CHAR(13),DATA_GOES_HERE!L673,", ",TEXT((DATA_GOES_HERE!J673),"MMM D")," ",TEXT((DATA_GOES_HERE!M673), "h:mm am/pm"))</f>
        <v xml:space="preserve"> Toddler Tales_x000D_Monday, Apr 4 10:30 AM</v>
      </c>
    </row>
    <row r="675" spans="1:4" x14ac:dyDescent="0.25">
      <c r="A675" t="str">
        <f>DATA_GOES_HERE!Y504</f>
        <v>Edgehill</v>
      </c>
      <c r="B675" t="str">
        <f>IF(DATA_GOES_HERE!AH504="","",
IF(ISNUMBER(SEARCH("*ADULTS*",DATA_GOES_HERE!AH504)),"ADULTS",
IF(ISNUMBER(SEARCH("*CHILDREN*",DATA_GOES_HERE!AH504)),"CHILDREN",
IF(ISNUMBER(SEARCH("*TEENS*",DATA_GOES_HERE!AH504)),"TEENS"))))</f>
        <v>CHILDREN</v>
      </c>
      <c r="D675" t="str">
        <f>CONCATENATE(DATA_GOES_HERE!A504,CHAR(13),DATA_GOES_HERE!L504,", ",TEXT((DATA_GOES_HERE!J504),"MMM D")," ",TEXT((DATA_GOES_HERE!M504), "h:mm am/pm"))</f>
        <v xml:space="preserve"> Make Your Own Flag, Create Your Own Country_x000D_Tuesday, Apr 12 3:00 PM</v>
      </c>
    </row>
    <row r="676" spans="1:4" x14ac:dyDescent="0.25">
      <c r="A676" t="str">
        <f>DATA_GOES_HERE!Y675</f>
        <v>Green Hills</v>
      </c>
      <c r="B676" t="str">
        <f>IF(DATA_GOES_HERE!AH675="","",
IF(ISNUMBER(SEARCH("*ADULTS*",DATA_GOES_HERE!AH675)),"ADULTS",
IF(ISNUMBER(SEARCH("*CHILDREN*",DATA_GOES_HERE!AH675)),"CHILDREN",
IF(ISNUMBER(SEARCH("*TEENS*",DATA_GOES_HERE!AH675)),"TEENS"))))</f>
        <v>TEENS</v>
      </c>
      <c r="D676" t="str">
        <f>CONCATENATE(DATA_GOES_HERE!A675,CHAR(13),DATA_GOES_HERE!L675,", ",TEXT((DATA_GOES_HERE!J675),"MMM D")," ",TEXT((DATA_GOES_HERE!M675), "h:mm am/pm"))</f>
        <v xml:space="preserve"> Teen Time_x000D_Monday, Apr 4 2:00 PM</v>
      </c>
    </row>
    <row r="677" spans="1:4" x14ac:dyDescent="0.25">
      <c r="A677" t="str">
        <f>DATA_GOES_HERE!Y506</f>
        <v>Goodlettsville</v>
      </c>
      <c r="B677" t="str">
        <f>IF(DATA_GOES_HERE!AH506="","",
IF(ISNUMBER(SEARCH("*ADULTS*",DATA_GOES_HERE!AH506)),"ADULTS",
IF(ISNUMBER(SEARCH("*CHILDREN*",DATA_GOES_HERE!AH506)),"CHILDREN",
IF(ISNUMBER(SEARCH("*TEENS*",DATA_GOES_HERE!AH506)),"TEENS"))))</f>
        <v>ADULTS</v>
      </c>
      <c r="D677" t="str">
        <f>CONCATENATE(DATA_GOES_HERE!A506,CHAR(13),DATA_GOES_HERE!L506,", ",TEXT((DATA_GOES_HERE!J506),"MMM D")," ",TEXT((DATA_GOES_HERE!M506), "h:mm am/pm"))</f>
        <v xml:space="preserve"> Watercolor Painting with Patricia Verano_x000D_Tuesday, Apr 12 5:30 PM</v>
      </c>
    </row>
    <row r="678" spans="1:4" x14ac:dyDescent="0.25">
      <c r="A678" t="str">
        <f>DATA_GOES_HERE!Y677</f>
        <v>Green Hills</v>
      </c>
      <c r="B678" t="str">
        <f>IF(DATA_GOES_HERE!AH677="","",
IF(ISNUMBER(SEARCH("*ADULTS*",DATA_GOES_HERE!AH677)),"ADULTS",
IF(ISNUMBER(SEARCH("*CHILDREN*",DATA_GOES_HERE!AH677)),"CHILDREN",
IF(ISNUMBER(SEARCH("*TEENS*",DATA_GOES_HERE!AH677)),"TEENS"))))</f>
        <v>ADULTS</v>
      </c>
      <c r="D678" t="str">
        <f>CONCATENATE(DATA_GOES_HERE!A677,CHAR(13),DATA_GOES_HERE!L677,", ",TEXT((DATA_GOES_HERE!J677),"MMM D")," ",TEXT((DATA_GOES_HERE!M677), "h:mm am/pm"))</f>
        <v xml:space="preserve"> Current Events Discussion Group_x000D_Tuesday, Apr 5 10:15 AM</v>
      </c>
    </row>
    <row r="679" spans="1:4" x14ac:dyDescent="0.25">
      <c r="A679" t="str">
        <f>DATA_GOES_HERE!Y508</f>
        <v>Goodlettsville</v>
      </c>
      <c r="B679" t="str">
        <f>IF(DATA_GOES_HERE!AH508="","",
IF(ISNUMBER(SEARCH("*ADULTS*",DATA_GOES_HERE!AH508)),"ADULTS",
IF(ISNUMBER(SEARCH("*CHILDREN*",DATA_GOES_HERE!AH508)),"CHILDREN",
IF(ISNUMBER(SEARCH("*TEENS*",DATA_GOES_HERE!AH508)),"TEENS"))))</f>
        <v>TEENS</v>
      </c>
      <c r="D679" t="str">
        <f>CONCATENATE(DATA_GOES_HERE!A508,CHAR(13),DATA_GOES_HERE!L508,", ",TEXT((DATA_GOES_HERE!J508),"MMM D")," ",TEXT((DATA_GOES_HERE!M508), "h:mm am/pm"))</f>
        <v xml:space="preserve"> Manga Night_x000D_Thursday, Apr 14 4:30 PM</v>
      </c>
    </row>
    <row r="680" spans="1:4" x14ac:dyDescent="0.25">
      <c r="A680" t="str">
        <f>DATA_GOES_HERE!Y679</f>
        <v>Green Hills</v>
      </c>
      <c r="B680" t="str">
        <f>IF(DATA_GOES_HERE!AH679="","",
IF(ISNUMBER(SEARCH("*ADULTS*",DATA_GOES_HERE!AH679)),"ADULTS",
IF(ISNUMBER(SEARCH("*CHILDREN*",DATA_GOES_HERE!AH679)),"CHILDREN",
IF(ISNUMBER(SEARCH("*TEENS*",DATA_GOES_HERE!AH679)),"TEENS"))))</f>
        <v>TEENS</v>
      </c>
      <c r="D680" t="str">
        <f>CONCATENATE(DATA_GOES_HERE!A679,CHAR(13),DATA_GOES_HERE!L679,", ",TEXT((DATA_GOES_HERE!J679),"MMM D")," ",TEXT((DATA_GOES_HERE!M679), "h:mm am/pm"))</f>
        <v xml:space="preserve"> Teen Time_x000D_Tuesday, Apr 5 2:00 PM</v>
      </c>
    </row>
    <row r="681" spans="1:4" x14ac:dyDescent="0.25">
      <c r="A681" t="str">
        <f>DATA_GOES_HERE!Y510</f>
        <v>Goodlettsville</v>
      </c>
      <c r="B681" t="str">
        <f>IF(DATA_GOES_HERE!AH510="","",
IF(ISNUMBER(SEARCH("*ADULTS*",DATA_GOES_HERE!AH510)),"ADULTS",
IF(ISNUMBER(SEARCH("*CHILDREN*",DATA_GOES_HERE!AH510)),"CHILDREN",
IF(ISNUMBER(SEARCH("*TEENS*",DATA_GOES_HERE!AH510)),"TEENS"))))</f>
        <v>CHILDREN</v>
      </c>
      <c r="D681" t="str">
        <f>CONCATENATE(DATA_GOES_HERE!A510,CHAR(13),DATA_GOES_HERE!L510,", ",TEXT((DATA_GOES_HERE!J510),"MMM D")," ",TEXT((DATA_GOES_HERE!M510), "h:mm am/pm"))</f>
        <v xml:space="preserve"> Music and Movement Story Time_x000D_Saturday, Apr 16 10:30 AM</v>
      </c>
    </row>
    <row r="682" spans="1:4" x14ac:dyDescent="0.25">
      <c r="A682" t="str">
        <f>DATA_GOES_HERE!Y681</f>
        <v>Green Hills</v>
      </c>
      <c r="B682" t="str">
        <f>IF(DATA_GOES_HERE!AH681="","",
IF(ISNUMBER(SEARCH("*ADULTS*",DATA_GOES_HERE!AH681)),"ADULTS",
IF(ISNUMBER(SEARCH("*CHILDREN*",DATA_GOES_HERE!AH681)),"CHILDREN",
IF(ISNUMBER(SEARCH("*TEENS*",DATA_GOES_HERE!AH681)),"TEENS"))))</f>
        <v>ADULTS</v>
      </c>
      <c r="D682" t="str">
        <f>CONCATENATE(DATA_GOES_HERE!A681,CHAR(13),DATA_GOES_HERE!L681,", ",TEXT((DATA_GOES_HERE!J681),"MMM D")," ",TEXT((DATA_GOES_HERE!M681), "h:mm am/pm"))</f>
        <v xml:space="preserve"> Learn Qigong_x000D_Tuesday, Apr 5 6:30 PM</v>
      </c>
    </row>
    <row r="683" spans="1:4" x14ac:dyDescent="0.25">
      <c r="A683" t="str">
        <f>DATA_GOES_HERE!Y512</f>
        <v>Goodlettsville</v>
      </c>
      <c r="B683" t="str">
        <f>IF(DATA_GOES_HERE!AH512="","",
IF(ISNUMBER(SEARCH("*ADULTS*",DATA_GOES_HERE!AH512)),"ADULTS",
IF(ISNUMBER(SEARCH("*CHILDREN*",DATA_GOES_HERE!AH512)),"CHILDREN",
IF(ISNUMBER(SEARCH("*TEENS*",DATA_GOES_HERE!AH512)),"TEENS"))))</f>
        <v>CHILDREN</v>
      </c>
      <c r="D683" t="str">
        <f>CONCATENATE(DATA_GOES_HERE!A512,CHAR(13),DATA_GOES_HERE!L512,", ",TEXT((DATA_GOES_HERE!J512),"MMM D")," ",TEXT((DATA_GOES_HERE!M512), "h:mm am/pm"))</f>
        <v xml:space="preserve"> Toddler Time_x000D_Monday, Apr 18 10:30 AM</v>
      </c>
    </row>
    <row r="684" spans="1:4" x14ac:dyDescent="0.25">
      <c r="A684" t="str">
        <f>DATA_GOES_HERE!Y683</f>
        <v>Green Hills</v>
      </c>
      <c r="B684" t="str">
        <f>IF(DATA_GOES_HERE!AH683="","",
IF(ISNUMBER(SEARCH("*ADULTS*",DATA_GOES_HERE!AH683)),"ADULTS",
IF(ISNUMBER(SEARCH("*CHILDREN*",DATA_GOES_HERE!AH683)),"CHILDREN",
IF(ISNUMBER(SEARCH("*TEENS*",DATA_GOES_HERE!AH683)),"TEENS"))))</f>
        <v>ADULTS</v>
      </c>
      <c r="D684" t="str">
        <f>CONCATENATE(DATA_GOES_HERE!A683,CHAR(13),DATA_GOES_HERE!L683,", ",TEXT((DATA_GOES_HERE!J683),"MMM D")," ",TEXT((DATA_GOES_HERE!M683), "h:mm am/pm"))</f>
        <v xml:space="preserve"> Getting Started with Hoopla_x000D_Wednesday, Apr 6 10:30 AM</v>
      </c>
    </row>
    <row r="685" spans="1:4" x14ac:dyDescent="0.25">
      <c r="A685" t="str">
        <f>DATA_GOES_HERE!Y514</f>
        <v>Goodlettsville</v>
      </c>
      <c r="B685" t="str">
        <f>IF(DATA_GOES_HERE!AH514="","",
IF(ISNUMBER(SEARCH("*ADULTS*",DATA_GOES_HERE!AH514)),"ADULTS",
IF(ISNUMBER(SEARCH("*CHILDREN*",DATA_GOES_HERE!AH514)),"CHILDREN",
IF(ISNUMBER(SEARCH("*TEENS*",DATA_GOES_HERE!AH514)),"TEENS"))))</f>
        <v>CHILDREN</v>
      </c>
      <c r="D685" t="str">
        <f>CONCATENATE(DATA_GOES_HERE!A514,CHAR(13),DATA_GOES_HERE!L514,", ",TEXT((DATA_GOES_HERE!J514),"MMM D")," ",TEXT((DATA_GOES_HERE!M514), "h:mm am/pm"))</f>
        <v xml:space="preserve"> Crafts in the Garden: Suet Bird Feeders_x000D_Tuesday, Apr 19 5:30 PM</v>
      </c>
    </row>
    <row r="686" spans="1:4" x14ac:dyDescent="0.25">
      <c r="A686" t="str">
        <f>DATA_GOES_HERE!Y685</f>
        <v>Green Hills</v>
      </c>
      <c r="B686" t="str">
        <f>IF(DATA_GOES_HERE!AH685="","",
IF(ISNUMBER(SEARCH("*ADULTS*",DATA_GOES_HERE!AH685)),"ADULTS",
IF(ISNUMBER(SEARCH("*CHILDREN*",DATA_GOES_HERE!AH685)),"CHILDREN",
IF(ISNUMBER(SEARCH("*TEENS*",DATA_GOES_HERE!AH685)),"TEENS"))))</f>
        <v>TEENS</v>
      </c>
      <c r="D686" t="str">
        <f>CONCATENATE(DATA_GOES_HERE!A685,CHAR(13),DATA_GOES_HERE!L685,", ",TEXT((DATA_GOES_HERE!J685),"MMM D")," ",TEXT((DATA_GOES_HERE!M685), "h:mm am/pm"))</f>
        <v xml:space="preserve"> Teen Time_x000D_Wednesday, Apr 6 2:00 PM</v>
      </c>
    </row>
    <row r="687" spans="1:4" x14ac:dyDescent="0.25">
      <c r="A687" t="str">
        <f>DATA_GOES_HERE!Y516</f>
        <v>Goodlettsville</v>
      </c>
      <c r="B687" t="str">
        <f>IF(DATA_GOES_HERE!AH516="","",
IF(ISNUMBER(SEARCH("*ADULTS*",DATA_GOES_HERE!AH516)),"ADULTS",
IF(ISNUMBER(SEARCH("*CHILDREN*",DATA_GOES_HERE!AH516)),"CHILDREN",
IF(ISNUMBER(SEARCH("*TEENS*",DATA_GOES_HERE!AH516)),"TEENS"))))</f>
        <v>ADULTS</v>
      </c>
      <c r="D687" t="str">
        <f>CONCATENATE(DATA_GOES_HERE!A516,CHAR(13),DATA_GOES_HERE!L516,", ",TEXT((DATA_GOES_HERE!J516),"MMM D")," ",TEXT((DATA_GOES_HERE!M516), "h:mm am/pm"))</f>
        <v xml:space="preserve"> Senior Movie Day: Arsenic and Old Lace (1944)_x000D_Thursday, Apr 21 12:30 PM</v>
      </c>
    </row>
    <row r="688" spans="1:4" x14ac:dyDescent="0.25">
      <c r="A688" t="str">
        <f>DATA_GOES_HERE!Y687</f>
        <v>Green Hills</v>
      </c>
      <c r="B688" t="str">
        <f>IF(DATA_GOES_HERE!AH687="","",
IF(ISNUMBER(SEARCH("*ADULTS*",DATA_GOES_HERE!AH687)),"ADULTS",
IF(ISNUMBER(SEARCH("*CHILDREN*",DATA_GOES_HERE!AH687)),"CHILDREN",
IF(ISNUMBER(SEARCH("*TEENS*",DATA_GOES_HERE!AH687)),"TEENS"))))</f>
        <v>CHILDREN</v>
      </c>
      <c r="D688" t="str">
        <f>CONCATENATE(DATA_GOES_HERE!A687,CHAR(13),DATA_GOES_HERE!L687,", ",TEXT((DATA_GOES_HERE!J687),"MMM D")," ",TEXT((DATA_GOES_HERE!M687), "h:mm am/pm"))</f>
        <v xml:space="preserve"> Play and Learn_x000D_Wednesday, Apr 6 3:00 PM</v>
      </c>
    </row>
    <row r="689" spans="1:4" x14ac:dyDescent="0.25">
      <c r="A689" t="str">
        <f>DATA_GOES_HERE!Y518</f>
        <v>Goodlettsville</v>
      </c>
      <c r="B689" t="str">
        <f>IF(DATA_GOES_HERE!AH518="","",
IF(ISNUMBER(SEARCH("*ADULTS*",DATA_GOES_HERE!AH518)),"ADULTS",
IF(ISNUMBER(SEARCH("*CHILDREN*",DATA_GOES_HERE!AH518)),"CHILDREN",
IF(ISNUMBER(SEARCH("*TEENS*",DATA_GOES_HERE!AH518)),"TEENS"))))</f>
        <v>CHILDREN</v>
      </c>
      <c r="D689" t="str">
        <f>CONCATENATE(DATA_GOES_HERE!A518,CHAR(13),DATA_GOES_HERE!L518,", ",TEXT((DATA_GOES_HERE!J518),"MMM D")," ",TEXT((DATA_GOES_HERE!M518), "h:mm am/pm"))</f>
        <v xml:space="preserve"> Reading Paws: Read with Snickers_x000D_Thursday, Apr 21 5:00 PM</v>
      </c>
    </row>
    <row r="690" spans="1:4" x14ac:dyDescent="0.25">
      <c r="A690" t="str">
        <f>DATA_GOES_HERE!Y689</f>
        <v>Green Hills</v>
      </c>
      <c r="B690" t="str">
        <f>IF(DATA_GOES_HERE!AH689="","",
IF(ISNUMBER(SEARCH("*ADULTS*",DATA_GOES_HERE!AH689)),"ADULTS",
IF(ISNUMBER(SEARCH("*CHILDREN*",DATA_GOES_HERE!AH689)),"CHILDREN",
IF(ISNUMBER(SEARCH("*TEENS*",DATA_GOES_HERE!AH689)),"TEENS"))))</f>
        <v>TEENS</v>
      </c>
      <c r="D690" t="str">
        <f>CONCATENATE(DATA_GOES_HERE!A689,CHAR(13),DATA_GOES_HERE!L689,", ",TEXT((DATA_GOES_HERE!J689),"MMM D")," ",TEXT((DATA_GOES_HERE!M689), "h:mm am/pm"))</f>
        <v xml:space="preserve"> Studio NPL: Digital Programs_x000D_Thursday, Apr 7 2:30 PM</v>
      </c>
    </row>
    <row r="691" spans="1:4" x14ac:dyDescent="0.25">
      <c r="A691" t="str">
        <f>DATA_GOES_HERE!Y520</f>
        <v>Edgehill</v>
      </c>
      <c r="B691" t="str">
        <f>IF(DATA_GOES_HERE!AH520="","",
IF(ISNUMBER(SEARCH("*ADULTS*",DATA_GOES_HERE!AH520)),"ADULTS",
IF(ISNUMBER(SEARCH("*CHILDREN*",DATA_GOES_HERE!AH520)),"CHILDREN",
IF(ISNUMBER(SEARCH("*TEENS*",DATA_GOES_HERE!AH520)),"TEENS"))))</f>
        <v>CHILDREN</v>
      </c>
      <c r="D691" t="str">
        <f>CONCATENATE(DATA_GOES_HERE!A520,CHAR(13),DATA_GOES_HERE!L520,", ",TEXT((DATA_GOES_HERE!J520),"MMM D")," ",TEXT((DATA_GOES_HERE!M520), "h:mm am/pm"))</f>
        <v xml:space="preserve"> Puppet Truck presents Tomas and the Library Lady_x000D_Saturday, Apr 23 2:00 PM</v>
      </c>
    </row>
    <row r="692" spans="1:4" x14ac:dyDescent="0.25">
      <c r="A692" t="str">
        <f>DATA_GOES_HERE!Y691</f>
        <v>Green Hills</v>
      </c>
      <c r="B692" t="str">
        <f>IF(DATA_GOES_HERE!AH691="","",
IF(ISNUMBER(SEARCH("*ADULTS*",DATA_GOES_HERE!AH691)),"ADULTS",
IF(ISNUMBER(SEARCH("*CHILDREN*",DATA_GOES_HERE!AH691)),"CHILDREN",
IF(ISNUMBER(SEARCH("*TEENS*",DATA_GOES_HERE!AH691)),"TEENS"))))</f>
        <v>CHILDREN</v>
      </c>
      <c r="D692" t="str">
        <f>CONCATENATE(DATA_GOES_HERE!A691,CHAR(13),DATA_GOES_HERE!L691,", ",TEXT((DATA_GOES_HERE!J691),"MMM D")," ",TEXT((DATA_GOES_HERE!M691), "h:mm am/pm"))</f>
        <v xml:space="preserve"> Discovery Club _x000D_Friday, Apr 8 10:30 AM</v>
      </c>
    </row>
    <row r="693" spans="1:4" x14ac:dyDescent="0.25">
      <c r="A693" t="str">
        <f>DATA_GOES_HERE!Y522</f>
        <v>Goodlettsville</v>
      </c>
      <c r="B693" t="str">
        <f>IF(DATA_GOES_HERE!AH522="","",
IF(ISNUMBER(SEARCH("*ADULTS*",DATA_GOES_HERE!AH522)),"ADULTS",
IF(ISNUMBER(SEARCH("*CHILDREN*",DATA_GOES_HERE!AH522)),"CHILDREN",
IF(ISNUMBER(SEARCH("*TEENS*",DATA_GOES_HERE!AH522)),"TEENS"))))</f>
        <v>TEENS</v>
      </c>
      <c r="D693" t="str">
        <f>CONCATENATE(DATA_GOES_HERE!A522,CHAR(13),DATA_GOES_HERE!L522,", ",TEXT((DATA_GOES_HERE!J522),"MMM D")," ",TEXT((DATA_GOES_HERE!M522), "h:mm am/pm"))</f>
        <v xml:space="preserve"> Teen Time_x000D_Tuesday, Apr 26 4:30 PM</v>
      </c>
    </row>
    <row r="694" spans="1:4" x14ac:dyDescent="0.25">
      <c r="A694" t="str">
        <f>DATA_GOES_HERE!Y693</f>
        <v>Green Hills</v>
      </c>
      <c r="B694" t="str">
        <f>IF(DATA_GOES_HERE!AH693="","",
IF(ISNUMBER(SEARCH("*ADULTS*",DATA_GOES_HERE!AH693)),"ADULTS",
IF(ISNUMBER(SEARCH("*CHILDREN*",DATA_GOES_HERE!AH693)),"CHILDREN",
IF(ISNUMBER(SEARCH("*TEENS*",DATA_GOES_HERE!AH693)),"TEENS"))))</f>
        <v>TEENS</v>
      </c>
      <c r="D694" t="str">
        <f>CONCATENATE(DATA_GOES_HERE!A693,CHAR(13),DATA_GOES_HERE!L693,", ",TEXT((DATA_GOES_HERE!J693),"MMM D")," ",TEXT((DATA_GOES_HERE!M693), "h:mm am/pm"))</f>
        <v xml:space="preserve"> Alebrijes Art Workshop with Jairo Prado_x000D_Friday, Apr 8 3:00 PM</v>
      </c>
    </row>
    <row r="695" spans="1:4" x14ac:dyDescent="0.25">
      <c r="A695" t="str">
        <f>DATA_GOES_HERE!Y524</f>
        <v>Goodlettsville</v>
      </c>
      <c r="B695" t="str">
        <f>IF(DATA_GOES_HERE!AH524="","",
IF(ISNUMBER(SEARCH("*ADULTS*",DATA_GOES_HERE!AH524)),"ADULTS",
IF(ISNUMBER(SEARCH("*CHILDREN*",DATA_GOES_HERE!AH524)),"CHILDREN",
IF(ISNUMBER(SEARCH("*TEENS*",DATA_GOES_HERE!AH524)),"TEENS"))))</f>
        <v>TEENS</v>
      </c>
      <c r="D695" t="str">
        <f>CONCATENATE(DATA_GOES_HERE!A524,CHAR(13),DATA_GOES_HERE!L524,", ",TEXT((DATA_GOES_HERE!J524),"MMM D")," ",TEXT((DATA_GOES_HERE!M524), "h:mm am/pm"))</f>
        <v xml:space="preserve"> Teen Time Make Your Own Flag &amp;ndash; Create Your Own Country!_x000D_Thursday, Apr 28 5:30 PM</v>
      </c>
    </row>
    <row r="696" spans="1:4" x14ac:dyDescent="0.25">
      <c r="A696" t="str">
        <f>DATA_GOES_HERE!Y695</f>
        <v>Green Hills</v>
      </c>
      <c r="B696" t="str">
        <f>IF(DATA_GOES_HERE!AH695="","",
IF(ISNUMBER(SEARCH("*ADULTS*",DATA_GOES_HERE!AH695)),"ADULTS",
IF(ISNUMBER(SEARCH("*CHILDREN*",DATA_GOES_HERE!AH695)),"CHILDREN",
IF(ISNUMBER(SEARCH("*TEENS*",DATA_GOES_HERE!AH695)),"TEENS"))))</f>
        <v>CHILDREN</v>
      </c>
      <c r="D696" t="str">
        <f>CONCATENATE(DATA_GOES_HERE!A695,CHAR(13),DATA_GOES_HERE!L695,", ",TEXT((DATA_GOES_HERE!J695),"MMM D")," ",TEXT((DATA_GOES_HERE!M695), "h:mm am/pm"))</f>
        <v xml:space="preserve"> Artsy Afternoons_x000D_Saturday, Apr 9 3:00 PM</v>
      </c>
    </row>
    <row r="697" spans="1:4" x14ac:dyDescent="0.25">
      <c r="A697" t="str">
        <f>DATA_GOES_HERE!Y526</f>
        <v>Goodlettsville</v>
      </c>
      <c r="B697" t="str">
        <f>IF(DATA_GOES_HERE!AH526="","",
IF(ISNUMBER(SEARCH("*ADULTS*",DATA_GOES_HERE!AH526)),"ADULTS",
IF(ISNUMBER(SEARCH("*CHILDREN*",DATA_GOES_HERE!AH526)),"CHILDREN",
IF(ISNUMBER(SEARCH("*TEENS*",DATA_GOES_HERE!AH526)),"TEENS"))))</f>
        <v>CHILDREN</v>
      </c>
      <c r="D697" t="str">
        <f>CONCATENATE(DATA_GOES_HERE!A526,CHAR(13),DATA_GOES_HERE!L526,", ",TEXT((DATA_GOES_HERE!J526),"MMM D")," ",TEXT((DATA_GOES_HERE!M526), "h:mm am/pm"))</f>
        <v xml:space="preserve"> Toddler Time_x000D_Monday, May 2 10:30 AM</v>
      </c>
    </row>
    <row r="698" spans="1:4" x14ac:dyDescent="0.25">
      <c r="A698" t="str">
        <f>DATA_GOES_HERE!Y697</f>
        <v>Green Hills</v>
      </c>
      <c r="B698" t="str">
        <f>IF(DATA_GOES_HERE!AH697="","",
IF(ISNUMBER(SEARCH("*ADULTS*",DATA_GOES_HERE!AH697)),"ADULTS",
IF(ISNUMBER(SEARCH("*CHILDREN*",DATA_GOES_HERE!AH697)),"CHILDREN",
IF(ISNUMBER(SEARCH("*TEENS*",DATA_GOES_HERE!AH697)),"TEENS"))))</f>
        <v>CHILDREN</v>
      </c>
      <c r="D698" t="str">
        <f>CONCATENATE(DATA_GOES_HERE!A697,CHAR(13),DATA_GOES_HERE!L697,", ",TEXT((DATA_GOES_HERE!J697),"MMM D")," ",TEXT((DATA_GOES_HERE!M697), "h:mm am/pm"))</f>
        <v xml:space="preserve"> Play and Learn_x000D_Sunday, Apr 10 2:00 PM</v>
      </c>
    </row>
    <row r="699" spans="1:4" x14ac:dyDescent="0.25">
      <c r="A699" t="str">
        <f>DATA_GOES_HERE!Y528</f>
        <v>Goodlettsville</v>
      </c>
      <c r="B699" t="str">
        <f>IF(DATA_GOES_HERE!AH528="","",
IF(ISNUMBER(SEARCH("*ADULTS*",DATA_GOES_HERE!AH528)),"ADULTS",
IF(ISNUMBER(SEARCH("*CHILDREN*",DATA_GOES_HERE!AH528)),"CHILDREN",
IF(ISNUMBER(SEARCH("*TEENS*",DATA_GOES_HERE!AH528)),"TEENS"))))</f>
        <v>ADULTS</v>
      </c>
      <c r="D699" t="str">
        <f>CONCATENATE(DATA_GOES_HERE!A528,CHAR(13),DATA_GOES_HERE!L528,", ",TEXT((DATA_GOES_HERE!J528),"MMM D")," ",TEXT((DATA_GOES_HERE!M528), "h:mm am/pm"))</f>
        <v xml:space="preserve"> Friends of the Goodlettsville Library Book Sale_x000D_Wednesday, May 4 10:00 AM</v>
      </c>
    </row>
    <row r="700" spans="1:4" x14ac:dyDescent="0.25">
      <c r="A700" t="str">
        <f>DATA_GOES_HERE!Y699</f>
        <v>Green Hills</v>
      </c>
      <c r="B700" t="str">
        <f>IF(DATA_GOES_HERE!AH699="","",
IF(ISNUMBER(SEARCH("*ADULTS*",DATA_GOES_HERE!AH699)),"ADULTS",
IF(ISNUMBER(SEARCH("*CHILDREN*",DATA_GOES_HERE!AH699)),"CHILDREN",
IF(ISNUMBER(SEARCH("*TEENS*",DATA_GOES_HERE!AH699)),"TEENS"))))</f>
        <v>CHILDREN</v>
      </c>
      <c r="D700" t="str">
        <f>CONCATENATE(DATA_GOES_HERE!A699,CHAR(13),DATA_GOES_HERE!L699,", ",TEXT((DATA_GOES_HERE!J699),"MMM D")," ",TEXT((DATA_GOES_HERE!M699), "h:mm am/pm"))</f>
        <v xml:space="preserve"> Toddler Tales_x000D_Monday, Apr 11 10:30 AM</v>
      </c>
    </row>
    <row r="701" spans="1:4" x14ac:dyDescent="0.25">
      <c r="A701" t="str">
        <f>DATA_GOES_HERE!Y530</f>
        <v>Goodlettsville</v>
      </c>
      <c r="B701" t="str">
        <f>IF(DATA_GOES_HERE!AH530="","",
IF(ISNUMBER(SEARCH("*ADULTS*",DATA_GOES_HERE!AH530)),"ADULTS",
IF(ISNUMBER(SEARCH("*CHILDREN*",DATA_GOES_HERE!AH530)),"CHILDREN",
IF(ISNUMBER(SEARCH("*TEENS*",DATA_GOES_HERE!AH530)),"TEENS"))))</f>
        <v>ADULTS</v>
      </c>
      <c r="D701" t="str">
        <f>CONCATENATE(DATA_GOES_HERE!A530,CHAR(13),DATA_GOES_HERE!L530,", ",TEXT((DATA_GOES_HERE!J530),"MMM D")," ",TEXT((DATA_GOES_HERE!M530), "h:mm am/pm"))</f>
        <v xml:space="preserve"> Friends of the Goodlettsville Library Book Sale_x000D_Thursday, May 5 12:00 PM</v>
      </c>
    </row>
    <row r="702" spans="1:4" x14ac:dyDescent="0.25">
      <c r="A702" t="str">
        <f>DATA_GOES_HERE!Y701</f>
        <v>Green Hills</v>
      </c>
      <c r="B702" t="str">
        <f>IF(DATA_GOES_HERE!AH701="","",
IF(ISNUMBER(SEARCH("*ADULTS*",DATA_GOES_HERE!AH701)),"ADULTS",
IF(ISNUMBER(SEARCH("*CHILDREN*",DATA_GOES_HERE!AH701)),"CHILDREN",
IF(ISNUMBER(SEARCH("*TEENS*",DATA_GOES_HERE!AH701)),"TEENS"))))</f>
        <v>TEENS</v>
      </c>
      <c r="D702" t="str">
        <f>CONCATENATE(DATA_GOES_HERE!A701,CHAR(13),DATA_GOES_HERE!L701,", ",TEXT((DATA_GOES_HERE!J701),"MMM D")," ",TEXT((DATA_GOES_HERE!M701), "h:mm am/pm"))</f>
        <v xml:space="preserve"> Teen Time_x000D_Monday, Apr 11 2:00 PM</v>
      </c>
    </row>
    <row r="703" spans="1:4" x14ac:dyDescent="0.25">
      <c r="A703" t="str">
        <f>DATA_GOES_HERE!Y532</f>
        <v>Goodlettsville</v>
      </c>
      <c r="B703" t="str">
        <f>IF(DATA_GOES_HERE!AH532="","",
IF(ISNUMBER(SEARCH("*ADULTS*",DATA_GOES_HERE!AH532)),"ADULTS",
IF(ISNUMBER(SEARCH("*CHILDREN*",DATA_GOES_HERE!AH532)),"CHILDREN",
IF(ISNUMBER(SEARCH("*TEENS*",DATA_GOES_HERE!AH532)),"TEENS"))))</f>
        <v>ADULTS</v>
      </c>
      <c r="D703" t="str">
        <f>CONCATENATE(DATA_GOES_HERE!A532,CHAR(13),DATA_GOES_HERE!L532,", ",TEXT((DATA_GOES_HERE!J532),"MMM D")," ",TEXT((DATA_GOES_HERE!M532), "h:mm am/pm"))</f>
        <v xml:space="preserve"> Needle Arts_x000D_Thursday, May 5 6:00 PM</v>
      </c>
    </row>
    <row r="704" spans="1:4" x14ac:dyDescent="0.25">
      <c r="A704" t="str">
        <f>DATA_GOES_HERE!Y703</f>
        <v>Green Hills</v>
      </c>
      <c r="B704" t="str">
        <f>IF(DATA_GOES_HERE!AH703="","",
IF(ISNUMBER(SEARCH("*ADULTS*",DATA_GOES_HERE!AH703)),"ADULTS",
IF(ISNUMBER(SEARCH("*CHILDREN*",DATA_GOES_HERE!AH703)),"CHILDREN",
IF(ISNUMBER(SEARCH("*TEENS*",DATA_GOES_HERE!AH703)),"TEENS"))))</f>
        <v>CHILDREN</v>
      </c>
      <c r="D704" t="str">
        <f>CONCATENATE(DATA_GOES_HERE!A703,CHAR(13),DATA_GOES_HERE!L703,", ",TEXT((DATA_GOES_HERE!J703),"MMM D")," ",TEXT((DATA_GOES_HERE!M703), "h:mm am/pm"))</f>
        <v xml:space="preserve"> Stories and STEAM _x000D_Monday, Apr 11 4:00 PM</v>
      </c>
    </row>
    <row r="705" spans="1:4" x14ac:dyDescent="0.25">
      <c r="A705" t="str">
        <f>DATA_GOES_HERE!Y534</f>
        <v>Goodlettsville</v>
      </c>
      <c r="B705" t="str">
        <f>IF(DATA_GOES_HERE!AH534="","",
IF(ISNUMBER(SEARCH("*ADULTS*",DATA_GOES_HERE!AH534)),"ADULTS",
IF(ISNUMBER(SEARCH("*CHILDREN*",DATA_GOES_HERE!AH534)),"CHILDREN",
IF(ISNUMBER(SEARCH("*TEENS*",DATA_GOES_HERE!AH534)),"TEENS"))))</f>
        <v>CHILDREN</v>
      </c>
      <c r="D705" t="str">
        <f>CONCATENATE(DATA_GOES_HERE!A534,CHAR(13),DATA_GOES_HERE!L534,", ",TEXT((DATA_GOES_HERE!J534),"MMM D")," ",TEXT((DATA_GOES_HERE!M534), "h:mm am/pm"))</f>
        <v xml:space="preserve"> Toddler Time_x000D_Monday, May 9 10:30 AM</v>
      </c>
    </row>
    <row r="706" spans="1:4" x14ac:dyDescent="0.25">
      <c r="A706" t="str">
        <f>DATA_GOES_HERE!Y705</f>
        <v>Green Hills</v>
      </c>
      <c r="B706" t="str">
        <f>IF(DATA_GOES_HERE!AH705="","",
IF(ISNUMBER(SEARCH("*ADULTS*",DATA_GOES_HERE!AH705)),"ADULTS",
IF(ISNUMBER(SEARCH("*CHILDREN*",DATA_GOES_HERE!AH705)),"CHILDREN",
IF(ISNUMBER(SEARCH("*TEENS*",DATA_GOES_HERE!AH705)),"TEENS"))))</f>
        <v>ADULTS</v>
      </c>
      <c r="D706" t="str">
        <f>CONCATENATE(DATA_GOES_HERE!A705,CHAR(13),DATA_GOES_HERE!L705,", ",TEXT((DATA_GOES_HERE!J705),"MMM D")," ",TEXT((DATA_GOES_HERE!M705), "h:mm am/pm"))</f>
        <v xml:space="preserve"> Getting Started With Microsoft Excel_x000D_Tuesday, Apr 12 10:30 AM</v>
      </c>
    </row>
    <row r="707" spans="1:4" x14ac:dyDescent="0.25">
      <c r="A707" t="str">
        <f>DATA_GOES_HERE!Y536</f>
        <v>Goodlettsville</v>
      </c>
      <c r="B707" t="str">
        <f>IF(DATA_GOES_HERE!AH536="","",
IF(ISNUMBER(SEARCH("*ADULTS*",DATA_GOES_HERE!AH536)),"ADULTS",
IF(ISNUMBER(SEARCH("*CHILDREN*",DATA_GOES_HERE!AH536)),"CHILDREN",
IF(ISNUMBER(SEARCH("*TEENS*",DATA_GOES_HERE!AH536)),"TEENS"))))</f>
        <v>CHILDREN</v>
      </c>
      <c r="D707" t="str">
        <f>CONCATENATE(DATA_GOES_HERE!A536,CHAR(13),DATA_GOES_HERE!L536,", ",TEXT((DATA_GOES_HERE!J536),"MMM D")," ",TEXT((DATA_GOES_HERE!M536), "h:mm am/pm"))</f>
        <v xml:space="preserve"> Family Movie: Minions_x000D_Tuesday, May 10 5:30 PM</v>
      </c>
    </row>
    <row r="708" spans="1:4" x14ac:dyDescent="0.25">
      <c r="A708" t="str">
        <f>DATA_GOES_HERE!Y707</f>
        <v>Green Hills</v>
      </c>
      <c r="B708" t="str">
        <f>IF(DATA_GOES_HERE!AH707="","",
IF(ISNUMBER(SEARCH("*ADULTS*",DATA_GOES_HERE!AH707)),"ADULTS",
IF(ISNUMBER(SEARCH("*CHILDREN*",DATA_GOES_HERE!AH707)),"CHILDREN",
IF(ISNUMBER(SEARCH("*TEENS*",DATA_GOES_HERE!AH707)),"TEENS"))))</f>
        <v>TEENS</v>
      </c>
      <c r="D708" t="str">
        <f>CONCATENATE(DATA_GOES_HERE!A707,CHAR(13),DATA_GOES_HERE!L707,", ",TEXT((DATA_GOES_HERE!J707),"MMM D")," ",TEXT((DATA_GOES_HERE!M707), "h:mm am/pm"))</f>
        <v xml:space="preserve"> Teen Time_x000D_Tuesday, Apr 12 2:00 PM</v>
      </c>
    </row>
    <row r="709" spans="1:4" x14ac:dyDescent="0.25">
      <c r="A709" t="str">
        <f>DATA_GOES_HERE!Y538</f>
        <v>Goodlettsville</v>
      </c>
      <c r="B709" t="str">
        <f>IF(DATA_GOES_HERE!AH538="","",
IF(ISNUMBER(SEARCH("*ADULTS*",DATA_GOES_HERE!AH538)),"ADULTS",
IF(ISNUMBER(SEARCH("*CHILDREN*",DATA_GOES_HERE!AH538)),"CHILDREN",
IF(ISNUMBER(SEARCH("*TEENS*",DATA_GOES_HERE!AH538)),"TEENS"))))</f>
        <v>TEENS</v>
      </c>
      <c r="D709" t="str">
        <f>CONCATENATE(DATA_GOES_HERE!A538,CHAR(13),DATA_GOES_HERE!L538,", ",TEXT((DATA_GOES_HERE!J538),"MMM D")," ",TEXT((DATA_GOES_HERE!M538), "h:mm am/pm"))</f>
        <v xml:space="preserve"> Manga Night_x000D_Thursday, May 12 4:30 PM</v>
      </c>
    </row>
    <row r="710" spans="1:4" x14ac:dyDescent="0.25">
      <c r="A710" t="str">
        <f>DATA_GOES_HERE!Y709</f>
        <v>off-site</v>
      </c>
      <c r="B710" t="str">
        <f>IF(DATA_GOES_HERE!AH709="","",
IF(ISNUMBER(SEARCH("*ADULTS*",DATA_GOES_HERE!AH709)),"ADULTS",
IF(ISNUMBER(SEARCH("*CHILDREN*",DATA_GOES_HERE!AH709)),"CHILDREN",
IF(ISNUMBER(SEARCH("*TEENS*",DATA_GOES_HERE!AH709)),"TEENS"))))</f>
        <v>ADULTS</v>
      </c>
      <c r="D710" t="str">
        <f>CONCATENATE(DATA_GOES_HERE!A709,CHAR(13),DATA_GOES_HERE!L709,", ",TEXT((DATA_GOES_HERE!J709),"MMM D")," ",TEXT((DATA_GOES_HERE!M709), "h:mm am/pm"))</f>
        <v xml:space="preserve"> Who Picked This Book? The Color of Water_x000D_Tuesday, Apr 12 3:30 PM</v>
      </c>
    </row>
    <row r="711" spans="1:4" x14ac:dyDescent="0.25">
      <c r="A711" t="str">
        <f>DATA_GOES_HERE!Y540</f>
        <v>Goodlettsville</v>
      </c>
      <c r="B711" t="str">
        <f>IF(DATA_GOES_HERE!AH540="","",
IF(ISNUMBER(SEARCH("*ADULTS*",DATA_GOES_HERE!AH540)),"ADULTS",
IF(ISNUMBER(SEARCH("*CHILDREN*",DATA_GOES_HERE!AH540)),"CHILDREN",
IF(ISNUMBER(SEARCH("*TEENS*",DATA_GOES_HERE!AH540)),"TEENS"))))</f>
        <v>CHILDREN</v>
      </c>
      <c r="D711" t="str">
        <f>CONCATENATE(DATA_GOES_HERE!A540,CHAR(13),DATA_GOES_HERE!L540,", ",TEXT((DATA_GOES_HERE!J540),"MMM D")," ",TEXT((DATA_GOES_HERE!M540), "h:mm am/pm"))</f>
        <v xml:space="preserve"> Music and Movement Story Time_x000D_Saturday, May 14 10:30 AM</v>
      </c>
    </row>
    <row r="712" spans="1:4" x14ac:dyDescent="0.25">
      <c r="A712" t="str">
        <f>DATA_GOES_HERE!Y711</f>
        <v>Green Hills</v>
      </c>
      <c r="B712" t="str">
        <f>IF(DATA_GOES_HERE!AH711="","",
IF(ISNUMBER(SEARCH("*ADULTS*",DATA_GOES_HERE!AH711)),"ADULTS",
IF(ISNUMBER(SEARCH("*CHILDREN*",DATA_GOES_HERE!AH711)),"CHILDREN",
IF(ISNUMBER(SEARCH("*TEENS*",DATA_GOES_HERE!AH711)),"TEENS"))))</f>
        <v>CHILDREN</v>
      </c>
      <c r="D712" t="str">
        <f>CONCATENATE(DATA_GOES_HERE!A711,CHAR(13),DATA_GOES_HERE!L711,", ",TEXT((DATA_GOES_HERE!J711),"MMM D")," ",TEXT((DATA_GOES_HERE!M711), "h:mm am/pm"))</f>
        <v xml:space="preserve"> Little Learners_x000D_Wednesday, Apr 13 10:30 AM</v>
      </c>
    </row>
    <row r="713" spans="1:4" x14ac:dyDescent="0.25">
      <c r="A713" t="str">
        <f>DATA_GOES_HERE!Y542</f>
        <v>Goodlettsville</v>
      </c>
      <c r="B713" t="str">
        <f>IF(DATA_GOES_HERE!AH542="","",
IF(ISNUMBER(SEARCH("*ADULTS*",DATA_GOES_HERE!AH542)),"ADULTS",
IF(ISNUMBER(SEARCH("*CHILDREN*",DATA_GOES_HERE!AH542)),"CHILDREN",
IF(ISNUMBER(SEARCH("*TEENS*",DATA_GOES_HERE!AH542)),"TEENS"))))</f>
        <v>CHILDREN</v>
      </c>
      <c r="D713" t="str">
        <f>CONCATENATE(DATA_GOES_HERE!A542,CHAR(13),DATA_GOES_HERE!L542,", ",TEXT((DATA_GOES_HERE!J542),"MMM D")," ",TEXT((DATA_GOES_HERE!M542), "h:mm am/pm"))</f>
        <v xml:space="preserve"> Toddler Time_x000D_Monday, May 16 10:30 AM</v>
      </c>
    </row>
    <row r="714" spans="1:4" x14ac:dyDescent="0.25">
      <c r="A714" t="str">
        <f>DATA_GOES_HERE!Y713</f>
        <v>Green Hills</v>
      </c>
      <c r="B714" t="str">
        <f>IF(DATA_GOES_HERE!AH713="","",
IF(ISNUMBER(SEARCH("*ADULTS*",DATA_GOES_HERE!AH713)),"ADULTS",
IF(ISNUMBER(SEARCH("*CHILDREN*",DATA_GOES_HERE!AH713)),"CHILDREN",
IF(ISNUMBER(SEARCH("*TEENS*",DATA_GOES_HERE!AH713)),"TEENS"))))</f>
        <v>CHILDREN</v>
      </c>
      <c r="D714" t="str">
        <f>CONCATENATE(DATA_GOES_HERE!A713,CHAR(13),DATA_GOES_HERE!L713,", ",TEXT((DATA_GOES_HERE!J713),"MMM D")," ",TEXT((DATA_GOES_HERE!M713), "h:mm am/pm"))</f>
        <v xml:space="preserve"> Little Learners_x000D_Wednesday, Apr 13 10:30 AM</v>
      </c>
    </row>
    <row r="715" spans="1:4" x14ac:dyDescent="0.25">
      <c r="A715" t="str">
        <f>DATA_GOES_HERE!Y544</f>
        <v>Goodlettsville</v>
      </c>
      <c r="B715" t="str">
        <f>IF(DATA_GOES_HERE!AH544="","",
IF(ISNUMBER(SEARCH("*ADULTS*",DATA_GOES_HERE!AH544)),"ADULTS",
IF(ISNUMBER(SEARCH("*CHILDREN*",DATA_GOES_HERE!AH544)),"CHILDREN",
IF(ISNUMBER(SEARCH("*TEENS*",DATA_GOES_HERE!AH544)),"TEENS"))))</f>
        <v>CHILDREN</v>
      </c>
      <c r="D715" t="str">
        <f>CONCATENATE(DATA_GOES_HERE!A544,CHAR(13),DATA_GOES_HERE!L544,", ",TEXT((DATA_GOES_HERE!J544),"MMM D")," ",TEXT((DATA_GOES_HERE!M544), "h:mm am/pm"))</f>
        <v xml:space="preserve"> Crafts in the Garden: Bird's Nest Craft_x000D_Tuesday, May 17 5:30 PM</v>
      </c>
    </row>
    <row r="716" spans="1:4" x14ac:dyDescent="0.25">
      <c r="A716" t="str">
        <f>DATA_GOES_HERE!Y715</f>
        <v>Green Hills</v>
      </c>
      <c r="B716" t="str">
        <f>IF(DATA_GOES_HERE!AH715="","",
IF(ISNUMBER(SEARCH("*ADULTS*",DATA_GOES_HERE!AH715)),"ADULTS",
IF(ISNUMBER(SEARCH("*CHILDREN*",DATA_GOES_HERE!AH715)),"CHILDREN",
IF(ISNUMBER(SEARCH("*TEENS*",DATA_GOES_HERE!AH715)),"TEENS"))))</f>
        <v>TEENS</v>
      </c>
      <c r="D716" t="str">
        <f>CONCATENATE(DATA_GOES_HERE!A715,CHAR(13),DATA_GOES_HERE!L715,", ",TEXT((DATA_GOES_HERE!J715),"MMM D")," ",TEXT((DATA_GOES_HERE!M715), "h:mm am/pm"))</f>
        <v xml:space="preserve"> Studio NPL: Digital Programs_x000D_Wednesday, Apr 13 2:30 PM</v>
      </c>
    </row>
    <row r="717" spans="1:4" x14ac:dyDescent="0.25">
      <c r="A717" t="str">
        <f>DATA_GOES_HERE!Y546</f>
        <v>Goodlettsville</v>
      </c>
      <c r="B717" t="str">
        <f>IF(DATA_GOES_HERE!AH546="","",
IF(ISNUMBER(SEARCH("*ADULTS*",DATA_GOES_HERE!AH546)),"ADULTS",
IF(ISNUMBER(SEARCH("*CHILDREN*",DATA_GOES_HERE!AH546)),"CHILDREN",
IF(ISNUMBER(SEARCH("*TEENS*",DATA_GOES_HERE!AH546)),"TEENS"))))</f>
        <v>ADULTS</v>
      </c>
      <c r="D717" t="str">
        <f>CONCATENATE(DATA_GOES_HERE!A546,CHAR(13),DATA_GOES_HERE!L546,", ",TEXT((DATA_GOES_HERE!J546),"MMM D")," ",TEXT((DATA_GOES_HERE!M546), "h:mm am/pm"))</f>
        <v xml:space="preserve"> Senior Movie Day: Serendipity (2001)_x000D_Thursday, May 19 12:30 PM</v>
      </c>
    </row>
    <row r="718" spans="1:4" x14ac:dyDescent="0.25">
      <c r="A718" t="str">
        <f>DATA_GOES_HERE!Y717</f>
        <v>Green Hills</v>
      </c>
      <c r="B718" t="str">
        <f>IF(DATA_GOES_HERE!AH717="","",
IF(ISNUMBER(SEARCH("*ADULTS*",DATA_GOES_HERE!AH717)),"ADULTS",
IF(ISNUMBER(SEARCH("*CHILDREN*",DATA_GOES_HERE!AH717)),"CHILDREN",
IF(ISNUMBER(SEARCH("*TEENS*",DATA_GOES_HERE!AH717)),"TEENS"))))</f>
        <v>TEENS</v>
      </c>
      <c r="D718" t="str">
        <f>CONCATENATE(DATA_GOES_HERE!A717,CHAR(13),DATA_GOES_HERE!L717,", ",TEXT((DATA_GOES_HERE!J717),"MMM D")," ",TEXT((DATA_GOES_HERE!M717), "h:mm am/pm"))</f>
        <v xml:space="preserve"> Teen Time_x000D_Thursday, Apr 14 2:00 PM</v>
      </c>
    </row>
    <row r="719" spans="1:4" x14ac:dyDescent="0.25">
      <c r="A719" t="str">
        <f>DATA_GOES_HERE!Y548</f>
        <v>Goodlettsville</v>
      </c>
      <c r="B719" t="str">
        <f>IF(DATA_GOES_HERE!AH548="","",
IF(ISNUMBER(SEARCH("*ADULTS*",DATA_GOES_HERE!AH548)),"ADULTS",
IF(ISNUMBER(SEARCH("*CHILDREN*",DATA_GOES_HERE!AH548)),"CHILDREN",
IF(ISNUMBER(SEARCH("*TEENS*",DATA_GOES_HERE!AH548)),"TEENS"))))</f>
        <v>ADULTS</v>
      </c>
      <c r="D719" t="str">
        <f>CONCATENATE(DATA_GOES_HERE!A548,CHAR(13),DATA_GOES_HERE!L548,", ",TEXT((DATA_GOES_HERE!J548),"MMM D")," ",TEXT((DATA_GOES_HERE!M548), "h:mm am/pm"))</f>
        <v xml:space="preserve"> Yoga in the Garden_x000D_Thursday, May 19 6:30 PM</v>
      </c>
    </row>
    <row r="720" spans="1:4" x14ac:dyDescent="0.25">
      <c r="A720" t="str">
        <f>DATA_GOES_HERE!Y719</f>
        <v>Green Hills</v>
      </c>
      <c r="B720" t="str">
        <f>IF(DATA_GOES_HERE!AH719="","",
IF(ISNUMBER(SEARCH("*ADULTS*",DATA_GOES_HERE!AH719)),"ADULTS",
IF(ISNUMBER(SEARCH("*CHILDREN*",DATA_GOES_HERE!AH719)),"CHILDREN",
IF(ISNUMBER(SEARCH("*TEENS*",DATA_GOES_HERE!AH719)),"TEENS"))))</f>
        <v>CHILDREN</v>
      </c>
      <c r="D720" t="str">
        <f>CONCATENATE(DATA_GOES_HERE!A719,CHAR(13),DATA_GOES_HERE!L719,", ",TEXT((DATA_GOES_HERE!J719),"MMM D")," ",TEXT((DATA_GOES_HERE!M719), "h:mm am/pm"))</f>
        <v xml:space="preserve"> Big Kids Club _x000D_Thursday, Apr 14 4:00 PM</v>
      </c>
    </row>
    <row r="721" spans="1:4" x14ac:dyDescent="0.25">
      <c r="A721" t="str">
        <f>DATA_GOES_HERE!Y550</f>
        <v>Goodlettsville</v>
      </c>
      <c r="B721" t="str">
        <f>IF(DATA_GOES_HERE!AH550="","",
IF(ISNUMBER(SEARCH("*ADULTS*",DATA_GOES_HERE!AH550)),"ADULTS",
IF(ISNUMBER(SEARCH("*CHILDREN*",DATA_GOES_HERE!AH550)),"CHILDREN",
IF(ISNUMBER(SEARCH("*TEENS*",DATA_GOES_HERE!AH550)),"TEENS"))))</f>
        <v>CHILDREN</v>
      </c>
      <c r="D721" t="str">
        <f>CONCATENATE(DATA_GOES_HERE!A550,CHAR(13),DATA_GOES_HERE!L550,", ",TEXT((DATA_GOES_HERE!J550),"MMM D")," ",TEXT((DATA_GOES_HERE!M550), "h:mm am/pm"))</f>
        <v xml:space="preserve"> Toddler Time_x000D_Monday, May 23 10:30 AM</v>
      </c>
    </row>
    <row r="722" spans="1:4" x14ac:dyDescent="0.25">
      <c r="A722" t="str">
        <f>DATA_GOES_HERE!Y721</f>
        <v>Green Hills</v>
      </c>
      <c r="B722" t="str">
        <f>IF(DATA_GOES_HERE!AH721="","",
IF(ISNUMBER(SEARCH("*ADULTS*",DATA_GOES_HERE!AH721)),"ADULTS",
IF(ISNUMBER(SEARCH("*CHILDREN*",DATA_GOES_HERE!AH721)),"CHILDREN",
IF(ISNUMBER(SEARCH("*TEENS*",DATA_GOES_HERE!AH721)),"TEENS"))))</f>
        <v>CHILDREN</v>
      </c>
      <c r="D722" t="str">
        <f>CONCATENATE(DATA_GOES_HERE!A721,CHAR(13),DATA_GOES_HERE!L721,", ",TEXT((DATA_GOES_HERE!J721),"MMM D")," ",TEXT((DATA_GOES_HERE!M721), "h:mm am/pm"))</f>
        <v xml:space="preserve"> Team STEAM _x000D_Saturday, Apr 16 10:30 AM</v>
      </c>
    </row>
    <row r="723" spans="1:4" x14ac:dyDescent="0.25">
      <c r="A723" t="str">
        <f>DATA_GOES_HERE!Y552</f>
        <v>Goodlettsville</v>
      </c>
      <c r="B723" t="str">
        <f>IF(DATA_GOES_HERE!AH552="","",
IF(ISNUMBER(SEARCH("*ADULTS*",DATA_GOES_HERE!AH552)),"ADULTS",
IF(ISNUMBER(SEARCH("*CHILDREN*",DATA_GOES_HERE!AH552)),"CHILDREN",
IF(ISNUMBER(SEARCH("*TEENS*",DATA_GOES_HERE!AH552)),"TEENS"))))</f>
        <v>ADULTS</v>
      </c>
      <c r="D723" t="str">
        <f>CONCATENATE(DATA_GOES_HERE!A552,CHAR(13),DATA_GOES_HERE!L552,", ",TEXT((DATA_GOES_HERE!J552),"MMM D")," ",TEXT((DATA_GOES_HERE!M552), "h:mm am/pm"))</f>
        <v xml:space="preserve"> Bob Dylan Birthday Celebration Open Mic_x000D_Tuesday, May 24 4:30 PM</v>
      </c>
    </row>
    <row r="724" spans="1:4" x14ac:dyDescent="0.25">
      <c r="A724" t="str">
        <f>DATA_GOES_HERE!Y723</f>
        <v>Green Hills</v>
      </c>
      <c r="B724" t="str">
        <f>IF(DATA_GOES_HERE!AH723="","",
IF(ISNUMBER(SEARCH("*ADULTS*",DATA_GOES_HERE!AH723)),"ADULTS",
IF(ISNUMBER(SEARCH("*CHILDREN*",DATA_GOES_HERE!AH723)),"CHILDREN",
IF(ISNUMBER(SEARCH("*TEENS*",DATA_GOES_HERE!AH723)),"TEENS"))))</f>
        <v>CHILDREN</v>
      </c>
      <c r="D724" t="str">
        <f>CONCATENATE(DATA_GOES_HERE!A723,CHAR(13),DATA_GOES_HERE!L723,", ",TEXT((DATA_GOES_HERE!J723),"MMM D")," ",TEXT((DATA_GOES_HERE!M723), "h:mm am/pm"))</f>
        <v xml:space="preserve"> Play and Learn_x000D_Sunday, Apr 17 2:00 PM</v>
      </c>
    </row>
    <row r="725" spans="1:4" x14ac:dyDescent="0.25">
      <c r="A725" t="str">
        <f>DATA_GOES_HERE!Y554</f>
        <v>Goodlettsville</v>
      </c>
      <c r="B725" t="str">
        <f>IF(DATA_GOES_HERE!AH554="","",
IF(ISNUMBER(SEARCH("*ADULTS*",DATA_GOES_HERE!AH554)),"ADULTS",
IF(ISNUMBER(SEARCH("*CHILDREN*",DATA_GOES_HERE!AH554)),"CHILDREN",
IF(ISNUMBER(SEARCH("*TEENS*",DATA_GOES_HERE!AH554)),"TEENS"))))</f>
        <v>TEENS</v>
      </c>
      <c r="D725" t="str">
        <f>CONCATENATE(DATA_GOES_HERE!A554,CHAR(13),DATA_GOES_HERE!L554,", ",TEXT((DATA_GOES_HERE!J554),"MMM D")," ",TEXT((DATA_GOES_HERE!M554), "h:mm am/pm"))</f>
        <v xml:space="preserve"> Teen Time_x000D_Thursday, May 26 4:30 PM</v>
      </c>
    </row>
    <row r="726" spans="1:4" x14ac:dyDescent="0.25">
      <c r="A726" t="str">
        <f>DATA_GOES_HERE!Y725</f>
        <v>Green Hills</v>
      </c>
      <c r="B726" t="str">
        <f>IF(DATA_GOES_HERE!AH725="","",
IF(ISNUMBER(SEARCH("*ADULTS*",DATA_GOES_HERE!AH725)),"ADULTS",
IF(ISNUMBER(SEARCH("*CHILDREN*",DATA_GOES_HERE!AH725)),"CHILDREN",
IF(ISNUMBER(SEARCH("*TEENS*",DATA_GOES_HERE!AH725)),"TEENS"))))</f>
        <v>CHILDREN</v>
      </c>
      <c r="D726" t="str">
        <f>CONCATENATE(DATA_GOES_HERE!A725,CHAR(13),DATA_GOES_HERE!L725,", ",TEXT((DATA_GOES_HERE!J725),"MMM D")," ",TEXT((DATA_GOES_HERE!M725), "h:mm am/pm"))</f>
        <v xml:space="preserve"> Toddler Tales_x000D_Monday, Apr 18 10:30 AM</v>
      </c>
    </row>
    <row r="727" spans="1:4" x14ac:dyDescent="0.25">
      <c r="A727" t="str">
        <f>DATA_GOES_HERE!Y556</f>
        <v>Goodlettsville</v>
      </c>
      <c r="B727" t="str">
        <f>IF(DATA_GOES_HERE!AH556="","",
IF(ISNUMBER(SEARCH("*ADULTS*",DATA_GOES_HERE!AH556)),"ADULTS",
IF(ISNUMBER(SEARCH("*CHILDREN*",DATA_GOES_HERE!AH556)),"CHILDREN",
IF(ISNUMBER(SEARCH("*TEENS*",DATA_GOES_HERE!AH556)),"TEENS"))))</f>
        <v>CHILDREN</v>
      </c>
      <c r="D727" t="str">
        <f>CONCATENATE(DATA_GOES_HERE!A556,CHAR(13),DATA_GOES_HERE!L556,", ",TEXT((DATA_GOES_HERE!J556),"MMM D")," ",TEXT((DATA_GOES_HERE!M556), "h:mm am/pm"))</f>
        <v xml:space="preserve"> Summer Challenge Kick-Off Party_x000D_Saturday, May 28 2:00 PM</v>
      </c>
    </row>
    <row r="728" spans="1:4" x14ac:dyDescent="0.25">
      <c r="A728" t="str">
        <f>DATA_GOES_HERE!Y727</f>
        <v>Green Hills</v>
      </c>
      <c r="B728" t="str">
        <f>IF(DATA_GOES_HERE!AH727="","",
IF(ISNUMBER(SEARCH("*ADULTS*",DATA_GOES_HERE!AH727)),"ADULTS",
IF(ISNUMBER(SEARCH("*CHILDREN*",DATA_GOES_HERE!AH727)),"CHILDREN",
IF(ISNUMBER(SEARCH("*TEENS*",DATA_GOES_HERE!AH727)),"TEENS"))))</f>
        <v>CHILDREN</v>
      </c>
      <c r="D728" t="str">
        <f>CONCATENATE(DATA_GOES_HERE!A727,CHAR(13),DATA_GOES_HERE!L727,", ",TEXT((DATA_GOES_HERE!J727),"MMM D")," ",TEXT((DATA_GOES_HERE!M727), "h:mm am/pm"))</f>
        <v xml:space="preserve"> Toddler Tales: Bilingual Song and Story Time_x000D_Monday, Apr 18 11:15 AM</v>
      </c>
    </row>
    <row r="729" spans="1:4" x14ac:dyDescent="0.25">
      <c r="A729" t="str">
        <f>DATA_GOES_HERE!Y558</f>
        <v>Goodlettsville</v>
      </c>
      <c r="B729" t="str">
        <f>IF(DATA_GOES_HERE!AH558="","",
IF(ISNUMBER(SEARCH("*ADULTS*",DATA_GOES_HERE!AH558)),"ADULTS",
IF(ISNUMBER(SEARCH("*CHILDREN*",DATA_GOES_HERE!AH558)),"CHILDREN",
IF(ISNUMBER(SEARCH("*TEENS*",DATA_GOES_HERE!AH558)),"TEENS"))))</f>
        <v>TEENS</v>
      </c>
      <c r="D729" t="str">
        <f>CONCATENATE(DATA_GOES_HERE!A558,CHAR(13),DATA_GOES_HERE!L558,", ",TEXT((DATA_GOES_HERE!J558),"MMM D")," ",TEXT((DATA_GOES_HERE!M558), "h:mm am/pm"))</f>
        <v xml:space="preserve"> Teen Time: Magic the Gathering_x000D_Tuesday, May 31 4:30 PM</v>
      </c>
    </row>
    <row r="730" spans="1:4" x14ac:dyDescent="0.25">
      <c r="A730" t="str">
        <f>DATA_GOES_HERE!Y729</f>
        <v>Green Hills</v>
      </c>
      <c r="B730" t="str">
        <f>IF(DATA_GOES_HERE!AH729="","",
IF(ISNUMBER(SEARCH("*ADULTS*",DATA_GOES_HERE!AH729)),"ADULTS",
IF(ISNUMBER(SEARCH("*CHILDREN*",DATA_GOES_HERE!AH729)),"CHILDREN",
IF(ISNUMBER(SEARCH("*TEENS*",DATA_GOES_HERE!AH729)),"TEENS"))))</f>
        <v>TEENS</v>
      </c>
      <c r="D730" t="str">
        <f>CONCATENATE(DATA_GOES_HERE!A729,CHAR(13),DATA_GOES_HERE!L729,", ",TEXT((DATA_GOES_HERE!J729),"MMM D")," ",TEXT((DATA_GOES_HERE!M729), "h:mm am/pm"))</f>
        <v xml:space="preserve"> Studio NPL: Digital Programs_x000D_Monday, Apr 18 2:30 PM</v>
      </c>
    </row>
    <row r="731" spans="1:4" x14ac:dyDescent="0.25">
      <c r="A731" t="str">
        <f>DATA_GOES_HERE!Y560</f>
        <v>Green Hills</v>
      </c>
      <c r="B731" t="str">
        <f>IF(DATA_GOES_HERE!AH560="","",
IF(ISNUMBER(SEARCH("*ADULTS*",DATA_GOES_HERE!AH560)),"ADULTS",
IF(ISNUMBER(SEARCH("*CHILDREN*",DATA_GOES_HERE!AH560)),"CHILDREN",
IF(ISNUMBER(SEARCH("*TEENS*",DATA_GOES_HERE!AH560)),"TEENS"))))</f>
        <v>ADULTS</v>
      </c>
      <c r="D731" t="str">
        <f>CONCATENATE(DATA_GOES_HERE!A560,CHAR(13),DATA_GOES_HERE!L560,", ",TEXT((DATA_GOES_HERE!J560),"MMM D")," ",TEXT((DATA_GOES_HERE!M560), "h:mm am/pm"))</f>
        <v xml:space="preserve"> Current Events Discussion Group_x000D_Tuesday, Mar 1 10:15 AM</v>
      </c>
    </row>
    <row r="732" spans="1:4" x14ac:dyDescent="0.25">
      <c r="A732" t="str">
        <f>DATA_GOES_HERE!Y731</f>
        <v>Green Hills</v>
      </c>
      <c r="B732" t="str">
        <f>IF(DATA_GOES_HERE!AH731="","",
IF(ISNUMBER(SEARCH("*ADULTS*",DATA_GOES_HERE!AH731)),"ADULTS",
IF(ISNUMBER(SEARCH("*CHILDREN*",DATA_GOES_HERE!AH731)),"CHILDREN",
IF(ISNUMBER(SEARCH("*TEENS*",DATA_GOES_HERE!AH731)),"TEENS"))))</f>
        <v>CHILDREN</v>
      </c>
      <c r="D732" t="str">
        <f>CONCATENATE(DATA_GOES_HERE!A731,CHAR(13),DATA_GOES_HERE!L731,", ",TEXT((DATA_GOES_HERE!J731),"MMM D")," ",TEXT((DATA_GOES_HERE!M731), "h:mm am/pm"))</f>
        <v xml:space="preserve"> Sounds of Storytelling_x000D_Tuesday, Apr 19 10:30 AM</v>
      </c>
    </row>
    <row r="733" spans="1:4" x14ac:dyDescent="0.25">
      <c r="A733" t="str">
        <f>DATA_GOES_HERE!Y562</f>
        <v>Green Hills</v>
      </c>
      <c r="B733" t="str">
        <f>IF(DATA_GOES_HERE!AH562="","",
IF(ISNUMBER(SEARCH("*ADULTS*",DATA_GOES_HERE!AH562)),"ADULTS",
IF(ISNUMBER(SEARCH("*CHILDREN*",DATA_GOES_HERE!AH562)),"CHILDREN",
IF(ISNUMBER(SEARCH("*TEENS*",DATA_GOES_HERE!AH562)),"TEENS"))))</f>
        <v>ADULTS</v>
      </c>
      <c r="D733" t="str">
        <f>CONCATENATE(DATA_GOES_HERE!A562,CHAR(13),DATA_GOES_HERE!L562,", ",TEXT((DATA_GOES_HERE!J562),"MMM D")," ",TEXT((DATA_GOES_HERE!M562), "h:mm am/pm"))</f>
        <v xml:space="preserve"> Getting Started With Microsoft Word_x000D_Tuesday, Mar 1 10:30 AM</v>
      </c>
    </row>
    <row r="734" spans="1:4" x14ac:dyDescent="0.25">
      <c r="A734" t="str">
        <f>DATA_GOES_HERE!Y733</f>
        <v>Green Hills</v>
      </c>
      <c r="B734" t="str">
        <f>IF(DATA_GOES_HERE!AH733="","",
IF(ISNUMBER(SEARCH("*ADULTS*",DATA_GOES_HERE!AH733)),"ADULTS",
IF(ISNUMBER(SEARCH("*CHILDREN*",DATA_GOES_HERE!AH733)),"CHILDREN",
IF(ISNUMBER(SEARCH("*TEENS*",DATA_GOES_HERE!AH733)),"TEENS"))))</f>
        <v>TEENS</v>
      </c>
      <c r="D734" t="str">
        <f>CONCATENATE(DATA_GOES_HERE!A733,CHAR(13),DATA_GOES_HERE!L733,", ",TEXT((DATA_GOES_HERE!J733),"MMM D")," ",TEXT((DATA_GOES_HERE!M733), "h:mm am/pm"))</f>
        <v xml:space="preserve"> Teen Time_x000D_Tuesday, Apr 19 2:00 PM</v>
      </c>
    </row>
    <row r="735" spans="1:4" x14ac:dyDescent="0.25">
      <c r="A735" t="str">
        <f>DATA_GOES_HERE!Y564</f>
        <v>Green Hills</v>
      </c>
      <c r="B735" t="str">
        <f>IF(DATA_GOES_HERE!AH564="","",
IF(ISNUMBER(SEARCH("*ADULTS*",DATA_GOES_HERE!AH564)),"ADULTS",
IF(ISNUMBER(SEARCH("*CHILDREN*",DATA_GOES_HERE!AH564)),"CHILDREN",
IF(ISNUMBER(SEARCH("*TEENS*",DATA_GOES_HERE!AH564)),"TEENS"))))</f>
        <v>TEENS</v>
      </c>
      <c r="D735" t="str">
        <f>CONCATENATE(DATA_GOES_HERE!A564,CHAR(13),DATA_GOES_HERE!L564,", ",TEXT((DATA_GOES_HERE!J564),"MMM D")," ",TEXT((DATA_GOES_HERE!M564), "h:mm am/pm"))</f>
        <v xml:space="preserve"> Studio NPL: Digital Programs_x000D_Tuesday, Mar 1 2:30 PM</v>
      </c>
    </row>
    <row r="736" spans="1:4" x14ac:dyDescent="0.25">
      <c r="A736" t="str">
        <f>DATA_GOES_HERE!Y735</f>
        <v>Green Hills</v>
      </c>
      <c r="B736" t="str">
        <f>IF(DATA_GOES_HERE!AH735="","",
IF(ISNUMBER(SEARCH("*ADULTS*",DATA_GOES_HERE!AH735)),"ADULTS",
IF(ISNUMBER(SEARCH("*CHILDREN*",DATA_GOES_HERE!AH735)),"CHILDREN",
IF(ISNUMBER(SEARCH("*TEENS*",DATA_GOES_HERE!AH735)),"TEENS"))))</f>
        <v>ADULTS</v>
      </c>
      <c r="D736" t="str">
        <f>CONCATENATE(DATA_GOES_HERE!A735,CHAR(13),DATA_GOES_HERE!L735,", ",TEXT((DATA_GOES_HERE!J735),"MMM D")," ",TEXT((DATA_GOES_HERE!M735), "h:mm am/pm"))</f>
        <v xml:space="preserve"> Mindfulness Meditation_x000D_Tuesday, Apr 19 6:30 PM</v>
      </c>
    </row>
    <row r="737" spans="1:4" x14ac:dyDescent="0.25">
      <c r="A737" t="str">
        <f>DATA_GOES_HERE!Y566</f>
        <v>Green Hills</v>
      </c>
      <c r="B737" t="str">
        <f>IF(DATA_GOES_HERE!AH566="","",
IF(ISNUMBER(SEARCH("*ADULTS*",DATA_GOES_HERE!AH566)),"ADULTS",
IF(ISNUMBER(SEARCH("*CHILDREN*",DATA_GOES_HERE!AH566)),"CHILDREN",
IF(ISNUMBER(SEARCH("*TEENS*",DATA_GOES_HERE!AH566)),"TEENS"))))</f>
        <v>ADULTS</v>
      </c>
      <c r="D737" t="str">
        <f>CONCATENATE(DATA_GOES_HERE!A566,CHAR(13),DATA_GOES_HERE!L566,", ",TEXT((DATA_GOES_HERE!J566),"MMM D")," ",TEXT((DATA_GOES_HERE!M566), "h:mm am/pm"))</f>
        <v xml:space="preserve"> Basic Computers for Beginners_x000D_Wednesday, Mar 2 10:30 AM</v>
      </c>
    </row>
    <row r="738" spans="1:4" x14ac:dyDescent="0.25">
      <c r="A738" t="str">
        <f>DATA_GOES_HERE!Y737</f>
        <v>Green Hills</v>
      </c>
      <c r="B738" t="str">
        <f>IF(DATA_GOES_HERE!AH737="","",
IF(ISNUMBER(SEARCH("*ADULTS*",DATA_GOES_HERE!AH737)),"ADULTS",
IF(ISNUMBER(SEARCH("*CHILDREN*",DATA_GOES_HERE!AH737)),"CHILDREN",
IF(ISNUMBER(SEARCH("*TEENS*",DATA_GOES_HERE!AH737)),"TEENS"))))</f>
        <v>ADULTS</v>
      </c>
      <c r="D738" t="str">
        <f>CONCATENATE(DATA_GOES_HERE!A737,CHAR(13),DATA_GOES_HERE!L737,", ",TEXT((DATA_GOES_HERE!J737),"MMM D")," ",TEXT((DATA_GOES_HERE!M737), "h:mm am/pm"))</f>
        <v xml:space="preserve"> Getting Started with Digital Magazines_x000D_Wednesday, Apr 20 10:30 AM</v>
      </c>
    </row>
    <row r="739" spans="1:4" x14ac:dyDescent="0.25">
      <c r="A739" t="str">
        <f>DATA_GOES_HERE!Y568</f>
        <v>Green Hills</v>
      </c>
      <c r="B739" t="str">
        <f>IF(DATA_GOES_HERE!AH568="","",
IF(ISNUMBER(SEARCH("*ADULTS*",DATA_GOES_HERE!AH568)),"ADULTS",
IF(ISNUMBER(SEARCH("*CHILDREN*",DATA_GOES_HERE!AH568)),"CHILDREN",
IF(ISNUMBER(SEARCH("*TEENS*",DATA_GOES_HERE!AH568)),"TEENS"))))</f>
        <v>TEENS</v>
      </c>
      <c r="D739" t="str">
        <f>CONCATENATE(DATA_GOES_HERE!A568,CHAR(13),DATA_GOES_HERE!L568,", ",TEXT((DATA_GOES_HERE!J568),"MMM D")," ",TEXT((DATA_GOES_HERE!M568), "h:mm am/pm"))</f>
        <v xml:space="preserve"> Teen Time_x000D_Wednesday, Mar 2 2:00 PM</v>
      </c>
    </row>
    <row r="740" spans="1:4" x14ac:dyDescent="0.25">
      <c r="A740" t="str">
        <f>DATA_GOES_HERE!Y739</f>
        <v>Green Hills</v>
      </c>
      <c r="B740" t="str">
        <f>IF(DATA_GOES_HERE!AH739="","",
IF(ISNUMBER(SEARCH("*ADULTS*",DATA_GOES_HERE!AH739)),"ADULTS",
IF(ISNUMBER(SEARCH("*CHILDREN*",DATA_GOES_HERE!AH739)),"CHILDREN",
IF(ISNUMBER(SEARCH("*TEENS*",DATA_GOES_HERE!AH739)),"TEENS"))))</f>
        <v>TEENS</v>
      </c>
      <c r="D740" t="str">
        <f>CONCATENATE(DATA_GOES_HERE!A739,CHAR(13),DATA_GOES_HERE!L739,", ",TEXT((DATA_GOES_HERE!J739),"MMM D")," ",TEXT((DATA_GOES_HERE!M739), "h:mm am/pm"))</f>
        <v xml:space="preserve"> Studio NPL: Digital Programs_x000D_Wednesday, Apr 20 2:30 PM</v>
      </c>
    </row>
    <row r="741" spans="1:4" x14ac:dyDescent="0.25">
      <c r="A741" t="str">
        <f>DATA_GOES_HERE!Y570</f>
        <v>Green Hills</v>
      </c>
      <c r="B741" t="str">
        <f>IF(DATA_GOES_HERE!AH570="","",
IF(ISNUMBER(SEARCH("*ADULTS*",DATA_GOES_HERE!AH570)),"ADULTS",
IF(ISNUMBER(SEARCH("*CHILDREN*",DATA_GOES_HERE!AH570)),"CHILDREN",
IF(ISNUMBER(SEARCH("*TEENS*",DATA_GOES_HERE!AH570)),"TEENS"))))</f>
        <v>TEENS</v>
      </c>
      <c r="D741" t="str">
        <f>CONCATENATE(DATA_GOES_HERE!A570,CHAR(13),DATA_GOES_HERE!L570,", ",TEXT((DATA_GOES_HERE!J570),"MMM D")," ",TEXT((DATA_GOES_HERE!M570), "h:mm am/pm"))</f>
        <v xml:space="preserve"> Manga Drawing with Shirley Barker_x000D_Wednesday, Mar 2 3:00 PM</v>
      </c>
    </row>
    <row r="742" spans="1:4" x14ac:dyDescent="0.25">
      <c r="A742" t="str">
        <f>DATA_GOES_HERE!Y741</f>
        <v>Green Hills</v>
      </c>
      <c r="B742" t="str">
        <f>IF(DATA_GOES_HERE!AH741="","",
IF(ISNUMBER(SEARCH("*ADULTS*",DATA_GOES_HERE!AH741)),"ADULTS",
IF(ISNUMBER(SEARCH("*CHILDREN*",DATA_GOES_HERE!AH741)),"CHILDREN",
IF(ISNUMBER(SEARCH("*TEENS*",DATA_GOES_HERE!AH741)),"TEENS"))))</f>
        <v>TEENS</v>
      </c>
      <c r="D742" t="str">
        <f>CONCATENATE(DATA_GOES_HERE!A741,CHAR(13),DATA_GOES_HERE!L741,", ",TEXT((DATA_GOES_HERE!J741),"MMM D")," ",TEXT((DATA_GOES_HERE!M741), "h:mm am/pm"))</f>
        <v xml:space="preserve"> Teen Time_x000D_Thursday, Apr 21 2:00 PM</v>
      </c>
    </row>
    <row r="743" spans="1:4" x14ac:dyDescent="0.25">
      <c r="A743" t="str">
        <f>DATA_GOES_HERE!Y572</f>
        <v>Green Hills</v>
      </c>
      <c r="B743" t="str">
        <f>IF(DATA_GOES_HERE!AH572="","",
IF(ISNUMBER(SEARCH("*ADULTS*",DATA_GOES_HERE!AH572)),"ADULTS",
IF(ISNUMBER(SEARCH("*CHILDREN*",DATA_GOES_HERE!AH572)),"CHILDREN",
IF(ISNUMBER(SEARCH("*TEENS*",DATA_GOES_HERE!AH572)),"TEENS"))))</f>
        <v>TEENS</v>
      </c>
      <c r="D743" t="str">
        <f>CONCATENATE(DATA_GOES_HERE!A572,CHAR(13),DATA_GOES_HERE!L572,", ",TEXT((DATA_GOES_HERE!J572),"MMM D")," ",TEXT((DATA_GOES_HERE!M572), "h:mm am/pm"))</f>
        <v xml:space="preserve"> Studio NPL: Digital Programs_x000D_Thursday, Mar 3 2:30 PM</v>
      </c>
    </row>
    <row r="744" spans="1:4" x14ac:dyDescent="0.25">
      <c r="A744" t="str">
        <f>DATA_GOES_HERE!Y743</f>
        <v>Green Hills</v>
      </c>
      <c r="B744" t="str">
        <f>IF(DATA_GOES_HERE!AH743="","",
IF(ISNUMBER(SEARCH("*ADULTS*",DATA_GOES_HERE!AH743)),"ADULTS",
IF(ISNUMBER(SEARCH("*CHILDREN*",DATA_GOES_HERE!AH743)),"CHILDREN",
IF(ISNUMBER(SEARCH("*TEENS*",DATA_GOES_HERE!AH743)),"TEENS"))))</f>
        <v>CHILDREN</v>
      </c>
      <c r="D744" t="str">
        <f>CONCATENATE(DATA_GOES_HERE!A743,CHAR(13),DATA_GOES_HERE!L743,", ",TEXT((DATA_GOES_HERE!J743),"MMM D")," ",TEXT((DATA_GOES_HERE!M743), "h:mm am/pm"))</f>
        <v xml:space="preserve"> Big Kids Club _x000D_Thursday, Apr 21 4:00 PM</v>
      </c>
    </row>
    <row r="745" spans="1:4" x14ac:dyDescent="0.25">
      <c r="A745" t="str">
        <f>DATA_GOES_HERE!Y574</f>
        <v>Green Hills</v>
      </c>
      <c r="B745" t="str">
        <f>IF(DATA_GOES_HERE!AH574="","",
IF(ISNUMBER(SEARCH("*ADULTS*",DATA_GOES_HERE!AH574)),"ADULTS",
IF(ISNUMBER(SEARCH("*CHILDREN*",DATA_GOES_HERE!AH574)),"CHILDREN",
IF(ISNUMBER(SEARCH("*TEENS*",DATA_GOES_HERE!AH574)),"TEENS"))))</f>
        <v>TEENS</v>
      </c>
      <c r="D745" t="str">
        <f>CONCATENATE(DATA_GOES_HERE!A574,CHAR(13),DATA_GOES_HERE!L574,", ",TEXT((DATA_GOES_HERE!J574),"MMM D")," ",TEXT((DATA_GOES_HERE!M574), "h:mm am/pm"))</f>
        <v xml:space="preserve"> Teen Time_x000D_Friday, Mar 4 2:00 PM</v>
      </c>
    </row>
    <row r="746" spans="1:4" x14ac:dyDescent="0.25">
      <c r="A746" t="str">
        <f>DATA_GOES_HERE!Y745</f>
        <v>Green Hills</v>
      </c>
      <c r="B746" t="str">
        <f>IF(DATA_GOES_HERE!AH745="","",
IF(ISNUMBER(SEARCH("*ADULTS*",DATA_GOES_HERE!AH745)),"ADULTS",
IF(ISNUMBER(SEARCH("*CHILDREN*",DATA_GOES_HERE!AH745)),"CHILDREN",
IF(ISNUMBER(SEARCH("*TEENS*",DATA_GOES_HERE!AH745)),"TEENS"))))</f>
        <v>TEENS</v>
      </c>
      <c r="D746" t="str">
        <f>CONCATENATE(DATA_GOES_HERE!A745,CHAR(13),DATA_GOES_HERE!L745,", ",TEXT((DATA_GOES_HERE!J745),"MMM D")," ",TEXT((DATA_GOES_HERE!M745), "h:mm am/pm"))</f>
        <v xml:space="preserve"> Teen Time_x000D_Friday, Apr 22 2:00 PM</v>
      </c>
    </row>
    <row r="747" spans="1:4" x14ac:dyDescent="0.25">
      <c r="A747" t="str">
        <f>DATA_GOES_HERE!Y576</f>
        <v>Green Hills</v>
      </c>
      <c r="B747" t="str">
        <f>IF(DATA_GOES_HERE!AH576="","",
IF(ISNUMBER(SEARCH("*ADULTS*",DATA_GOES_HERE!AH576)),"ADULTS",
IF(ISNUMBER(SEARCH("*CHILDREN*",DATA_GOES_HERE!AH576)),"CHILDREN",
IF(ISNUMBER(SEARCH("*TEENS*",DATA_GOES_HERE!AH576)),"TEENS"))))</f>
        <v>ADULTS</v>
      </c>
      <c r="D747" t="str">
        <f>CONCATENATE(DATA_GOES_HERE!A576,CHAR(13),DATA_GOES_HERE!L576,", ",TEXT((DATA_GOES_HERE!J576),"MMM D")," ",TEXT((DATA_GOES_HERE!M576), "h:mm am/pm"))</f>
        <v xml:space="preserve"> Organic Gardening 101_x000D_Saturday, Mar 5 10:30 AM</v>
      </c>
    </row>
    <row r="748" spans="1:4" x14ac:dyDescent="0.25">
      <c r="A748" t="str">
        <f>DATA_GOES_HERE!Y747</f>
        <v>Green Hills</v>
      </c>
      <c r="B748" t="str">
        <f>IF(DATA_GOES_HERE!AH747="","",
IF(ISNUMBER(SEARCH("*ADULTS*",DATA_GOES_HERE!AH747)),"ADULTS",
IF(ISNUMBER(SEARCH("*CHILDREN*",DATA_GOES_HERE!AH747)),"CHILDREN",
IF(ISNUMBER(SEARCH("*TEENS*",DATA_GOES_HERE!AH747)),"TEENS"))))</f>
        <v>ADULTS</v>
      </c>
      <c r="D748" t="str">
        <f>CONCATENATE(DATA_GOES_HERE!A747,CHAR(13),DATA_GOES_HERE!L747,", ",TEXT((DATA_GOES_HERE!J747),"MMM D")," ",TEXT((DATA_GOES_HERE!M747), "h:mm am/pm"))</f>
        <v xml:space="preserve"> Carnegie Writers Group_x000D_Saturday, Apr 23 3:00 PM</v>
      </c>
    </row>
    <row r="749" spans="1:4" x14ac:dyDescent="0.25">
      <c r="A749" t="str">
        <f>DATA_GOES_HERE!Y578</f>
        <v>Green Hills</v>
      </c>
      <c r="B749" t="str">
        <f>IF(DATA_GOES_HERE!AH578="","",
IF(ISNUMBER(SEARCH("*ADULTS*",DATA_GOES_HERE!AH578)),"ADULTS",
IF(ISNUMBER(SEARCH("*CHILDREN*",DATA_GOES_HERE!AH578)),"CHILDREN",
IF(ISNUMBER(SEARCH("*TEENS*",DATA_GOES_HERE!AH578)),"TEENS"))))</f>
        <v>TEENS</v>
      </c>
      <c r="D749" t="str">
        <f>CONCATENATE(DATA_GOES_HERE!A578,CHAR(13),DATA_GOES_HERE!L578,", ",TEXT((DATA_GOES_HERE!J578),"MMM D")," ",TEXT((DATA_GOES_HERE!M578), "h:mm am/pm"))</f>
        <v xml:space="preserve"> Teen Time_x000D_Monday, Mar 7 2:00 PM</v>
      </c>
    </row>
    <row r="750" spans="1:4" x14ac:dyDescent="0.25">
      <c r="A750" t="str">
        <f>DATA_GOES_HERE!Y749</f>
        <v>Green Hills</v>
      </c>
      <c r="B750" t="str">
        <f>IF(DATA_GOES_HERE!AH749="","",
IF(ISNUMBER(SEARCH("*ADULTS*",DATA_GOES_HERE!AH749)),"ADULTS",
IF(ISNUMBER(SEARCH("*CHILDREN*",DATA_GOES_HERE!AH749)),"CHILDREN",
IF(ISNUMBER(SEARCH("*TEENS*",DATA_GOES_HERE!AH749)),"TEENS"))))</f>
        <v>CHILDREN</v>
      </c>
      <c r="D750" t="str">
        <f>CONCATENATE(DATA_GOES_HERE!A749,CHAR(13),DATA_GOES_HERE!L749,", ",TEXT((DATA_GOES_HERE!J749),"MMM D")," ",TEXT((DATA_GOES_HERE!M749), "h:mm am/pm"))</f>
        <v xml:space="preserve"> Play and Learn_x000D_Sunday, Apr 24 2:00 PM</v>
      </c>
    </row>
    <row r="751" spans="1:4" x14ac:dyDescent="0.25">
      <c r="A751" t="str">
        <f>DATA_GOES_HERE!Y580</f>
        <v>Green Hills</v>
      </c>
      <c r="B751" t="str">
        <f>IF(DATA_GOES_HERE!AH580="","",
IF(ISNUMBER(SEARCH("*ADULTS*",DATA_GOES_HERE!AH580)),"ADULTS",
IF(ISNUMBER(SEARCH("*CHILDREN*",DATA_GOES_HERE!AH580)),"CHILDREN",
IF(ISNUMBER(SEARCH("*TEENS*",DATA_GOES_HERE!AH580)),"TEENS"))))</f>
        <v>CHILDREN</v>
      </c>
      <c r="D751" t="str">
        <f>CONCATENATE(DATA_GOES_HERE!A580,CHAR(13),DATA_GOES_HERE!L580,", ",TEXT((DATA_GOES_HERE!J580),"MMM D")," ",TEXT((DATA_GOES_HERE!M580), "h:mm am/pm"))</f>
        <v xml:space="preserve"> Sounds of Storytelling_x000D_Tuesday, Mar 8 10:30 AM</v>
      </c>
    </row>
    <row r="752" spans="1:4" x14ac:dyDescent="0.25">
      <c r="A752" t="str">
        <f>DATA_GOES_HERE!Y751</f>
        <v>Green Hills</v>
      </c>
      <c r="B752" t="str">
        <f>IF(DATA_GOES_HERE!AH751="","",
IF(ISNUMBER(SEARCH("*ADULTS*",DATA_GOES_HERE!AH751)),"ADULTS",
IF(ISNUMBER(SEARCH("*CHILDREN*",DATA_GOES_HERE!AH751)),"CHILDREN",
IF(ISNUMBER(SEARCH("*TEENS*",DATA_GOES_HERE!AH751)),"TEENS"))))</f>
        <v>CHILDREN</v>
      </c>
      <c r="D752" t="str">
        <f>CONCATENATE(DATA_GOES_HERE!A751,CHAR(13),DATA_GOES_HERE!L751,", ",TEXT((DATA_GOES_HERE!J751),"MMM D")," ",TEXT((DATA_GOES_HERE!M751), "h:mm am/pm"))</f>
        <v xml:space="preserve"> Toddler Tales_x000D_Monday, Apr 25 11:15 AM</v>
      </c>
    </row>
    <row r="753" spans="1:4" x14ac:dyDescent="0.25">
      <c r="A753" t="str">
        <f>DATA_GOES_HERE!Y582</f>
        <v>Green Hills</v>
      </c>
      <c r="B753" t="str">
        <f>IF(DATA_GOES_HERE!AH582="","",
IF(ISNUMBER(SEARCH("*ADULTS*",DATA_GOES_HERE!AH582)),"ADULTS",
IF(ISNUMBER(SEARCH("*CHILDREN*",DATA_GOES_HERE!AH582)),"CHILDREN",
IF(ISNUMBER(SEARCH("*TEENS*",DATA_GOES_HERE!AH582)),"TEENS"))))</f>
        <v>TEENS</v>
      </c>
      <c r="D753" t="str">
        <f>CONCATENATE(DATA_GOES_HERE!A582,CHAR(13),DATA_GOES_HERE!L582,", ",TEXT((DATA_GOES_HERE!J582),"MMM D")," ",TEXT((DATA_GOES_HERE!M582), "h:mm am/pm"))</f>
        <v xml:space="preserve"> Teen Time_x000D_Tuesday, Mar 8 2:00 PM</v>
      </c>
    </row>
    <row r="754" spans="1:4" x14ac:dyDescent="0.25">
      <c r="A754" t="str">
        <f>DATA_GOES_HERE!Y753</f>
        <v>Green Hills</v>
      </c>
      <c r="B754" t="str">
        <f>IF(DATA_GOES_HERE!AH753="","",
IF(ISNUMBER(SEARCH("*ADULTS*",DATA_GOES_HERE!AH753)),"ADULTS",
IF(ISNUMBER(SEARCH("*CHILDREN*",DATA_GOES_HERE!AH753)),"CHILDREN",
IF(ISNUMBER(SEARCH("*TEENS*",DATA_GOES_HERE!AH753)),"TEENS"))))</f>
        <v>TEENS</v>
      </c>
      <c r="D754" t="str">
        <f>CONCATENATE(DATA_GOES_HERE!A753,CHAR(13),DATA_GOES_HERE!L753,", ",TEXT((DATA_GOES_HERE!J753),"MMM D")," ",TEXT((DATA_GOES_HERE!M753), "h:mm am/pm"))</f>
        <v xml:space="preserve"> Studio NPL: Digital Programs_x000D_Monday, Apr 25 2:30 PM</v>
      </c>
    </row>
    <row r="755" spans="1:4" x14ac:dyDescent="0.25">
      <c r="A755" t="str">
        <f>DATA_GOES_HERE!Y584</f>
        <v>Green Hills</v>
      </c>
      <c r="B755" t="str">
        <f>IF(DATA_GOES_HERE!AH584="","",
IF(ISNUMBER(SEARCH("*ADULTS*",DATA_GOES_HERE!AH584)),"ADULTS",
IF(ISNUMBER(SEARCH("*CHILDREN*",DATA_GOES_HERE!AH584)),"CHILDREN",
IF(ISNUMBER(SEARCH("*TEENS*",DATA_GOES_HERE!AH584)),"TEENS"))))</f>
        <v>ADULTS</v>
      </c>
      <c r="D755" t="str">
        <f>CONCATENATE(DATA_GOES_HERE!A584,CHAR(13),DATA_GOES_HERE!L584,", ",TEXT((DATA_GOES_HERE!J584),"MMM D")," ",TEXT((DATA_GOES_HERE!M584), "h:mm am/pm"))</f>
        <v xml:space="preserve"> AARP Tax Filing Help_x000D_Wednesday, Mar 9 10:00 AM</v>
      </c>
    </row>
    <row r="756" spans="1:4" x14ac:dyDescent="0.25">
      <c r="A756" t="str">
        <f>DATA_GOES_HERE!Y755</f>
        <v>Green Hills</v>
      </c>
      <c r="B756" t="str">
        <f>IF(DATA_GOES_HERE!AH755="","",
IF(ISNUMBER(SEARCH("*ADULTS*",DATA_GOES_HERE!AH755)),"ADULTS",
IF(ISNUMBER(SEARCH("*CHILDREN*",DATA_GOES_HERE!AH755)),"CHILDREN",
IF(ISNUMBER(SEARCH("*TEENS*",DATA_GOES_HERE!AH755)),"TEENS"))))</f>
        <v>ADULTS</v>
      </c>
      <c r="D756" t="str">
        <f>CONCATENATE(DATA_GOES_HERE!A755,CHAR(13),DATA_GOES_HERE!L755,", ",TEXT((DATA_GOES_HERE!J755),"MMM D")," ",TEXT((DATA_GOES_HERE!M755), "h:mm am/pm"))</f>
        <v xml:space="preserve"> Friends of Green Hills Branch Library Book Sale_x000D_Tuesday, Apr 26 12:00 AM</v>
      </c>
    </row>
    <row r="757" spans="1:4" x14ac:dyDescent="0.25">
      <c r="A757" t="str">
        <f>DATA_GOES_HERE!Y586</f>
        <v>Green Hills</v>
      </c>
      <c r="B757" t="str">
        <f>IF(DATA_GOES_HERE!AH586="","",
IF(ISNUMBER(SEARCH("*ADULTS*",DATA_GOES_HERE!AH586)),"ADULTS",
IF(ISNUMBER(SEARCH("*CHILDREN*",DATA_GOES_HERE!AH586)),"CHILDREN",
IF(ISNUMBER(SEARCH("*TEENS*",DATA_GOES_HERE!AH586)),"TEENS"))))</f>
        <v>ADULTS</v>
      </c>
      <c r="D757" t="str">
        <f>CONCATENATE(DATA_GOES_HERE!A586,CHAR(13),DATA_GOES_HERE!L586,", ",TEXT((DATA_GOES_HERE!J586),"MMM D")," ",TEXT((DATA_GOES_HERE!M586), "h:mm am/pm"))</f>
        <v xml:space="preserve"> Getting Started in Social Media_x000D_Wednesday, Mar 9 10:30 AM</v>
      </c>
    </row>
    <row r="758" spans="1:4" x14ac:dyDescent="0.25">
      <c r="A758" t="str">
        <f>DATA_GOES_HERE!Y757</f>
        <v>Green Hills</v>
      </c>
      <c r="B758" t="str">
        <f>IF(DATA_GOES_HERE!AH757="","",
IF(ISNUMBER(SEARCH("*ADULTS*",DATA_GOES_HERE!AH757)),"ADULTS",
IF(ISNUMBER(SEARCH("*CHILDREN*",DATA_GOES_HERE!AH757)),"CHILDREN",
IF(ISNUMBER(SEARCH("*TEENS*",DATA_GOES_HERE!AH757)),"TEENS"))))</f>
        <v>TEENS</v>
      </c>
      <c r="D758" t="str">
        <f>CONCATENATE(DATA_GOES_HERE!A757,CHAR(13),DATA_GOES_HERE!L757,", ",TEXT((DATA_GOES_HERE!J757),"MMM D")," ",TEXT((DATA_GOES_HERE!M757), "h:mm am/pm"))</f>
        <v xml:space="preserve"> Teen Time_x000D_Tuesday, Apr 26 2:00 PM</v>
      </c>
    </row>
    <row r="759" spans="1:4" x14ac:dyDescent="0.25">
      <c r="A759" t="str">
        <f>DATA_GOES_HERE!Y588</f>
        <v>Green Hills</v>
      </c>
      <c r="B759" t="str">
        <f>IF(DATA_GOES_HERE!AH588="","",
IF(ISNUMBER(SEARCH("*ADULTS*",DATA_GOES_HERE!AH588)),"ADULTS",
IF(ISNUMBER(SEARCH("*CHILDREN*",DATA_GOES_HERE!AH588)),"CHILDREN",
IF(ISNUMBER(SEARCH("*TEENS*",DATA_GOES_HERE!AH588)),"TEENS"))))</f>
        <v>TEENS</v>
      </c>
      <c r="D759" t="str">
        <f>CONCATENATE(DATA_GOES_HERE!A588,CHAR(13),DATA_GOES_HERE!L588,", ",TEXT((DATA_GOES_HERE!J588),"MMM D")," ",TEXT((DATA_GOES_HERE!M588), "h:mm am/pm"))</f>
        <v xml:space="preserve"> Studio NPL: Digital Programs_x000D_Wednesday, Mar 9 2:30 PM</v>
      </c>
    </row>
    <row r="760" spans="1:4" x14ac:dyDescent="0.25">
      <c r="A760" t="str">
        <f>DATA_GOES_HERE!Y759</f>
        <v>Green Hills</v>
      </c>
      <c r="B760" t="str">
        <f>IF(DATA_GOES_HERE!AH759="","",
IF(ISNUMBER(SEARCH("*ADULTS*",DATA_GOES_HERE!AH759)),"ADULTS",
IF(ISNUMBER(SEARCH("*CHILDREN*",DATA_GOES_HERE!AH759)),"CHILDREN",
IF(ISNUMBER(SEARCH("*TEENS*",DATA_GOES_HERE!AH759)),"TEENS"))))</f>
        <v>ADULTS</v>
      </c>
      <c r="D760" t="str">
        <f>CONCATENATE(DATA_GOES_HERE!A759,CHAR(13),DATA_GOES_HERE!L759,", ",TEXT((DATA_GOES_HERE!J759),"MMM D")," ",TEXT((DATA_GOES_HERE!M759), "h:mm am/pm"))</f>
        <v xml:space="preserve"> Friends of Green Hills Branch Library Book Sale_x000D_Wednesday, Apr 27 12:00 AM</v>
      </c>
    </row>
    <row r="761" spans="1:4" x14ac:dyDescent="0.25">
      <c r="A761" t="str">
        <f>DATA_GOES_HERE!Y590</f>
        <v>All Libraries</v>
      </c>
      <c r="B761" t="b">
        <f>IF(DATA_GOES_HERE!AH590="","",
IF(ISNUMBER(SEARCH("*ADULTS*",DATA_GOES_HERE!AH590)),"ADULTS",
IF(ISNUMBER(SEARCH("*CHILDREN*",DATA_GOES_HERE!AH590)),"CHILDREN",
IF(ISNUMBER(SEARCH("*TEENS*",DATA_GOES_HERE!AH590)),"TEENS"))))</f>
        <v>0</v>
      </c>
      <c r="D761" t="str">
        <f>CONCATENATE(DATA_GOES_HERE!A590,CHAR(13),DATA_GOES_HERE!L590,", ",TEXT((DATA_GOES_HERE!J590),"MMM D")," ",TEXT((DATA_GOES_HERE!M590), "h:mm am/pm"))</f>
        <v xml:space="preserve"> CLOSED: All Libraries Closed for Staff Training_x000D_Thursday, Mar 10 12:00 AM</v>
      </c>
    </row>
    <row r="762" spans="1:4" x14ac:dyDescent="0.25">
      <c r="A762" t="str">
        <f>DATA_GOES_HERE!Y761</f>
        <v>Green Hills</v>
      </c>
      <c r="B762" t="str">
        <f>IF(DATA_GOES_HERE!AH761="","",
IF(ISNUMBER(SEARCH("*ADULTS*",DATA_GOES_HERE!AH761)),"ADULTS",
IF(ISNUMBER(SEARCH("*CHILDREN*",DATA_GOES_HERE!AH761)),"CHILDREN",
IF(ISNUMBER(SEARCH("*TEENS*",DATA_GOES_HERE!AH761)),"TEENS"))))</f>
        <v>ADULTS</v>
      </c>
      <c r="D762" t="str">
        <f>CONCATENATE(DATA_GOES_HERE!A761,CHAR(13),DATA_GOES_HERE!L761,", ",TEXT((DATA_GOES_HERE!J761),"MMM D")," ",TEXT((DATA_GOES_HERE!M761), "h:mm am/pm"))</f>
        <v xml:space="preserve"> Getting Started with Overdrive_x000D_Wednesday, Apr 27 10:30 AM</v>
      </c>
    </row>
    <row r="763" spans="1:4" x14ac:dyDescent="0.25">
      <c r="A763" t="str">
        <f>DATA_GOES_HERE!Y592</f>
        <v>Green Hills</v>
      </c>
      <c r="B763" t="str">
        <f>IF(DATA_GOES_HERE!AH592="","",
IF(ISNUMBER(SEARCH("*ADULTS*",DATA_GOES_HERE!AH592)),"ADULTS",
IF(ISNUMBER(SEARCH("*CHILDREN*",DATA_GOES_HERE!AH592)),"CHILDREN",
IF(ISNUMBER(SEARCH("*TEENS*",DATA_GOES_HERE!AH592)),"TEENS"))))</f>
        <v>CHILDREN</v>
      </c>
      <c r="D763" t="str">
        <f>CONCATENATE(DATA_GOES_HERE!A592,CHAR(13),DATA_GOES_HERE!L592,", ",TEXT((DATA_GOES_HERE!J592),"MMM D")," ",TEXT((DATA_GOES_HERE!M592), "h:mm am/pm"))</f>
        <v xml:space="preserve"> Discovery Club _x000D_Friday, Mar 11 10:30 AM</v>
      </c>
    </row>
    <row r="764" spans="1:4" x14ac:dyDescent="0.25">
      <c r="A764" t="str">
        <f>DATA_GOES_HERE!Y763</f>
        <v>Green Hills</v>
      </c>
      <c r="B764" t="str">
        <f>IF(DATA_GOES_HERE!AH763="","",
IF(ISNUMBER(SEARCH("*ADULTS*",DATA_GOES_HERE!AH763)),"ADULTS",
IF(ISNUMBER(SEARCH("*CHILDREN*",DATA_GOES_HERE!AH763)),"CHILDREN",
IF(ISNUMBER(SEARCH("*TEENS*",DATA_GOES_HERE!AH763)),"TEENS"))))</f>
        <v>TEENS</v>
      </c>
      <c r="D764" t="str">
        <f>CONCATENATE(DATA_GOES_HERE!A763,CHAR(13),DATA_GOES_HERE!L763,", ",TEXT((DATA_GOES_HERE!J763),"MMM D")," ",TEXT((DATA_GOES_HERE!M763), "h:mm am/pm"))</f>
        <v xml:space="preserve"> Studio NPL: Digital Programs_x000D_Wednesday, Apr 27 2:30 PM</v>
      </c>
    </row>
    <row r="765" spans="1:4" x14ac:dyDescent="0.25">
      <c r="A765" t="str">
        <f>DATA_GOES_HERE!Y594</f>
        <v>Green Hills</v>
      </c>
      <c r="B765" t="str">
        <f>IF(DATA_GOES_HERE!AH594="","",
IF(ISNUMBER(SEARCH("*ADULTS*",DATA_GOES_HERE!AH594)),"ADULTS",
IF(ISNUMBER(SEARCH("*CHILDREN*",DATA_GOES_HERE!AH594)),"CHILDREN",
IF(ISNUMBER(SEARCH("*TEENS*",DATA_GOES_HERE!AH594)),"TEENS"))))</f>
        <v>TEENS</v>
      </c>
      <c r="D765" t="str">
        <f>CONCATENATE(DATA_GOES_HERE!A594,CHAR(13),DATA_GOES_HERE!L594,", ",TEXT((DATA_GOES_HERE!J594),"MMM D")," ",TEXT((DATA_GOES_HERE!M594), "h:mm am/pm"))</f>
        <v xml:space="preserve"> Create A Family Tree_x000D_Friday, Mar 11 3:00 PM</v>
      </c>
    </row>
    <row r="766" spans="1:4" x14ac:dyDescent="0.25">
      <c r="A766" t="str">
        <f>DATA_GOES_HERE!Y765</f>
        <v>Green Hills</v>
      </c>
      <c r="B766" t="str">
        <f>IF(DATA_GOES_HERE!AH765="","",
IF(ISNUMBER(SEARCH("*ADULTS*",DATA_GOES_HERE!AH765)),"ADULTS",
IF(ISNUMBER(SEARCH("*CHILDREN*",DATA_GOES_HERE!AH765)),"CHILDREN",
IF(ISNUMBER(SEARCH("*TEENS*",DATA_GOES_HERE!AH765)),"TEENS"))))</f>
        <v>ADULTS</v>
      </c>
      <c r="D766" t="str">
        <f>CONCATENATE(DATA_GOES_HERE!A765,CHAR(13),DATA_GOES_HERE!L765,", ",TEXT((DATA_GOES_HERE!J765),"MMM D")," ",TEXT((DATA_GOES_HERE!M765), "h:mm am/pm"))</f>
        <v xml:space="preserve"> Friends of Green Hills Branch Library Book Sale_x000D_Thursday, Apr 28 12:00 AM</v>
      </c>
    </row>
    <row r="767" spans="1:4" x14ac:dyDescent="0.25">
      <c r="A767" t="str">
        <f>DATA_GOES_HERE!Y596</f>
        <v>Green Hills</v>
      </c>
      <c r="B767" t="str">
        <f>IF(DATA_GOES_HERE!AH596="","",
IF(ISNUMBER(SEARCH("*ADULTS*",DATA_GOES_HERE!AH596)),"ADULTS",
IF(ISNUMBER(SEARCH("*CHILDREN*",DATA_GOES_HERE!AH596)),"CHILDREN",
IF(ISNUMBER(SEARCH("*TEENS*",DATA_GOES_HERE!AH596)),"TEENS"))))</f>
        <v>CHILDREN</v>
      </c>
      <c r="D767" t="str">
        <f>CONCATENATE(DATA_GOES_HERE!A596,CHAR(13),DATA_GOES_HERE!L596,", ",TEXT((DATA_GOES_HERE!J596),"MMM D")," ",TEXT((DATA_GOES_HERE!M596), "h:mm am/pm"))</f>
        <v xml:space="preserve"> Artsplosions_x000D_Saturday, Mar 12 3:00 PM</v>
      </c>
    </row>
    <row r="768" spans="1:4" x14ac:dyDescent="0.25">
      <c r="A768" t="str">
        <f>DATA_GOES_HERE!Y767</f>
        <v>Green Hills</v>
      </c>
      <c r="B768" t="str">
        <f>IF(DATA_GOES_HERE!AH767="","",
IF(ISNUMBER(SEARCH("*ADULTS*",DATA_GOES_HERE!AH767)),"ADULTS",
IF(ISNUMBER(SEARCH("*CHILDREN*",DATA_GOES_HERE!AH767)),"CHILDREN",
IF(ISNUMBER(SEARCH("*TEENS*",DATA_GOES_HERE!AH767)),"TEENS"))))</f>
        <v>TEENS</v>
      </c>
      <c r="D768" t="str">
        <f>CONCATENATE(DATA_GOES_HERE!A767,CHAR(13),DATA_GOES_HERE!L767,", ",TEXT((DATA_GOES_HERE!J767),"MMM D")," ",TEXT((DATA_GOES_HERE!M767), "h:mm am/pm"))</f>
        <v xml:space="preserve"> Studio NPL: Digital Programs_x000D_Thursday, Apr 28 2:30 PM</v>
      </c>
    </row>
    <row r="769" spans="1:4" x14ac:dyDescent="0.25">
      <c r="A769" t="str">
        <f>DATA_GOES_HERE!Y598</f>
        <v>Green Hills</v>
      </c>
      <c r="B769" t="str">
        <f>IF(DATA_GOES_HERE!AH598="","",
IF(ISNUMBER(SEARCH("*ADULTS*",DATA_GOES_HERE!AH598)),"ADULTS",
IF(ISNUMBER(SEARCH("*CHILDREN*",DATA_GOES_HERE!AH598)),"CHILDREN",
IF(ISNUMBER(SEARCH("*TEENS*",DATA_GOES_HERE!AH598)),"TEENS"))))</f>
        <v>CHILDREN</v>
      </c>
      <c r="D769" t="str">
        <f>CONCATENATE(DATA_GOES_HERE!A598,CHAR(13),DATA_GOES_HERE!L598,", ",TEXT((DATA_GOES_HERE!J598),"MMM D")," ",TEXT((DATA_GOES_HERE!M598), "h:mm am/pm"))</f>
        <v xml:space="preserve"> Play and Learn_x000D_Sunday, Mar 13 2:00 PM</v>
      </c>
    </row>
    <row r="770" spans="1:4" x14ac:dyDescent="0.25">
      <c r="A770" t="str">
        <f>DATA_GOES_HERE!Y769</f>
        <v>Green Hills</v>
      </c>
      <c r="B770" t="str">
        <f>IF(DATA_GOES_HERE!AH769="","",
IF(ISNUMBER(SEARCH("*ADULTS*",DATA_GOES_HERE!AH769)),"ADULTS",
IF(ISNUMBER(SEARCH("*CHILDREN*",DATA_GOES_HERE!AH769)),"CHILDREN",
IF(ISNUMBER(SEARCH("*TEENS*",DATA_GOES_HERE!AH769)),"TEENS"))))</f>
        <v>ADULTS</v>
      </c>
      <c r="D770" t="str">
        <f>CONCATENATE(DATA_GOES_HERE!A769,CHAR(13),DATA_GOES_HERE!L769,", ",TEXT((DATA_GOES_HERE!J769),"MMM D")," ",TEXT((DATA_GOES_HERE!M769), "h:mm am/pm"))</f>
        <v xml:space="preserve"> Friends of Green Hills Branch Library Book Sale_x000D_Friday, Apr 29 12:00 AM</v>
      </c>
    </row>
    <row r="771" spans="1:4" x14ac:dyDescent="0.25">
      <c r="A771" t="str">
        <f>DATA_GOES_HERE!Y600</f>
        <v>Green Hills</v>
      </c>
      <c r="B771" t="str">
        <f>IF(DATA_GOES_HERE!AH600="","",
IF(ISNUMBER(SEARCH("*ADULTS*",DATA_GOES_HERE!AH600)),"ADULTS",
IF(ISNUMBER(SEARCH("*CHILDREN*",DATA_GOES_HERE!AH600)),"CHILDREN",
IF(ISNUMBER(SEARCH("*TEENS*",DATA_GOES_HERE!AH600)),"TEENS"))))</f>
        <v>ADULTS</v>
      </c>
      <c r="D771" t="str">
        <f>CONCATENATE(DATA_GOES_HERE!A600,CHAR(13),DATA_GOES_HERE!L600,", ",TEXT((DATA_GOES_HERE!J600),"MMM D")," ",TEXT((DATA_GOES_HERE!M600), "h:mm am/pm"))</f>
        <v xml:space="preserve"> AARP Tax Filing Help_x000D_Monday, Mar 14 10:00 AM</v>
      </c>
    </row>
    <row r="772" spans="1:4" x14ac:dyDescent="0.25">
      <c r="A772" t="str">
        <f>DATA_GOES_HERE!Y771</f>
        <v>Green Hills</v>
      </c>
      <c r="B772" t="str">
        <f>IF(DATA_GOES_HERE!AH771="","",
IF(ISNUMBER(SEARCH("*ADULTS*",DATA_GOES_HERE!AH771)),"ADULTS",
IF(ISNUMBER(SEARCH("*CHILDREN*",DATA_GOES_HERE!AH771)),"CHILDREN",
IF(ISNUMBER(SEARCH("*TEENS*",DATA_GOES_HERE!AH771)),"TEENS"))))</f>
        <v>ADULTS</v>
      </c>
      <c r="D772" t="str">
        <f>CONCATENATE(DATA_GOES_HERE!A771,CHAR(13),DATA_GOES_HERE!L771,", ",TEXT((DATA_GOES_HERE!J771),"MMM D")," ",TEXT((DATA_GOES_HERE!M771), "h:mm am/pm"))</f>
        <v xml:space="preserve"> Friends of Green Hills Branch Library Book Sale_x000D_Saturday, Apr 30 12:00 AM</v>
      </c>
    </row>
    <row r="773" spans="1:4" x14ac:dyDescent="0.25">
      <c r="A773" t="str">
        <f>DATA_GOES_HERE!Y602</f>
        <v>Green Hills</v>
      </c>
      <c r="B773" t="str">
        <f>IF(DATA_GOES_HERE!AH602="","",
IF(ISNUMBER(SEARCH("*ADULTS*",DATA_GOES_HERE!AH602)),"ADULTS",
IF(ISNUMBER(SEARCH("*CHILDREN*",DATA_GOES_HERE!AH602)),"CHILDREN",
IF(ISNUMBER(SEARCH("*TEENS*",DATA_GOES_HERE!AH602)),"TEENS"))))</f>
        <v>CHILDREN</v>
      </c>
      <c r="D773" t="str">
        <f>CONCATENATE(DATA_GOES_HERE!A602,CHAR(13),DATA_GOES_HERE!L602,", ",TEXT((DATA_GOES_HERE!J602),"MMM D")," ",TEXT((DATA_GOES_HERE!M602), "h:mm am/pm"))</f>
        <v xml:space="preserve"> Toddler Tales_x000D_Monday, Mar 14 11:15 AM</v>
      </c>
    </row>
    <row r="774" spans="1:4" x14ac:dyDescent="0.25">
      <c r="A774" t="str">
        <f>DATA_GOES_HERE!Y773</f>
        <v>Green Hills</v>
      </c>
      <c r="B774" t="str">
        <f>IF(DATA_GOES_HERE!AH773="","",
IF(ISNUMBER(SEARCH("*ADULTS*",DATA_GOES_HERE!AH773)),"ADULTS",
IF(ISNUMBER(SEARCH("*CHILDREN*",DATA_GOES_HERE!AH773)),"CHILDREN",
IF(ISNUMBER(SEARCH("*TEENS*",DATA_GOES_HERE!AH773)),"TEENS"))))</f>
        <v>CHILDREN</v>
      </c>
      <c r="D774" t="str">
        <f>CONCATENATE(DATA_GOES_HERE!A773,CHAR(13),DATA_GOES_HERE!L773,", ",TEXT((DATA_GOES_HERE!J773),"MMM D")," ",TEXT((DATA_GOES_HERE!M773), "h:mm am/pm"))</f>
        <v xml:space="preserve"> Play and Learn_x000D_Sunday, May 1 2:00 PM</v>
      </c>
    </row>
    <row r="775" spans="1:4" x14ac:dyDescent="0.25">
      <c r="A775" t="str">
        <f>DATA_GOES_HERE!Y604</f>
        <v>Green Hills</v>
      </c>
      <c r="B775" t="str">
        <f>IF(DATA_GOES_HERE!AH604="","",
IF(ISNUMBER(SEARCH("*ADULTS*",DATA_GOES_HERE!AH604)),"ADULTS",
IF(ISNUMBER(SEARCH("*CHILDREN*",DATA_GOES_HERE!AH604)),"CHILDREN",
IF(ISNUMBER(SEARCH("*TEENS*",DATA_GOES_HERE!AH604)),"TEENS"))))</f>
        <v>TEENS</v>
      </c>
      <c r="D775" t="str">
        <f>CONCATENATE(DATA_GOES_HERE!A604,CHAR(13),DATA_GOES_HERE!L604,", ",TEXT((DATA_GOES_HERE!J604),"MMM D")," ",TEXT((DATA_GOES_HERE!M604), "h:mm am/pm"))</f>
        <v xml:space="preserve"> Sumi-E Art Workshop_x000D_Monday, Mar 14 2:00 PM</v>
      </c>
    </row>
    <row r="776" spans="1:4" x14ac:dyDescent="0.25">
      <c r="A776" t="str">
        <f>DATA_GOES_HERE!Y775</f>
        <v>Green Hills</v>
      </c>
      <c r="B776" t="str">
        <f>IF(DATA_GOES_HERE!AH775="","",
IF(ISNUMBER(SEARCH("*ADULTS*",DATA_GOES_HERE!AH775)),"ADULTS",
IF(ISNUMBER(SEARCH("*CHILDREN*",DATA_GOES_HERE!AH775)),"CHILDREN",
IF(ISNUMBER(SEARCH("*TEENS*",DATA_GOES_HERE!AH775)),"TEENS"))))</f>
        <v>CHILDREN</v>
      </c>
      <c r="D776" t="str">
        <f>CONCATENATE(DATA_GOES_HERE!A775,CHAR(13),DATA_GOES_HERE!L775,", ",TEXT((DATA_GOES_HERE!J775),"MMM D")," ",TEXT((DATA_GOES_HERE!M775), "h:mm am/pm"))</f>
        <v xml:space="preserve"> Toddler Tales_x000D_Monday, May 2 10:30 AM</v>
      </c>
    </row>
    <row r="777" spans="1:4" x14ac:dyDescent="0.25">
      <c r="A777" t="str">
        <f>DATA_GOES_HERE!Y606</f>
        <v>Green Hills</v>
      </c>
      <c r="B777" t="str">
        <f>IF(DATA_GOES_HERE!AH606="","",
IF(ISNUMBER(SEARCH("*ADULTS*",DATA_GOES_HERE!AH606)),"ADULTS",
IF(ISNUMBER(SEARCH("*CHILDREN*",DATA_GOES_HERE!AH606)),"CHILDREN",
IF(ISNUMBER(SEARCH("*TEENS*",DATA_GOES_HERE!AH606)),"TEENS"))))</f>
        <v>CHILDREN</v>
      </c>
      <c r="D777" t="str">
        <f>CONCATENATE(DATA_GOES_HERE!A606,CHAR(13),DATA_GOES_HERE!L606,", ",TEXT((DATA_GOES_HERE!J606),"MMM D")," ",TEXT((DATA_GOES_HERE!M606), "h:mm am/pm"))</f>
        <v xml:space="preserve"> Stories and STEAM _x000D_Monday, Mar 14 4:00 PM</v>
      </c>
    </row>
    <row r="778" spans="1:4" x14ac:dyDescent="0.25">
      <c r="A778" t="str">
        <f>DATA_GOES_HERE!Y777</f>
        <v>Green Hills</v>
      </c>
      <c r="B778" t="str">
        <f>IF(DATA_GOES_HERE!AH777="","",
IF(ISNUMBER(SEARCH("*ADULTS*",DATA_GOES_HERE!AH777)),"ADULTS",
IF(ISNUMBER(SEARCH("*CHILDREN*",DATA_GOES_HERE!AH777)),"CHILDREN",
IF(ISNUMBER(SEARCH("*TEENS*",DATA_GOES_HERE!AH777)),"TEENS"))))</f>
        <v>TEENS</v>
      </c>
      <c r="D778" t="str">
        <f>CONCATENATE(DATA_GOES_HERE!A777,CHAR(13),DATA_GOES_HERE!L777,", ",TEXT((DATA_GOES_HERE!J777),"MMM D")," ",TEXT((DATA_GOES_HERE!M777), "h:mm am/pm"))</f>
        <v xml:space="preserve"> Teen Time_x000D_Monday, May 2 2:00 PM</v>
      </c>
    </row>
    <row r="779" spans="1:4" x14ac:dyDescent="0.25">
      <c r="A779" t="str">
        <f>DATA_GOES_HERE!Y608</f>
        <v>Green Hills</v>
      </c>
      <c r="B779" t="str">
        <f>IF(DATA_GOES_HERE!AH608="","",
IF(ISNUMBER(SEARCH("*ADULTS*",DATA_GOES_HERE!AH608)),"ADULTS",
IF(ISNUMBER(SEARCH("*CHILDREN*",DATA_GOES_HERE!AH608)),"CHILDREN",
IF(ISNUMBER(SEARCH("*TEENS*",DATA_GOES_HERE!AH608)),"TEENS"))))</f>
        <v>ADULTS</v>
      </c>
      <c r="D779" t="str">
        <f>CONCATENATE(DATA_GOES_HERE!A608,CHAR(13),DATA_GOES_HERE!L608,", ",TEXT((DATA_GOES_HERE!J608),"MMM D")," ",TEXT((DATA_GOES_HERE!M608), "h:mm am/pm"))</f>
        <v xml:space="preserve"> Current Events Discussion Group_x000D_Tuesday, Mar 15 10:15 AM</v>
      </c>
    </row>
    <row r="780" spans="1:4" x14ac:dyDescent="0.25">
      <c r="A780" t="str">
        <f>DATA_GOES_HERE!Y779</f>
        <v>Green Hills</v>
      </c>
      <c r="B780" t="str">
        <f>IF(DATA_GOES_HERE!AH779="","",
IF(ISNUMBER(SEARCH("*ADULTS*",DATA_GOES_HERE!AH779)),"ADULTS",
IF(ISNUMBER(SEARCH("*CHILDREN*",DATA_GOES_HERE!AH779)),"CHILDREN",
IF(ISNUMBER(SEARCH("*TEENS*",DATA_GOES_HERE!AH779)),"TEENS"))))</f>
        <v>ADULTS</v>
      </c>
      <c r="D780" t="str">
        <f>CONCATENATE(DATA_GOES_HERE!A779,CHAR(13),DATA_GOES_HERE!L779,", ",TEXT((DATA_GOES_HERE!J779),"MMM D")," ",TEXT((DATA_GOES_HERE!M779), "h:mm am/pm"))</f>
        <v xml:space="preserve"> Current Events Discussion Group_x000D_Tuesday, May 3 10:15 AM</v>
      </c>
    </row>
    <row r="781" spans="1:4" x14ac:dyDescent="0.25">
      <c r="A781" t="str">
        <f>DATA_GOES_HERE!Y610</f>
        <v>Green Hills</v>
      </c>
      <c r="B781" t="str">
        <f>IF(DATA_GOES_HERE!AH610="","",
IF(ISNUMBER(SEARCH("*ADULTS*",DATA_GOES_HERE!AH610)),"ADULTS",
IF(ISNUMBER(SEARCH("*CHILDREN*",DATA_GOES_HERE!AH610)),"CHILDREN",
IF(ISNUMBER(SEARCH("*TEENS*",DATA_GOES_HERE!AH610)),"TEENS"))))</f>
        <v>CHILDREN</v>
      </c>
      <c r="D781" t="str">
        <f>CONCATENATE(DATA_GOES_HERE!A610,CHAR(13),DATA_GOES_HERE!L610,", ",TEXT((DATA_GOES_HERE!J610),"MMM D")," ",TEXT((DATA_GOES_HERE!M610), "h:mm am/pm"))</f>
        <v xml:space="preserve"> Sounds of Storytelling_x000D_Tuesday, Mar 15 10:30 AM</v>
      </c>
    </row>
    <row r="782" spans="1:4" x14ac:dyDescent="0.25">
      <c r="A782" t="str">
        <f>DATA_GOES_HERE!Y781</f>
        <v>Green Hills</v>
      </c>
      <c r="B782" t="str">
        <f>IF(DATA_GOES_HERE!AH781="","",
IF(ISNUMBER(SEARCH("*ADULTS*",DATA_GOES_HERE!AH781)),"ADULTS",
IF(ISNUMBER(SEARCH("*CHILDREN*",DATA_GOES_HERE!AH781)),"CHILDREN",
IF(ISNUMBER(SEARCH("*TEENS*",DATA_GOES_HERE!AH781)),"TEENS"))))</f>
        <v>TEENS</v>
      </c>
      <c r="D782" t="str">
        <f>CONCATENATE(DATA_GOES_HERE!A781,CHAR(13),DATA_GOES_HERE!L781,", ",TEXT((DATA_GOES_HERE!J781),"MMM D")," ",TEXT((DATA_GOES_HERE!M781), "h:mm am/pm"))</f>
        <v xml:space="preserve"> Teen Time_x000D_Tuesday, May 3 2:00 PM</v>
      </c>
    </row>
    <row r="783" spans="1:4" x14ac:dyDescent="0.25">
      <c r="A783" t="str">
        <f>DATA_GOES_HERE!Y612</f>
        <v>Green Hills</v>
      </c>
      <c r="B783" t="str">
        <f>IF(DATA_GOES_HERE!AH612="","",
IF(ISNUMBER(SEARCH("*ADULTS*",DATA_GOES_HERE!AH612)),"ADULTS",
IF(ISNUMBER(SEARCH("*CHILDREN*",DATA_GOES_HERE!AH612)),"CHILDREN",
IF(ISNUMBER(SEARCH("*TEENS*",DATA_GOES_HERE!AH612)),"TEENS"))))</f>
        <v>TEENS</v>
      </c>
      <c r="D783" t="str">
        <f>CONCATENATE(DATA_GOES_HERE!A612,CHAR(13),DATA_GOES_HERE!L612,", ",TEXT((DATA_GOES_HERE!J612),"MMM D")," ",TEXT((DATA_GOES_HERE!M612), "h:mm am/pm"))</f>
        <v xml:space="preserve"> Music Production_x000D_Tuesday, Mar 15 3:00 PM</v>
      </c>
    </row>
    <row r="784" spans="1:4" x14ac:dyDescent="0.25">
      <c r="A784" t="str">
        <f>DATA_GOES_HERE!Y783</f>
        <v>Green Hills</v>
      </c>
      <c r="B784" t="str">
        <f>IF(DATA_GOES_HERE!AH783="","",
IF(ISNUMBER(SEARCH("*ADULTS*",DATA_GOES_HERE!AH783)),"ADULTS",
IF(ISNUMBER(SEARCH("*CHILDREN*",DATA_GOES_HERE!AH783)),"CHILDREN",
IF(ISNUMBER(SEARCH("*TEENS*",DATA_GOES_HERE!AH783)),"TEENS"))))</f>
        <v>ADULTS</v>
      </c>
      <c r="D784" t="str">
        <f>CONCATENATE(DATA_GOES_HERE!A783,CHAR(13),DATA_GOES_HERE!L783,", ",TEXT((DATA_GOES_HERE!J783),"MMM D")," ",TEXT((DATA_GOES_HERE!M783), "h:mm am/pm"))</f>
        <v xml:space="preserve"> Getting Started with Computers_x000D_Wednesday, May 4 10:00 AM</v>
      </c>
    </row>
    <row r="785" spans="1:4" x14ac:dyDescent="0.25">
      <c r="A785" t="str">
        <f>DATA_GOES_HERE!Y614</f>
        <v>Green Hills</v>
      </c>
      <c r="B785" t="str">
        <f>IF(DATA_GOES_HERE!AH614="","",
IF(ISNUMBER(SEARCH("*ADULTS*",DATA_GOES_HERE!AH614)),"ADULTS",
IF(ISNUMBER(SEARCH("*CHILDREN*",DATA_GOES_HERE!AH614)),"CHILDREN",
IF(ISNUMBER(SEARCH("*TEENS*",DATA_GOES_HERE!AH614)),"TEENS"))))</f>
        <v>ADULTS</v>
      </c>
      <c r="D785" t="str">
        <f>CONCATENATE(DATA_GOES_HERE!A614,CHAR(13),DATA_GOES_HERE!L614,", ",TEXT((DATA_GOES_HERE!J614),"MMM D")," ",TEXT((DATA_GOES_HERE!M614), "h:mm am/pm"))</f>
        <v xml:space="preserve"> Getting Started with Freegal_x000D_Wednesday, Mar 16 10:30 AM</v>
      </c>
    </row>
    <row r="786" spans="1:4" x14ac:dyDescent="0.25">
      <c r="A786" t="str">
        <f>DATA_GOES_HERE!Y785</f>
        <v>Green Hills</v>
      </c>
      <c r="B786" t="str">
        <f>IF(DATA_GOES_HERE!AH785="","",
IF(ISNUMBER(SEARCH("*ADULTS*",DATA_GOES_HERE!AH785)),"ADULTS",
IF(ISNUMBER(SEARCH("*CHILDREN*",DATA_GOES_HERE!AH785)),"CHILDREN",
IF(ISNUMBER(SEARCH("*TEENS*",DATA_GOES_HERE!AH785)),"TEENS"))))</f>
        <v>ADULTS</v>
      </c>
      <c r="D786" t="str">
        <f>CONCATENATE(DATA_GOES_HERE!A785,CHAR(13),DATA_GOES_HERE!L785,", ",TEXT((DATA_GOES_HERE!J785),"MMM D")," ",TEXT((DATA_GOES_HERE!M785), "h:mm am/pm"))</f>
        <v xml:space="preserve"> Getting Started with Internet _x000D_Wednesday, May 4 2:00 PM</v>
      </c>
    </row>
    <row r="787" spans="1:4" x14ac:dyDescent="0.25">
      <c r="A787" t="str">
        <f>DATA_GOES_HERE!Y616</f>
        <v>Green Hills</v>
      </c>
      <c r="B787" t="str">
        <f>IF(DATA_GOES_HERE!AH616="","",
IF(ISNUMBER(SEARCH("*ADULTS*",DATA_GOES_HERE!AH616)),"ADULTS",
IF(ISNUMBER(SEARCH("*CHILDREN*",DATA_GOES_HERE!AH616)),"CHILDREN",
IF(ISNUMBER(SEARCH("*TEENS*",DATA_GOES_HERE!AH616)),"TEENS"))))</f>
        <v>TEENS</v>
      </c>
      <c r="D787" t="str">
        <f>CONCATENATE(DATA_GOES_HERE!A616,CHAR(13),DATA_GOES_HERE!L616,", ",TEXT((DATA_GOES_HERE!J616),"MMM D")," ",TEXT((DATA_GOES_HERE!M616), "h:mm am/pm"))</f>
        <v xml:space="preserve"> Teen Time_x000D_Wednesday, Mar 16 2:00 PM</v>
      </c>
    </row>
    <row r="788" spans="1:4" x14ac:dyDescent="0.25">
      <c r="A788" t="str">
        <f>DATA_GOES_HERE!Y787</f>
        <v>Green Hills</v>
      </c>
      <c r="B788" t="str">
        <f>IF(DATA_GOES_HERE!AH787="","",
IF(ISNUMBER(SEARCH("*ADULTS*",DATA_GOES_HERE!AH787)),"ADULTS",
IF(ISNUMBER(SEARCH("*CHILDREN*",DATA_GOES_HERE!AH787)),"CHILDREN",
IF(ISNUMBER(SEARCH("*TEENS*",DATA_GOES_HERE!AH787)),"TEENS"))))</f>
        <v>TEENS</v>
      </c>
      <c r="D788" t="str">
        <f>CONCATENATE(DATA_GOES_HERE!A787,CHAR(13),DATA_GOES_HERE!L787,", ",TEXT((DATA_GOES_HERE!J787),"MMM D")," ",TEXT((DATA_GOES_HERE!M787), "h:mm am/pm"))</f>
        <v xml:space="preserve"> Studio NPL: Digital Programs_x000D_Wednesday, May 4 2:30 PM</v>
      </c>
    </row>
    <row r="789" spans="1:4" x14ac:dyDescent="0.25">
      <c r="A789" t="str">
        <f>DATA_GOES_HERE!Y618</f>
        <v>Green Hills</v>
      </c>
      <c r="B789" t="str">
        <f>IF(DATA_GOES_HERE!AH618="","",
IF(ISNUMBER(SEARCH("*ADULTS*",DATA_GOES_HERE!AH618)),"ADULTS",
IF(ISNUMBER(SEARCH("*CHILDREN*",DATA_GOES_HERE!AH618)),"CHILDREN",
IF(ISNUMBER(SEARCH("*TEENS*",DATA_GOES_HERE!AH618)),"TEENS"))))</f>
        <v>CHILDREN</v>
      </c>
      <c r="D789" t="str">
        <f>CONCATENATE(DATA_GOES_HERE!A618,CHAR(13),DATA_GOES_HERE!L618,", ",TEXT((DATA_GOES_HERE!J618),"MMM D")," ",TEXT((DATA_GOES_HERE!M618), "h:mm am/pm"))</f>
        <v xml:space="preserve"> Play and Learn_x000D_Wednesday, Mar 16 3:00 PM</v>
      </c>
    </row>
    <row r="790" spans="1:4" x14ac:dyDescent="0.25">
      <c r="A790" t="str">
        <f>DATA_GOES_HERE!Y789</f>
        <v>Green Hills</v>
      </c>
      <c r="B790" t="str">
        <f>IF(DATA_GOES_HERE!AH789="","",
IF(ISNUMBER(SEARCH("*ADULTS*",DATA_GOES_HERE!AH789)),"ADULTS",
IF(ISNUMBER(SEARCH("*CHILDREN*",DATA_GOES_HERE!AH789)),"CHILDREN",
IF(ISNUMBER(SEARCH("*TEENS*",DATA_GOES_HERE!AH789)),"TEENS"))))</f>
        <v>TEENS</v>
      </c>
      <c r="D790" t="str">
        <f>CONCATENATE(DATA_GOES_HERE!A789,CHAR(13),DATA_GOES_HERE!L789,", ",TEXT((DATA_GOES_HERE!J789),"MMM D")," ",TEXT((DATA_GOES_HERE!M789), "h:mm am/pm"))</f>
        <v xml:space="preserve"> Teen Time_x000D_Thursday, May 5 2:00 PM</v>
      </c>
    </row>
    <row r="791" spans="1:4" x14ac:dyDescent="0.25">
      <c r="A791" t="str">
        <f>DATA_GOES_HERE!Y620</f>
        <v>Green Hills</v>
      </c>
      <c r="B791" t="str">
        <f>IF(DATA_GOES_HERE!AH620="","",
IF(ISNUMBER(SEARCH("*ADULTS*",DATA_GOES_HERE!AH620)),"ADULTS",
IF(ISNUMBER(SEARCH("*CHILDREN*",DATA_GOES_HERE!AH620)),"CHILDREN",
IF(ISNUMBER(SEARCH("*TEENS*",DATA_GOES_HERE!AH620)),"TEENS"))))</f>
        <v>TEENS</v>
      </c>
      <c r="D791" t="str">
        <f>CONCATENATE(DATA_GOES_HERE!A620,CHAR(13),DATA_GOES_HERE!L620,", ",TEXT((DATA_GOES_HERE!J620),"MMM D")," ",TEXT((DATA_GOES_HERE!M620), "h:mm am/pm"))</f>
        <v xml:space="preserve"> Studio NPL: Digital Programs_x000D_Thursday, Mar 17 2:30 PM</v>
      </c>
    </row>
    <row r="792" spans="1:4" x14ac:dyDescent="0.25">
      <c r="A792" t="str">
        <f>DATA_GOES_HERE!Y791</f>
        <v>Green Hills</v>
      </c>
      <c r="B792" t="str">
        <f>IF(DATA_GOES_HERE!AH791="","",
IF(ISNUMBER(SEARCH("*ADULTS*",DATA_GOES_HERE!AH791)),"ADULTS",
IF(ISNUMBER(SEARCH("*CHILDREN*",DATA_GOES_HERE!AH791)),"CHILDREN",
IF(ISNUMBER(SEARCH("*TEENS*",DATA_GOES_HERE!AH791)),"TEENS"))))</f>
        <v>CHILDREN</v>
      </c>
      <c r="D792" t="str">
        <f>CONCATENATE(DATA_GOES_HERE!A791,CHAR(13),DATA_GOES_HERE!L791,", ",TEXT((DATA_GOES_HERE!J791),"MMM D")," ",TEXT((DATA_GOES_HERE!M791), "h:mm am/pm"))</f>
        <v xml:space="preserve"> Big Kids Club _x000D_Thursday, May 5 4:00 PM</v>
      </c>
    </row>
    <row r="793" spans="1:4" x14ac:dyDescent="0.25">
      <c r="A793" t="str">
        <f>DATA_GOES_HERE!Y622</f>
        <v>Green Hills</v>
      </c>
      <c r="B793" t="str">
        <f>IF(DATA_GOES_HERE!AH622="","",
IF(ISNUMBER(SEARCH("*ADULTS*",DATA_GOES_HERE!AH622)),"ADULTS",
IF(ISNUMBER(SEARCH("*CHILDREN*",DATA_GOES_HERE!AH622)),"CHILDREN",
IF(ISNUMBER(SEARCH("*TEENS*",DATA_GOES_HERE!AH622)),"TEENS"))))</f>
        <v>TEENS</v>
      </c>
      <c r="D793" t="str">
        <f>CONCATENATE(DATA_GOES_HERE!A622,CHAR(13),DATA_GOES_HERE!L622,", ",TEXT((DATA_GOES_HERE!J622),"MMM D")," ",TEXT((DATA_GOES_HERE!M622), "h:mm am/pm"))</f>
        <v xml:space="preserve"> Teen Time_x000D_Friday, Mar 18 2:00 PM</v>
      </c>
    </row>
    <row r="794" spans="1:4" x14ac:dyDescent="0.25">
      <c r="A794" t="str">
        <f>DATA_GOES_HERE!Y793</f>
        <v>Green Hills</v>
      </c>
      <c r="B794" t="str">
        <f>IF(DATA_GOES_HERE!AH793="","",
IF(ISNUMBER(SEARCH("*ADULTS*",DATA_GOES_HERE!AH793)),"ADULTS",
IF(ISNUMBER(SEARCH("*CHILDREN*",DATA_GOES_HERE!AH793)),"CHILDREN",
IF(ISNUMBER(SEARCH("*TEENS*",DATA_GOES_HERE!AH793)),"TEENS"))))</f>
        <v>CHILDREN</v>
      </c>
      <c r="D794" t="str">
        <f>CONCATENATE(DATA_GOES_HERE!A793,CHAR(13),DATA_GOES_HERE!L793,", ",TEXT((DATA_GOES_HERE!J793),"MMM D")," ",TEXT((DATA_GOES_HERE!M793), "h:mm am/pm"))</f>
        <v xml:space="preserve"> LEGO Building Fun_x000D_Saturday, May 7 10:30 AM</v>
      </c>
    </row>
    <row r="795" spans="1:4" x14ac:dyDescent="0.25">
      <c r="A795" t="str">
        <f>DATA_GOES_HERE!Y624</f>
        <v>Green Hills</v>
      </c>
      <c r="B795" t="str">
        <f>IF(DATA_GOES_HERE!AH624="","",
IF(ISNUMBER(SEARCH("*ADULTS*",DATA_GOES_HERE!AH624)),"ADULTS",
IF(ISNUMBER(SEARCH("*CHILDREN*",DATA_GOES_HERE!AH624)),"CHILDREN",
IF(ISNUMBER(SEARCH("*TEENS*",DATA_GOES_HERE!AH624)),"TEENS"))))</f>
        <v>CHILDREN</v>
      </c>
      <c r="D795" t="str">
        <f>CONCATENATE(DATA_GOES_HERE!A624,CHAR(13),DATA_GOES_HERE!L624,", ",TEXT((DATA_GOES_HERE!J624),"MMM D")," ",TEXT((DATA_GOES_HERE!M624), "h:mm am/pm"))</f>
        <v xml:space="preserve"> Play and Learn_x000D_Sunday, Mar 20 2:00 PM</v>
      </c>
    </row>
    <row r="796" spans="1:4" x14ac:dyDescent="0.25">
      <c r="A796" t="str">
        <f>DATA_GOES_HERE!Y795</f>
        <v>Green Hills</v>
      </c>
      <c r="B796" t="str">
        <f>IF(DATA_GOES_HERE!AH795="","",
IF(ISNUMBER(SEARCH("*ADULTS*",DATA_GOES_HERE!AH795)),"ADULTS",
IF(ISNUMBER(SEARCH("*CHILDREN*",DATA_GOES_HERE!AH795)),"CHILDREN",
IF(ISNUMBER(SEARCH("*TEENS*",DATA_GOES_HERE!AH795)),"TEENS"))))</f>
        <v>CHILDREN</v>
      </c>
      <c r="D796" t="str">
        <f>CONCATENATE(DATA_GOES_HERE!A795,CHAR(13),DATA_GOES_HERE!L795,", ",TEXT((DATA_GOES_HERE!J795),"MMM D")," ",TEXT((DATA_GOES_HERE!M795), "h:mm am/pm"))</f>
        <v xml:space="preserve"> Play and Learn_x000D_Sunday, May 8 2:00 PM</v>
      </c>
    </row>
    <row r="797" spans="1:4" x14ac:dyDescent="0.25">
      <c r="A797" t="str">
        <f>DATA_GOES_HERE!Y626</f>
        <v>Green Hills</v>
      </c>
      <c r="B797" t="str">
        <f>IF(DATA_GOES_HERE!AH626="","",
IF(ISNUMBER(SEARCH("*ADULTS*",DATA_GOES_HERE!AH626)),"ADULTS",
IF(ISNUMBER(SEARCH("*CHILDREN*",DATA_GOES_HERE!AH626)),"CHILDREN",
IF(ISNUMBER(SEARCH("*TEENS*",DATA_GOES_HERE!AH626)),"TEENS"))))</f>
        <v>CHILDREN</v>
      </c>
      <c r="D797" t="str">
        <f>CONCATENATE(DATA_GOES_HERE!A626,CHAR(13),DATA_GOES_HERE!L626,", ",TEXT((DATA_GOES_HERE!J626),"MMM D")," ",TEXT((DATA_GOES_HERE!M626), "h:mm am/pm"))</f>
        <v xml:space="preserve"> Toddler Tales_x000D_Monday, Mar 21 10:30 AM</v>
      </c>
    </row>
    <row r="798" spans="1:4" x14ac:dyDescent="0.25">
      <c r="A798" t="str">
        <f>DATA_GOES_HERE!Y797</f>
        <v>Green Hills</v>
      </c>
      <c r="B798" t="str">
        <f>IF(DATA_GOES_HERE!AH797="","",
IF(ISNUMBER(SEARCH("*ADULTS*",DATA_GOES_HERE!AH797)),"ADULTS",
IF(ISNUMBER(SEARCH("*CHILDREN*",DATA_GOES_HERE!AH797)),"CHILDREN",
IF(ISNUMBER(SEARCH("*TEENS*",DATA_GOES_HERE!AH797)),"TEENS"))))</f>
        <v>CHILDREN</v>
      </c>
      <c r="D798" t="str">
        <f>CONCATENATE(DATA_GOES_HERE!A797,CHAR(13),DATA_GOES_HERE!L797,", ",TEXT((DATA_GOES_HERE!J797),"MMM D")," ",TEXT((DATA_GOES_HERE!M797), "h:mm am/pm"))</f>
        <v xml:space="preserve"> Toddler Tales_x000D_Monday, May 9 11:15 AM</v>
      </c>
    </row>
    <row r="799" spans="1:4" x14ac:dyDescent="0.25">
      <c r="A799" t="str">
        <f>DATA_GOES_HERE!Y628</f>
        <v>Green Hills</v>
      </c>
      <c r="B799" t="str">
        <f>IF(DATA_GOES_HERE!AH628="","",
IF(ISNUMBER(SEARCH("*ADULTS*",DATA_GOES_HERE!AH628)),"ADULTS",
IF(ISNUMBER(SEARCH("*CHILDREN*",DATA_GOES_HERE!AH628)),"CHILDREN",
IF(ISNUMBER(SEARCH("*TEENS*",DATA_GOES_HERE!AH628)),"TEENS"))))</f>
        <v>TEENS</v>
      </c>
      <c r="D799" t="str">
        <f>CONCATENATE(DATA_GOES_HERE!A628,CHAR(13),DATA_GOES_HERE!L628,", ",TEXT((DATA_GOES_HERE!J628),"MMM D")," ",TEXT((DATA_GOES_HERE!M628), "h:mm am/pm"))</f>
        <v xml:space="preserve"> Teen Time_x000D_Monday, Mar 21 2:00 PM</v>
      </c>
    </row>
    <row r="800" spans="1:4" x14ac:dyDescent="0.25">
      <c r="A800" t="str">
        <f>DATA_GOES_HERE!Y799</f>
        <v>Green Hills</v>
      </c>
      <c r="B800" t="str">
        <f>IF(DATA_GOES_HERE!AH799="","",
IF(ISNUMBER(SEARCH("*ADULTS*",DATA_GOES_HERE!AH799)),"ADULTS",
IF(ISNUMBER(SEARCH("*CHILDREN*",DATA_GOES_HERE!AH799)),"CHILDREN",
IF(ISNUMBER(SEARCH("*TEENS*",DATA_GOES_HERE!AH799)),"TEENS"))))</f>
        <v>TEENS</v>
      </c>
      <c r="D800" t="str">
        <f>CONCATENATE(DATA_GOES_HERE!A799,CHAR(13),DATA_GOES_HERE!L799,", ",TEXT((DATA_GOES_HERE!J799),"MMM D")," ",TEXT((DATA_GOES_HERE!M799), "h:mm am/pm"))</f>
        <v xml:space="preserve"> Studio NPL: Digital Programs_x000D_Monday, May 9 2:30 PM</v>
      </c>
    </row>
    <row r="801" spans="1:4" x14ac:dyDescent="0.25">
      <c r="A801" t="str">
        <f>DATA_GOES_HERE!Y630</f>
        <v>Green Hills</v>
      </c>
      <c r="B801" t="str">
        <f>IF(DATA_GOES_HERE!AH630="","",
IF(ISNUMBER(SEARCH("*ADULTS*",DATA_GOES_HERE!AH630)),"ADULTS",
IF(ISNUMBER(SEARCH("*CHILDREN*",DATA_GOES_HERE!AH630)),"CHILDREN",
IF(ISNUMBER(SEARCH("*TEENS*",DATA_GOES_HERE!AH630)),"TEENS"))))</f>
        <v>ADULTS</v>
      </c>
      <c r="D801" t="str">
        <f>CONCATENATE(DATA_GOES_HERE!A630,CHAR(13),DATA_GOES_HERE!L630,", ",TEXT((DATA_GOES_HERE!J630),"MMM D")," ",TEXT((DATA_GOES_HERE!M630), "h:mm am/pm"))</f>
        <v xml:space="preserve"> Getting Started With  Microsoft PowerPoint_x000D_Tuesday, Mar 22 10:30 AM</v>
      </c>
    </row>
    <row r="802" spans="1:4" x14ac:dyDescent="0.25">
      <c r="A802" t="str">
        <f>DATA_GOES_HERE!Y801</f>
        <v>Green Hills</v>
      </c>
      <c r="B802" t="str">
        <f>IF(DATA_GOES_HERE!AH801="","",
IF(ISNUMBER(SEARCH("*ADULTS*",DATA_GOES_HERE!AH801)),"ADULTS",
IF(ISNUMBER(SEARCH("*CHILDREN*",DATA_GOES_HERE!AH801)),"CHILDREN",
IF(ISNUMBER(SEARCH("*TEENS*",DATA_GOES_HERE!AH801)),"TEENS"))))</f>
        <v>CHILDREN</v>
      </c>
      <c r="D802" t="str">
        <f>CONCATENATE(DATA_GOES_HERE!A801,CHAR(13),DATA_GOES_HERE!L801,", ",TEXT((DATA_GOES_HERE!J801),"MMM D")," ",TEXT((DATA_GOES_HERE!M801), "h:mm am/pm"))</f>
        <v xml:space="preserve"> Nightlight Story Time_x000D_Monday, May 9 6:00 PM</v>
      </c>
    </row>
    <row r="803" spans="1:4" x14ac:dyDescent="0.25">
      <c r="A803" t="str">
        <f>DATA_GOES_HERE!Y632</f>
        <v>Green Hills</v>
      </c>
      <c r="B803" t="str">
        <f>IF(DATA_GOES_HERE!AH632="","",
IF(ISNUMBER(SEARCH("*ADULTS*",DATA_GOES_HERE!AH632)),"ADULTS",
IF(ISNUMBER(SEARCH("*CHILDREN*",DATA_GOES_HERE!AH632)),"CHILDREN",
IF(ISNUMBER(SEARCH("*TEENS*",DATA_GOES_HERE!AH632)),"TEENS"))))</f>
        <v>TEENS</v>
      </c>
      <c r="D803" t="str">
        <f>CONCATENATE(DATA_GOES_HERE!A632,CHAR(13),DATA_GOES_HERE!L632,", ",TEXT((DATA_GOES_HERE!J632),"MMM D")," ",TEXT((DATA_GOES_HERE!M632), "h:mm am/pm"))</f>
        <v xml:space="preserve"> Teen Time_x000D_Tuesday, Mar 22 2:00 PM</v>
      </c>
    </row>
    <row r="804" spans="1:4" x14ac:dyDescent="0.25">
      <c r="A804" t="str">
        <f>DATA_GOES_HERE!Y803</f>
        <v>Green Hills</v>
      </c>
      <c r="B804" t="str">
        <f>IF(DATA_GOES_HERE!AH803="","",
IF(ISNUMBER(SEARCH("*ADULTS*",DATA_GOES_HERE!AH803)),"ADULTS",
IF(ISNUMBER(SEARCH("*CHILDREN*",DATA_GOES_HERE!AH803)),"CHILDREN",
IF(ISNUMBER(SEARCH("*TEENS*",DATA_GOES_HERE!AH803)),"TEENS"))))</f>
        <v>CHILDREN</v>
      </c>
      <c r="D804" t="str">
        <f>CONCATENATE(DATA_GOES_HERE!A803,CHAR(13),DATA_GOES_HERE!L803,", ",TEXT((DATA_GOES_HERE!J803),"MMM D")," ",TEXT((DATA_GOES_HERE!M803), "h:mm am/pm"))</f>
        <v xml:space="preserve"> Sounds of Storytelling_x000D_Tuesday, May 10 10:30 AM</v>
      </c>
    </row>
    <row r="805" spans="1:4" x14ac:dyDescent="0.25">
      <c r="A805" t="str">
        <f>DATA_GOES_HERE!Y634</f>
        <v>Green Hills</v>
      </c>
      <c r="B805" t="str">
        <f>IF(DATA_GOES_HERE!AH634="","",
IF(ISNUMBER(SEARCH("*ADULTS*",DATA_GOES_HERE!AH634)),"ADULTS",
IF(ISNUMBER(SEARCH("*CHILDREN*",DATA_GOES_HERE!AH634)),"CHILDREN",
IF(ISNUMBER(SEARCH("*TEENS*",DATA_GOES_HERE!AH634)),"TEENS"))))</f>
        <v>ADULTS</v>
      </c>
      <c r="D805" t="str">
        <f>CONCATENATE(DATA_GOES_HERE!A634,CHAR(13),DATA_GOES_HERE!L634,", ",TEXT((DATA_GOES_HERE!J634),"MMM D")," ",TEXT((DATA_GOES_HERE!M634), "h:mm am/pm"))</f>
        <v xml:space="preserve"> AARP Tax Filing Help_x000D_Wednesday, Mar 23 10:00 AM</v>
      </c>
    </row>
    <row r="806" spans="1:4" x14ac:dyDescent="0.25">
      <c r="A806" t="str">
        <f>DATA_GOES_HERE!Y805</f>
        <v>Green Hills</v>
      </c>
      <c r="B806" t="str">
        <f>IF(DATA_GOES_HERE!AH805="","",
IF(ISNUMBER(SEARCH("*ADULTS*",DATA_GOES_HERE!AH805)),"ADULTS",
IF(ISNUMBER(SEARCH("*CHILDREN*",DATA_GOES_HERE!AH805)),"CHILDREN",
IF(ISNUMBER(SEARCH("*TEENS*",DATA_GOES_HERE!AH805)),"TEENS"))))</f>
        <v>TEENS</v>
      </c>
      <c r="D806" t="str">
        <f>CONCATENATE(DATA_GOES_HERE!A805,CHAR(13),DATA_GOES_HERE!L805,", ",TEXT((DATA_GOES_HERE!J805),"MMM D")," ",TEXT((DATA_GOES_HERE!M805), "h:mm am/pm"))</f>
        <v xml:space="preserve"> Music Production_x000D_Tuesday, May 10 3:00 PM</v>
      </c>
    </row>
    <row r="807" spans="1:4" x14ac:dyDescent="0.25">
      <c r="A807" t="str">
        <f>DATA_GOES_HERE!Y636</f>
        <v>Green Hills</v>
      </c>
      <c r="B807" t="str">
        <f>IF(DATA_GOES_HERE!AH636="","",
IF(ISNUMBER(SEARCH("*ADULTS*",DATA_GOES_HERE!AH636)),"ADULTS",
IF(ISNUMBER(SEARCH("*CHILDREN*",DATA_GOES_HERE!AH636)),"CHILDREN",
IF(ISNUMBER(SEARCH("*TEENS*",DATA_GOES_HERE!AH636)),"TEENS"))))</f>
        <v>CHILDREN</v>
      </c>
      <c r="D807" t="str">
        <f>CONCATENATE(DATA_GOES_HERE!A636,CHAR(13),DATA_GOES_HERE!L636,", ",TEXT((DATA_GOES_HERE!J636),"MMM D")," ",TEXT((DATA_GOES_HERE!M636), "h:mm am/pm"))</f>
        <v xml:space="preserve"> Little Learners_x000D_Wednesday, Mar 23 10:30 AM</v>
      </c>
    </row>
    <row r="808" spans="1:4" x14ac:dyDescent="0.25">
      <c r="A808" t="str">
        <f>DATA_GOES_HERE!Y807</f>
        <v>Green Hills</v>
      </c>
      <c r="B808" t="str">
        <f>IF(DATA_GOES_HERE!AH807="","",
IF(ISNUMBER(SEARCH("*ADULTS*",DATA_GOES_HERE!AH807)),"ADULTS",
IF(ISNUMBER(SEARCH("*CHILDREN*",DATA_GOES_HERE!AH807)),"CHILDREN",
IF(ISNUMBER(SEARCH("*TEENS*",DATA_GOES_HERE!AH807)),"TEENS"))))</f>
        <v>ADULTS</v>
      </c>
      <c r="D808" t="str">
        <f>CONCATENATE(DATA_GOES_HERE!A807,CHAR(13),DATA_GOES_HERE!L807,", ",TEXT((DATA_GOES_HERE!J807),"MMM D")," ",TEXT((DATA_GOES_HERE!M807), "h:mm am/pm"))</f>
        <v xml:space="preserve"> Getting Started with Microsoft Word_x000D_Wednesday, May 11 10:00 AM</v>
      </c>
    </row>
    <row r="809" spans="1:4" x14ac:dyDescent="0.25">
      <c r="A809" t="str">
        <f>DATA_GOES_HERE!Y638</f>
        <v>Green Hills</v>
      </c>
      <c r="B809" t="str">
        <f>IF(DATA_GOES_HERE!AH638="","",
IF(ISNUMBER(SEARCH("*ADULTS*",DATA_GOES_HERE!AH638)),"ADULTS",
IF(ISNUMBER(SEARCH("*CHILDREN*",DATA_GOES_HERE!AH638)),"CHILDREN",
IF(ISNUMBER(SEARCH("*TEENS*",DATA_GOES_HERE!AH638)),"TEENS"))))</f>
        <v>TEENS</v>
      </c>
      <c r="D809" t="str">
        <f>CONCATENATE(DATA_GOES_HERE!A638,CHAR(13),DATA_GOES_HERE!L638,", ",TEXT((DATA_GOES_HERE!J638),"MMM D")," ",TEXT((DATA_GOES_HERE!M638), "h:mm am/pm"))</f>
        <v xml:space="preserve"> Studio NPL: Digital Programs_x000D_Wednesday, Mar 23 2:30 PM</v>
      </c>
    </row>
    <row r="810" spans="1:4" x14ac:dyDescent="0.25">
      <c r="A810" t="str">
        <f>DATA_GOES_HERE!Y809</f>
        <v>Green Hills</v>
      </c>
      <c r="B810" t="str">
        <f>IF(DATA_GOES_HERE!AH809="","",
IF(ISNUMBER(SEARCH("*ADULTS*",DATA_GOES_HERE!AH809)),"ADULTS",
IF(ISNUMBER(SEARCH("*CHILDREN*",DATA_GOES_HERE!AH809)),"CHILDREN",
IF(ISNUMBER(SEARCH("*TEENS*",DATA_GOES_HERE!AH809)),"TEENS"))))</f>
        <v>ADULTS</v>
      </c>
      <c r="D810" t="str">
        <f>CONCATENATE(DATA_GOES_HERE!A809,CHAR(13),DATA_GOES_HERE!L809,", ",TEXT((DATA_GOES_HERE!J809),"MMM D")," ",TEXT((DATA_GOES_HERE!M809), "h:mm am/pm"))</f>
        <v xml:space="preserve"> Getting Started with Google Docs_x000D_Wednesday, May 11 2:00 PM</v>
      </c>
    </row>
    <row r="811" spans="1:4" x14ac:dyDescent="0.25">
      <c r="A811" t="str">
        <f>DATA_GOES_HERE!Y640</f>
        <v>Green Hills</v>
      </c>
      <c r="B811" t="str">
        <f>IF(DATA_GOES_HERE!AH640="","",
IF(ISNUMBER(SEARCH("*ADULTS*",DATA_GOES_HERE!AH640)),"ADULTS",
IF(ISNUMBER(SEARCH("*CHILDREN*",DATA_GOES_HERE!AH640)),"CHILDREN",
IF(ISNUMBER(SEARCH("*TEENS*",DATA_GOES_HERE!AH640)),"TEENS"))))</f>
        <v>TEENS</v>
      </c>
      <c r="D811" t="str">
        <f>CONCATENATE(DATA_GOES_HERE!A640,CHAR(13),DATA_GOES_HERE!L640,", ",TEXT((DATA_GOES_HERE!J640),"MMM D")," ",TEXT((DATA_GOES_HERE!M640), "h:mm am/pm"))</f>
        <v xml:space="preserve"> Teen Time_x000D_Thursday, Mar 24 2:00 PM</v>
      </c>
    </row>
    <row r="812" spans="1:4" x14ac:dyDescent="0.25">
      <c r="A812" t="str">
        <f>DATA_GOES_HERE!Y811</f>
        <v>Green Hills</v>
      </c>
      <c r="B812" t="str">
        <f>IF(DATA_GOES_HERE!AH811="","",
IF(ISNUMBER(SEARCH("*ADULTS*",DATA_GOES_HERE!AH811)),"ADULTS",
IF(ISNUMBER(SEARCH("*CHILDREN*",DATA_GOES_HERE!AH811)),"CHILDREN",
IF(ISNUMBER(SEARCH("*TEENS*",DATA_GOES_HERE!AH811)),"TEENS"))))</f>
        <v>TEENS</v>
      </c>
      <c r="D812" t="str">
        <f>CONCATENATE(DATA_GOES_HERE!A811,CHAR(13),DATA_GOES_HERE!L811,", ",TEXT((DATA_GOES_HERE!J811),"MMM D")," ",TEXT((DATA_GOES_HERE!M811), "h:mm am/pm"))</f>
        <v xml:space="preserve"> Studio NPL: Digital Programs_x000D_Wednesday, May 11 2:30 PM</v>
      </c>
    </row>
    <row r="813" spans="1:4" x14ac:dyDescent="0.25">
      <c r="A813" t="str">
        <f>DATA_GOES_HERE!Y642</f>
        <v>Green Hills</v>
      </c>
      <c r="B813" t="str">
        <f>IF(DATA_GOES_HERE!AH642="","",
IF(ISNUMBER(SEARCH("*ADULTS*",DATA_GOES_HERE!AH642)),"ADULTS",
IF(ISNUMBER(SEARCH("*CHILDREN*",DATA_GOES_HERE!AH642)),"CHILDREN",
IF(ISNUMBER(SEARCH("*TEENS*",DATA_GOES_HERE!AH642)),"TEENS"))))</f>
        <v>CHILDREN</v>
      </c>
      <c r="D813" t="str">
        <f>CONCATENATE(DATA_GOES_HERE!A642,CHAR(13),DATA_GOES_HERE!L642,", ",TEXT((DATA_GOES_HERE!J642),"MMM D")," ",TEXT((DATA_GOES_HERE!M642), "h:mm am/pm"))</f>
        <v xml:space="preserve"> Big Kids Club _x000D_Thursday, Mar 24 4:00 PM</v>
      </c>
    </row>
    <row r="814" spans="1:4" x14ac:dyDescent="0.25">
      <c r="A814" t="str">
        <f>DATA_GOES_HERE!Y813</f>
        <v>Green Hills</v>
      </c>
      <c r="B814" t="str">
        <f>IF(DATA_GOES_HERE!AH813="","",
IF(ISNUMBER(SEARCH("*ADULTS*",DATA_GOES_HERE!AH813)),"ADULTS",
IF(ISNUMBER(SEARCH("*CHILDREN*",DATA_GOES_HERE!AH813)),"CHILDREN",
IF(ISNUMBER(SEARCH("*TEENS*",DATA_GOES_HERE!AH813)),"TEENS"))))</f>
        <v>TEENS</v>
      </c>
      <c r="D814" t="str">
        <f>CONCATENATE(DATA_GOES_HERE!A813,CHAR(13),DATA_GOES_HERE!L813,", ",TEXT((DATA_GOES_HERE!J813),"MMM D")," ",TEXT((DATA_GOES_HERE!M813), "h:mm am/pm"))</f>
        <v xml:space="preserve"> Teen Time_x000D_Thursday, May 12 2:00 PM</v>
      </c>
    </row>
    <row r="815" spans="1:4" x14ac:dyDescent="0.25">
      <c r="A815" t="str">
        <f>DATA_GOES_HERE!Y644</f>
        <v>Green Hills</v>
      </c>
      <c r="B815" t="str">
        <f>IF(DATA_GOES_HERE!AH644="","",
IF(ISNUMBER(SEARCH("*ADULTS*",DATA_GOES_HERE!AH644)),"ADULTS",
IF(ISNUMBER(SEARCH("*CHILDREN*",DATA_GOES_HERE!AH644)),"CHILDREN",
IF(ISNUMBER(SEARCH("*TEENS*",DATA_GOES_HERE!AH644)),"TEENS"))))</f>
        <v>CHILDREN</v>
      </c>
      <c r="D815" t="str">
        <f>CONCATENATE(DATA_GOES_HERE!A644,CHAR(13),DATA_GOES_HERE!L644,", ",TEXT((DATA_GOES_HERE!J644),"MMM D")," ",TEXT((DATA_GOES_HERE!M644), "h:mm am/pm"))</f>
        <v xml:space="preserve"> Team STEAM_x000D_Saturday, Mar 26 10:30 AM</v>
      </c>
    </row>
    <row r="816" spans="1:4" x14ac:dyDescent="0.25">
      <c r="A816" t="str">
        <f>DATA_GOES_HERE!Y815</f>
        <v>Green Hills</v>
      </c>
      <c r="B816" t="str">
        <f>IF(DATA_GOES_HERE!AH815="","",
IF(ISNUMBER(SEARCH("*ADULTS*",DATA_GOES_HERE!AH815)),"ADULTS",
IF(ISNUMBER(SEARCH("*CHILDREN*",DATA_GOES_HERE!AH815)),"CHILDREN",
IF(ISNUMBER(SEARCH("*TEENS*",DATA_GOES_HERE!AH815)),"TEENS"))))</f>
        <v>CHILDREN</v>
      </c>
      <c r="D816" t="str">
        <f>CONCATENATE(DATA_GOES_HERE!A815,CHAR(13),DATA_GOES_HERE!L815,", ",TEXT((DATA_GOES_HERE!J815),"MMM D")," ",TEXT((DATA_GOES_HERE!M815), "h:mm am/pm"))</f>
        <v xml:space="preserve"> Big Kids Club _x000D_Thursday, May 12 4:00 PM</v>
      </c>
    </row>
    <row r="817" spans="1:4" x14ac:dyDescent="0.25">
      <c r="A817" t="str">
        <f>DATA_GOES_HERE!Y646</f>
        <v>Green Hills</v>
      </c>
      <c r="B817" t="str">
        <f>IF(DATA_GOES_HERE!AH646="","",
IF(ISNUMBER(SEARCH("*ADULTS*",DATA_GOES_HERE!AH646)),"ADULTS",
IF(ISNUMBER(SEARCH("*CHILDREN*",DATA_GOES_HERE!AH646)),"CHILDREN",
IF(ISNUMBER(SEARCH("*TEENS*",DATA_GOES_HERE!AH646)),"TEENS"))))</f>
        <v>CHILDREN</v>
      </c>
      <c r="D817" t="str">
        <f>CONCATENATE(DATA_GOES_HERE!A646,CHAR(13),DATA_GOES_HERE!L646,", ",TEXT((DATA_GOES_HERE!J646),"MMM D")," ",TEXT((DATA_GOES_HERE!M646), "h:mm am/pm"))</f>
        <v xml:space="preserve"> Yoga for Kids_x000D_Saturday, Mar 26 3:00 PM</v>
      </c>
    </row>
    <row r="818" spans="1:4" x14ac:dyDescent="0.25">
      <c r="A818" t="str">
        <f>DATA_GOES_HERE!Y817</f>
        <v>Green Hills</v>
      </c>
      <c r="B818" t="str">
        <f>IF(DATA_GOES_HERE!AH817="","",
IF(ISNUMBER(SEARCH("*ADULTS*",DATA_GOES_HERE!AH817)),"ADULTS",
IF(ISNUMBER(SEARCH("*CHILDREN*",DATA_GOES_HERE!AH817)),"CHILDREN",
IF(ISNUMBER(SEARCH("*TEENS*",DATA_GOES_HERE!AH817)),"TEENS"))))</f>
        <v>TEENS</v>
      </c>
      <c r="D818" t="str">
        <f>CONCATENATE(DATA_GOES_HERE!A817,CHAR(13),DATA_GOES_HERE!L817,", ",TEXT((DATA_GOES_HERE!J817),"MMM D")," ",TEXT((DATA_GOES_HERE!M817), "h:mm am/pm"))</f>
        <v xml:space="preserve"> Teen Time_x000D_Friday, May 13 2:00 PM</v>
      </c>
    </row>
    <row r="819" spans="1:4" x14ac:dyDescent="0.25">
      <c r="A819" t="str">
        <f>DATA_GOES_HERE!Y648</f>
        <v>All Libraries</v>
      </c>
      <c r="B819" t="b">
        <f>IF(DATA_GOES_HERE!AH648="","",
IF(ISNUMBER(SEARCH("*ADULTS*",DATA_GOES_HERE!AH648)),"ADULTS",
IF(ISNUMBER(SEARCH("*CHILDREN*",DATA_GOES_HERE!AH648)),"CHILDREN",
IF(ISNUMBER(SEARCH("*TEENS*",DATA_GOES_HERE!AH648)),"TEENS"))))</f>
        <v>0</v>
      </c>
      <c r="D819" t="str">
        <f>CONCATENATE(DATA_GOES_HERE!A648,CHAR(13),DATA_GOES_HERE!L648,", ",TEXT((DATA_GOES_HERE!J648),"MMM D")," ",TEXT((DATA_GOES_HERE!M648), "h:mm am/pm"))</f>
        <v xml:space="preserve"> CLOSED: Easter Sunday_x000D_Sunday, Mar 27 12:00 AM</v>
      </c>
    </row>
    <row r="820" spans="1:4" x14ac:dyDescent="0.25">
      <c r="A820" t="str">
        <f>DATA_GOES_HERE!Y819</f>
        <v>Green Hills</v>
      </c>
      <c r="B820" t="str">
        <f>IF(DATA_GOES_HERE!AH819="","",
IF(ISNUMBER(SEARCH("*ADULTS*",DATA_GOES_HERE!AH819)),"ADULTS",
IF(ISNUMBER(SEARCH("*CHILDREN*",DATA_GOES_HERE!AH819)),"CHILDREN",
IF(ISNUMBER(SEARCH("*TEENS*",DATA_GOES_HERE!AH819)),"TEENS"))))</f>
        <v>CHILDREN</v>
      </c>
      <c r="D820" t="str">
        <f>CONCATENATE(DATA_GOES_HERE!A819,CHAR(13),DATA_GOES_HERE!L819,", ",TEXT((DATA_GOES_HERE!J819),"MMM D")," ",TEXT((DATA_GOES_HERE!M819), "h:mm am/pm"))</f>
        <v xml:space="preserve"> Artsplosions_x000D_Saturday, May 14 3:00 PM</v>
      </c>
    </row>
    <row r="821" spans="1:4" x14ac:dyDescent="0.25">
      <c r="A821" t="str">
        <f>DATA_GOES_HERE!Y650</f>
        <v>Green Hills</v>
      </c>
      <c r="B821" t="str">
        <f>IF(DATA_GOES_HERE!AH650="","",
IF(ISNUMBER(SEARCH("*ADULTS*",DATA_GOES_HERE!AH650)),"ADULTS",
IF(ISNUMBER(SEARCH("*CHILDREN*",DATA_GOES_HERE!AH650)),"CHILDREN",
IF(ISNUMBER(SEARCH("*TEENS*",DATA_GOES_HERE!AH650)),"TEENS"))))</f>
        <v>CHILDREN</v>
      </c>
      <c r="D821" t="str">
        <f>CONCATENATE(DATA_GOES_HERE!A650,CHAR(13),DATA_GOES_HERE!L650,", ",TEXT((DATA_GOES_HERE!J650),"MMM D")," ",TEXT((DATA_GOES_HERE!M650), "h:mm am/pm"))</f>
        <v xml:space="preserve"> Toddler Tales_x000D_Monday, Mar 28 10:30 AM</v>
      </c>
    </row>
    <row r="822" spans="1:4" x14ac:dyDescent="0.25">
      <c r="A822" t="str">
        <f>DATA_GOES_HERE!Y821</f>
        <v>Green Hills</v>
      </c>
      <c r="B822" t="str">
        <f>IF(DATA_GOES_HERE!AH821="","",
IF(ISNUMBER(SEARCH("*ADULTS*",DATA_GOES_HERE!AH821)),"ADULTS",
IF(ISNUMBER(SEARCH("*CHILDREN*",DATA_GOES_HERE!AH821)),"CHILDREN",
IF(ISNUMBER(SEARCH("*TEENS*",DATA_GOES_HERE!AH821)),"TEENS"))))</f>
        <v>CHILDREN</v>
      </c>
      <c r="D822" t="str">
        <f>CONCATENATE(DATA_GOES_HERE!A821,CHAR(13),DATA_GOES_HERE!L821,", ",TEXT((DATA_GOES_HERE!J821),"MMM D")," ",TEXT((DATA_GOES_HERE!M821), "h:mm am/pm"))</f>
        <v xml:space="preserve"> Play and Learn_x000D_Sunday, May 15 2:00 PM</v>
      </c>
    </row>
    <row r="823" spans="1:4" x14ac:dyDescent="0.25">
      <c r="A823" t="str">
        <f>DATA_GOES_HERE!Y652</f>
        <v>Green Hills</v>
      </c>
      <c r="B823" t="str">
        <f>IF(DATA_GOES_HERE!AH652="","",
IF(ISNUMBER(SEARCH("*ADULTS*",DATA_GOES_HERE!AH652)),"ADULTS",
IF(ISNUMBER(SEARCH("*CHILDREN*",DATA_GOES_HERE!AH652)),"CHILDREN",
IF(ISNUMBER(SEARCH("*TEENS*",DATA_GOES_HERE!AH652)),"TEENS"))))</f>
        <v>TEENS</v>
      </c>
      <c r="D823" t="str">
        <f>CONCATENATE(DATA_GOES_HERE!A652,CHAR(13),DATA_GOES_HERE!L652,", ",TEXT((DATA_GOES_HERE!J652),"MMM D")," ",TEXT((DATA_GOES_HERE!M652), "h:mm am/pm"))</f>
        <v xml:space="preserve"> Teen Time_x000D_Monday, Mar 28 2:00 PM</v>
      </c>
    </row>
    <row r="824" spans="1:4" x14ac:dyDescent="0.25">
      <c r="A824" t="str">
        <f>DATA_GOES_HERE!Y823</f>
        <v>Green Hills</v>
      </c>
      <c r="B824" t="str">
        <f>IF(DATA_GOES_HERE!AH823="","",
IF(ISNUMBER(SEARCH("*ADULTS*",DATA_GOES_HERE!AH823)),"ADULTS",
IF(ISNUMBER(SEARCH("*CHILDREN*",DATA_GOES_HERE!AH823)),"CHILDREN",
IF(ISNUMBER(SEARCH("*TEENS*",DATA_GOES_HERE!AH823)),"TEENS"))))</f>
        <v>CHILDREN</v>
      </c>
      <c r="D824" t="str">
        <f>CONCATENATE(DATA_GOES_HERE!A823,CHAR(13),DATA_GOES_HERE!L823,", ",TEXT((DATA_GOES_HERE!J823),"MMM D")," ",TEXT((DATA_GOES_HERE!M823), "h:mm am/pm"))</f>
        <v xml:space="preserve"> Toddler Tales_x000D_Monday, May 16 11:15 AM</v>
      </c>
    </row>
    <row r="825" spans="1:4" x14ac:dyDescent="0.25">
      <c r="A825" t="str">
        <f>DATA_GOES_HERE!Y654</f>
        <v>Green Hills</v>
      </c>
      <c r="B825" t="str">
        <f>IF(DATA_GOES_HERE!AH654="","",
IF(ISNUMBER(SEARCH("*ADULTS*",DATA_GOES_HERE!AH654)),"ADULTS",
IF(ISNUMBER(SEARCH("*CHILDREN*",DATA_GOES_HERE!AH654)),"CHILDREN",
IF(ISNUMBER(SEARCH("*TEENS*",DATA_GOES_HERE!AH654)),"TEENS"))))</f>
        <v>CHILDREN</v>
      </c>
      <c r="D825" t="str">
        <f>CONCATENATE(DATA_GOES_HERE!A654,CHAR(13),DATA_GOES_HERE!L654,", ",TEXT((DATA_GOES_HERE!J654),"MMM D")," ",TEXT((DATA_GOES_HERE!M654), "h:mm am/pm"))</f>
        <v xml:space="preserve"> Nightlight Story Time_x000D_Monday, Mar 28 6:00 PM</v>
      </c>
    </row>
    <row r="826" spans="1:4" x14ac:dyDescent="0.25">
      <c r="A826" t="str">
        <f>DATA_GOES_HERE!Y825</f>
        <v>Green Hills</v>
      </c>
      <c r="B826" t="str">
        <f>IF(DATA_GOES_HERE!AH825="","",
IF(ISNUMBER(SEARCH("*ADULTS*",DATA_GOES_HERE!AH825)),"ADULTS",
IF(ISNUMBER(SEARCH("*CHILDREN*",DATA_GOES_HERE!AH825)),"CHILDREN",
IF(ISNUMBER(SEARCH("*TEENS*",DATA_GOES_HERE!AH825)),"TEENS"))))</f>
        <v>TEENS</v>
      </c>
      <c r="D826" t="str">
        <f>CONCATENATE(DATA_GOES_HERE!A825,CHAR(13),DATA_GOES_HERE!L825,", ",TEXT((DATA_GOES_HERE!J825),"MMM D")," ",TEXT((DATA_GOES_HERE!M825), "h:mm am/pm"))</f>
        <v xml:space="preserve"> Studio NPL: Digital Programs_x000D_Monday, May 16 2:30 PM</v>
      </c>
    </row>
    <row r="827" spans="1:4" x14ac:dyDescent="0.25">
      <c r="A827" t="str">
        <f>DATA_GOES_HERE!Y656</f>
        <v>Green Hills</v>
      </c>
      <c r="B827" t="str">
        <f>IF(DATA_GOES_HERE!AH656="","",
IF(ISNUMBER(SEARCH("*ADULTS*",DATA_GOES_HERE!AH656)),"ADULTS",
IF(ISNUMBER(SEARCH("*CHILDREN*",DATA_GOES_HERE!AH656)),"CHILDREN",
IF(ISNUMBER(SEARCH("*TEENS*",DATA_GOES_HERE!AH656)),"TEENS"))))</f>
        <v>CHILDREN</v>
      </c>
      <c r="D827" t="str">
        <f>CONCATENATE(DATA_GOES_HERE!A656,CHAR(13),DATA_GOES_HERE!L656,", ",TEXT((DATA_GOES_HERE!J656),"MMM D")," ",TEXT((DATA_GOES_HERE!M656), "h:mm am/pm"))</f>
        <v xml:space="preserve"> Sounds of Storytelling_x000D_Tuesday, Mar 29 10:30 AM</v>
      </c>
    </row>
    <row r="828" spans="1:4" x14ac:dyDescent="0.25">
      <c r="A828" t="str">
        <f>DATA_GOES_HERE!Y827</f>
        <v>Green Hills</v>
      </c>
      <c r="B828" t="str">
        <f>IF(DATA_GOES_HERE!AH827="","",
IF(ISNUMBER(SEARCH("*ADULTS*",DATA_GOES_HERE!AH827)),"ADULTS",
IF(ISNUMBER(SEARCH("*CHILDREN*",DATA_GOES_HERE!AH827)),"CHILDREN",
IF(ISNUMBER(SEARCH("*TEENS*",DATA_GOES_HERE!AH827)),"TEENS"))))</f>
        <v>CHILDREN</v>
      </c>
      <c r="D828" t="str">
        <f>CONCATENATE(DATA_GOES_HERE!A827,CHAR(13),DATA_GOES_HERE!L827,", ",TEXT((DATA_GOES_HERE!J827),"MMM D")," ",TEXT((DATA_GOES_HERE!M827), "h:mm am/pm"))</f>
        <v xml:space="preserve"> Sounds of Storytelling_x000D_Tuesday, May 17 10:30 AM</v>
      </c>
    </row>
    <row r="829" spans="1:4" x14ac:dyDescent="0.25">
      <c r="A829" t="str">
        <f>DATA_GOES_HERE!Y658</f>
        <v>Green Hills</v>
      </c>
      <c r="B829" t="str">
        <f>IF(DATA_GOES_HERE!AH658="","",
IF(ISNUMBER(SEARCH("*ADULTS*",DATA_GOES_HERE!AH658)),"ADULTS",
IF(ISNUMBER(SEARCH("*CHILDREN*",DATA_GOES_HERE!AH658)),"CHILDREN",
IF(ISNUMBER(SEARCH("*TEENS*",DATA_GOES_HERE!AH658)),"TEENS"))))</f>
        <v>TEENS</v>
      </c>
      <c r="D829" t="str">
        <f>CONCATENATE(DATA_GOES_HERE!A658,CHAR(13),DATA_GOES_HERE!L658,", ",TEXT((DATA_GOES_HERE!J658),"MMM D")," ",TEXT((DATA_GOES_HERE!M658), "h:mm am/pm"))</f>
        <v xml:space="preserve"> Teen Time_x000D_Tuesday, Mar 29 2:00 PM</v>
      </c>
    </row>
    <row r="830" spans="1:4" x14ac:dyDescent="0.25">
      <c r="A830" t="str">
        <f>DATA_GOES_HERE!Y829</f>
        <v>Green Hills</v>
      </c>
      <c r="B830" t="str">
        <f>IF(DATA_GOES_HERE!AH829="","",
IF(ISNUMBER(SEARCH("*ADULTS*",DATA_GOES_HERE!AH829)),"ADULTS",
IF(ISNUMBER(SEARCH("*CHILDREN*",DATA_GOES_HERE!AH829)),"CHILDREN",
IF(ISNUMBER(SEARCH("*TEENS*",DATA_GOES_HERE!AH829)),"TEENS"))))</f>
        <v>TEENS</v>
      </c>
      <c r="D830" t="str">
        <f>CONCATENATE(DATA_GOES_HERE!A829,CHAR(13),DATA_GOES_HERE!L829,", ",TEXT((DATA_GOES_HERE!J829),"MMM D")," ",TEXT((DATA_GOES_HERE!M829), "h:mm am/pm"))</f>
        <v xml:space="preserve"> Music Production_x000D_Tuesday, May 17 3:00 PM</v>
      </c>
    </row>
    <row r="831" spans="1:4" x14ac:dyDescent="0.25">
      <c r="A831" t="str">
        <f>DATA_GOES_HERE!Y660</f>
        <v>Green Hills</v>
      </c>
      <c r="B831" t="str">
        <f>IF(DATA_GOES_HERE!AH660="","",
IF(ISNUMBER(SEARCH("*ADULTS*",DATA_GOES_HERE!AH660)),"ADULTS",
IF(ISNUMBER(SEARCH("*CHILDREN*",DATA_GOES_HERE!AH660)),"CHILDREN",
IF(ISNUMBER(SEARCH("*TEENS*",DATA_GOES_HERE!AH660)),"TEENS"))))</f>
        <v>ADULTS</v>
      </c>
      <c r="D831" t="str">
        <f>CONCATENATE(DATA_GOES_HERE!A660,CHAR(13),DATA_GOES_HERE!L660,", ",TEXT((DATA_GOES_HERE!J660),"MMM D")," ",TEXT((DATA_GOES_HERE!M660), "h:mm am/pm"))</f>
        <v xml:space="preserve"> AARP Tax Filing Help_x000D_Wednesday, Mar 30 10:00 AM</v>
      </c>
    </row>
    <row r="832" spans="1:4" x14ac:dyDescent="0.25">
      <c r="A832" t="str">
        <f>DATA_GOES_HERE!Y831</f>
        <v>Green Hills</v>
      </c>
      <c r="B832" t="str">
        <f>IF(DATA_GOES_HERE!AH831="","",
IF(ISNUMBER(SEARCH("*ADULTS*",DATA_GOES_HERE!AH831)),"ADULTS",
IF(ISNUMBER(SEARCH("*CHILDREN*",DATA_GOES_HERE!AH831)),"CHILDREN",
IF(ISNUMBER(SEARCH("*TEENS*",DATA_GOES_HERE!AH831)),"TEENS"))))</f>
        <v>ADULTS</v>
      </c>
      <c r="D832" t="str">
        <f>CONCATENATE(DATA_GOES_HERE!A831,CHAR(13),DATA_GOES_HERE!L831,", ",TEXT((DATA_GOES_HERE!J831),"MMM D")," ",TEXT((DATA_GOES_HERE!M831), "h:mm am/pm"))</f>
        <v xml:space="preserve"> Internet Safety _x000D_Wednesday, May 18 10:00 AM</v>
      </c>
    </row>
    <row r="833" spans="1:4" x14ac:dyDescent="0.25">
      <c r="A833" t="str">
        <f>DATA_GOES_HERE!Y662</f>
        <v>Green Hills</v>
      </c>
      <c r="B833" t="str">
        <f>IF(DATA_GOES_HERE!AH662="","",
IF(ISNUMBER(SEARCH("*ADULTS*",DATA_GOES_HERE!AH662)),"ADULTS",
IF(ISNUMBER(SEARCH("*CHILDREN*",DATA_GOES_HERE!AH662)),"CHILDREN",
IF(ISNUMBER(SEARCH("*TEENS*",DATA_GOES_HERE!AH662)),"TEENS"))))</f>
        <v>CHILDREN</v>
      </c>
      <c r="D833" t="str">
        <f>CONCATENATE(DATA_GOES_HERE!A662,CHAR(13),DATA_GOES_HERE!L662,", ",TEXT((DATA_GOES_HERE!J662),"MMM D")," ",TEXT((DATA_GOES_HERE!M662), "h:mm am/pm"))</f>
        <v xml:space="preserve"> Little Learners_x000D_Wednesday, Mar 30 10:30 AM</v>
      </c>
    </row>
    <row r="834" spans="1:4" x14ac:dyDescent="0.25">
      <c r="A834" t="str">
        <f>DATA_GOES_HERE!Y833</f>
        <v>Green Hills</v>
      </c>
      <c r="B834" t="str">
        <f>IF(DATA_GOES_HERE!AH833="","",
IF(ISNUMBER(SEARCH("*ADULTS*",DATA_GOES_HERE!AH833)),"ADULTS",
IF(ISNUMBER(SEARCH("*CHILDREN*",DATA_GOES_HERE!AH833)),"CHILDREN",
IF(ISNUMBER(SEARCH("*TEENS*",DATA_GOES_HERE!AH833)),"TEENS"))))</f>
        <v>TEENS</v>
      </c>
      <c r="D834" t="str">
        <f>CONCATENATE(DATA_GOES_HERE!A833,CHAR(13),DATA_GOES_HERE!L833,", ",TEXT((DATA_GOES_HERE!J833),"MMM D")," ",TEXT((DATA_GOES_HERE!M833), "h:mm am/pm"))</f>
        <v xml:space="preserve"> Teen Time_x000D_Wednesday, May 18 2:00 PM</v>
      </c>
    </row>
    <row r="835" spans="1:4" x14ac:dyDescent="0.25">
      <c r="A835" t="str">
        <f>DATA_GOES_HERE!Y664</f>
        <v>Green Hills</v>
      </c>
      <c r="B835" t="str">
        <f>IF(DATA_GOES_HERE!AH664="","",
IF(ISNUMBER(SEARCH("*ADULTS*",DATA_GOES_HERE!AH664)),"ADULTS",
IF(ISNUMBER(SEARCH("*CHILDREN*",DATA_GOES_HERE!AH664)),"CHILDREN",
IF(ISNUMBER(SEARCH("*TEENS*",DATA_GOES_HERE!AH664)),"TEENS"))))</f>
        <v>TEENS</v>
      </c>
      <c r="D835" t="str">
        <f>CONCATENATE(DATA_GOES_HERE!A664,CHAR(13),DATA_GOES_HERE!L664,", ",TEXT((DATA_GOES_HERE!J664),"MMM D")," ",TEXT((DATA_GOES_HERE!M664), "h:mm am/pm"))</f>
        <v xml:space="preserve"> Studio NPL: Digital Programs_x000D_Wednesday, Mar 30 2:30 PM</v>
      </c>
    </row>
    <row r="836" spans="1:4" x14ac:dyDescent="0.25">
      <c r="A836" t="str">
        <f>DATA_GOES_HERE!Y835</f>
        <v>Green Hills</v>
      </c>
      <c r="B836" t="str">
        <f>IF(DATA_GOES_HERE!AH835="","",
IF(ISNUMBER(SEARCH("*ADULTS*",DATA_GOES_HERE!AH835)),"ADULTS",
IF(ISNUMBER(SEARCH("*CHILDREN*",DATA_GOES_HERE!AH835)),"CHILDREN",
IF(ISNUMBER(SEARCH("*TEENS*",DATA_GOES_HERE!AH835)),"TEENS"))))</f>
        <v>CHILDREN</v>
      </c>
      <c r="D836" t="str">
        <f>CONCATENATE(DATA_GOES_HERE!A835,CHAR(13),DATA_GOES_HERE!L835,", ",TEXT((DATA_GOES_HERE!J835),"MMM D")," ",TEXT((DATA_GOES_HERE!M835), "h:mm am/pm"))</f>
        <v xml:space="preserve"> Play and Learn_x000D_Wednesday, May 18 3:00 PM</v>
      </c>
    </row>
    <row r="837" spans="1:4" x14ac:dyDescent="0.25">
      <c r="A837" t="str">
        <f>DATA_GOES_HERE!Y666</f>
        <v>Green Hills</v>
      </c>
      <c r="B837" t="str">
        <f>IF(DATA_GOES_HERE!AH666="","",
IF(ISNUMBER(SEARCH("*ADULTS*",DATA_GOES_HERE!AH666)),"ADULTS",
IF(ISNUMBER(SEARCH("*CHILDREN*",DATA_GOES_HERE!AH666)),"CHILDREN",
IF(ISNUMBER(SEARCH("*TEENS*",DATA_GOES_HERE!AH666)),"TEENS"))))</f>
        <v>TEENS</v>
      </c>
      <c r="D837" t="str">
        <f>CONCATENATE(DATA_GOES_HERE!A666,CHAR(13),DATA_GOES_HERE!L666,", ",TEXT((DATA_GOES_HERE!J666),"MMM D")," ",TEXT((DATA_GOES_HERE!M666), "h:mm am/pm"))</f>
        <v xml:space="preserve"> Teen Time_x000D_Thursday, Mar 31 2:00 PM</v>
      </c>
    </row>
    <row r="838" spans="1:4" x14ac:dyDescent="0.25">
      <c r="A838" t="str">
        <f>DATA_GOES_HERE!Y837</f>
        <v>Green Hills</v>
      </c>
      <c r="B838" t="str">
        <f>IF(DATA_GOES_HERE!AH837="","",
IF(ISNUMBER(SEARCH("*ADULTS*",DATA_GOES_HERE!AH837)),"ADULTS",
IF(ISNUMBER(SEARCH("*CHILDREN*",DATA_GOES_HERE!AH837)),"CHILDREN",
IF(ISNUMBER(SEARCH("*TEENS*",DATA_GOES_HERE!AH837)),"TEENS"))))</f>
        <v>TEENS</v>
      </c>
      <c r="D838" t="str">
        <f>CONCATENATE(DATA_GOES_HERE!A837,CHAR(13),DATA_GOES_HERE!L837,", ",TEXT((DATA_GOES_HERE!J837),"MMM D")," ",TEXT((DATA_GOES_HERE!M837), "h:mm am/pm"))</f>
        <v xml:space="preserve"> Studio NPL: Digital Programs_x000D_Thursday, May 19 2:30 PM</v>
      </c>
    </row>
    <row r="839" spans="1:4" x14ac:dyDescent="0.25">
      <c r="A839" t="str">
        <f>DATA_GOES_HERE!Y668</f>
        <v>Green Hills</v>
      </c>
      <c r="B839" t="str">
        <f>IF(DATA_GOES_HERE!AH668="","",
IF(ISNUMBER(SEARCH("*ADULTS*",DATA_GOES_HERE!AH668)),"ADULTS",
IF(ISNUMBER(SEARCH("*CHILDREN*",DATA_GOES_HERE!AH668)),"CHILDREN",
IF(ISNUMBER(SEARCH("*TEENS*",DATA_GOES_HERE!AH668)),"TEENS"))))</f>
        <v>CHILDREN</v>
      </c>
      <c r="D839" t="str">
        <f>CONCATENATE(DATA_GOES_HERE!A668,CHAR(13),DATA_GOES_HERE!L668,", ",TEXT((DATA_GOES_HERE!J668),"MMM D")," ",TEXT((DATA_GOES_HERE!M668), "h:mm am/pm"))</f>
        <v xml:space="preserve"> Big Kids Club _x000D_Thursday, Mar 31 4:00 PM</v>
      </c>
    </row>
    <row r="840" spans="1:4" x14ac:dyDescent="0.25">
      <c r="A840" t="str">
        <f>DATA_GOES_HERE!Y839</f>
        <v>Green Hills</v>
      </c>
      <c r="B840" t="str">
        <f>IF(DATA_GOES_HERE!AH839="","",
IF(ISNUMBER(SEARCH("*ADULTS*",DATA_GOES_HERE!AH839)),"ADULTS",
IF(ISNUMBER(SEARCH("*CHILDREN*",DATA_GOES_HERE!AH839)),"CHILDREN",
IF(ISNUMBER(SEARCH("*TEENS*",DATA_GOES_HERE!AH839)),"TEENS"))))</f>
        <v>TEENS</v>
      </c>
      <c r="D840" t="str">
        <f>CONCATENATE(DATA_GOES_HERE!A839,CHAR(13),DATA_GOES_HERE!L839,", ",TEXT((DATA_GOES_HERE!J839),"MMM D")," ",TEXT((DATA_GOES_HERE!M839), "h:mm am/pm"))</f>
        <v xml:space="preserve"> Teen Time_x000D_Friday, May 20 2:00 PM</v>
      </c>
    </row>
    <row r="841" spans="1:4" x14ac:dyDescent="0.25">
      <c r="A841" t="str">
        <f>DATA_GOES_HERE!Y670</f>
        <v>Green Hills</v>
      </c>
      <c r="B841" t="str">
        <f>IF(DATA_GOES_HERE!AH670="","",
IF(ISNUMBER(SEARCH("*ADULTS*",DATA_GOES_HERE!AH670)),"ADULTS",
IF(ISNUMBER(SEARCH("*CHILDREN*",DATA_GOES_HERE!AH670)),"CHILDREN",
IF(ISNUMBER(SEARCH("*TEENS*",DATA_GOES_HERE!AH670)),"TEENS"))))</f>
        <v>CHILDREN</v>
      </c>
      <c r="D841" t="str">
        <f>CONCATENATE(DATA_GOES_HERE!A670,CHAR(13),DATA_GOES_HERE!L670,", ",TEXT((DATA_GOES_HERE!J670),"MMM D")," ",TEXT((DATA_GOES_HERE!M670), "h:mm am/pm"))</f>
        <v xml:space="preserve"> LEGO  Building Fun_x000D_Saturday, Apr 2 10:30 AM</v>
      </c>
    </row>
    <row r="842" spans="1:4" x14ac:dyDescent="0.25">
      <c r="A842" t="str">
        <f>DATA_GOES_HERE!Y841</f>
        <v>Green Hills</v>
      </c>
      <c r="B842" t="str">
        <f>IF(DATA_GOES_HERE!AH841="","",
IF(ISNUMBER(SEARCH("*ADULTS*",DATA_GOES_HERE!AH841)),"ADULTS",
IF(ISNUMBER(SEARCH("*CHILDREN*",DATA_GOES_HERE!AH841)),"CHILDREN",
IF(ISNUMBER(SEARCH("*TEENS*",DATA_GOES_HERE!AH841)),"TEENS"))))</f>
        <v>CHILDREN</v>
      </c>
      <c r="D842" t="str">
        <f>CONCATENATE(DATA_GOES_HERE!A841,CHAR(13),DATA_GOES_HERE!L841,", ",TEXT((DATA_GOES_HERE!J841),"MMM D")," ",TEXT((DATA_GOES_HERE!M841), "h:mm am/pm"))</f>
        <v xml:space="preserve"> Play and Learn_x000D_Sunday, May 22 2:00 PM</v>
      </c>
    </row>
    <row r="843" spans="1:4" x14ac:dyDescent="0.25">
      <c r="A843" t="str">
        <f>DATA_GOES_HERE!Y672</f>
        <v>Green Hills</v>
      </c>
      <c r="B843" t="str">
        <f>IF(DATA_GOES_HERE!AH672="","",
IF(ISNUMBER(SEARCH("*ADULTS*",DATA_GOES_HERE!AH672)),"ADULTS",
IF(ISNUMBER(SEARCH("*CHILDREN*",DATA_GOES_HERE!AH672)),"CHILDREN",
IF(ISNUMBER(SEARCH("*TEENS*",DATA_GOES_HERE!AH672)),"TEENS"))))</f>
        <v>ADULTS</v>
      </c>
      <c r="D843" t="str">
        <f>CONCATENATE(DATA_GOES_HERE!A672,CHAR(13),DATA_GOES_HERE!L672,", ",TEXT((DATA_GOES_HERE!J672),"MMM D")," ",TEXT((DATA_GOES_HERE!M672), "h:mm am/pm"))</f>
        <v xml:space="preserve"> AARP Tax Filing Help_x000D_Monday, Apr 4 10:00 AM</v>
      </c>
    </row>
    <row r="844" spans="1:4" x14ac:dyDescent="0.25">
      <c r="A844" t="str">
        <f>DATA_GOES_HERE!Y843</f>
        <v>Green Hills</v>
      </c>
      <c r="B844" t="str">
        <f>IF(DATA_GOES_HERE!AH843="","",
IF(ISNUMBER(SEARCH("*ADULTS*",DATA_GOES_HERE!AH843)),"ADULTS",
IF(ISNUMBER(SEARCH("*CHILDREN*",DATA_GOES_HERE!AH843)),"CHILDREN",
IF(ISNUMBER(SEARCH("*TEENS*",DATA_GOES_HERE!AH843)),"TEENS"))))</f>
        <v>CHILDREN</v>
      </c>
      <c r="D844" t="str">
        <f>CONCATENATE(DATA_GOES_HERE!A843,CHAR(13),DATA_GOES_HERE!L843,", ",TEXT((DATA_GOES_HERE!J843),"MMM D")," ",TEXT((DATA_GOES_HERE!M843), "h:mm am/pm"))</f>
        <v xml:space="preserve"> Toddler Tales_x000D_Monday, May 23 11:15 AM</v>
      </c>
    </row>
    <row r="845" spans="1:4" x14ac:dyDescent="0.25">
      <c r="A845" t="str">
        <f>DATA_GOES_HERE!Y674</f>
        <v>Green Hills</v>
      </c>
      <c r="B845" t="str">
        <f>IF(DATA_GOES_HERE!AH674="","",
IF(ISNUMBER(SEARCH("*ADULTS*",DATA_GOES_HERE!AH674)),"ADULTS",
IF(ISNUMBER(SEARCH("*CHILDREN*",DATA_GOES_HERE!AH674)),"CHILDREN",
IF(ISNUMBER(SEARCH("*TEENS*",DATA_GOES_HERE!AH674)),"TEENS"))))</f>
        <v>CHILDREN</v>
      </c>
      <c r="D845" t="str">
        <f>CONCATENATE(DATA_GOES_HERE!A674,CHAR(13),DATA_GOES_HERE!L674,", ",TEXT((DATA_GOES_HERE!J674),"MMM D")," ",TEXT((DATA_GOES_HERE!M674), "h:mm am/pm"))</f>
        <v xml:space="preserve"> Toddler Tales_x000D_Monday, Apr 4 11:15 AM</v>
      </c>
    </row>
    <row r="846" spans="1:4" x14ac:dyDescent="0.25">
      <c r="A846" t="str">
        <f>DATA_GOES_HERE!Y845</f>
        <v>Green Hills</v>
      </c>
      <c r="B846" t="str">
        <f>IF(DATA_GOES_HERE!AH845="","",
IF(ISNUMBER(SEARCH("*ADULTS*",DATA_GOES_HERE!AH845)),"ADULTS",
IF(ISNUMBER(SEARCH("*CHILDREN*",DATA_GOES_HERE!AH845)),"CHILDREN",
IF(ISNUMBER(SEARCH("*TEENS*",DATA_GOES_HERE!AH845)),"TEENS"))))</f>
        <v>TEENS</v>
      </c>
      <c r="D846" t="str">
        <f>CONCATENATE(DATA_GOES_HERE!A845,CHAR(13),DATA_GOES_HERE!L845,", ",TEXT((DATA_GOES_HERE!J845),"MMM D")," ",TEXT((DATA_GOES_HERE!M845), "h:mm am/pm"))</f>
        <v xml:space="preserve"> Studio NPL: Digital Programs_x000D_Monday, May 23 2:30 PM</v>
      </c>
    </row>
    <row r="847" spans="1:4" x14ac:dyDescent="0.25">
      <c r="A847" t="str">
        <f>DATA_GOES_HERE!Y676</f>
        <v>Green Hills</v>
      </c>
      <c r="B847" t="str">
        <f>IF(DATA_GOES_HERE!AH676="","",
IF(ISNUMBER(SEARCH("*ADULTS*",DATA_GOES_HERE!AH676)),"ADULTS",
IF(ISNUMBER(SEARCH("*CHILDREN*",DATA_GOES_HERE!AH676)),"CHILDREN",
IF(ISNUMBER(SEARCH("*TEENS*",DATA_GOES_HERE!AH676)),"TEENS"))))</f>
        <v>TEENS</v>
      </c>
      <c r="D847" t="str">
        <f>CONCATENATE(DATA_GOES_HERE!A676,CHAR(13),DATA_GOES_HERE!L676,", ",TEXT((DATA_GOES_HERE!J676),"MMM D")," ",TEXT((DATA_GOES_HERE!M676), "h:mm am/pm"))</f>
        <v xml:space="preserve"> Studio NPL: Digital Programs_x000D_Monday, Apr 4 2:30 PM</v>
      </c>
    </row>
    <row r="848" spans="1:4" x14ac:dyDescent="0.25">
      <c r="A848" t="str">
        <f>DATA_GOES_HERE!Y847</f>
        <v>Green Hills</v>
      </c>
      <c r="B848" t="str">
        <f>IF(DATA_GOES_HERE!AH847="","",
IF(ISNUMBER(SEARCH("*ADULTS*",DATA_GOES_HERE!AH847)),"ADULTS",
IF(ISNUMBER(SEARCH("*CHILDREN*",DATA_GOES_HERE!AH847)),"CHILDREN",
IF(ISNUMBER(SEARCH("*TEENS*",DATA_GOES_HERE!AH847)),"TEENS"))))</f>
        <v>TEENS</v>
      </c>
      <c r="D848" t="str">
        <f>CONCATENATE(DATA_GOES_HERE!A847,CHAR(13),DATA_GOES_HERE!L847,", ",TEXT((DATA_GOES_HERE!J847),"MMM D")," ",TEXT((DATA_GOES_HERE!M847), "h:mm am/pm"))</f>
        <v xml:space="preserve"> Teen Time_x000D_Tuesday, May 24 2:00 PM</v>
      </c>
    </row>
    <row r="849" spans="1:4" x14ac:dyDescent="0.25">
      <c r="A849" t="str">
        <f>DATA_GOES_HERE!Y678</f>
        <v>Green Hills</v>
      </c>
      <c r="B849" t="str">
        <f>IF(DATA_GOES_HERE!AH678="","",
IF(ISNUMBER(SEARCH("*ADULTS*",DATA_GOES_HERE!AH678)),"ADULTS",
IF(ISNUMBER(SEARCH("*CHILDREN*",DATA_GOES_HERE!AH678)),"CHILDREN",
IF(ISNUMBER(SEARCH("*TEENS*",DATA_GOES_HERE!AH678)),"TEENS"))))</f>
        <v>CHILDREN</v>
      </c>
      <c r="D849" t="str">
        <f>CONCATENATE(DATA_GOES_HERE!A678,CHAR(13),DATA_GOES_HERE!L678,", ",TEXT((DATA_GOES_HERE!J678),"MMM D")," ",TEXT((DATA_GOES_HERE!M678), "h:mm am/pm"))</f>
        <v xml:space="preserve"> Sounds of Storytelling_x000D_Tuesday, Apr 5 10:30 AM</v>
      </c>
    </row>
    <row r="850" spans="1:4" x14ac:dyDescent="0.25">
      <c r="A850" t="str">
        <f>DATA_GOES_HERE!Y849</f>
        <v>Green Hills</v>
      </c>
      <c r="B850" t="str">
        <f>IF(DATA_GOES_HERE!AH849="","",
IF(ISNUMBER(SEARCH("*ADULTS*",DATA_GOES_HERE!AH849)),"ADULTS",
IF(ISNUMBER(SEARCH("*CHILDREN*",DATA_GOES_HERE!AH849)),"CHILDREN",
IF(ISNUMBER(SEARCH("*TEENS*",DATA_GOES_HERE!AH849)),"TEENS"))))</f>
        <v>CHILDREN</v>
      </c>
      <c r="D850" t="str">
        <f>CONCATENATE(DATA_GOES_HERE!A849,CHAR(13),DATA_GOES_HERE!L849,", ",TEXT((DATA_GOES_HERE!J849),"MMM D")," ",TEXT((DATA_GOES_HERE!M849), "h:mm am/pm"))</f>
        <v xml:space="preserve"> Little Learners_x000D_Wednesday, May 25 10:30 AM</v>
      </c>
    </row>
    <row r="851" spans="1:4" x14ac:dyDescent="0.25">
      <c r="A851" t="str">
        <f>DATA_GOES_HERE!Y680</f>
        <v>Green Hills</v>
      </c>
      <c r="B851" t="str">
        <f>IF(DATA_GOES_HERE!AH680="","",
IF(ISNUMBER(SEARCH("*ADULTS*",DATA_GOES_HERE!AH680)),"ADULTS",
IF(ISNUMBER(SEARCH("*CHILDREN*",DATA_GOES_HERE!AH680)),"CHILDREN",
IF(ISNUMBER(SEARCH("*TEENS*",DATA_GOES_HERE!AH680)),"TEENS"))))</f>
        <v>TEENS</v>
      </c>
      <c r="D851" t="str">
        <f>CONCATENATE(DATA_GOES_HERE!A680,CHAR(13),DATA_GOES_HERE!L680,", ",TEXT((DATA_GOES_HERE!J680),"MMM D")," ",TEXT((DATA_GOES_HERE!M680), "h:mm am/pm"))</f>
        <v xml:space="preserve"> Music Production_x000D_Tuesday, Apr 5 3:00 PM</v>
      </c>
    </row>
    <row r="852" spans="1:4" x14ac:dyDescent="0.25">
      <c r="A852" t="str">
        <f>DATA_GOES_HERE!Y851</f>
        <v>Green Hills</v>
      </c>
      <c r="B852" t="str">
        <f>IF(DATA_GOES_HERE!AH851="","",
IF(ISNUMBER(SEARCH("*ADULTS*",DATA_GOES_HERE!AH851)),"ADULTS",
IF(ISNUMBER(SEARCH("*CHILDREN*",DATA_GOES_HERE!AH851)),"CHILDREN",
IF(ISNUMBER(SEARCH("*TEENS*",DATA_GOES_HERE!AH851)),"TEENS"))))</f>
        <v>CHILDREN</v>
      </c>
      <c r="D852" t="str">
        <f>CONCATENATE(DATA_GOES_HERE!A851,CHAR(13),DATA_GOES_HERE!L851,", ",TEXT((DATA_GOES_HERE!J851),"MMM D")," ",TEXT((DATA_GOES_HERE!M851), "h:mm am/pm"))</f>
        <v xml:space="preserve"> Big Kids Club _x000D_Thursday, May 26 4:00 PM</v>
      </c>
    </row>
    <row r="853" spans="1:4" x14ac:dyDescent="0.25">
      <c r="A853" t="str">
        <f>DATA_GOES_HERE!Y682</f>
        <v>Green Hills</v>
      </c>
      <c r="B853" t="str">
        <f>IF(DATA_GOES_HERE!AH682="","",
IF(ISNUMBER(SEARCH("*ADULTS*",DATA_GOES_HERE!AH682)),"ADULTS",
IF(ISNUMBER(SEARCH("*CHILDREN*",DATA_GOES_HERE!AH682)),"CHILDREN",
IF(ISNUMBER(SEARCH("*TEENS*",DATA_GOES_HERE!AH682)),"TEENS"))))</f>
        <v>ADULTS</v>
      </c>
      <c r="D853" t="str">
        <f>CONCATENATE(DATA_GOES_HERE!A682,CHAR(13),DATA_GOES_HERE!L682,", ",TEXT((DATA_GOES_HERE!J682),"MMM D")," ",TEXT((DATA_GOES_HERE!M682), "h:mm am/pm"))</f>
        <v xml:space="preserve"> AARP Tax Filing Help_x000D_Wednesday, Apr 6 10:00 AM</v>
      </c>
    </row>
    <row r="854" spans="1:4" x14ac:dyDescent="0.25">
      <c r="A854" t="str">
        <f>DATA_GOES_HERE!Y853</f>
        <v>Green Hills</v>
      </c>
      <c r="B854" t="str">
        <f>IF(DATA_GOES_HERE!AH853="","",
IF(ISNUMBER(SEARCH("*ADULTS*",DATA_GOES_HERE!AH853)),"ADULTS",
IF(ISNUMBER(SEARCH("*CHILDREN*",DATA_GOES_HERE!AH853)),"CHILDREN",
IF(ISNUMBER(SEARCH("*TEENS*",DATA_GOES_HERE!AH853)),"TEENS"))))</f>
        <v>CHILDREN</v>
      </c>
      <c r="D854" t="str">
        <f>CONCATENATE(DATA_GOES_HERE!A853,CHAR(13),DATA_GOES_HERE!L853,", ",TEXT((DATA_GOES_HERE!J853),"MMM D")," ",TEXT((DATA_GOES_HERE!M853), "h:mm am/pm"))</f>
        <v xml:space="preserve"> READing Paws_x000D_Saturday, May 28 1:00 PM</v>
      </c>
    </row>
    <row r="855" spans="1:4" x14ac:dyDescent="0.25">
      <c r="A855" t="str">
        <f>DATA_GOES_HERE!Y684</f>
        <v>Green Hills</v>
      </c>
      <c r="B855" t="str">
        <f>IF(DATA_GOES_HERE!AH684="","",
IF(ISNUMBER(SEARCH("*ADULTS*",DATA_GOES_HERE!AH684)),"ADULTS",
IF(ISNUMBER(SEARCH("*CHILDREN*",DATA_GOES_HERE!AH684)),"CHILDREN",
IF(ISNUMBER(SEARCH("*TEENS*",DATA_GOES_HERE!AH684)),"TEENS"))))</f>
        <v>CHILDREN</v>
      </c>
      <c r="D855" t="str">
        <f>CONCATENATE(DATA_GOES_HERE!A684,CHAR(13),DATA_GOES_HERE!L684,", ",TEXT((DATA_GOES_HERE!J684),"MMM D")," ",TEXT((DATA_GOES_HERE!M684), "h:mm am/pm"))</f>
        <v xml:space="preserve"> Little Learners: Hawaiian Odyssey_x000D_Wednesday, Apr 6 10:30 AM</v>
      </c>
    </row>
    <row r="856" spans="1:4" x14ac:dyDescent="0.25">
      <c r="A856">
        <f>DATA_GOES_HERE!Y855</f>
        <v>0</v>
      </c>
      <c r="B856" t="str">
        <f>IF(DATA_GOES_HERE!AH855="","",
IF(ISNUMBER(SEARCH("*ADULTS*",DATA_GOES_HERE!AH855)),"ADULTS",
IF(ISNUMBER(SEARCH("*CHILDREN*",DATA_GOES_HERE!AH855)),"CHILDREN",
IF(ISNUMBER(SEARCH("*TEENS*",DATA_GOES_HERE!AH855)),"TEENS"))))</f>
        <v/>
      </c>
      <c r="D856" t="str">
        <f>CONCATENATE(DATA_GOES_HERE!A855,CHAR(13),DATA_GOES_HERE!L855,", ",TEXT((DATA_GOES_HERE!J855),"MMM D")," ",TEXT((DATA_GOES_HERE!M855), "h:mm am/pm"))</f>
        <v>_x000D_, Jan 0 12:00 AM</v>
      </c>
    </row>
    <row r="857" spans="1:4" x14ac:dyDescent="0.25">
      <c r="A857" t="str">
        <f>DATA_GOES_HERE!Y686</f>
        <v>Green Hills</v>
      </c>
      <c r="B857" t="str">
        <f>IF(DATA_GOES_HERE!AH686="","",
IF(ISNUMBER(SEARCH("*ADULTS*",DATA_GOES_HERE!AH686)),"ADULTS",
IF(ISNUMBER(SEARCH("*CHILDREN*",DATA_GOES_HERE!AH686)),"CHILDREN",
IF(ISNUMBER(SEARCH("*TEENS*",DATA_GOES_HERE!AH686)),"TEENS"))))</f>
        <v>TEENS</v>
      </c>
      <c r="D857" t="str">
        <f>CONCATENATE(DATA_GOES_HERE!A686,CHAR(13),DATA_GOES_HERE!L686,", ",TEXT((DATA_GOES_HERE!J686),"MMM D")," ",TEXT((DATA_GOES_HERE!M686), "h:mm am/pm"))</f>
        <v xml:space="preserve"> Studio NPL: Digital Programs_x000D_Wednesday, Apr 6 2:30 PM</v>
      </c>
    </row>
    <row r="858" spans="1:4" x14ac:dyDescent="0.25">
      <c r="A858">
        <f>DATA_GOES_HERE!Y857</f>
        <v>0</v>
      </c>
      <c r="B858" t="str">
        <f>IF(DATA_GOES_HERE!AH857="","",
IF(ISNUMBER(SEARCH("*ADULTS*",DATA_GOES_HERE!AH857)),"ADULTS",
IF(ISNUMBER(SEARCH("*CHILDREN*",DATA_GOES_HERE!AH857)),"CHILDREN",
IF(ISNUMBER(SEARCH("*TEENS*",DATA_GOES_HERE!AH857)),"TEENS"))))</f>
        <v/>
      </c>
      <c r="D858" t="str">
        <f>CONCATENATE(DATA_GOES_HERE!A857,CHAR(13),DATA_GOES_HERE!L857,", ",TEXT((DATA_GOES_HERE!J857),"MMM D")," ",TEXT((DATA_GOES_HERE!M857), "h:mm am/pm"))</f>
        <v>_x000D_, Jan 0 12:00 AM</v>
      </c>
    </row>
    <row r="859" spans="1:4" x14ac:dyDescent="0.25">
      <c r="A859" t="str">
        <f>DATA_GOES_HERE!Y688</f>
        <v>Green Hills</v>
      </c>
      <c r="B859" t="str">
        <f>IF(DATA_GOES_HERE!AH688="","",
IF(ISNUMBER(SEARCH("*ADULTS*",DATA_GOES_HERE!AH688)),"ADULTS",
IF(ISNUMBER(SEARCH("*CHILDREN*",DATA_GOES_HERE!AH688)),"CHILDREN",
IF(ISNUMBER(SEARCH("*TEENS*",DATA_GOES_HERE!AH688)),"TEENS"))))</f>
        <v>TEENS</v>
      </c>
      <c r="D859" t="str">
        <f>CONCATENATE(DATA_GOES_HERE!A688,CHAR(13),DATA_GOES_HERE!L688,", ",TEXT((DATA_GOES_HERE!J688),"MMM D")," ",TEXT((DATA_GOES_HERE!M688), "h:mm am/pm"))</f>
        <v xml:space="preserve"> Teen Time_x000D_Thursday, Apr 7 2:00 PM</v>
      </c>
    </row>
    <row r="860" spans="1:4" x14ac:dyDescent="0.25">
      <c r="A860" t="str">
        <f>DATA_GOES_HERE!Y859</f>
        <v>Hermitage</v>
      </c>
      <c r="B860" t="str">
        <f>IF(DATA_GOES_HERE!AH859="","",
IF(ISNUMBER(SEARCH("*ADULTS*",DATA_GOES_HERE!AH859)),"ADULTS",
IF(ISNUMBER(SEARCH("*CHILDREN*",DATA_GOES_HERE!AH859)),"CHILDREN",
IF(ISNUMBER(SEARCH("*TEENS*",DATA_GOES_HERE!AH859)),"TEENS"))))</f>
        <v>CHILDREN</v>
      </c>
      <c r="D860" t="str">
        <f>CONCATENATE(DATA_GOES_HERE!A859,CHAR(13),DATA_GOES_HERE!L859,", ",TEXT((DATA_GOES_HERE!J859),"MMM D")," ",TEXT((DATA_GOES_HERE!M859), "h:mm am/pm"))</f>
        <v xml:space="preserve"> Baby and Me_x000D_Tuesday, Mar 1 1:00 PM</v>
      </c>
    </row>
    <row r="861" spans="1:4" x14ac:dyDescent="0.25">
      <c r="A861" t="str">
        <f>DATA_GOES_HERE!Y690</f>
        <v>Green Hills</v>
      </c>
      <c r="B861" t="str">
        <f>IF(DATA_GOES_HERE!AH690="","",
IF(ISNUMBER(SEARCH("*ADULTS*",DATA_GOES_HERE!AH690)),"ADULTS",
IF(ISNUMBER(SEARCH("*CHILDREN*",DATA_GOES_HERE!AH690)),"CHILDREN",
IF(ISNUMBER(SEARCH("*TEENS*",DATA_GOES_HERE!AH690)),"TEENS"))))</f>
        <v>CHILDREN</v>
      </c>
      <c r="D861" t="str">
        <f>CONCATENATE(DATA_GOES_HERE!A690,CHAR(13),DATA_GOES_HERE!L690,", ",TEXT((DATA_GOES_HERE!J690),"MMM D")," ",TEXT((DATA_GOES_HERE!M690), "h:mm am/pm"))</f>
        <v xml:space="preserve"> Big Kids Club: The People of Japan_x000D_Thursday, Apr 7 4:00 PM</v>
      </c>
    </row>
    <row r="862" spans="1:4" x14ac:dyDescent="0.25">
      <c r="A862" t="str">
        <f>DATA_GOES_HERE!Y861</f>
        <v>Hermitage</v>
      </c>
      <c r="B862" t="str">
        <f>IF(DATA_GOES_HERE!AH861="","",
IF(ISNUMBER(SEARCH("*ADULTS*",DATA_GOES_HERE!AH861)),"ADULTS",
IF(ISNUMBER(SEARCH("*CHILDREN*",DATA_GOES_HERE!AH861)),"CHILDREN",
IF(ISNUMBER(SEARCH("*TEENS*",DATA_GOES_HERE!AH861)),"TEENS"))))</f>
        <v>CHILDREN</v>
      </c>
      <c r="D862" t="str">
        <f>CONCATENATE(DATA_GOES_HERE!A861,CHAR(13),DATA_GOES_HERE!L861,", ",TEXT((DATA_GOES_HERE!J861),"MMM D")," ",TEXT((DATA_GOES_HERE!M861), "h:mm am/pm"))</f>
        <v xml:space="preserve"> Story Time_x000D_Wednesday, Mar 2 10:00 AM</v>
      </c>
    </row>
    <row r="863" spans="1:4" x14ac:dyDescent="0.25">
      <c r="A863" t="str">
        <f>DATA_GOES_HERE!Y692</f>
        <v>Green Hills</v>
      </c>
      <c r="B863" t="str">
        <f>IF(DATA_GOES_HERE!AH692="","",
IF(ISNUMBER(SEARCH("*ADULTS*",DATA_GOES_HERE!AH692)),"ADULTS",
IF(ISNUMBER(SEARCH("*CHILDREN*",DATA_GOES_HERE!AH692)),"CHILDREN",
IF(ISNUMBER(SEARCH("*TEENS*",DATA_GOES_HERE!AH692)),"TEENS"))))</f>
        <v>TEENS</v>
      </c>
      <c r="D863" t="str">
        <f>CONCATENATE(DATA_GOES_HERE!A692,CHAR(13),DATA_GOES_HERE!L692,", ",TEXT((DATA_GOES_HERE!J692),"MMM D")," ",TEXT((DATA_GOES_HERE!M692), "h:mm am/pm"))</f>
        <v xml:space="preserve"> Teen Time_x000D_Friday, Apr 8 2:00 PM</v>
      </c>
    </row>
    <row r="864" spans="1:4" x14ac:dyDescent="0.25">
      <c r="A864" t="str">
        <f>DATA_GOES_HERE!Y863</f>
        <v>Hermitage</v>
      </c>
      <c r="B864" t="str">
        <f>IF(DATA_GOES_HERE!AH863="","",
IF(ISNUMBER(SEARCH("*ADULTS*",DATA_GOES_HERE!AH863)),"ADULTS",
IF(ISNUMBER(SEARCH("*CHILDREN*",DATA_GOES_HERE!AH863)),"CHILDREN",
IF(ISNUMBER(SEARCH("*TEENS*",DATA_GOES_HERE!AH863)),"TEENS"))))</f>
        <v>CHILDREN</v>
      </c>
      <c r="D864" t="str">
        <f>CONCATENATE(DATA_GOES_HERE!A863,CHAR(13),DATA_GOES_HERE!L863,", ",TEXT((DATA_GOES_HERE!J863),"MMM D")," ",TEXT((DATA_GOES_HERE!M863), "h:mm am/pm"))</f>
        <v xml:space="preserve"> Story Time_x000D_Wednesday, Mar 2 11:00 AM</v>
      </c>
    </row>
    <row r="865" spans="1:4" x14ac:dyDescent="0.25">
      <c r="A865" t="str">
        <f>DATA_GOES_HERE!Y694</f>
        <v>Green Hills</v>
      </c>
      <c r="B865" t="str">
        <f>IF(DATA_GOES_HERE!AH694="","",
IF(ISNUMBER(SEARCH("*ADULTS*",DATA_GOES_HERE!AH694)),"ADULTS",
IF(ISNUMBER(SEARCH("*CHILDREN*",DATA_GOES_HERE!AH694)),"CHILDREN",
IF(ISNUMBER(SEARCH("*TEENS*",DATA_GOES_HERE!AH694)),"TEENS"))))</f>
        <v>CHILDREN</v>
      </c>
      <c r="D865" t="str">
        <f>CONCATENATE(DATA_GOES_HERE!A694,CHAR(13),DATA_GOES_HERE!L694,", ",TEXT((DATA_GOES_HERE!J694),"MMM D")," ",TEXT((DATA_GOES_HERE!M694), "h:mm am/pm"))</f>
        <v xml:space="preserve"> READing Paws_x000D_Saturday, Apr 9 1:00 PM</v>
      </c>
    </row>
    <row r="866" spans="1:4" x14ac:dyDescent="0.25">
      <c r="A866" t="str">
        <f>DATA_GOES_HERE!Y865</f>
        <v>Hermitage</v>
      </c>
      <c r="B866" t="str">
        <f>IF(DATA_GOES_HERE!AH865="","",
IF(ISNUMBER(SEARCH("*ADULTS*",DATA_GOES_HERE!AH865)),"ADULTS",
IF(ISNUMBER(SEARCH("*CHILDREN*",DATA_GOES_HERE!AH865)),"CHILDREN",
IF(ISNUMBER(SEARCH("*TEENS*",DATA_GOES_HERE!AH865)),"TEENS"))))</f>
        <v>ADULTS</v>
      </c>
      <c r="D866" t="str">
        <f>CONCATENATE(DATA_GOES_HERE!A865,CHAR(13),DATA_GOES_HERE!L865,", ",TEXT((DATA_GOES_HERE!J865),"MMM D")," ",TEXT((DATA_GOES_HERE!M865), "h:mm am/pm"))</f>
        <v xml:space="preserve"> Coffee and a Movie: Mildred Pierce (1945)_x000D_Thursday, Mar 3 10:30 AM</v>
      </c>
    </row>
    <row r="867" spans="1:4" x14ac:dyDescent="0.25">
      <c r="A867" t="str">
        <f>DATA_GOES_HERE!Y696</f>
        <v>Green Hills</v>
      </c>
      <c r="B867" t="str">
        <f>IF(DATA_GOES_HERE!AH696="","",
IF(ISNUMBER(SEARCH("*ADULTS*",DATA_GOES_HERE!AH696)),"ADULTS",
IF(ISNUMBER(SEARCH("*CHILDREN*",DATA_GOES_HERE!AH696)),"CHILDREN",
IF(ISNUMBER(SEARCH("*TEENS*",DATA_GOES_HERE!AH696)),"TEENS"))))</f>
        <v>ADULTS</v>
      </c>
      <c r="D867" t="str">
        <f>CONCATENATE(DATA_GOES_HERE!A696,CHAR(13),DATA_GOES_HERE!L696,", ",TEXT((DATA_GOES_HERE!J696),"MMM D")," ",TEXT((DATA_GOES_HERE!M696), "h:mm am/pm"))</f>
        <v xml:space="preserve"> Carnegie Writers Group_x000D_Saturday, Apr 9 3:00 PM</v>
      </c>
    </row>
    <row r="868" spans="1:4" x14ac:dyDescent="0.25">
      <c r="A868" t="str">
        <f>DATA_GOES_HERE!Y867</f>
        <v>Inglewood</v>
      </c>
      <c r="B868" t="str">
        <f>IF(DATA_GOES_HERE!AH867="","",
IF(ISNUMBER(SEARCH("*ADULTS*",DATA_GOES_HERE!AH867)),"ADULTS",
IF(ISNUMBER(SEARCH("*CHILDREN*",DATA_GOES_HERE!AH867)),"CHILDREN",
IF(ISNUMBER(SEARCH("*TEENS*",DATA_GOES_HERE!AH867)),"TEENS"))))</f>
        <v>CHILDREN</v>
      </c>
      <c r="D868" t="str">
        <f>CONCATENATE(DATA_GOES_HERE!A867,CHAR(13),DATA_GOES_HERE!L867,", ",TEXT((DATA_GOES_HERE!J867),"MMM D")," ",TEXT((DATA_GOES_HERE!M867), "h:mm am/pm"))</f>
        <v xml:space="preserve"> Wonder Baby_x000D_Monday, Mar 7 11:00 AM</v>
      </c>
    </row>
    <row r="869" spans="1:4" x14ac:dyDescent="0.25">
      <c r="A869" t="str">
        <f>DATA_GOES_HERE!Y698</f>
        <v>Green Hills</v>
      </c>
      <c r="B869" t="str">
        <f>IF(DATA_GOES_HERE!AH698="","",
IF(ISNUMBER(SEARCH("*ADULTS*",DATA_GOES_HERE!AH698)),"ADULTS",
IF(ISNUMBER(SEARCH("*CHILDREN*",DATA_GOES_HERE!AH698)),"CHILDREN",
IF(ISNUMBER(SEARCH("*TEENS*",DATA_GOES_HERE!AH698)),"TEENS"))))</f>
        <v>ADULTS</v>
      </c>
      <c r="D869" t="str">
        <f>CONCATENATE(DATA_GOES_HERE!A698,CHAR(13),DATA_GOES_HERE!L698,", ",TEXT((DATA_GOES_HERE!J698),"MMM D")," ",TEXT((DATA_GOES_HERE!M698), "h:mm am/pm"))</f>
        <v xml:space="preserve"> AARP Tax Filing Help_x000D_Monday, Apr 11 10:00 AM</v>
      </c>
    </row>
    <row r="870" spans="1:4" x14ac:dyDescent="0.25">
      <c r="A870" t="str">
        <f>DATA_GOES_HERE!Y869</f>
        <v>Hermitage</v>
      </c>
      <c r="B870" t="str">
        <f>IF(DATA_GOES_HERE!AH869="","",
IF(ISNUMBER(SEARCH("*ADULTS*",DATA_GOES_HERE!AH869)),"ADULTS",
IF(ISNUMBER(SEARCH("*CHILDREN*",DATA_GOES_HERE!AH869)),"CHILDREN",
IF(ISNUMBER(SEARCH("*TEENS*",DATA_GOES_HERE!AH869)),"TEENS"))))</f>
        <v>ADULTS</v>
      </c>
      <c r="D870" t="str">
        <f>CONCATENATE(DATA_GOES_HERE!A869,CHAR(13),DATA_GOES_HERE!L869,", ",TEXT((DATA_GOES_HERE!J869),"MMM D")," ",TEXT((DATA_GOES_HERE!M869), "h:mm am/pm"))</f>
        <v xml:space="preserve"> AARP Tax Filing Assistance_x000D_Tuesday, Mar 8 10:00 AM</v>
      </c>
    </row>
    <row r="871" spans="1:4" x14ac:dyDescent="0.25">
      <c r="A871" t="str">
        <f>DATA_GOES_HERE!Y700</f>
        <v>Green Hills</v>
      </c>
      <c r="B871" t="str">
        <f>IF(DATA_GOES_HERE!AH700="","",
IF(ISNUMBER(SEARCH("*ADULTS*",DATA_GOES_HERE!AH700)),"ADULTS",
IF(ISNUMBER(SEARCH("*CHILDREN*",DATA_GOES_HERE!AH700)),"CHILDREN",
IF(ISNUMBER(SEARCH("*TEENS*",DATA_GOES_HERE!AH700)),"TEENS"))))</f>
        <v>CHILDREN</v>
      </c>
      <c r="D871" t="str">
        <f>CONCATENATE(DATA_GOES_HERE!A700,CHAR(13),DATA_GOES_HERE!L700,", ",TEXT((DATA_GOES_HERE!J700),"MMM D")," ",TEXT((DATA_GOES_HERE!M700), "h:mm am/pm"))</f>
        <v xml:space="preserve"> Toddler Tales_x000D_Monday, Apr 11 11:15 AM</v>
      </c>
    </row>
    <row r="872" spans="1:4" x14ac:dyDescent="0.25">
      <c r="A872" t="str">
        <f>DATA_GOES_HERE!Y871</f>
        <v>Hermitage</v>
      </c>
      <c r="B872" t="str">
        <f>IF(DATA_GOES_HERE!AH871="","",
IF(ISNUMBER(SEARCH("*ADULTS*",DATA_GOES_HERE!AH871)),"ADULTS",
IF(ISNUMBER(SEARCH("*CHILDREN*",DATA_GOES_HERE!AH871)),"CHILDREN",
IF(ISNUMBER(SEARCH("*TEENS*",DATA_GOES_HERE!AH871)),"TEENS"))))</f>
        <v>TEENS</v>
      </c>
      <c r="D872" t="str">
        <f>CONCATENATE(DATA_GOES_HERE!A871,CHAR(13),DATA_GOES_HERE!L871,", ",TEXT((DATA_GOES_HERE!J871),"MMM D")," ",TEXT((DATA_GOES_HERE!M871), "h:mm am/pm"))</f>
        <v xml:space="preserve"> Game Time: Video Games, Board Games, Wii, and More_x000D_Tuesday, Mar 8 4:00 PM</v>
      </c>
    </row>
    <row r="873" spans="1:4" x14ac:dyDescent="0.25">
      <c r="A873" t="str">
        <f>DATA_GOES_HERE!Y702</f>
        <v>Green Hills</v>
      </c>
      <c r="B873" t="str">
        <f>IF(DATA_GOES_HERE!AH702="","",
IF(ISNUMBER(SEARCH("*ADULTS*",DATA_GOES_HERE!AH702)),"ADULTS",
IF(ISNUMBER(SEARCH("*CHILDREN*",DATA_GOES_HERE!AH702)),"CHILDREN",
IF(ISNUMBER(SEARCH("*TEENS*",DATA_GOES_HERE!AH702)),"TEENS"))))</f>
        <v>TEENS</v>
      </c>
      <c r="D873" t="str">
        <f>CONCATENATE(DATA_GOES_HERE!A702,CHAR(13),DATA_GOES_HERE!L702,", ",TEXT((DATA_GOES_HERE!J702),"MMM D")," ",TEXT((DATA_GOES_HERE!M702), "h:mm am/pm"))</f>
        <v xml:space="preserve"> Studio NPL: Digital Programs_x000D_Monday, Apr 11 2:30 PM</v>
      </c>
    </row>
    <row r="874" spans="1:4" x14ac:dyDescent="0.25">
      <c r="A874" t="str">
        <f>DATA_GOES_HERE!Y873</f>
        <v>Hermitage</v>
      </c>
      <c r="B874" t="str">
        <f>IF(DATA_GOES_HERE!AH873="","",
IF(ISNUMBER(SEARCH("*ADULTS*",DATA_GOES_HERE!AH873)),"ADULTS",
IF(ISNUMBER(SEARCH("*CHILDREN*",DATA_GOES_HERE!AH873)),"CHILDREN",
IF(ISNUMBER(SEARCH("*TEENS*",DATA_GOES_HERE!AH873)),"TEENS"))))</f>
        <v>CHILDREN</v>
      </c>
      <c r="D874" t="str">
        <f>CONCATENATE(DATA_GOES_HERE!A873,CHAR(13),DATA_GOES_HERE!L873,", ",TEXT((DATA_GOES_HERE!J873),"MMM D")," ",TEXT((DATA_GOES_HERE!M873), "h:mm am/pm"))</f>
        <v xml:space="preserve"> Story Time_x000D_Wednesday, Mar 9 10:00 AM</v>
      </c>
    </row>
    <row r="875" spans="1:4" x14ac:dyDescent="0.25">
      <c r="A875" t="str">
        <f>DATA_GOES_HERE!Y704</f>
        <v>Green Hills</v>
      </c>
      <c r="B875" t="str">
        <f>IF(DATA_GOES_HERE!AH704="","",
IF(ISNUMBER(SEARCH("*ADULTS*",DATA_GOES_HERE!AH704)),"ADULTS",
IF(ISNUMBER(SEARCH("*CHILDREN*",DATA_GOES_HERE!AH704)),"CHILDREN",
IF(ISNUMBER(SEARCH("*TEENS*",DATA_GOES_HERE!AH704)),"TEENS"))))</f>
        <v>CHILDREN</v>
      </c>
      <c r="D875" t="str">
        <f>CONCATENATE(DATA_GOES_HERE!A704,CHAR(13),DATA_GOES_HERE!L704,", ",TEXT((DATA_GOES_HERE!J704),"MMM D")," ",TEXT((DATA_GOES_HERE!M704), "h:mm am/pm"))</f>
        <v xml:space="preserve"> Nightlight Story Time_x000D_Monday, Apr 11 6:00 PM</v>
      </c>
    </row>
    <row r="876" spans="1:4" x14ac:dyDescent="0.25">
      <c r="A876" t="str">
        <f>DATA_GOES_HERE!Y875</f>
        <v>Hermitage</v>
      </c>
      <c r="B876" t="str">
        <f>IF(DATA_GOES_HERE!AH875="","",
IF(ISNUMBER(SEARCH("*ADULTS*",DATA_GOES_HERE!AH875)),"ADULTS",
IF(ISNUMBER(SEARCH("*CHILDREN*",DATA_GOES_HERE!AH875)),"CHILDREN",
IF(ISNUMBER(SEARCH("*TEENS*",DATA_GOES_HERE!AH875)),"TEENS"))))</f>
        <v>CHILDREN</v>
      </c>
      <c r="D876" t="str">
        <f>CONCATENATE(DATA_GOES_HERE!A875,CHAR(13),DATA_GOES_HERE!L875,", ",TEXT((DATA_GOES_HERE!J875),"MMM D")," ",TEXT((DATA_GOES_HERE!M875), "h:mm am/pm"))</f>
        <v xml:space="preserve"> Story Time_x000D_Wednesday, Mar 9 11:00 AM</v>
      </c>
    </row>
    <row r="877" spans="1:4" x14ac:dyDescent="0.25">
      <c r="A877" t="str">
        <f>DATA_GOES_HERE!Y706</f>
        <v>Green Hills</v>
      </c>
      <c r="B877" t="str">
        <f>IF(DATA_GOES_HERE!AH706="","",
IF(ISNUMBER(SEARCH("*ADULTS*",DATA_GOES_HERE!AH706)),"ADULTS",
IF(ISNUMBER(SEARCH("*CHILDREN*",DATA_GOES_HERE!AH706)),"CHILDREN",
IF(ISNUMBER(SEARCH("*TEENS*",DATA_GOES_HERE!AH706)),"TEENS"))))</f>
        <v>CHILDREN</v>
      </c>
      <c r="D877" t="str">
        <f>CONCATENATE(DATA_GOES_HERE!A706,CHAR(13),DATA_GOES_HERE!L706,", ",TEXT((DATA_GOES_HERE!J706),"MMM D")," ",TEXT((DATA_GOES_HERE!M706), "h:mm am/pm"))</f>
        <v xml:space="preserve"> Sounds of Storytelling_x000D_Tuesday, Apr 12 10:30 AM</v>
      </c>
    </row>
    <row r="878" spans="1:4" x14ac:dyDescent="0.25">
      <c r="A878" t="str">
        <f>DATA_GOES_HERE!Y877</f>
        <v>Hermitage</v>
      </c>
      <c r="B878" t="str">
        <f>IF(DATA_GOES_HERE!AH877="","",
IF(ISNUMBER(SEARCH("*ADULTS*",DATA_GOES_HERE!AH877)),"ADULTS",
IF(ISNUMBER(SEARCH("*CHILDREN*",DATA_GOES_HERE!AH877)),"CHILDREN",
IF(ISNUMBER(SEARCH("*TEENS*",DATA_GOES_HERE!AH877)),"TEENS"))))</f>
        <v>ADULTS</v>
      </c>
      <c r="D878" t="str">
        <f>CONCATENATE(DATA_GOES_HERE!A877,CHAR(13),DATA_GOES_HERE!L877,", ",TEXT((DATA_GOES_HERE!J877),"MMM D")," ",TEXT((DATA_GOES_HERE!M877), "h:mm am/pm"))</f>
        <v xml:space="preserve"> Genealogy with Merry Anne Pierson_x000D_Wednesday, Mar 9 2:00 PM</v>
      </c>
    </row>
    <row r="879" spans="1:4" x14ac:dyDescent="0.25">
      <c r="A879" t="str">
        <f>DATA_GOES_HERE!Y708</f>
        <v>Green Hills</v>
      </c>
      <c r="B879" t="str">
        <f>IF(DATA_GOES_HERE!AH708="","",
IF(ISNUMBER(SEARCH("*ADULTS*",DATA_GOES_HERE!AH708)),"ADULTS",
IF(ISNUMBER(SEARCH("*CHILDREN*",DATA_GOES_HERE!AH708)),"CHILDREN",
IF(ISNUMBER(SEARCH("*TEENS*",DATA_GOES_HERE!AH708)),"TEENS"))))</f>
        <v>TEENS</v>
      </c>
      <c r="D879" t="str">
        <f>CONCATENATE(DATA_GOES_HERE!A708,CHAR(13),DATA_GOES_HERE!L708,", ",TEXT((DATA_GOES_HERE!J708),"MMM D")," ",TEXT((DATA_GOES_HERE!M708), "h:mm am/pm"))</f>
        <v xml:space="preserve"> Music Production_x000D_Tuesday, Apr 12 3:00 PM</v>
      </c>
    </row>
    <row r="880" spans="1:4" x14ac:dyDescent="0.25">
      <c r="A880" t="str">
        <f>DATA_GOES_HERE!Y879</f>
        <v>Inglewood</v>
      </c>
      <c r="B880" t="str">
        <f>IF(DATA_GOES_HERE!AH879="","",
IF(ISNUMBER(SEARCH("*ADULTS*",DATA_GOES_HERE!AH879)),"ADULTS",
IF(ISNUMBER(SEARCH("*CHILDREN*",DATA_GOES_HERE!AH879)),"CHILDREN",
IF(ISNUMBER(SEARCH("*TEENS*",DATA_GOES_HERE!AH879)),"TEENS"))))</f>
        <v>CHILDREN</v>
      </c>
      <c r="D880" t="str">
        <f>CONCATENATE(DATA_GOES_HERE!A879,CHAR(13),DATA_GOES_HERE!L879,", ",TEXT((DATA_GOES_HERE!J879),"MMM D")," ",TEXT((DATA_GOES_HERE!M879), "h:mm am/pm"))</f>
        <v xml:space="preserve"> Wonder Baby_x000D_Monday, Mar 14 10:00 AM</v>
      </c>
    </row>
    <row r="881" spans="1:4" x14ac:dyDescent="0.25">
      <c r="A881" t="str">
        <f>DATA_GOES_HERE!Y710</f>
        <v>Green Hills</v>
      </c>
      <c r="B881" t="str">
        <f>IF(DATA_GOES_HERE!AH710="","",
IF(ISNUMBER(SEARCH("*ADULTS*",DATA_GOES_HERE!AH710)),"ADULTS",
IF(ISNUMBER(SEARCH("*CHILDREN*",DATA_GOES_HERE!AH710)),"CHILDREN",
IF(ISNUMBER(SEARCH("*TEENS*",DATA_GOES_HERE!AH710)),"TEENS"))))</f>
        <v>ADULTS</v>
      </c>
      <c r="D881" t="str">
        <f>CONCATENATE(DATA_GOES_HERE!A710,CHAR(13),DATA_GOES_HERE!L710,", ",TEXT((DATA_GOES_HERE!J710),"MMM D")," ",TEXT((DATA_GOES_HERE!M710), "h:mm am/pm"))</f>
        <v xml:space="preserve"> AARP Tax Filing Help_x000D_Wednesday, Apr 13 10:00 AM</v>
      </c>
    </row>
    <row r="882" spans="1:4" x14ac:dyDescent="0.25">
      <c r="A882" t="str">
        <f>DATA_GOES_HERE!Y881</f>
        <v>Hermitage</v>
      </c>
      <c r="B882" t="str">
        <f>IF(DATA_GOES_HERE!AH881="","",
IF(ISNUMBER(SEARCH("*ADULTS*",DATA_GOES_HERE!AH881)),"ADULTS",
IF(ISNUMBER(SEARCH("*CHILDREN*",DATA_GOES_HERE!AH881)),"CHILDREN",
IF(ISNUMBER(SEARCH("*TEENS*",DATA_GOES_HERE!AH881)),"TEENS"))))</f>
        <v>CHILDREN</v>
      </c>
      <c r="D882" t="str">
        <f>CONCATENATE(DATA_GOES_HERE!A881,CHAR(13),DATA_GOES_HERE!L881,", ",TEXT((DATA_GOES_HERE!J881),"MMM D")," ",TEXT((DATA_GOES_HERE!M881), "h:mm am/pm"))</f>
        <v xml:space="preserve"> Starlight Story Time_x000D_Monday, Mar 14 6:30 PM</v>
      </c>
    </row>
    <row r="883" spans="1:4" x14ac:dyDescent="0.25">
      <c r="A883" t="str">
        <f>DATA_GOES_HERE!Y712</f>
        <v>Green Hills</v>
      </c>
      <c r="B883" t="str">
        <f>IF(DATA_GOES_HERE!AH712="","",
IF(ISNUMBER(SEARCH("*ADULTS*",DATA_GOES_HERE!AH712)),"ADULTS",
IF(ISNUMBER(SEARCH("*CHILDREN*",DATA_GOES_HERE!AH712)),"CHILDREN",
IF(ISNUMBER(SEARCH("*TEENS*",DATA_GOES_HERE!AH712)),"TEENS"))))</f>
        <v>ADULTS</v>
      </c>
      <c r="D883" t="str">
        <f>CONCATENATE(DATA_GOES_HERE!A712,CHAR(13),DATA_GOES_HERE!L712,", ",TEXT((DATA_GOES_HERE!J712),"MMM D")," ",TEXT((DATA_GOES_HERE!M712), "h:mm am/pm"))</f>
        <v xml:space="preserve"> Getting Started with Freegal_x000D_Wednesday, Apr 13 10:30 AM</v>
      </c>
    </row>
    <row r="884" spans="1:4" x14ac:dyDescent="0.25">
      <c r="A884" t="str">
        <f>DATA_GOES_HERE!Y883</f>
        <v>Hermitage</v>
      </c>
      <c r="B884" t="str">
        <f>IF(DATA_GOES_HERE!AH883="","",
IF(ISNUMBER(SEARCH("*ADULTS*",DATA_GOES_HERE!AH883)),"ADULTS",
IF(ISNUMBER(SEARCH("*CHILDREN*",DATA_GOES_HERE!AH883)),"CHILDREN",
IF(ISNUMBER(SEARCH("*TEENS*",DATA_GOES_HERE!AH883)),"TEENS"))))</f>
        <v>CHILDREN</v>
      </c>
      <c r="D884" t="str">
        <f>CONCATENATE(DATA_GOES_HERE!A883,CHAR(13),DATA_GOES_HERE!L883,", ",TEXT((DATA_GOES_HERE!J883),"MMM D")," ",TEXT((DATA_GOES_HERE!M883), "h:mm am/pm"))</f>
        <v xml:space="preserve"> Baby and Me_x000D_Tuesday, Mar 15 1:00 PM</v>
      </c>
    </row>
    <row r="885" spans="1:4" x14ac:dyDescent="0.25">
      <c r="A885" t="str">
        <f>DATA_GOES_HERE!Y714</f>
        <v>Green Hills</v>
      </c>
      <c r="B885" t="str">
        <f>IF(DATA_GOES_HERE!AH714="","",
IF(ISNUMBER(SEARCH("*ADULTS*",DATA_GOES_HERE!AH714)),"ADULTS",
IF(ISNUMBER(SEARCH("*CHILDREN*",DATA_GOES_HERE!AH714)),"CHILDREN",
IF(ISNUMBER(SEARCH("*TEENS*",DATA_GOES_HERE!AH714)),"TEENS"))))</f>
        <v>TEENS</v>
      </c>
      <c r="D885" t="str">
        <f>CONCATENATE(DATA_GOES_HERE!A714,CHAR(13),DATA_GOES_HERE!L714,", ",TEXT((DATA_GOES_HERE!J714),"MMM D")," ",TEXT((DATA_GOES_HERE!M714), "h:mm am/pm"))</f>
        <v xml:space="preserve"> Teen Time_x000D_Wednesday, Apr 13 2:00 PM</v>
      </c>
    </row>
    <row r="886" spans="1:4" x14ac:dyDescent="0.25">
      <c r="A886" t="str">
        <f>DATA_GOES_HERE!Y885</f>
        <v>Hermitage</v>
      </c>
      <c r="B886" t="str">
        <f>IF(DATA_GOES_HERE!AH885="","",
IF(ISNUMBER(SEARCH("*ADULTS*",DATA_GOES_HERE!AH885)),"ADULTS",
IF(ISNUMBER(SEARCH("*CHILDREN*",DATA_GOES_HERE!AH885)),"CHILDREN",
IF(ISNUMBER(SEARCH("*TEENS*",DATA_GOES_HERE!AH885)),"TEENS"))))</f>
        <v>ADULTS</v>
      </c>
      <c r="D886" t="str">
        <f>CONCATENATE(DATA_GOES_HERE!A885,CHAR(13),DATA_GOES_HERE!L885,", ",TEXT((DATA_GOES_HERE!J885),"MMM D")," ",TEXT((DATA_GOES_HERE!M885), "h:mm am/pm"))</f>
        <v xml:space="preserve"> Women of Tennessee History_x000D_Tuesday, Mar 15 1:00 PM</v>
      </c>
    </row>
    <row r="887" spans="1:4" x14ac:dyDescent="0.25">
      <c r="A887" t="str">
        <f>DATA_GOES_HERE!Y716</f>
        <v>Green Hills</v>
      </c>
      <c r="B887" t="str">
        <f>IF(DATA_GOES_HERE!AH716="","",
IF(ISNUMBER(SEARCH("*ADULTS*",DATA_GOES_HERE!AH716)),"ADULTS",
IF(ISNUMBER(SEARCH("*CHILDREN*",DATA_GOES_HERE!AH716)),"CHILDREN",
IF(ISNUMBER(SEARCH("*TEENS*",DATA_GOES_HERE!AH716)),"TEENS"))))</f>
        <v>CHILDREN</v>
      </c>
      <c r="D887" t="str">
        <f>CONCATENATE(DATA_GOES_HERE!A716,CHAR(13),DATA_GOES_HERE!L716,", ",TEXT((DATA_GOES_HERE!J716),"MMM D")," ",TEXT((DATA_GOES_HERE!M716), "h:mm am/pm"))</f>
        <v xml:space="preserve"> Play and Learn_x000D_Wednesday, Apr 13 3:00 PM</v>
      </c>
    </row>
    <row r="888" spans="1:4" x14ac:dyDescent="0.25">
      <c r="A888" t="str">
        <f>DATA_GOES_HERE!Y887</f>
        <v>Hermitage</v>
      </c>
      <c r="B888" t="str">
        <f>IF(DATA_GOES_HERE!AH887="","",
IF(ISNUMBER(SEARCH("*ADULTS*",DATA_GOES_HERE!AH887)),"ADULTS",
IF(ISNUMBER(SEARCH("*CHILDREN*",DATA_GOES_HERE!AH887)),"CHILDREN",
IF(ISNUMBER(SEARCH("*TEENS*",DATA_GOES_HERE!AH887)),"TEENS"))))</f>
        <v>ADULTS</v>
      </c>
      <c r="D888" t="str">
        <f>CONCATENATE(DATA_GOES_HERE!A887,CHAR(13),DATA_GOES_HERE!L887,", ",TEXT((DATA_GOES_HERE!J887),"MMM D")," ",TEXT((DATA_GOES_HERE!M887), "h:mm am/pm"))</f>
        <v xml:space="preserve"> Book Club: The Color of Water by James McBride_x000D_Tuesday, Mar 15 6:30 PM</v>
      </c>
    </row>
    <row r="889" spans="1:4" x14ac:dyDescent="0.25">
      <c r="A889" t="str">
        <f>DATA_GOES_HERE!Y718</f>
        <v>Green Hills</v>
      </c>
      <c r="B889" t="str">
        <f>IF(DATA_GOES_HERE!AH718="","",
IF(ISNUMBER(SEARCH("*ADULTS*",DATA_GOES_HERE!AH718)),"ADULTS",
IF(ISNUMBER(SEARCH("*CHILDREN*",DATA_GOES_HERE!AH718)),"CHILDREN",
IF(ISNUMBER(SEARCH("*TEENS*",DATA_GOES_HERE!AH718)),"TEENS"))))</f>
        <v>TEENS</v>
      </c>
      <c r="D889" t="str">
        <f>CONCATENATE(DATA_GOES_HERE!A718,CHAR(13),DATA_GOES_HERE!L718,", ",TEXT((DATA_GOES_HERE!J718),"MMM D")," ",TEXT((DATA_GOES_HERE!M718), "h:mm am/pm"))</f>
        <v xml:space="preserve"> Studio NPL: Digital Programs_x000D_Thursday, Apr 14 2:30 PM</v>
      </c>
    </row>
    <row r="890" spans="1:4" x14ac:dyDescent="0.25">
      <c r="A890" t="str">
        <f>DATA_GOES_HERE!Y889</f>
        <v>Inglewood</v>
      </c>
      <c r="B890" t="str">
        <f>IF(DATA_GOES_HERE!AH889="","",
IF(ISNUMBER(SEARCH("*ADULTS*",DATA_GOES_HERE!AH889)),"ADULTS",
IF(ISNUMBER(SEARCH("*CHILDREN*",DATA_GOES_HERE!AH889)),"CHILDREN",
IF(ISNUMBER(SEARCH("*TEENS*",DATA_GOES_HERE!AH889)),"TEENS"))))</f>
        <v>CHILDREN</v>
      </c>
      <c r="D890" t="str">
        <f>CONCATENATE(DATA_GOES_HERE!A889,CHAR(13),DATA_GOES_HERE!L889,", ",TEXT((DATA_GOES_HERE!J889),"MMM D")," ",TEXT((DATA_GOES_HERE!M889), "h:mm am/pm"))</f>
        <v xml:space="preserve"> Preschool Story Time_x000D_Wednesday, Mar 16 10:30 AM</v>
      </c>
    </row>
    <row r="891" spans="1:4" x14ac:dyDescent="0.25">
      <c r="A891" t="str">
        <f>DATA_GOES_HERE!Y720</f>
        <v>Green Hills</v>
      </c>
      <c r="B891" t="str">
        <f>IF(DATA_GOES_HERE!AH720="","",
IF(ISNUMBER(SEARCH("*ADULTS*",DATA_GOES_HERE!AH720)),"ADULTS",
IF(ISNUMBER(SEARCH("*CHILDREN*",DATA_GOES_HERE!AH720)),"CHILDREN",
IF(ISNUMBER(SEARCH("*TEENS*",DATA_GOES_HERE!AH720)),"TEENS"))))</f>
        <v>TEENS</v>
      </c>
      <c r="D891" t="str">
        <f>CONCATENATE(DATA_GOES_HERE!A720,CHAR(13),DATA_GOES_HERE!L720,", ",TEXT((DATA_GOES_HERE!J720),"MMM D")," ",TEXT((DATA_GOES_HERE!M720), "h:mm am/pm"))</f>
        <v xml:space="preserve"> Teen Time_x000D_Friday, Apr 15 2:00 PM</v>
      </c>
    </row>
    <row r="892" spans="1:4" x14ac:dyDescent="0.25">
      <c r="A892" t="str">
        <f>DATA_GOES_HERE!Y891</f>
        <v>Looby</v>
      </c>
      <c r="B892" t="str">
        <f>IF(DATA_GOES_HERE!AH891="","",
IF(ISNUMBER(SEARCH("*ADULTS*",DATA_GOES_HERE!AH891)),"ADULTS",
IF(ISNUMBER(SEARCH("*CHILDREN*",DATA_GOES_HERE!AH891)),"CHILDREN",
IF(ISNUMBER(SEARCH("*TEENS*",DATA_GOES_HERE!AH891)),"TEENS"))))</f>
        <v>CHILDREN</v>
      </c>
      <c r="D892" t="str">
        <f>CONCATENATE(DATA_GOES_HERE!A891,CHAR(13),DATA_GOES_HERE!L891,", ",TEXT((DATA_GOES_HERE!J891),"MMM D")," ",TEXT((DATA_GOES_HERE!M891), "h:mm am/pm"))</f>
        <v xml:space="preserve"> Rainbow Shamrock Necklace Making_x000D_Thursday, Mar 17 4:00 PM</v>
      </c>
    </row>
    <row r="893" spans="1:4" x14ac:dyDescent="0.25">
      <c r="A893" t="str">
        <f>DATA_GOES_HERE!Y722</f>
        <v>Green Hills</v>
      </c>
      <c r="B893" t="str">
        <f>IF(DATA_GOES_HERE!AH722="","",
IF(ISNUMBER(SEARCH("*ADULTS*",DATA_GOES_HERE!AH722)),"ADULTS",
IF(ISNUMBER(SEARCH("*CHILDREN*",DATA_GOES_HERE!AH722)),"CHILDREN",
IF(ISNUMBER(SEARCH("*TEENS*",DATA_GOES_HERE!AH722)),"TEENS"))))</f>
        <v>CHILDREN</v>
      </c>
      <c r="D893" t="str">
        <f>CONCATENATE(DATA_GOES_HERE!A722,CHAR(13),DATA_GOES_HERE!L722,", ",TEXT((DATA_GOES_HERE!J722),"MMM D")," ",TEXT((DATA_GOES_HERE!M722), "h:mm am/pm"))</f>
        <v xml:space="preserve"> Yoga for Kids_x000D_Saturday, Apr 16 3:00 PM</v>
      </c>
    </row>
    <row r="894" spans="1:4" x14ac:dyDescent="0.25">
      <c r="A894" t="str">
        <f>DATA_GOES_HERE!Y893</f>
        <v>Hermitage</v>
      </c>
      <c r="B894" t="str">
        <f>IF(DATA_GOES_HERE!AH893="","",
IF(ISNUMBER(SEARCH("*ADULTS*",DATA_GOES_HERE!AH893)),"ADULTS",
IF(ISNUMBER(SEARCH("*CHILDREN*",DATA_GOES_HERE!AH893)),"CHILDREN",
IF(ISNUMBER(SEARCH("*TEENS*",DATA_GOES_HERE!AH893)),"TEENS"))))</f>
        <v>ADULTS</v>
      </c>
      <c r="D894" t="str">
        <f>CONCATENATE(DATA_GOES_HERE!A893,CHAR(13),DATA_GOES_HERE!L893,", ",TEXT((DATA_GOES_HERE!J893),"MMM D")," ",TEXT((DATA_GOES_HERE!M893), "h:mm am/pm"))</f>
        <v xml:space="preserve"> Tech Help with D'n'C_x000D_Friday, Mar 18 10:00 AM</v>
      </c>
    </row>
    <row r="895" spans="1:4" x14ac:dyDescent="0.25">
      <c r="A895" t="str">
        <f>DATA_GOES_HERE!Y724</f>
        <v>Green Hills</v>
      </c>
      <c r="B895" t="str">
        <f>IF(DATA_GOES_HERE!AH724="","",
IF(ISNUMBER(SEARCH("*ADULTS*",DATA_GOES_HERE!AH724)),"ADULTS",
IF(ISNUMBER(SEARCH("*CHILDREN*",DATA_GOES_HERE!AH724)),"CHILDREN",
IF(ISNUMBER(SEARCH("*TEENS*",DATA_GOES_HERE!AH724)),"TEENS"))))</f>
        <v>ADULTS</v>
      </c>
      <c r="D895" t="str">
        <f>CONCATENATE(DATA_GOES_HERE!A724,CHAR(13),DATA_GOES_HERE!L724,", ",TEXT((DATA_GOES_HERE!J724),"MMM D")," ",TEXT((DATA_GOES_HERE!M724), "h:mm am/pm"))</f>
        <v xml:space="preserve"> AARP Tax Filing Help_x000D_Monday, Apr 18 10:00 AM</v>
      </c>
    </row>
    <row r="896" spans="1:4" x14ac:dyDescent="0.25">
      <c r="A896" t="str">
        <f>DATA_GOES_HERE!Y895</f>
        <v>Inglewood</v>
      </c>
      <c r="B896" t="str">
        <f>IF(DATA_GOES_HERE!AH895="","",
IF(ISNUMBER(SEARCH("*ADULTS*",DATA_GOES_HERE!AH895)),"ADULTS",
IF(ISNUMBER(SEARCH("*CHILDREN*",DATA_GOES_HERE!AH895)),"CHILDREN",
IF(ISNUMBER(SEARCH("*TEENS*",DATA_GOES_HERE!AH895)),"TEENS"))))</f>
        <v>CHILDREN</v>
      </c>
      <c r="D896" t="str">
        <f>CONCATENATE(DATA_GOES_HERE!A895,CHAR(13),DATA_GOES_HERE!L895,", ",TEXT((DATA_GOES_HERE!J895),"MMM D")," ",TEXT((DATA_GOES_HERE!M895), "h:mm am/pm"))</f>
        <v xml:space="preserve"> Create A Family Tree_x000D_Saturday, Mar 19 2:00 PM</v>
      </c>
    </row>
    <row r="897" spans="1:4" x14ac:dyDescent="0.25">
      <c r="A897" t="str">
        <f>DATA_GOES_HERE!Y726</f>
        <v>Green Hills</v>
      </c>
      <c r="B897" t="str">
        <f>IF(DATA_GOES_HERE!AH726="","",
IF(ISNUMBER(SEARCH("*ADULTS*",DATA_GOES_HERE!AH726)),"ADULTS",
IF(ISNUMBER(SEARCH("*CHILDREN*",DATA_GOES_HERE!AH726)),"CHILDREN",
IF(ISNUMBER(SEARCH("*TEENS*",DATA_GOES_HERE!AH726)),"TEENS"))))</f>
        <v>ADULTS</v>
      </c>
      <c r="D897" t="str">
        <f>CONCATENATE(DATA_GOES_HERE!A726,CHAR(13),DATA_GOES_HERE!L726,", ",TEXT((DATA_GOES_HERE!J726),"MMM D")," ",TEXT((DATA_GOES_HERE!M726), "h:mm am/pm"))</f>
        <v xml:space="preserve"> Getting Started With  Microsoft PowerPoint_x000D_Monday, Apr 18 10:30 AM</v>
      </c>
    </row>
    <row r="898" spans="1:4" x14ac:dyDescent="0.25">
      <c r="A898" t="str">
        <f>DATA_GOES_HERE!Y897</f>
        <v>Inglewood</v>
      </c>
      <c r="B898" t="str">
        <f>IF(DATA_GOES_HERE!AH897="","",
IF(ISNUMBER(SEARCH("*ADULTS*",DATA_GOES_HERE!AH897)),"ADULTS",
IF(ISNUMBER(SEARCH("*CHILDREN*",DATA_GOES_HERE!AH897)),"CHILDREN",
IF(ISNUMBER(SEARCH("*TEENS*",DATA_GOES_HERE!AH897)),"TEENS"))))</f>
        <v>CHILDREN</v>
      </c>
      <c r="D898" t="str">
        <f>CONCATENATE(DATA_GOES_HERE!A897,CHAR(13),DATA_GOES_HERE!L897,", ",TEXT((DATA_GOES_HERE!J897),"MMM D")," ",TEXT((DATA_GOES_HERE!M897), "h:mm am/pm"))</f>
        <v xml:space="preserve"> Wonder Baby_x000D_Monday, Mar 21 11:00 AM</v>
      </c>
    </row>
    <row r="899" spans="1:4" x14ac:dyDescent="0.25">
      <c r="A899" t="str">
        <f>DATA_GOES_HERE!Y728</f>
        <v>Green Hills</v>
      </c>
      <c r="B899" t="str">
        <f>IF(DATA_GOES_HERE!AH728="","",
IF(ISNUMBER(SEARCH("*ADULTS*",DATA_GOES_HERE!AH728)),"ADULTS",
IF(ISNUMBER(SEARCH("*CHILDREN*",DATA_GOES_HERE!AH728)),"CHILDREN",
IF(ISNUMBER(SEARCH("*TEENS*",DATA_GOES_HERE!AH728)),"TEENS"))))</f>
        <v>TEENS</v>
      </c>
      <c r="D899" t="str">
        <f>CONCATENATE(DATA_GOES_HERE!A728,CHAR(13),DATA_GOES_HERE!L728,", ",TEXT((DATA_GOES_HERE!J728),"MMM D")," ",TEXT((DATA_GOES_HERE!M728), "h:mm am/pm"))</f>
        <v xml:space="preserve"> Teen Time_x000D_Monday, Apr 18 2:00 PM</v>
      </c>
    </row>
    <row r="900" spans="1:4" x14ac:dyDescent="0.25">
      <c r="A900" t="str">
        <f>DATA_GOES_HERE!Y899</f>
        <v>Hermitage</v>
      </c>
      <c r="B900" t="str">
        <f>IF(DATA_GOES_HERE!AH899="","",
IF(ISNUMBER(SEARCH("*ADULTS*",DATA_GOES_HERE!AH899)),"ADULTS",
IF(ISNUMBER(SEARCH("*CHILDREN*",DATA_GOES_HERE!AH899)),"CHILDREN",
IF(ISNUMBER(SEARCH("*TEENS*",DATA_GOES_HERE!AH899)),"TEENS"))))</f>
        <v>CHILDREN</v>
      </c>
      <c r="D900" t="str">
        <f>CONCATENATE(DATA_GOES_HERE!A899,CHAR(13),DATA_GOES_HERE!L899,", ",TEXT((DATA_GOES_HERE!J899),"MMM D")," ",TEXT((DATA_GOES_HERE!M899), "h:mm am/pm"))</f>
        <v xml:space="preserve"> Baby and Me_x000D_Tuesday, Mar 22 1:00 PM</v>
      </c>
    </row>
    <row r="901" spans="1:4" x14ac:dyDescent="0.25">
      <c r="A901" t="str">
        <f>DATA_GOES_HERE!Y730</f>
        <v>Green Hills</v>
      </c>
      <c r="B901" t="str">
        <f>IF(DATA_GOES_HERE!AH730="","",
IF(ISNUMBER(SEARCH("*ADULTS*",DATA_GOES_HERE!AH730)),"ADULTS",
IF(ISNUMBER(SEARCH("*CHILDREN*",DATA_GOES_HERE!AH730)),"CHILDREN",
IF(ISNUMBER(SEARCH("*TEENS*",DATA_GOES_HERE!AH730)),"TEENS"))))</f>
        <v>ADULTS</v>
      </c>
      <c r="D901" t="str">
        <f>CONCATENATE(DATA_GOES_HERE!A730,CHAR(13),DATA_GOES_HERE!L730,", ",TEXT((DATA_GOES_HERE!J730),"MMM D")," ",TEXT((DATA_GOES_HERE!M730), "h:mm am/pm"))</f>
        <v xml:space="preserve"> Current Events Discussion Group_x000D_Tuesday, Apr 19 10:15 AM</v>
      </c>
    </row>
    <row r="902" spans="1:4" x14ac:dyDescent="0.25">
      <c r="A902" t="str">
        <f>DATA_GOES_HERE!Y901</f>
        <v>Hermitage</v>
      </c>
      <c r="B902" t="str">
        <f>IF(DATA_GOES_HERE!AH901="","",
IF(ISNUMBER(SEARCH("*ADULTS*",DATA_GOES_HERE!AH901)),"ADULTS",
IF(ISNUMBER(SEARCH("*CHILDREN*",DATA_GOES_HERE!AH901)),"CHILDREN",
IF(ISNUMBER(SEARCH("*TEENS*",DATA_GOES_HERE!AH901)),"TEENS"))))</f>
        <v>TEENS</v>
      </c>
      <c r="D902" t="str">
        <f>CONCATENATE(DATA_GOES_HERE!A901,CHAR(13),DATA_GOES_HERE!L901,", ",TEXT((DATA_GOES_HERE!J901),"MMM D")," ",TEXT((DATA_GOES_HERE!M901), "h:mm am/pm"))</f>
        <v xml:space="preserve"> Game Time: Video Games, Board Games, Wii, and More_x000D_Tuesday, Mar 22 4:00 PM</v>
      </c>
    </row>
    <row r="903" spans="1:4" x14ac:dyDescent="0.25">
      <c r="A903" t="str">
        <f>DATA_GOES_HERE!Y732</f>
        <v>Green Hills</v>
      </c>
      <c r="B903" t="str">
        <f>IF(DATA_GOES_HERE!AH732="","",
IF(ISNUMBER(SEARCH("*ADULTS*",DATA_GOES_HERE!AH732)),"ADULTS",
IF(ISNUMBER(SEARCH("*CHILDREN*",DATA_GOES_HERE!AH732)),"CHILDREN",
IF(ISNUMBER(SEARCH("*TEENS*",DATA_GOES_HERE!AH732)),"TEENS"))))</f>
        <v>ADULTS</v>
      </c>
      <c r="D903" t="str">
        <f>CONCATENATE(DATA_GOES_HERE!A732,CHAR(13),DATA_GOES_HERE!L732,", ",TEXT((DATA_GOES_HERE!J732),"MMM D")," ",TEXT((DATA_GOES_HERE!M732), "h:mm am/pm"))</f>
        <v xml:space="preserve"> Make a Pysanky Egg _x000D_Tuesday, Apr 19 1:00 PM</v>
      </c>
    </row>
    <row r="904" spans="1:4" x14ac:dyDescent="0.25">
      <c r="A904" t="str">
        <f>DATA_GOES_HERE!Y903</f>
        <v>Hermitage</v>
      </c>
      <c r="B904" t="str">
        <f>IF(DATA_GOES_HERE!AH903="","",
IF(ISNUMBER(SEARCH("*ADULTS*",DATA_GOES_HERE!AH903)),"ADULTS",
IF(ISNUMBER(SEARCH("*CHILDREN*",DATA_GOES_HERE!AH903)),"CHILDREN",
IF(ISNUMBER(SEARCH("*TEENS*",DATA_GOES_HERE!AH903)),"TEENS"))))</f>
        <v>CHILDREN</v>
      </c>
      <c r="D904" t="str">
        <f>CONCATENATE(DATA_GOES_HERE!A903,CHAR(13),DATA_GOES_HERE!L903,", ",TEXT((DATA_GOES_HERE!J903),"MMM D")," ",TEXT((DATA_GOES_HERE!M903), "h:mm am/pm"))</f>
        <v xml:space="preserve"> Story Time_x000D_Wednesday, Mar 23 10:00 AM</v>
      </c>
    </row>
    <row r="905" spans="1:4" x14ac:dyDescent="0.25">
      <c r="A905" t="str">
        <f>DATA_GOES_HERE!Y734</f>
        <v>Green Hills</v>
      </c>
      <c r="B905" t="str">
        <f>IF(DATA_GOES_HERE!AH734="","",
IF(ISNUMBER(SEARCH("*ADULTS*",DATA_GOES_HERE!AH734)),"ADULTS",
IF(ISNUMBER(SEARCH("*CHILDREN*",DATA_GOES_HERE!AH734)),"CHILDREN",
IF(ISNUMBER(SEARCH("*TEENS*",DATA_GOES_HERE!AH734)),"TEENS"))))</f>
        <v>TEENS</v>
      </c>
      <c r="D905" t="str">
        <f>CONCATENATE(DATA_GOES_HERE!A734,CHAR(13),DATA_GOES_HERE!L734,", ",TEXT((DATA_GOES_HERE!J734),"MMM D")," ",TEXT((DATA_GOES_HERE!M734), "h:mm am/pm"))</f>
        <v xml:space="preserve"> Music Production_x000D_Tuesday, Apr 19 3:00 PM</v>
      </c>
    </row>
    <row r="906" spans="1:4" x14ac:dyDescent="0.25">
      <c r="A906" t="str">
        <f>DATA_GOES_HERE!Y905</f>
        <v>Hermitage</v>
      </c>
      <c r="B906" t="str">
        <f>IF(DATA_GOES_HERE!AH905="","",
IF(ISNUMBER(SEARCH("*ADULTS*",DATA_GOES_HERE!AH905)),"ADULTS",
IF(ISNUMBER(SEARCH("*CHILDREN*",DATA_GOES_HERE!AH905)),"CHILDREN",
IF(ISNUMBER(SEARCH("*TEENS*",DATA_GOES_HERE!AH905)),"TEENS"))))</f>
        <v>CHILDREN</v>
      </c>
      <c r="D906" t="str">
        <f>CONCATENATE(DATA_GOES_HERE!A905,CHAR(13),DATA_GOES_HERE!L905,", ",TEXT((DATA_GOES_HERE!J905),"MMM D")," ",TEXT((DATA_GOES_HERE!M905), "h:mm am/pm"))</f>
        <v xml:space="preserve"> Story Time_x000D_Wednesday, Mar 23 11:00 AM</v>
      </c>
    </row>
    <row r="907" spans="1:4" x14ac:dyDescent="0.25">
      <c r="A907" t="str">
        <f>DATA_GOES_HERE!Y736</f>
        <v>Green Hills</v>
      </c>
      <c r="B907" t="str">
        <f>IF(DATA_GOES_HERE!AH736="","",
IF(ISNUMBER(SEARCH("*ADULTS*",DATA_GOES_HERE!AH736)),"ADULTS",
IF(ISNUMBER(SEARCH("*CHILDREN*",DATA_GOES_HERE!AH736)),"CHILDREN",
IF(ISNUMBER(SEARCH("*TEENS*",DATA_GOES_HERE!AH736)),"TEENS"))))</f>
        <v>CHILDREN</v>
      </c>
      <c r="D907" t="str">
        <f>CONCATENATE(DATA_GOES_HERE!A736,CHAR(13),DATA_GOES_HERE!L736,", ",TEXT((DATA_GOES_HERE!J736),"MMM D")," ",TEXT((DATA_GOES_HERE!M736), "h:mm am/pm"))</f>
        <v xml:space="preserve"> Little Learners_x000D_Wednesday, Apr 20 10:30 AM</v>
      </c>
    </row>
    <row r="908" spans="1:4" x14ac:dyDescent="0.25">
      <c r="A908" t="str">
        <f>DATA_GOES_HERE!Y907</f>
        <v>Hermitage</v>
      </c>
      <c r="B908" t="str">
        <f>IF(DATA_GOES_HERE!AH907="","",
IF(ISNUMBER(SEARCH("*ADULTS*",DATA_GOES_HERE!AH907)),"ADULTS",
IF(ISNUMBER(SEARCH("*CHILDREN*",DATA_GOES_HERE!AH907)),"CHILDREN",
IF(ISNUMBER(SEARCH("*TEENS*",DATA_GOES_HERE!AH907)),"TEENS"))))</f>
        <v>CHILDREN</v>
      </c>
      <c r="D908" t="str">
        <f>CONCATENATE(DATA_GOES_HERE!A907,CHAR(13),DATA_GOES_HERE!L907,", ",TEXT((DATA_GOES_HERE!J907),"MMM D")," ",TEXT((DATA_GOES_HERE!M907), "h:mm am/pm"))</f>
        <v xml:space="preserve"> LEGO Club_x000D_Thursday, Mar 24 4:00 PM</v>
      </c>
    </row>
    <row r="909" spans="1:4" x14ac:dyDescent="0.25">
      <c r="A909" t="str">
        <f>DATA_GOES_HERE!Y738</f>
        <v>Green Hills</v>
      </c>
      <c r="B909" t="str">
        <f>IF(DATA_GOES_HERE!AH738="","",
IF(ISNUMBER(SEARCH("*ADULTS*",DATA_GOES_HERE!AH738)),"ADULTS",
IF(ISNUMBER(SEARCH("*CHILDREN*",DATA_GOES_HERE!AH738)),"CHILDREN",
IF(ISNUMBER(SEARCH("*TEENS*",DATA_GOES_HERE!AH738)),"TEENS"))))</f>
        <v>TEENS</v>
      </c>
      <c r="D909" t="str">
        <f>CONCATENATE(DATA_GOES_HERE!A738,CHAR(13),DATA_GOES_HERE!L738,", ",TEXT((DATA_GOES_HERE!J738),"MMM D")," ",TEXT((DATA_GOES_HERE!M738), "h:mm am/pm"))</f>
        <v xml:space="preserve"> Teen Time_x000D_Wednesday, Apr 20 2:00 PM</v>
      </c>
    </row>
    <row r="910" spans="1:4" x14ac:dyDescent="0.25">
      <c r="A910" t="str">
        <f>DATA_GOES_HERE!Y909</f>
        <v>Inglewood</v>
      </c>
      <c r="B910" t="str">
        <f>IF(DATA_GOES_HERE!AH909="","",
IF(ISNUMBER(SEARCH("*ADULTS*",DATA_GOES_HERE!AH909)),"ADULTS",
IF(ISNUMBER(SEARCH("*CHILDREN*",DATA_GOES_HERE!AH909)),"CHILDREN",
IF(ISNUMBER(SEARCH("*TEENS*",DATA_GOES_HERE!AH909)),"TEENS"))))</f>
        <v>CHILDREN</v>
      </c>
      <c r="D910" t="str">
        <f>CONCATENATE(DATA_GOES_HERE!A909,CHAR(13),DATA_GOES_HERE!L909,", ",TEXT((DATA_GOES_HERE!J909),"MMM D")," ",TEXT((DATA_GOES_HERE!M909), "h:mm am/pm"))</f>
        <v xml:space="preserve"> Science Saturday: Air and Wind_x000D_Saturday, Mar 26 10:00 AM</v>
      </c>
    </row>
    <row r="911" spans="1:4" x14ac:dyDescent="0.25">
      <c r="A911" t="str">
        <f>DATA_GOES_HERE!Y740</f>
        <v>Green Hills</v>
      </c>
      <c r="B911" t="str">
        <f>IF(DATA_GOES_HERE!AH740="","",
IF(ISNUMBER(SEARCH("*ADULTS*",DATA_GOES_HERE!AH740)),"ADULTS",
IF(ISNUMBER(SEARCH("*CHILDREN*",DATA_GOES_HERE!AH740)),"CHILDREN",
IF(ISNUMBER(SEARCH("*TEENS*",DATA_GOES_HERE!AH740)),"TEENS"))))</f>
        <v>CHILDREN</v>
      </c>
      <c r="D911" t="str">
        <f>CONCATENATE(DATA_GOES_HERE!A740,CHAR(13),DATA_GOES_HERE!L740,", ",TEXT((DATA_GOES_HERE!J740),"MMM D")," ",TEXT((DATA_GOES_HERE!M740), "h:mm am/pm"))</f>
        <v xml:space="preserve"> Play and Learn_x000D_Wednesday, Apr 20 3:00 PM</v>
      </c>
    </row>
    <row r="912" spans="1:4" x14ac:dyDescent="0.25">
      <c r="A912" t="str">
        <f>DATA_GOES_HERE!Y911</f>
        <v>Inglewood</v>
      </c>
      <c r="B912" t="str">
        <f>IF(DATA_GOES_HERE!AH911="","",
IF(ISNUMBER(SEARCH("*ADULTS*",DATA_GOES_HERE!AH911)),"ADULTS",
IF(ISNUMBER(SEARCH("*CHILDREN*",DATA_GOES_HERE!AH911)),"CHILDREN",
IF(ISNUMBER(SEARCH("*TEENS*",DATA_GOES_HERE!AH911)),"TEENS"))))</f>
        <v>CHILDREN</v>
      </c>
      <c r="D912" t="str">
        <f>CONCATENATE(DATA_GOES_HERE!A911,CHAR(13),DATA_GOES_HERE!L911,", ",TEXT((DATA_GOES_HERE!J911),"MMM D")," ",TEXT((DATA_GOES_HERE!M911), "h:mm am/pm"))</f>
        <v xml:space="preserve"> Wonder Baby_x000D_Monday, Mar 28 10:00 AM</v>
      </c>
    </row>
    <row r="913" spans="1:4" x14ac:dyDescent="0.25">
      <c r="A913" t="str">
        <f>DATA_GOES_HERE!Y742</f>
        <v>Green Hills</v>
      </c>
      <c r="B913" t="str">
        <f>IF(DATA_GOES_HERE!AH742="","",
IF(ISNUMBER(SEARCH("*ADULTS*",DATA_GOES_HERE!AH742)),"ADULTS",
IF(ISNUMBER(SEARCH("*CHILDREN*",DATA_GOES_HERE!AH742)),"CHILDREN",
IF(ISNUMBER(SEARCH("*TEENS*",DATA_GOES_HERE!AH742)),"TEENS"))))</f>
        <v>TEENS</v>
      </c>
      <c r="D913" t="str">
        <f>CONCATENATE(DATA_GOES_HERE!A742,CHAR(13),DATA_GOES_HERE!L742,", ",TEXT((DATA_GOES_HERE!J742),"MMM D")," ",TEXT((DATA_GOES_HERE!M742), "h:mm am/pm"))</f>
        <v xml:space="preserve"> Studio NPL: Digital Programs_x000D_Thursday, Apr 21 2:30 PM</v>
      </c>
    </row>
    <row r="914" spans="1:4" x14ac:dyDescent="0.25">
      <c r="A914" t="str">
        <f>DATA_GOES_HERE!Y913</f>
        <v>Hermitage</v>
      </c>
      <c r="B914" t="str">
        <f>IF(DATA_GOES_HERE!AH913="","",
IF(ISNUMBER(SEARCH("*ADULTS*",DATA_GOES_HERE!AH913)),"ADULTS",
IF(ISNUMBER(SEARCH("*CHILDREN*",DATA_GOES_HERE!AH913)),"CHILDREN",
IF(ISNUMBER(SEARCH("*TEENS*",DATA_GOES_HERE!AH913)),"TEENS"))))</f>
        <v>CHILDREN</v>
      </c>
      <c r="D914" t="str">
        <f>CONCATENATE(DATA_GOES_HERE!A913,CHAR(13),DATA_GOES_HERE!L913,", ",TEXT((DATA_GOES_HERE!J913),"MMM D")," ",TEXT((DATA_GOES_HERE!M913), "h:mm am/pm"))</f>
        <v xml:space="preserve"> Starlight Story Time_x000D_Monday, Mar 28 6:30 PM</v>
      </c>
    </row>
    <row r="915" spans="1:4" x14ac:dyDescent="0.25">
      <c r="A915" t="str">
        <f>DATA_GOES_HERE!Y744</f>
        <v>Green Hills</v>
      </c>
      <c r="B915" t="str">
        <f>IF(DATA_GOES_HERE!AH744="","",
IF(ISNUMBER(SEARCH("*ADULTS*",DATA_GOES_HERE!AH744)),"ADULTS",
IF(ISNUMBER(SEARCH("*CHILDREN*",DATA_GOES_HERE!AH744)),"CHILDREN",
IF(ISNUMBER(SEARCH("*TEENS*",DATA_GOES_HERE!AH744)),"TEENS"))))</f>
        <v>ADULTS</v>
      </c>
      <c r="D915" t="str">
        <f>CONCATENATE(DATA_GOES_HERE!A744,CHAR(13),DATA_GOES_HERE!L744,", ",TEXT((DATA_GOES_HERE!J744),"MMM D")," ",TEXT((DATA_GOES_HERE!M744), "h:mm am/pm"))</f>
        <v xml:space="preserve"> A Taste of Jazz Rhapsody_x000D_Thursday, Apr 21 6:00 PM</v>
      </c>
    </row>
    <row r="916" spans="1:4" x14ac:dyDescent="0.25">
      <c r="A916" t="str">
        <f>DATA_GOES_HERE!Y915</f>
        <v>Hadley Park</v>
      </c>
      <c r="B916" t="str">
        <f>IF(DATA_GOES_HERE!AH915="","",
IF(ISNUMBER(SEARCH("*ADULTS*",DATA_GOES_HERE!AH915)),"ADULTS",
IF(ISNUMBER(SEARCH("*CHILDREN*",DATA_GOES_HERE!AH915)),"CHILDREN",
IF(ISNUMBER(SEARCH("*TEENS*",DATA_GOES_HERE!AH915)),"TEENS"))))</f>
        <v>ADULTS</v>
      </c>
      <c r="D916" t="str">
        <f>CONCATENATE(DATA_GOES_HERE!A915,CHAR(13),DATA_GOES_HERE!L915,", ",TEXT((DATA_GOES_HERE!J915),"MMM D")," ",TEXT((DATA_GOES_HERE!M915), "h:mm am/pm"))</f>
        <v xml:space="preserve"> Music Movie Matinee_x000D_Tuesday, Mar 29 10:00 AM</v>
      </c>
    </row>
    <row r="917" spans="1:4" x14ac:dyDescent="0.25">
      <c r="A917" t="str">
        <f>DATA_GOES_HERE!Y746</f>
        <v>Green Hills</v>
      </c>
      <c r="B917" t="str">
        <f>IF(DATA_GOES_HERE!AH746="","",
IF(ISNUMBER(SEARCH("*ADULTS*",DATA_GOES_HERE!AH746)),"ADULTS",
IF(ISNUMBER(SEARCH("*CHILDREN*",DATA_GOES_HERE!AH746)),"CHILDREN",
IF(ISNUMBER(SEARCH("*TEENS*",DATA_GOES_HERE!AH746)),"TEENS"))))</f>
        <v>CHILDREN</v>
      </c>
      <c r="D917" t="str">
        <f>CONCATENATE(DATA_GOES_HERE!A746,CHAR(13),DATA_GOES_HERE!L746,", ",TEXT((DATA_GOES_HERE!J746),"MMM D")," ",TEXT((DATA_GOES_HERE!M746), "h:mm am/pm"))</f>
        <v xml:space="preserve"> READing Paws_x000D_Saturday, Apr 23 1:00 PM</v>
      </c>
    </row>
    <row r="918" spans="1:4" x14ac:dyDescent="0.25">
      <c r="A918" t="str">
        <f>DATA_GOES_HERE!Y917</f>
        <v>Hermitage</v>
      </c>
      <c r="B918" t="str">
        <f>IF(DATA_GOES_HERE!AH917="","",
IF(ISNUMBER(SEARCH("*ADULTS*",DATA_GOES_HERE!AH917)),"ADULTS",
IF(ISNUMBER(SEARCH("*CHILDREN*",DATA_GOES_HERE!AH917)),"CHILDREN",
IF(ISNUMBER(SEARCH("*TEENS*",DATA_GOES_HERE!AH917)),"TEENS"))))</f>
        <v>TEENS</v>
      </c>
      <c r="D918" t="str">
        <f>CONCATENATE(DATA_GOES_HERE!A917,CHAR(13),DATA_GOES_HERE!L917,", ",TEXT((DATA_GOES_HERE!J917),"MMM D")," ",TEXT((DATA_GOES_HERE!M917), "h:mm am/pm"))</f>
        <v xml:space="preserve"> Crafty Tuesdays_x000D_Tuesday, Mar 29 4:00 PM</v>
      </c>
    </row>
    <row r="919" spans="1:4" x14ac:dyDescent="0.25">
      <c r="A919" t="str">
        <f>DATA_GOES_HERE!Y748</f>
        <v>Green Hills</v>
      </c>
      <c r="B919" t="str">
        <f>IF(DATA_GOES_HERE!AH748="","",
IF(ISNUMBER(SEARCH("*ADULTS*",DATA_GOES_HERE!AH748)),"ADULTS",
IF(ISNUMBER(SEARCH("*CHILDREN*",DATA_GOES_HERE!AH748)),"CHILDREN",
IF(ISNUMBER(SEARCH("*TEENS*",DATA_GOES_HERE!AH748)),"TEENS"))))</f>
        <v>CHILDREN</v>
      </c>
      <c r="D919" t="str">
        <f>CONCATENATE(DATA_GOES_HERE!A748,CHAR(13),DATA_GOES_HERE!L748,", ",TEXT((DATA_GOES_HERE!J748),"MMM D")," ",TEXT((DATA_GOES_HERE!M748), "h:mm am/pm"))</f>
        <v xml:space="preserve"> Artsplosions _x000D_Saturday, Apr 23 3:00 PM</v>
      </c>
    </row>
    <row r="920" spans="1:4" x14ac:dyDescent="0.25">
      <c r="A920" t="str">
        <f>DATA_GOES_HERE!Y919</f>
        <v>Inglewood</v>
      </c>
      <c r="B920" t="str">
        <f>IF(DATA_GOES_HERE!AH919="","",
IF(ISNUMBER(SEARCH("*ADULTS*",DATA_GOES_HERE!AH919)),"ADULTS",
IF(ISNUMBER(SEARCH("*CHILDREN*",DATA_GOES_HERE!AH919)),"CHILDREN",
IF(ISNUMBER(SEARCH("*TEENS*",DATA_GOES_HERE!AH919)),"TEENS"))))</f>
        <v>CHILDREN</v>
      </c>
      <c r="D920" t="str">
        <f>CONCATENATE(DATA_GOES_HERE!A919,CHAR(13),DATA_GOES_HERE!L919,", ",TEXT((DATA_GOES_HERE!J919),"MMM D")," ",TEXT((DATA_GOES_HERE!M919), "h:mm am/pm"))</f>
        <v xml:space="preserve"> Preschool Story Time_x000D_Wednesday, Mar 30 10:30 AM</v>
      </c>
    </row>
    <row r="921" spans="1:4" x14ac:dyDescent="0.25">
      <c r="A921" t="str">
        <f>DATA_GOES_HERE!Y750</f>
        <v>Green Hills</v>
      </c>
      <c r="B921" t="str">
        <f>IF(DATA_GOES_HERE!AH750="","",
IF(ISNUMBER(SEARCH("*ADULTS*",DATA_GOES_HERE!AH750)),"ADULTS",
IF(ISNUMBER(SEARCH("*CHILDREN*",DATA_GOES_HERE!AH750)),"CHILDREN",
IF(ISNUMBER(SEARCH("*TEENS*",DATA_GOES_HERE!AH750)),"TEENS"))))</f>
        <v>CHILDREN</v>
      </c>
      <c r="D921" t="str">
        <f>CONCATENATE(DATA_GOES_HERE!A750,CHAR(13),DATA_GOES_HERE!L750,", ",TEXT((DATA_GOES_HERE!J750),"MMM D")," ",TEXT((DATA_GOES_HERE!M750), "h:mm am/pm"))</f>
        <v xml:space="preserve"> Toddler Tales_x000D_Monday, Apr 25 10:30 AM</v>
      </c>
    </row>
    <row r="922" spans="1:4" x14ac:dyDescent="0.25">
      <c r="A922" t="str">
        <f>DATA_GOES_HERE!Y921</f>
        <v>Hadley Park</v>
      </c>
      <c r="B922" t="str">
        <f>IF(DATA_GOES_HERE!AH921="","",
IF(ISNUMBER(SEARCH("*ADULTS*",DATA_GOES_HERE!AH921)),"ADULTS",
IF(ISNUMBER(SEARCH("*CHILDREN*",DATA_GOES_HERE!AH921)),"CHILDREN",
IF(ISNUMBER(SEARCH("*TEENS*",DATA_GOES_HERE!AH921)),"TEENS"))))</f>
        <v>TEENS</v>
      </c>
      <c r="D922" t="str">
        <f>CONCATENATE(DATA_GOES_HERE!A921,CHAR(13),DATA_GOES_HERE!L921,", ",TEXT((DATA_GOES_HERE!J921),"MMM D")," ",TEXT((DATA_GOES_HERE!M921), "h:mm am/pm"))</f>
        <v xml:space="preserve"> History of Hip Hop_x000D_Thursday, Mar 31 3:30 PM</v>
      </c>
    </row>
    <row r="923" spans="1:4" x14ac:dyDescent="0.25">
      <c r="A923" t="str">
        <f>DATA_GOES_HERE!Y752</f>
        <v>Green Hills</v>
      </c>
      <c r="B923" t="str">
        <f>IF(DATA_GOES_HERE!AH752="","",
IF(ISNUMBER(SEARCH("*ADULTS*",DATA_GOES_HERE!AH752)),"ADULTS",
IF(ISNUMBER(SEARCH("*CHILDREN*",DATA_GOES_HERE!AH752)),"CHILDREN",
IF(ISNUMBER(SEARCH("*TEENS*",DATA_GOES_HERE!AH752)),"TEENS"))))</f>
        <v>TEENS</v>
      </c>
      <c r="D923" t="str">
        <f>CONCATENATE(DATA_GOES_HERE!A752,CHAR(13),DATA_GOES_HERE!L752,", ",TEXT((DATA_GOES_HERE!J752),"MMM D")," ",TEXT((DATA_GOES_HERE!M752), "h:mm am/pm"))</f>
        <v xml:space="preserve"> Teen Time_x000D_Monday, Apr 25 2:00 PM</v>
      </c>
    </row>
    <row r="924" spans="1:4" x14ac:dyDescent="0.25">
      <c r="A924" t="str">
        <f>DATA_GOES_HERE!Y923</f>
        <v>Inglewood</v>
      </c>
      <c r="B924" t="str">
        <f>IF(DATA_GOES_HERE!AH923="","",
IF(ISNUMBER(SEARCH("*ADULTS*",DATA_GOES_HERE!AH923)),"ADULTS",
IF(ISNUMBER(SEARCH("*CHILDREN*",DATA_GOES_HERE!AH923)),"CHILDREN",
IF(ISNUMBER(SEARCH("*TEENS*",DATA_GOES_HERE!AH923)),"TEENS"))))</f>
        <v>CHILDREN</v>
      </c>
      <c r="D924" t="str">
        <f>CONCATENATE(DATA_GOES_HERE!A923,CHAR(13),DATA_GOES_HERE!L923,", ",TEXT((DATA_GOES_HERE!J923),"MMM D")," ",TEXT((DATA_GOES_HERE!M923), "h:mm am/pm"))</f>
        <v xml:space="preserve"> Puppet Truck presents Tomas and the Library Lady_x000D_Saturday, Apr 2 10:30 AM</v>
      </c>
    </row>
    <row r="925" spans="1:4" x14ac:dyDescent="0.25">
      <c r="A925" t="str">
        <f>DATA_GOES_HERE!Y754</f>
        <v>Green Hills</v>
      </c>
      <c r="B925" t="str">
        <f>IF(DATA_GOES_HERE!AH754="","",
IF(ISNUMBER(SEARCH("*ADULTS*",DATA_GOES_HERE!AH754)),"ADULTS",
IF(ISNUMBER(SEARCH("*CHILDREN*",DATA_GOES_HERE!AH754)),"CHILDREN",
IF(ISNUMBER(SEARCH("*TEENS*",DATA_GOES_HERE!AH754)),"TEENS"))))</f>
        <v>CHILDREN</v>
      </c>
      <c r="D925" t="str">
        <f>CONCATENATE(DATA_GOES_HERE!A754,CHAR(13),DATA_GOES_HERE!L754,", ",TEXT((DATA_GOES_HERE!J754),"MMM D")," ",TEXT((DATA_GOES_HERE!M754), "h:mm am/pm"))</f>
        <v xml:space="preserve"> Nightlight Story Time_x000D_Monday, Apr 25 6:00 PM</v>
      </c>
    </row>
    <row r="926" spans="1:4" x14ac:dyDescent="0.25">
      <c r="A926" t="str">
        <f>DATA_GOES_HERE!Y925</f>
        <v>Inglewood</v>
      </c>
      <c r="B926" t="str">
        <f>IF(DATA_GOES_HERE!AH925="","",
IF(ISNUMBER(SEARCH("*ADULTS*",DATA_GOES_HERE!AH925)),"ADULTS",
IF(ISNUMBER(SEARCH("*CHILDREN*",DATA_GOES_HERE!AH925)),"CHILDREN",
IF(ISNUMBER(SEARCH("*TEENS*",DATA_GOES_HERE!AH925)),"TEENS"))))</f>
        <v>CHILDREN</v>
      </c>
      <c r="D926" t="str">
        <f>CONCATENATE(DATA_GOES_HERE!A925,CHAR(13),DATA_GOES_HERE!L925,", ",TEXT((DATA_GOES_HERE!J925),"MMM D")," ",TEXT((DATA_GOES_HERE!M925), "h:mm am/pm"))</f>
        <v xml:space="preserve"> Wonder Baby_x000D_Monday, Apr 4 10:00 AM</v>
      </c>
    </row>
    <row r="927" spans="1:4" x14ac:dyDescent="0.25">
      <c r="A927" t="str">
        <f>DATA_GOES_HERE!Y756</f>
        <v>Green Hills</v>
      </c>
      <c r="B927" t="str">
        <f>IF(DATA_GOES_HERE!AH756="","",
IF(ISNUMBER(SEARCH("*ADULTS*",DATA_GOES_HERE!AH756)),"ADULTS",
IF(ISNUMBER(SEARCH("*CHILDREN*",DATA_GOES_HERE!AH756)),"CHILDREN",
IF(ISNUMBER(SEARCH("*TEENS*",DATA_GOES_HERE!AH756)),"TEENS"))))</f>
        <v>CHILDREN</v>
      </c>
      <c r="D927" t="str">
        <f>CONCATENATE(DATA_GOES_HERE!A756,CHAR(13),DATA_GOES_HERE!L756,", ",TEXT((DATA_GOES_HERE!J756),"MMM D")," ",TEXT((DATA_GOES_HERE!M756), "h:mm am/pm"))</f>
        <v xml:space="preserve"> Sounds of Storytelling_x000D_Tuesday, Apr 26 10:30 AM</v>
      </c>
    </row>
    <row r="928" spans="1:4" x14ac:dyDescent="0.25">
      <c r="A928" t="str">
        <f>DATA_GOES_HERE!Y927</f>
        <v>Hermitage</v>
      </c>
      <c r="B928" t="str">
        <f>IF(DATA_GOES_HERE!AH927="","",
IF(ISNUMBER(SEARCH("*ADULTS*",DATA_GOES_HERE!AH927)),"ADULTS",
IF(ISNUMBER(SEARCH("*CHILDREN*",DATA_GOES_HERE!AH927)),"CHILDREN",
IF(ISNUMBER(SEARCH("*TEENS*",DATA_GOES_HERE!AH927)),"TEENS"))))</f>
        <v>ADULTS</v>
      </c>
      <c r="D928" t="str">
        <f>CONCATENATE(DATA_GOES_HERE!A927,CHAR(13),DATA_GOES_HERE!L927,", ",TEXT((DATA_GOES_HERE!J927),"MMM D")," ",TEXT((DATA_GOES_HERE!M927), "h:mm am/pm"))</f>
        <v xml:space="preserve"> Trivia League @ Hermitage Branch Library_x000D_Monday, Apr 4 6:30 PM</v>
      </c>
    </row>
    <row r="929" spans="1:4" x14ac:dyDescent="0.25">
      <c r="A929" t="str">
        <f>DATA_GOES_HERE!Y758</f>
        <v>Green Hills</v>
      </c>
      <c r="B929" t="str">
        <f>IF(DATA_GOES_HERE!AH758="","",
IF(ISNUMBER(SEARCH("*ADULTS*",DATA_GOES_HERE!AH758)),"ADULTS",
IF(ISNUMBER(SEARCH("*CHILDREN*",DATA_GOES_HERE!AH758)),"CHILDREN",
IF(ISNUMBER(SEARCH("*TEENS*",DATA_GOES_HERE!AH758)),"TEENS"))))</f>
        <v>TEENS</v>
      </c>
      <c r="D929" t="str">
        <f>CONCATENATE(DATA_GOES_HERE!A758,CHAR(13),DATA_GOES_HERE!L758,", ",TEXT((DATA_GOES_HERE!J758),"MMM D")," ",TEXT((DATA_GOES_HERE!M758), "h:mm am/pm"))</f>
        <v xml:space="preserve"> Music Production_x000D_Tuesday, Apr 26 3:00 PM</v>
      </c>
    </row>
    <row r="930" spans="1:4" x14ac:dyDescent="0.25">
      <c r="A930" t="str">
        <f>DATA_GOES_HERE!Y929</f>
        <v>Hermitage</v>
      </c>
      <c r="B930" t="str">
        <f>IF(DATA_GOES_HERE!AH929="","",
IF(ISNUMBER(SEARCH("*ADULTS*",DATA_GOES_HERE!AH929)),"ADULTS",
IF(ISNUMBER(SEARCH("*CHILDREN*",DATA_GOES_HERE!AH929)),"CHILDREN",
IF(ISNUMBER(SEARCH("*TEENS*",DATA_GOES_HERE!AH929)),"TEENS"))))</f>
        <v>CHILDREN</v>
      </c>
      <c r="D930" t="str">
        <f>CONCATENATE(DATA_GOES_HERE!A929,CHAR(13),DATA_GOES_HERE!L929,", ",TEXT((DATA_GOES_HERE!J929),"MMM D")," ",TEXT((DATA_GOES_HERE!M929), "h:mm am/pm"))</f>
        <v xml:space="preserve"> Baby and Me_x000D_Tuesday, Apr 5 1:00 PM</v>
      </c>
    </row>
    <row r="931" spans="1:4" x14ac:dyDescent="0.25">
      <c r="A931" t="str">
        <f>DATA_GOES_HERE!Y760</f>
        <v>Green Hills</v>
      </c>
      <c r="B931" t="str">
        <f>IF(DATA_GOES_HERE!AH760="","",
IF(ISNUMBER(SEARCH("*ADULTS*",DATA_GOES_HERE!AH760)),"ADULTS",
IF(ISNUMBER(SEARCH("*CHILDREN*",DATA_GOES_HERE!AH760)),"CHILDREN",
IF(ISNUMBER(SEARCH("*TEENS*",DATA_GOES_HERE!AH760)),"TEENS"))))</f>
        <v>CHILDREN</v>
      </c>
      <c r="D931" t="str">
        <f>CONCATENATE(DATA_GOES_HERE!A760,CHAR(13),DATA_GOES_HERE!L760,", ",TEXT((DATA_GOES_HERE!J760),"MMM D")," ",TEXT((DATA_GOES_HERE!M760), "h:mm am/pm"))</f>
        <v>Little Learners: Make Your Own Flag,Create Your Own Country!_x000D_Wednesday, Apr 27 10:30 AM</v>
      </c>
    </row>
    <row r="932" spans="1:4" x14ac:dyDescent="0.25">
      <c r="A932" t="str">
        <f>DATA_GOES_HERE!Y931</f>
        <v>Looby</v>
      </c>
      <c r="B932" t="str">
        <f>IF(DATA_GOES_HERE!AH931="","",
IF(ISNUMBER(SEARCH("*ADULTS*",DATA_GOES_HERE!AH931)),"ADULTS",
IF(ISNUMBER(SEARCH("*CHILDREN*",DATA_GOES_HERE!AH931)),"CHILDREN",
IF(ISNUMBER(SEARCH("*TEENS*",DATA_GOES_HERE!AH931)),"TEENS"))))</f>
        <v>CHILDREN</v>
      </c>
      <c r="D932" t="str">
        <f>CONCATENATE(DATA_GOES_HERE!A931,CHAR(13),DATA_GOES_HERE!L931,", ",TEXT((DATA_GOES_HERE!J931),"MMM D")," ",TEXT((DATA_GOES_HERE!M931), "h:mm am/pm"))</f>
        <v xml:space="preserve"> Alebrijes Art Workshop with Jairo Prado_x000D_Tuesday, Apr 5 4:00 PM</v>
      </c>
    </row>
    <row r="933" spans="1:4" x14ac:dyDescent="0.25">
      <c r="A933" t="str">
        <f>DATA_GOES_HERE!Y762</f>
        <v>Green Hills</v>
      </c>
      <c r="B933" t="str">
        <f>IF(DATA_GOES_HERE!AH762="","",
IF(ISNUMBER(SEARCH("*ADULTS*",DATA_GOES_HERE!AH762)),"ADULTS",
IF(ISNUMBER(SEARCH("*CHILDREN*",DATA_GOES_HERE!AH762)),"CHILDREN",
IF(ISNUMBER(SEARCH("*TEENS*",DATA_GOES_HERE!AH762)),"TEENS"))))</f>
        <v>TEENS</v>
      </c>
      <c r="D933" t="str">
        <f>CONCATENATE(DATA_GOES_HERE!A762,CHAR(13),DATA_GOES_HERE!L762,", ",TEXT((DATA_GOES_HERE!J762),"MMM D")," ",TEXT((DATA_GOES_HERE!M762), "h:mm am/pm"))</f>
        <v xml:space="preserve"> Teen Time_x000D_Wednesday, Apr 27 2:00 PM</v>
      </c>
    </row>
    <row r="934" spans="1:4" x14ac:dyDescent="0.25">
      <c r="A934" t="str">
        <f>DATA_GOES_HERE!Y933</f>
        <v>Inglewood</v>
      </c>
      <c r="B934" t="str">
        <f>IF(DATA_GOES_HERE!AH933="","",
IF(ISNUMBER(SEARCH("*ADULTS*",DATA_GOES_HERE!AH933)),"ADULTS",
IF(ISNUMBER(SEARCH("*CHILDREN*",DATA_GOES_HERE!AH933)),"CHILDREN",
IF(ISNUMBER(SEARCH("*TEENS*",DATA_GOES_HERE!AH933)),"TEENS"))))</f>
        <v>CHILDREN</v>
      </c>
      <c r="D934" t="str">
        <f>CONCATENATE(DATA_GOES_HERE!A933,CHAR(13),DATA_GOES_HERE!L933,", ",TEXT((DATA_GOES_HERE!J933),"MMM D")," ",TEXT((DATA_GOES_HERE!M933), "h:mm am/pm"))</f>
        <v xml:space="preserve"> Preschool Story Time_x000D_Wednesday, Apr 6 10:30 AM</v>
      </c>
    </row>
    <row r="935" spans="1:4" x14ac:dyDescent="0.25">
      <c r="A935" t="str">
        <f>DATA_GOES_HERE!Y764</f>
        <v>Green Hills</v>
      </c>
      <c r="B935" t="str">
        <f>IF(DATA_GOES_HERE!AH764="","",
IF(ISNUMBER(SEARCH("*ADULTS*",DATA_GOES_HERE!AH764)),"ADULTS",
IF(ISNUMBER(SEARCH("*CHILDREN*",DATA_GOES_HERE!AH764)),"CHILDREN",
IF(ISNUMBER(SEARCH("*TEENS*",DATA_GOES_HERE!AH764)),"TEENS"))))</f>
        <v>CHILDREN</v>
      </c>
      <c r="D935" t="str">
        <f>CONCATENATE(DATA_GOES_HERE!A764,CHAR(13),DATA_GOES_HERE!L764,", ",TEXT((DATA_GOES_HERE!J764),"MMM D")," ",TEXT((DATA_GOES_HERE!M764), "h:mm am/pm"))</f>
        <v xml:space="preserve"> Play and Learn_x000D_Wednesday, Apr 27 3:00 PM</v>
      </c>
    </row>
    <row r="936" spans="1:4" x14ac:dyDescent="0.25">
      <c r="A936" t="str">
        <f>DATA_GOES_HERE!Y935</f>
        <v>Hermitage</v>
      </c>
      <c r="B936" t="str">
        <f>IF(DATA_GOES_HERE!AH935="","",
IF(ISNUMBER(SEARCH("*ADULTS*",DATA_GOES_HERE!AH935)),"ADULTS",
IF(ISNUMBER(SEARCH("*CHILDREN*",DATA_GOES_HERE!AH935)),"CHILDREN",
IF(ISNUMBER(SEARCH("*TEENS*",DATA_GOES_HERE!AH935)),"TEENS"))))</f>
        <v>ADULTS</v>
      </c>
      <c r="D936" t="str">
        <f>CONCATENATE(DATA_GOES_HERE!A935,CHAR(13),DATA_GOES_HERE!L935,", ",TEXT((DATA_GOES_HERE!J935),"MMM D")," ",TEXT((DATA_GOES_HERE!M935), "h:mm am/pm"))</f>
        <v xml:space="preserve"> Coffee and a Movie: Sweet Smell of Success (1957)_x000D_Thursday, Apr 7 10:30 AM</v>
      </c>
    </row>
    <row r="937" spans="1:4" x14ac:dyDescent="0.25">
      <c r="A937" t="str">
        <f>DATA_GOES_HERE!Y766</f>
        <v>Green Hills</v>
      </c>
      <c r="B937" t="str">
        <f>IF(DATA_GOES_HERE!AH766="","",
IF(ISNUMBER(SEARCH("*ADULTS*",DATA_GOES_HERE!AH766)),"ADULTS",
IF(ISNUMBER(SEARCH("*CHILDREN*",DATA_GOES_HERE!AH766)),"CHILDREN",
IF(ISNUMBER(SEARCH("*TEENS*",DATA_GOES_HERE!AH766)),"TEENS"))))</f>
        <v>TEENS</v>
      </c>
      <c r="D937" t="str">
        <f>CONCATENATE(DATA_GOES_HERE!A766,CHAR(13),DATA_GOES_HERE!L766,", ",TEXT((DATA_GOES_HERE!J766),"MMM D")," ",TEXT((DATA_GOES_HERE!M766), "h:mm am/pm"))</f>
        <v xml:space="preserve"> Teen Time_x000D_Thursday, Apr 28 2:00 PM</v>
      </c>
    </row>
    <row r="938" spans="1:4" x14ac:dyDescent="0.25">
      <c r="A938" t="str">
        <f>DATA_GOES_HERE!Y937</f>
        <v>Inglewood</v>
      </c>
      <c r="B938" t="str">
        <f>IF(DATA_GOES_HERE!AH937="","",
IF(ISNUMBER(SEARCH("*ADULTS*",DATA_GOES_HERE!AH937)),"ADULTS",
IF(ISNUMBER(SEARCH("*CHILDREN*",DATA_GOES_HERE!AH937)),"CHILDREN",
IF(ISNUMBER(SEARCH("*TEENS*",DATA_GOES_HERE!AH937)),"TEENS"))))</f>
        <v>CHILDREN</v>
      </c>
      <c r="D938" t="str">
        <f>CONCATENATE(DATA_GOES_HERE!A937,CHAR(13),DATA_GOES_HERE!L937,", ",TEXT((DATA_GOES_HERE!J937),"MMM D")," ",TEXT((DATA_GOES_HERE!M937), "h:mm am/pm"))</f>
        <v xml:space="preserve"> Nashville Ballet presents Cinderella_x000D_Saturday, Apr 9 10:30 AM</v>
      </c>
    </row>
    <row r="939" spans="1:4" x14ac:dyDescent="0.25">
      <c r="A939" t="str">
        <f>DATA_GOES_HERE!Y768</f>
        <v>Green Hills</v>
      </c>
      <c r="B939" t="str">
        <f>IF(DATA_GOES_HERE!AH768="","",
IF(ISNUMBER(SEARCH("*ADULTS*",DATA_GOES_HERE!AH768)),"ADULTS",
IF(ISNUMBER(SEARCH("*CHILDREN*",DATA_GOES_HERE!AH768)),"CHILDREN",
IF(ISNUMBER(SEARCH("*TEENS*",DATA_GOES_HERE!AH768)),"TEENS"))))</f>
        <v>CHILDREN</v>
      </c>
      <c r="D939" t="str">
        <f>CONCATENATE(DATA_GOES_HERE!A768,CHAR(13),DATA_GOES_HERE!L768,", ",TEXT((DATA_GOES_HERE!J768),"MMM D")," ",TEXT((DATA_GOES_HERE!M768), "h:mm am/pm"))</f>
        <v xml:space="preserve"> Big Kids Club: Make Your Own Flag, Create Your Own Country_x000D_Thursday, Apr 28 4:00 PM</v>
      </c>
    </row>
    <row r="940" spans="1:4" x14ac:dyDescent="0.25">
      <c r="A940" t="str">
        <f>DATA_GOES_HERE!Y939</f>
        <v>Hermitage</v>
      </c>
      <c r="B940" t="str">
        <f>IF(DATA_GOES_HERE!AH939="","",
IF(ISNUMBER(SEARCH("*ADULTS*",DATA_GOES_HERE!AH939)),"ADULTS",
IF(ISNUMBER(SEARCH("*CHILDREN*",DATA_GOES_HERE!AH939)),"CHILDREN",
IF(ISNUMBER(SEARCH("*TEENS*",DATA_GOES_HERE!AH939)),"TEENS"))))</f>
        <v>TEENS</v>
      </c>
      <c r="D940" t="str">
        <f>CONCATENATE(DATA_GOES_HERE!A939,CHAR(13),DATA_GOES_HERE!L939,", ",TEXT((DATA_GOES_HERE!J939),"MMM D")," ",TEXT((DATA_GOES_HERE!M939), "h:mm am/pm"))</f>
        <v xml:space="preserve"> Make a Pysanky Egg_x000D_Saturday, Apr 9 2:00 PM</v>
      </c>
    </row>
    <row r="941" spans="1:4" x14ac:dyDescent="0.25">
      <c r="A941" t="str">
        <f>DATA_GOES_HERE!Y770</f>
        <v>Green Hills</v>
      </c>
      <c r="B941" t="str">
        <f>IF(DATA_GOES_HERE!AH770="","",
IF(ISNUMBER(SEARCH("*ADULTS*",DATA_GOES_HERE!AH770)),"ADULTS",
IF(ISNUMBER(SEARCH("*CHILDREN*",DATA_GOES_HERE!AH770)),"CHILDREN",
IF(ISNUMBER(SEARCH("*TEENS*",DATA_GOES_HERE!AH770)),"TEENS"))))</f>
        <v>TEENS</v>
      </c>
      <c r="D941" t="str">
        <f>CONCATENATE(DATA_GOES_HERE!A770,CHAR(13),DATA_GOES_HERE!L770,", ",TEXT((DATA_GOES_HERE!J770),"MMM D")," ",TEXT((DATA_GOES_HERE!M770), "h:mm am/pm"))</f>
        <v xml:space="preserve"> Teen Time_x000D_Friday, Apr 29 2:00 PM</v>
      </c>
    </row>
    <row r="942" spans="1:4" x14ac:dyDescent="0.25">
      <c r="A942" t="str">
        <f>DATA_GOES_HERE!Y941</f>
        <v>Inglewood</v>
      </c>
      <c r="B942" t="str">
        <f>IF(DATA_GOES_HERE!AH941="","",
IF(ISNUMBER(SEARCH("*ADULTS*",DATA_GOES_HERE!AH941)),"ADULTS",
IF(ISNUMBER(SEARCH("*CHILDREN*",DATA_GOES_HERE!AH941)),"CHILDREN",
IF(ISNUMBER(SEARCH("*TEENS*",DATA_GOES_HERE!AH941)),"TEENS"))))</f>
        <v>CHILDREN</v>
      </c>
      <c r="D942" t="str">
        <f>CONCATENATE(DATA_GOES_HERE!A941,CHAR(13),DATA_GOES_HERE!L941,", ",TEXT((DATA_GOES_HERE!J941),"MMM D")," ",TEXT((DATA_GOES_HERE!M941), "h:mm am/pm"))</f>
        <v xml:space="preserve"> Wonder Baby_x000D_Monday, Apr 11 11:00 AM</v>
      </c>
    </row>
    <row r="943" spans="1:4" x14ac:dyDescent="0.25">
      <c r="A943" t="str">
        <f>DATA_GOES_HERE!Y772</f>
        <v>Green Hills</v>
      </c>
      <c r="B943" t="str">
        <f>IF(DATA_GOES_HERE!AH772="","",
IF(ISNUMBER(SEARCH("*ADULTS*",DATA_GOES_HERE!AH772)),"ADULTS",
IF(ISNUMBER(SEARCH("*CHILDREN*",DATA_GOES_HERE!AH772)),"CHILDREN",
IF(ISNUMBER(SEARCH("*TEENS*",DATA_GOES_HERE!AH772)),"TEENS"))))</f>
        <v>ADULTS</v>
      </c>
      <c r="D943" t="str">
        <f>CONCATENATE(DATA_GOES_HERE!A772,CHAR(13),DATA_GOES_HERE!L772,", ",TEXT((DATA_GOES_HERE!J772),"MMM D")," ",TEXT((DATA_GOES_HERE!M772), "h:mm am/pm"))</f>
        <v xml:space="preserve"> Friends of Green Hills Branch Library Book Sale_x000D_Sunday, May 1 12:00 AM</v>
      </c>
    </row>
    <row r="944" spans="1:4" x14ac:dyDescent="0.25">
      <c r="A944" t="str">
        <f>DATA_GOES_HERE!Y943</f>
        <v>Hermitage</v>
      </c>
      <c r="B944" t="str">
        <f>IF(DATA_GOES_HERE!AH943="","",
IF(ISNUMBER(SEARCH("*ADULTS*",DATA_GOES_HERE!AH943)),"ADULTS",
IF(ISNUMBER(SEARCH("*CHILDREN*",DATA_GOES_HERE!AH943)),"CHILDREN",
IF(ISNUMBER(SEARCH("*TEENS*",DATA_GOES_HERE!AH943)),"TEENS"))))</f>
        <v>CHILDREN</v>
      </c>
      <c r="D944" t="str">
        <f>CONCATENATE(DATA_GOES_HERE!A943,CHAR(13),DATA_GOES_HERE!L943,", ",TEXT((DATA_GOES_HERE!J943),"MMM D")," ",TEXT((DATA_GOES_HERE!M943), "h:mm am/pm"))</f>
        <v xml:space="preserve"> Starlight Story Time: Make Your Own Flag, Create Your Own Country!_x000D_Monday, Apr 11 6:30 PM</v>
      </c>
    </row>
    <row r="945" spans="1:4" x14ac:dyDescent="0.25">
      <c r="A945" t="str">
        <f>DATA_GOES_HERE!Y774</f>
        <v>Green Hills</v>
      </c>
      <c r="B945" t="str">
        <f>IF(DATA_GOES_HERE!AH774="","",
IF(ISNUMBER(SEARCH("*ADULTS*",DATA_GOES_HERE!AH774)),"ADULTS",
IF(ISNUMBER(SEARCH("*CHILDREN*",DATA_GOES_HERE!AH774)),"CHILDREN",
IF(ISNUMBER(SEARCH("*TEENS*",DATA_GOES_HERE!AH774)),"TEENS"))))</f>
        <v>ADULTS</v>
      </c>
      <c r="D945" t="str">
        <f>CONCATENATE(DATA_GOES_HERE!A774,CHAR(13),DATA_GOES_HERE!L774,", ",TEXT((DATA_GOES_HERE!J774),"MMM D")," ",TEXT((DATA_GOES_HERE!M774), "h:mm am/pm"))</f>
        <v xml:space="preserve"> Friends of Green Hills Branch Library Book Sale_x000D_Monday, May 2 12:00 AM</v>
      </c>
    </row>
    <row r="946" spans="1:4" x14ac:dyDescent="0.25">
      <c r="A946" t="str">
        <f>DATA_GOES_HERE!Y945</f>
        <v>Hermitage</v>
      </c>
      <c r="B946" t="str">
        <f>IF(DATA_GOES_HERE!AH945="","",
IF(ISNUMBER(SEARCH("*ADULTS*",DATA_GOES_HERE!AH945)),"ADULTS",
IF(ISNUMBER(SEARCH("*CHILDREN*",DATA_GOES_HERE!AH945)),"CHILDREN",
IF(ISNUMBER(SEARCH("*TEENS*",DATA_GOES_HERE!AH945)),"TEENS"))))</f>
        <v>CHILDREN</v>
      </c>
      <c r="D946" t="str">
        <f>CONCATENATE(DATA_GOES_HERE!A945,CHAR(13),DATA_GOES_HERE!L945,", ",TEXT((DATA_GOES_HERE!J945),"MMM D")," ",TEXT((DATA_GOES_HERE!M945), "h:mm am/pm"))</f>
        <v xml:space="preserve"> Baby and Me_x000D_Tuesday, Apr 12 1:00 PM</v>
      </c>
    </row>
    <row r="947" spans="1:4" x14ac:dyDescent="0.25">
      <c r="A947" t="str">
        <f>DATA_GOES_HERE!Y776</f>
        <v>Green Hills</v>
      </c>
      <c r="B947" t="str">
        <f>IF(DATA_GOES_HERE!AH776="","",
IF(ISNUMBER(SEARCH("*ADULTS*",DATA_GOES_HERE!AH776)),"ADULTS",
IF(ISNUMBER(SEARCH("*CHILDREN*",DATA_GOES_HERE!AH776)),"CHILDREN",
IF(ISNUMBER(SEARCH("*TEENS*",DATA_GOES_HERE!AH776)),"TEENS"))))</f>
        <v>CHILDREN</v>
      </c>
      <c r="D947" t="str">
        <f>CONCATENATE(DATA_GOES_HERE!A776,CHAR(13),DATA_GOES_HERE!L776,", ",TEXT((DATA_GOES_HERE!J776),"MMM D")," ",TEXT((DATA_GOES_HERE!M776), "h:mm am/pm"))</f>
        <v xml:space="preserve"> Toddler Tales_x000D_Monday, May 2 11:15 AM</v>
      </c>
    </row>
    <row r="948" spans="1:4" x14ac:dyDescent="0.25">
      <c r="A948" t="str">
        <f>DATA_GOES_HERE!Y947</f>
        <v>Hermitage</v>
      </c>
      <c r="B948" t="str">
        <f>IF(DATA_GOES_HERE!AH947="","",
IF(ISNUMBER(SEARCH("*ADULTS*",DATA_GOES_HERE!AH947)),"ADULTS",
IF(ISNUMBER(SEARCH("*CHILDREN*",DATA_GOES_HERE!AH947)),"CHILDREN",
IF(ISNUMBER(SEARCH("*TEENS*",DATA_GOES_HERE!AH947)),"TEENS"))))</f>
        <v>ADULTS</v>
      </c>
      <c r="D948" t="str">
        <f>CONCATENATE(DATA_GOES_HERE!A947,CHAR(13),DATA_GOES_HERE!L947,", ",TEXT((DATA_GOES_HERE!J947),"MMM D")," ",TEXT((DATA_GOES_HERE!M947), "h:mm am/pm"))</f>
        <v xml:space="preserve"> Alebrijes Art Workshop with Jairo Prado_x000D_Tuesday, Apr 12 6:00 PM</v>
      </c>
    </row>
    <row r="949" spans="1:4" x14ac:dyDescent="0.25">
      <c r="A949" t="str">
        <f>DATA_GOES_HERE!Y778</f>
        <v>Green Hills</v>
      </c>
      <c r="B949" t="str">
        <f>IF(DATA_GOES_HERE!AH778="","",
IF(ISNUMBER(SEARCH("*ADULTS*",DATA_GOES_HERE!AH778)),"ADULTS",
IF(ISNUMBER(SEARCH("*CHILDREN*",DATA_GOES_HERE!AH778)),"CHILDREN",
IF(ISNUMBER(SEARCH("*TEENS*",DATA_GOES_HERE!AH778)),"TEENS"))))</f>
        <v>TEENS</v>
      </c>
      <c r="D949" t="str">
        <f>CONCATENATE(DATA_GOES_HERE!A778,CHAR(13),DATA_GOES_HERE!L778,", ",TEXT((DATA_GOES_HERE!J778),"MMM D")," ",TEXT((DATA_GOES_HERE!M778), "h:mm am/pm"))</f>
        <v xml:space="preserve"> Studio NPL: Digital Programs_x000D_Monday, May 2 2:30 PM</v>
      </c>
    </row>
    <row r="950" spans="1:4" x14ac:dyDescent="0.25">
      <c r="A950" t="str">
        <f>DATA_GOES_HERE!Y949</f>
        <v>Hermitage</v>
      </c>
      <c r="B950" t="str">
        <f>IF(DATA_GOES_HERE!AH949="","",
IF(ISNUMBER(SEARCH("*ADULTS*",DATA_GOES_HERE!AH949)),"ADULTS",
IF(ISNUMBER(SEARCH("*CHILDREN*",DATA_GOES_HERE!AH949)),"CHILDREN",
IF(ISNUMBER(SEARCH("*TEENS*",DATA_GOES_HERE!AH949)),"TEENS"))))</f>
        <v>CHILDREN</v>
      </c>
      <c r="D950" t="str">
        <f>CONCATENATE(DATA_GOES_HERE!A949,CHAR(13),DATA_GOES_HERE!L949,", ",TEXT((DATA_GOES_HERE!J949),"MMM D")," ",TEXT((DATA_GOES_HERE!M949), "h:mm am/pm"))</f>
        <v xml:space="preserve"> Story Time_x000D_Wednesday, Apr 13 10:00 AM</v>
      </c>
    </row>
    <row r="951" spans="1:4" x14ac:dyDescent="0.25">
      <c r="A951" t="str">
        <f>DATA_GOES_HERE!Y780</f>
        <v>Green Hills</v>
      </c>
      <c r="B951" t="str">
        <f>IF(DATA_GOES_HERE!AH780="","",
IF(ISNUMBER(SEARCH("*ADULTS*",DATA_GOES_HERE!AH780)),"ADULTS",
IF(ISNUMBER(SEARCH("*CHILDREN*",DATA_GOES_HERE!AH780)),"CHILDREN",
IF(ISNUMBER(SEARCH("*TEENS*",DATA_GOES_HERE!AH780)),"TEENS"))))</f>
        <v>CHILDREN</v>
      </c>
      <c r="D951" t="str">
        <f>CONCATENATE(DATA_GOES_HERE!A780,CHAR(13),DATA_GOES_HERE!L780,", ",TEXT((DATA_GOES_HERE!J780),"MMM D")," ",TEXT((DATA_GOES_HERE!M780), "h:mm am/pm"))</f>
        <v xml:space="preserve"> Sounds of Storytelling_x000D_Tuesday, May 3 10:30 AM</v>
      </c>
    </row>
    <row r="952" spans="1:4" x14ac:dyDescent="0.25">
      <c r="A952" t="str">
        <f>DATA_GOES_HERE!Y951</f>
        <v>Hadley Park</v>
      </c>
      <c r="B952" t="str">
        <f>IF(DATA_GOES_HERE!AH951="","",
IF(ISNUMBER(SEARCH("*ADULTS*",DATA_GOES_HERE!AH951)),"ADULTS",
IF(ISNUMBER(SEARCH("*CHILDREN*",DATA_GOES_HERE!AH951)),"CHILDREN",
IF(ISNUMBER(SEARCH("*TEENS*",DATA_GOES_HERE!AH951)),"TEENS"))))</f>
        <v>CHILDREN</v>
      </c>
      <c r="D952" t="str">
        <f>CONCATENATE(DATA_GOES_HERE!A951,CHAR(13),DATA_GOES_HERE!L951,", ",TEXT((DATA_GOES_HERE!J951),"MMM D")," ",TEXT((DATA_GOES_HERE!M951), "h:mm am/pm"))</f>
        <v xml:space="preserve"> Story Time with Miss Montoya: It's A Froggy Frog World_x000D_Wednesday, Apr 13 10:30 AM</v>
      </c>
    </row>
    <row r="953" spans="1:4" x14ac:dyDescent="0.25">
      <c r="A953" t="str">
        <f>DATA_GOES_HERE!Y782</f>
        <v>Green Hills</v>
      </c>
      <c r="B953" t="str">
        <f>IF(DATA_GOES_HERE!AH782="","",
IF(ISNUMBER(SEARCH("*ADULTS*",DATA_GOES_HERE!AH782)),"ADULTS",
IF(ISNUMBER(SEARCH("*CHILDREN*",DATA_GOES_HERE!AH782)),"CHILDREN",
IF(ISNUMBER(SEARCH("*TEENS*",DATA_GOES_HERE!AH782)),"TEENS"))))</f>
        <v>TEENS</v>
      </c>
      <c r="D953" t="str">
        <f>CONCATENATE(DATA_GOES_HERE!A782,CHAR(13),DATA_GOES_HERE!L782,", ",TEXT((DATA_GOES_HERE!J782),"MMM D")," ",TEXT((DATA_GOES_HERE!M782), "h:mm am/pm"))</f>
        <v xml:space="preserve"> Music Production_x000D_Tuesday, May 3 3:00 PM</v>
      </c>
    </row>
    <row r="954" spans="1:4" x14ac:dyDescent="0.25">
      <c r="A954" t="str">
        <f>DATA_GOES_HERE!Y953</f>
        <v>Hermitage</v>
      </c>
      <c r="B954" t="str">
        <f>IF(DATA_GOES_HERE!AH953="","",
IF(ISNUMBER(SEARCH("*ADULTS*",DATA_GOES_HERE!AH953)),"ADULTS",
IF(ISNUMBER(SEARCH("*CHILDREN*",DATA_GOES_HERE!AH953)),"CHILDREN",
IF(ISNUMBER(SEARCH("*TEENS*",DATA_GOES_HERE!AH953)),"TEENS"))))</f>
        <v>ADULTS</v>
      </c>
      <c r="D954" t="str">
        <f>CONCATENATE(DATA_GOES_HERE!A953,CHAR(13),DATA_GOES_HERE!L953,", ",TEXT((DATA_GOES_HERE!J953),"MMM D")," ",TEXT((DATA_GOES_HERE!M953), "h:mm am/pm"))</f>
        <v xml:space="preserve"> Tech Help with D'n'C_x000D_Friday, Apr 15 10:00 AM</v>
      </c>
    </row>
    <row r="955" spans="1:4" x14ac:dyDescent="0.25">
      <c r="A955" t="str">
        <f>DATA_GOES_HERE!Y784</f>
        <v>Green Hills</v>
      </c>
      <c r="B955" t="str">
        <f>IF(DATA_GOES_HERE!AH784="","",
IF(ISNUMBER(SEARCH("*ADULTS*",DATA_GOES_HERE!AH784)),"ADULTS",
IF(ISNUMBER(SEARCH("*CHILDREN*",DATA_GOES_HERE!AH784)),"CHILDREN",
IF(ISNUMBER(SEARCH("*TEENS*",DATA_GOES_HERE!AH784)),"TEENS"))))</f>
        <v>CHILDREN</v>
      </c>
      <c r="D955" t="str">
        <f>CONCATENATE(DATA_GOES_HERE!A784,CHAR(13),DATA_GOES_HERE!L784,", ",TEXT((DATA_GOES_HERE!J784),"MMM D")," ",TEXT((DATA_GOES_HERE!M784), "h:mm am/pm"))</f>
        <v xml:space="preserve"> Little Learners_x000D_Wednesday, May 4 10:30 AM</v>
      </c>
    </row>
    <row r="956" spans="1:4" x14ac:dyDescent="0.25">
      <c r="A956" t="str">
        <f>DATA_GOES_HERE!Y955</f>
        <v>Inglewood</v>
      </c>
      <c r="B956" t="str">
        <f>IF(DATA_GOES_HERE!AH955="","",
IF(ISNUMBER(SEARCH("*ADULTS*",DATA_GOES_HERE!AH955)),"ADULTS",
IF(ISNUMBER(SEARCH("*CHILDREN*",DATA_GOES_HERE!AH955)),"CHILDREN",
IF(ISNUMBER(SEARCH("*TEENS*",DATA_GOES_HERE!AH955)),"TEENS"))))</f>
        <v>ADULTS</v>
      </c>
      <c r="D956" t="str">
        <f>CONCATENATE(DATA_GOES_HERE!A955,CHAR(13),DATA_GOES_HERE!L955,", ",TEXT((DATA_GOES_HERE!J955),"MMM D")," ",TEXT((DATA_GOES_HERE!M955), "h:mm am/pm"))</f>
        <v xml:space="preserve"> Make a Pysanky Egg_x000D_Saturday, Apr 16 2:00 PM</v>
      </c>
    </row>
    <row r="957" spans="1:4" x14ac:dyDescent="0.25">
      <c r="A957" t="str">
        <f>DATA_GOES_HERE!Y786</f>
        <v>Green Hills</v>
      </c>
      <c r="B957" t="str">
        <f>IF(DATA_GOES_HERE!AH786="","",
IF(ISNUMBER(SEARCH("*ADULTS*",DATA_GOES_HERE!AH786)),"ADULTS",
IF(ISNUMBER(SEARCH("*CHILDREN*",DATA_GOES_HERE!AH786)),"CHILDREN",
IF(ISNUMBER(SEARCH("*TEENS*",DATA_GOES_HERE!AH786)),"TEENS"))))</f>
        <v>TEENS</v>
      </c>
      <c r="D957" t="str">
        <f>CONCATENATE(DATA_GOES_HERE!A786,CHAR(13),DATA_GOES_HERE!L786,", ",TEXT((DATA_GOES_HERE!J786),"MMM D")," ",TEXT((DATA_GOES_HERE!M786), "h:mm am/pm"))</f>
        <v xml:space="preserve"> Teen Time_x000D_Wednesday, May 4 2:00 PM</v>
      </c>
    </row>
    <row r="958" spans="1:4" x14ac:dyDescent="0.25">
      <c r="A958" t="str">
        <f>DATA_GOES_HERE!Y957</f>
        <v>Hermitage</v>
      </c>
      <c r="B958" t="str">
        <f>IF(DATA_GOES_HERE!AH957="","",
IF(ISNUMBER(SEARCH("*ADULTS*",DATA_GOES_HERE!AH957)),"ADULTS",
IF(ISNUMBER(SEARCH("*CHILDREN*",DATA_GOES_HERE!AH957)),"CHILDREN",
IF(ISNUMBER(SEARCH("*TEENS*",DATA_GOES_HERE!AH957)),"TEENS"))))</f>
        <v>ADULTS</v>
      </c>
      <c r="D958" t="str">
        <f>CONCATENATE(DATA_GOES_HERE!A957,CHAR(13),DATA_GOES_HERE!L957,", ",TEXT((DATA_GOES_HERE!J957),"MMM D")," ",TEXT((DATA_GOES_HERE!M957), "h:mm am/pm"))</f>
        <v xml:space="preserve"> Genealogy Workshop with Sue Cooper_x000D_Saturday, Apr 16 2:00 PM</v>
      </c>
    </row>
    <row r="959" spans="1:4" x14ac:dyDescent="0.25">
      <c r="A959" t="str">
        <f>DATA_GOES_HERE!Y788</f>
        <v>Green Hills</v>
      </c>
      <c r="B959" t="str">
        <f>IF(DATA_GOES_HERE!AH788="","",
IF(ISNUMBER(SEARCH("*ADULTS*",DATA_GOES_HERE!AH788)),"ADULTS",
IF(ISNUMBER(SEARCH("*CHILDREN*",DATA_GOES_HERE!AH788)),"CHILDREN",
IF(ISNUMBER(SEARCH("*TEENS*",DATA_GOES_HERE!AH788)),"TEENS"))))</f>
        <v>CHILDREN</v>
      </c>
      <c r="D959" t="str">
        <f>CONCATENATE(DATA_GOES_HERE!A788,CHAR(13),DATA_GOES_HERE!L788,", ",TEXT((DATA_GOES_HERE!J788),"MMM D")," ",TEXT((DATA_GOES_HERE!M788), "h:mm am/pm"))</f>
        <v xml:space="preserve"> Play and Learn_x000D_Wednesday, May 4 3:00 PM</v>
      </c>
    </row>
    <row r="960" spans="1:4" x14ac:dyDescent="0.25">
      <c r="A960" t="str">
        <f>DATA_GOES_HERE!Y959</f>
        <v>Inglewood</v>
      </c>
      <c r="B960" t="str">
        <f>IF(DATA_GOES_HERE!AH959="","",
IF(ISNUMBER(SEARCH("*ADULTS*",DATA_GOES_HERE!AH959)),"ADULTS",
IF(ISNUMBER(SEARCH("*CHILDREN*",DATA_GOES_HERE!AH959)),"CHILDREN",
IF(ISNUMBER(SEARCH("*TEENS*",DATA_GOES_HERE!AH959)),"TEENS"))))</f>
        <v>CHILDREN</v>
      </c>
      <c r="D960" t="str">
        <f>CONCATENATE(DATA_GOES_HERE!A959,CHAR(13),DATA_GOES_HERE!L959,", ",TEXT((DATA_GOES_HERE!J959),"MMM D")," ",TEXT((DATA_GOES_HERE!M959), "h:mm am/pm"))</f>
        <v xml:space="preserve"> Wonder Baby_x000D_Monday, Apr 18 10:00 AM</v>
      </c>
    </row>
    <row r="961" spans="1:4" x14ac:dyDescent="0.25">
      <c r="A961" t="str">
        <f>DATA_GOES_HERE!Y790</f>
        <v>Green Hills</v>
      </c>
      <c r="B961" t="str">
        <f>IF(DATA_GOES_HERE!AH790="","",
IF(ISNUMBER(SEARCH("*ADULTS*",DATA_GOES_HERE!AH790)),"ADULTS",
IF(ISNUMBER(SEARCH("*CHILDREN*",DATA_GOES_HERE!AH790)),"CHILDREN",
IF(ISNUMBER(SEARCH("*TEENS*",DATA_GOES_HERE!AH790)),"TEENS"))))</f>
        <v>TEENS</v>
      </c>
      <c r="D961" t="str">
        <f>CONCATENATE(DATA_GOES_HERE!A790,CHAR(13),DATA_GOES_HERE!L790,", ",TEXT((DATA_GOES_HERE!J790),"MMM D")," ",TEXT((DATA_GOES_HERE!M790), "h:mm am/pm"))</f>
        <v xml:space="preserve"> Studio NPL: Digital Programs_x000D_Thursday, May 5 2:30 PM</v>
      </c>
    </row>
    <row r="962" spans="1:4" x14ac:dyDescent="0.25">
      <c r="A962" t="str">
        <f>DATA_GOES_HERE!Y961</f>
        <v>Hermitage</v>
      </c>
      <c r="B962" t="str">
        <f>IF(DATA_GOES_HERE!AH961="","",
IF(ISNUMBER(SEARCH("*ADULTS*",DATA_GOES_HERE!AH961)),"ADULTS",
IF(ISNUMBER(SEARCH("*CHILDREN*",DATA_GOES_HERE!AH961)),"CHILDREN",
IF(ISNUMBER(SEARCH("*TEENS*",DATA_GOES_HERE!AH961)),"TEENS"))))</f>
        <v>CHILDREN</v>
      </c>
      <c r="D962" t="str">
        <f>CONCATENATE(DATA_GOES_HERE!A961,CHAR(13),DATA_GOES_HERE!L961,", ",TEXT((DATA_GOES_HERE!J961),"MMM D")," ",TEXT((DATA_GOES_HERE!M961), "h:mm am/pm"))</f>
        <v xml:space="preserve"> Baby and Me_x000D_Tuesday, Apr 19 1:00 PM</v>
      </c>
    </row>
    <row r="963" spans="1:4" x14ac:dyDescent="0.25">
      <c r="A963" t="str">
        <f>DATA_GOES_HERE!Y792</f>
        <v>Green Hills</v>
      </c>
      <c r="B963" t="str">
        <f>IF(DATA_GOES_HERE!AH792="","",
IF(ISNUMBER(SEARCH("*ADULTS*",DATA_GOES_HERE!AH792)),"ADULTS",
IF(ISNUMBER(SEARCH("*CHILDREN*",DATA_GOES_HERE!AH792)),"CHILDREN",
IF(ISNUMBER(SEARCH("*TEENS*",DATA_GOES_HERE!AH792)),"TEENS"))))</f>
        <v>TEENS</v>
      </c>
      <c r="D963" t="str">
        <f>CONCATENATE(DATA_GOES_HERE!A792,CHAR(13),DATA_GOES_HERE!L792,", ",TEXT((DATA_GOES_HERE!J792),"MMM D")," ",TEXT((DATA_GOES_HERE!M792), "h:mm am/pm"))</f>
        <v xml:space="preserve"> Teen Time_x000D_Friday, May 6 2:00 PM</v>
      </c>
    </row>
    <row r="964" spans="1:4" x14ac:dyDescent="0.25">
      <c r="A964" t="str">
        <f>DATA_GOES_HERE!Y963</f>
        <v>Hermitage</v>
      </c>
      <c r="B964" t="str">
        <f>IF(DATA_GOES_HERE!AH963="","",
IF(ISNUMBER(SEARCH("*ADULTS*",DATA_GOES_HERE!AH963)),"ADULTS",
IF(ISNUMBER(SEARCH("*CHILDREN*",DATA_GOES_HERE!AH963)),"CHILDREN",
IF(ISNUMBER(SEARCH("*TEENS*",DATA_GOES_HERE!AH963)),"TEENS"))))</f>
        <v>ADULTS</v>
      </c>
      <c r="D964" t="str">
        <f>CONCATENATE(DATA_GOES_HERE!A963,CHAR(13),DATA_GOES_HERE!L963,", ",TEXT((DATA_GOES_HERE!J963),"MMM D")," ",TEXT((DATA_GOES_HERE!M963), "h:mm am/pm"))</f>
        <v xml:space="preserve"> Book Club: Station Eleven by Emily St. John Mandel_x000D_Tuesday, Apr 19 6:30 PM</v>
      </c>
    </row>
    <row r="965" spans="1:4" x14ac:dyDescent="0.25">
      <c r="A965" t="str">
        <f>DATA_GOES_HERE!Y794</f>
        <v>Green Hills</v>
      </c>
      <c r="B965" t="str">
        <f>IF(DATA_GOES_HERE!AH794="","",
IF(ISNUMBER(SEARCH("*ADULTS*",DATA_GOES_HERE!AH794)),"ADULTS",
IF(ISNUMBER(SEARCH("*CHILDREN*",DATA_GOES_HERE!AH794)),"CHILDREN",
IF(ISNUMBER(SEARCH("*TEENS*",DATA_GOES_HERE!AH794)),"TEENS"))))</f>
        <v>CHILDREN</v>
      </c>
      <c r="D965" t="str">
        <f>CONCATENATE(DATA_GOES_HERE!A794,CHAR(13),DATA_GOES_HERE!L794,", ",TEXT((DATA_GOES_HERE!J794),"MMM D")," ",TEXT((DATA_GOES_HERE!M794), "h:mm am/pm"))</f>
        <v xml:space="preserve"> Yoga for Kids_x000D_Saturday, May 7 3:00 PM</v>
      </c>
    </row>
    <row r="966" spans="1:4" x14ac:dyDescent="0.25">
      <c r="A966" t="str">
        <f>DATA_GOES_HERE!Y965</f>
        <v>Inglewood</v>
      </c>
      <c r="B966" t="str">
        <f>IF(DATA_GOES_HERE!AH965="","",
IF(ISNUMBER(SEARCH("*ADULTS*",DATA_GOES_HERE!AH965)),"ADULTS",
IF(ISNUMBER(SEARCH("*CHILDREN*",DATA_GOES_HERE!AH965)),"CHILDREN",
IF(ISNUMBER(SEARCH("*TEENS*",DATA_GOES_HERE!AH965)),"TEENS"))))</f>
        <v>CHILDREN</v>
      </c>
      <c r="D966" t="str">
        <f>CONCATENATE(DATA_GOES_HERE!A965,CHAR(13),DATA_GOES_HERE!L965,", ",TEXT((DATA_GOES_HERE!J965),"MMM D")," ",TEXT((DATA_GOES_HERE!M965), "h:mm am/pm"))</f>
        <v xml:space="preserve"> Preschool Story Time_x000D_Wednesday, Apr 20 10:30 AM</v>
      </c>
    </row>
    <row r="967" spans="1:4" x14ac:dyDescent="0.25">
      <c r="A967" t="str">
        <f>DATA_GOES_HERE!Y796</f>
        <v>Green Hills</v>
      </c>
      <c r="B967" t="str">
        <f>IF(DATA_GOES_HERE!AH796="","",
IF(ISNUMBER(SEARCH("*ADULTS*",DATA_GOES_HERE!AH796)),"ADULTS",
IF(ISNUMBER(SEARCH("*CHILDREN*",DATA_GOES_HERE!AH796)),"CHILDREN",
IF(ISNUMBER(SEARCH("*TEENS*",DATA_GOES_HERE!AH796)),"TEENS"))))</f>
        <v>CHILDREN</v>
      </c>
      <c r="D967" t="str">
        <f>CONCATENATE(DATA_GOES_HERE!A796,CHAR(13),DATA_GOES_HERE!L796,", ",TEXT((DATA_GOES_HERE!J796),"MMM D")," ",TEXT((DATA_GOES_HERE!M796), "h:mm am/pm"))</f>
        <v xml:space="preserve"> Toddler Tales_x000D_Monday, May 9 10:30 AM</v>
      </c>
    </row>
    <row r="968" spans="1:4" x14ac:dyDescent="0.25">
      <c r="A968" t="str">
        <f>DATA_GOES_HERE!Y967</f>
        <v>Hadley Park</v>
      </c>
      <c r="B968" t="str">
        <f>IF(DATA_GOES_HERE!AH967="","",
IF(ISNUMBER(SEARCH("*ADULTS*",DATA_GOES_HERE!AH967)),"ADULTS",
IF(ISNUMBER(SEARCH("*CHILDREN*",DATA_GOES_HERE!AH967)),"CHILDREN",
IF(ISNUMBER(SEARCH("*TEENS*",DATA_GOES_HERE!AH967)),"TEENS"))))</f>
        <v>TEENS</v>
      </c>
      <c r="D968" t="str">
        <f>CONCATENATE(DATA_GOES_HERE!A967,CHAR(13),DATA_GOES_HERE!L967,", ",TEXT((DATA_GOES_HERE!J967),"MMM D")," ",TEXT((DATA_GOES_HERE!M967), "h:mm am/pm"))</f>
        <v xml:space="preserve"> Drug and Alcohol Awareness Workshop_x000D_Thursday, Apr 21 3:30 PM</v>
      </c>
    </row>
    <row r="969" spans="1:4" x14ac:dyDescent="0.25">
      <c r="A969" t="str">
        <f>DATA_GOES_HERE!Y798</f>
        <v>Green Hills</v>
      </c>
      <c r="B969" t="str">
        <f>IF(DATA_GOES_HERE!AH798="","",
IF(ISNUMBER(SEARCH("*ADULTS*",DATA_GOES_HERE!AH798)),"ADULTS",
IF(ISNUMBER(SEARCH("*CHILDREN*",DATA_GOES_HERE!AH798)),"CHILDREN",
IF(ISNUMBER(SEARCH("*TEENS*",DATA_GOES_HERE!AH798)),"TEENS"))))</f>
        <v>TEENS</v>
      </c>
      <c r="D969" t="str">
        <f>CONCATENATE(DATA_GOES_HERE!A798,CHAR(13),DATA_GOES_HERE!L798,", ",TEXT((DATA_GOES_HERE!J798),"MMM D")," ",TEXT((DATA_GOES_HERE!M798), "h:mm am/pm"))</f>
        <v xml:space="preserve"> Teen Time_x000D_Monday, May 9 2:00 PM</v>
      </c>
    </row>
    <row r="970" spans="1:4" x14ac:dyDescent="0.25">
      <c r="A970" t="str">
        <f>DATA_GOES_HERE!Y969</f>
        <v>Inglewood</v>
      </c>
      <c r="B970" t="str">
        <f>IF(DATA_GOES_HERE!AH969="","",
IF(ISNUMBER(SEARCH("*ADULTS*",DATA_GOES_HERE!AH969)),"ADULTS",
IF(ISNUMBER(SEARCH("*CHILDREN*",DATA_GOES_HERE!AH969)),"CHILDREN",
IF(ISNUMBER(SEARCH("*TEENS*",DATA_GOES_HERE!AH969)),"TEENS"))))</f>
        <v>CHILDREN</v>
      </c>
      <c r="D970" t="str">
        <f>CONCATENATE(DATA_GOES_HERE!A969,CHAR(13),DATA_GOES_HERE!L969,", ",TEXT((DATA_GOES_HERE!J969),"MMM D")," ",TEXT((DATA_GOES_HERE!M969), "h:mm am/pm"))</f>
        <v xml:space="preserve"> Science Saturday: Gravity_x000D_Saturday, Apr 23 10:00 AM</v>
      </c>
    </row>
    <row r="971" spans="1:4" x14ac:dyDescent="0.25">
      <c r="A971" t="str">
        <f>DATA_GOES_HERE!Y800</f>
        <v>Green Hills</v>
      </c>
      <c r="B971" t="str">
        <f>IF(DATA_GOES_HERE!AH800="","",
IF(ISNUMBER(SEARCH("*ADULTS*",DATA_GOES_HERE!AH800)),"ADULTS",
IF(ISNUMBER(SEARCH("*CHILDREN*",DATA_GOES_HERE!AH800)),"CHILDREN",
IF(ISNUMBER(SEARCH("*TEENS*",DATA_GOES_HERE!AH800)),"TEENS"))))</f>
        <v>CHILDREN</v>
      </c>
      <c r="D971" t="str">
        <f>CONCATENATE(DATA_GOES_HERE!A800,CHAR(13),DATA_GOES_HERE!L800,", ",TEXT((DATA_GOES_HERE!J800),"MMM D")," ",TEXT((DATA_GOES_HERE!M800), "h:mm am/pm"))</f>
        <v xml:space="preserve"> Stories and STEAM _x000D_Monday, May 9 4:00 PM</v>
      </c>
    </row>
    <row r="972" spans="1:4" x14ac:dyDescent="0.25">
      <c r="A972" t="str">
        <f>DATA_GOES_HERE!Y971</f>
        <v>Inglewood</v>
      </c>
      <c r="B972" t="str">
        <f>IF(DATA_GOES_HERE!AH971="","",
IF(ISNUMBER(SEARCH("*ADULTS*",DATA_GOES_HERE!AH971)),"ADULTS",
IF(ISNUMBER(SEARCH("*CHILDREN*",DATA_GOES_HERE!AH971)),"CHILDREN",
IF(ISNUMBER(SEARCH("*TEENS*",DATA_GOES_HERE!AH971)),"TEENS"))))</f>
        <v>CHILDREN</v>
      </c>
      <c r="D972" t="str">
        <f>CONCATENATE(DATA_GOES_HERE!A971,CHAR(13),DATA_GOES_HERE!L971,", ",TEXT((DATA_GOES_HERE!J971),"MMM D")," ",TEXT((DATA_GOES_HERE!M971), "h:mm am/pm"))</f>
        <v xml:space="preserve"> Wonder Baby_x000D_Monday, Apr 25 11:00 AM</v>
      </c>
    </row>
    <row r="973" spans="1:4" x14ac:dyDescent="0.25">
      <c r="A973" t="str">
        <f>DATA_GOES_HERE!Y802</f>
        <v>Green Hills</v>
      </c>
      <c r="B973" t="str">
        <f>IF(DATA_GOES_HERE!AH802="","",
IF(ISNUMBER(SEARCH("*ADULTS*",DATA_GOES_HERE!AH802)),"ADULTS",
IF(ISNUMBER(SEARCH("*CHILDREN*",DATA_GOES_HERE!AH802)),"CHILDREN",
IF(ISNUMBER(SEARCH("*TEENS*",DATA_GOES_HERE!AH802)),"TEENS"))))</f>
        <v>ADULTS</v>
      </c>
      <c r="D973" t="str">
        <f>CONCATENATE(DATA_GOES_HERE!A802,CHAR(13),DATA_GOES_HERE!L802,", ",TEXT((DATA_GOES_HERE!J802),"MMM D")," ",TEXT((DATA_GOES_HERE!M802), "h:mm am/pm"))</f>
        <v xml:space="preserve"> Finding Reliable Health Information Online_x000D_Tuesday, May 10 10:30 AM</v>
      </c>
    </row>
    <row r="974" spans="1:4" x14ac:dyDescent="0.25">
      <c r="A974" t="str">
        <f>DATA_GOES_HERE!Y973</f>
        <v>Hadley Park</v>
      </c>
      <c r="B974" t="str">
        <f>IF(DATA_GOES_HERE!AH973="","",
IF(ISNUMBER(SEARCH("*ADULTS*",DATA_GOES_HERE!AH973)),"ADULTS",
IF(ISNUMBER(SEARCH("*CHILDREN*",DATA_GOES_HERE!AH973)),"CHILDREN",
IF(ISNUMBER(SEARCH("*TEENS*",DATA_GOES_HERE!AH973)),"TEENS"))))</f>
        <v>ADULTS</v>
      </c>
      <c r="D974" t="str">
        <f>CONCATENATE(DATA_GOES_HERE!A973,CHAR(13),DATA_GOES_HERE!L973,", ",TEXT((DATA_GOES_HERE!J973),"MMM D")," ",TEXT((DATA_GOES_HERE!M973), "h:mm am/pm"))</f>
        <v xml:space="preserve"> Music Movie Matinee_x000D_Tuesday, Apr 26 10:00 AM</v>
      </c>
    </row>
    <row r="975" spans="1:4" x14ac:dyDescent="0.25">
      <c r="A975" t="str">
        <f>DATA_GOES_HERE!Y804</f>
        <v>Green Hills</v>
      </c>
      <c r="B975" t="str">
        <f>IF(DATA_GOES_HERE!AH804="","",
IF(ISNUMBER(SEARCH("*ADULTS*",DATA_GOES_HERE!AH804)),"ADULTS",
IF(ISNUMBER(SEARCH("*CHILDREN*",DATA_GOES_HERE!AH804)),"CHILDREN",
IF(ISNUMBER(SEARCH("*TEENS*",DATA_GOES_HERE!AH804)),"TEENS"))))</f>
        <v>TEENS</v>
      </c>
      <c r="D975" t="str">
        <f>CONCATENATE(DATA_GOES_HERE!A804,CHAR(13),DATA_GOES_HERE!L804,", ",TEXT((DATA_GOES_HERE!J804),"MMM D")," ",TEXT((DATA_GOES_HERE!M804), "h:mm am/pm"))</f>
        <v xml:space="preserve"> Teen Time_x000D_Tuesday, May 10 2:00 PM</v>
      </c>
    </row>
    <row r="976" spans="1:4" x14ac:dyDescent="0.25">
      <c r="A976" t="str">
        <f>DATA_GOES_HERE!Y975</f>
        <v>Hermitage</v>
      </c>
      <c r="B976" t="str">
        <f>IF(DATA_GOES_HERE!AH975="","",
IF(ISNUMBER(SEARCH("*ADULTS*",DATA_GOES_HERE!AH975)),"ADULTS",
IF(ISNUMBER(SEARCH("*CHILDREN*",DATA_GOES_HERE!AH975)),"CHILDREN",
IF(ISNUMBER(SEARCH("*TEENS*",DATA_GOES_HERE!AH975)),"TEENS"))))</f>
        <v>TEENS</v>
      </c>
      <c r="D976" t="str">
        <f>CONCATENATE(DATA_GOES_HERE!A975,CHAR(13),DATA_GOES_HERE!L975,", ",TEXT((DATA_GOES_HERE!J975),"MMM D")," ",TEXT((DATA_GOES_HERE!M975), "h:mm am/pm"))</f>
        <v xml:space="preserve"> Crafty Tuesdays_x000D_Tuesday, Apr 26 4:00 PM</v>
      </c>
    </row>
    <row r="977" spans="1:4" x14ac:dyDescent="0.25">
      <c r="A977" t="str">
        <f>DATA_GOES_HERE!Y806</f>
        <v>Green Hills</v>
      </c>
      <c r="B977" t="str">
        <f>IF(DATA_GOES_HERE!AH806="","",
IF(ISNUMBER(SEARCH("*ADULTS*",DATA_GOES_HERE!AH806)),"ADULTS",
IF(ISNUMBER(SEARCH("*CHILDREN*",DATA_GOES_HERE!AH806)),"CHILDREN",
IF(ISNUMBER(SEARCH("*TEENS*",DATA_GOES_HERE!AH806)),"TEENS"))))</f>
        <v>TEENS</v>
      </c>
      <c r="D977" t="str">
        <f>CONCATENATE(DATA_GOES_HERE!A806,CHAR(13),DATA_GOES_HERE!L806,", ",TEXT((DATA_GOES_HERE!J806),"MMM D")," ",TEXT((DATA_GOES_HERE!M806), "h:mm am/pm"))</f>
        <v xml:space="preserve"> Music Production_x000D_Tuesday, May 10 3:00 PM</v>
      </c>
    </row>
    <row r="978" spans="1:4" x14ac:dyDescent="0.25">
      <c r="A978" t="str">
        <f>DATA_GOES_HERE!Y977</f>
        <v>Hermitage</v>
      </c>
      <c r="B978" t="str">
        <f>IF(DATA_GOES_HERE!AH977="","",
IF(ISNUMBER(SEARCH("*ADULTS*",DATA_GOES_HERE!AH977)),"ADULTS",
IF(ISNUMBER(SEARCH("*CHILDREN*",DATA_GOES_HERE!AH977)),"CHILDREN",
IF(ISNUMBER(SEARCH("*TEENS*",DATA_GOES_HERE!AH977)),"TEENS"))))</f>
        <v>CHILDREN</v>
      </c>
      <c r="D978" t="str">
        <f>CONCATENATE(DATA_GOES_HERE!A977,CHAR(13),DATA_GOES_HERE!L977,", ",TEXT((DATA_GOES_HERE!J977),"MMM D")," ",TEXT((DATA_GOES_HERE!M977), "h:mm am/pm"))</f>
        <v xml:space="preserve"> Story Time_x000D_Wednesday, Apr 27 10:00 AM</v>
      </c>
    </row>
    <row r="979" spans="1:4" x14ac:dyDescent="0.25">
      <c r="A979" t="str">
        <f>DATA_GOES_HERE!Y808</f>
        <v>Green Hills</v>
      </c>
      <c r="B979" t="str">
        <f>IF(DATA_GOES_HERE!AH808="","",
IF(ISNUMBER(SEARCH("*ADULTS*",DATA_GOES_HERE!AH808)),"ADULTS",
IF(ISNUMBER(SEARCH("*CHILDREN*",DATA_GOES_HERE!AH808)),"CHILDREN",
IF(ISNUMBER(SEARCH("*TEENS*",DATA_GOES_HERE!AH808)),"TEENS"))))</f>
        <v>CHILDREN</v>
      </c>
      <c r="D979" t="str">
        <f>CONCATENATE(DATA_GOES_HERE!A808,CHAR(13),DATA_GOES_HERE!L808,", ",TEXT((DATA_GOES_HERE!J808),"MMM D")," ",TEXT((DATA_GOES_HERE!M808), "h:mm am/pm"))</f>
        <v xml:space="preserve"> Little Learners_x000D_Wednesday, May 11 10:30 AM</v>
      </c>
    </row>
    <row r="980" spans="1:4" x14ac:dyDescent="0.25">
      <c r="A980" t="str">
        <f>DATA_GOES_HERE!Y979</f>
        <v>Inglewood</v>
      </c>
      <c r="B980" t="str">
        <f>IF(DATA_GOES_HERE!AH979="","",
IF(ISNUMBER(SEARCH("*ADULTS*",DATA_GOES_HERE!AH979)),"ADULTS",
IF(ISNUMBER(SEARCH("*CHILDREN*",DATA_GOES_HERE!AH979)),"CHILDREN",
IF(ISNUMBER(SEARCH("*TEENS*",DATA_GOES_HERE!AH979)),"TEENS"))))</f>
        <v>CHILDREN</v>
      </c>
      <c r="D980" t="str">
        <f>CONCATENATE(DATA_GOES_HERE!A979,CHAR(13),DATA_GOES_HERE!L979,", ",TEXT((DATA_GOES_HERE!J979),"MMM D")," ",TEXT((DATA_GOES_HERE!M979), "h:mm am/pm"))</f>
        <v xml:space="preserve"> Preschool Story Time_x000D_Wednesday, Apr 27 10:30 AM</v>
      </c>
    </row>
    <row r="981" spans="1:4" x14ac:dyDescent="0.25">
      <c r="A981" t="str">
        <f>DATA_GOES_HERE!Y810</f>
        <v>Green Hills</v>
      </c>
      <c r="B981" t="str">
        <f>IF(DATA_GOES_HERE!AH810="","",
IF(ISNUMBER(SEARCH("*ADULTS*",DATA_GOES_HERE!AH810)),"ADULTS",
IF(ISNUMBER(SEARCH("*CHILDREN*",DATA_GOES_HERE!AH810)),"CHILDREN",
IF(ISNUMBER(SEARCH("*TEENS*",DATA_GOES_HERE!AH810)),"TEENS"))))</f>
        <v>TEENS</v>
      </c>
      <c r="D981" t="str">
        <f>CONCATENATE(DATA_GOES_HERE!A810,CHAR(13),DATA_GOES_HERE!L810,", ",TEXT((DATA_GOES_HERE!J810),"MMM D")," ",TEXT((DATA_GOES_HERE!M810), "h:mm am/pm"))</f>
        <v xml:space="preserve"> Teen Time_x000D_Wednesday, May 11 2:00 PM</v>
      </c>
    </row>
    <row r="982" spans="1:4" x14ac:dyDescent="0.25">
      <c r="A982" t="str">
        <f>DATA_GOES_HERE!Y981</f>
        <v>Hermitage</v>
      </c>
      <c r="B982" t="str">
        <f>IF(DATA_GOES_HERE!AH981="","",
IF(ISNUMBER(SEARCH("*ADULTS*",DATA_GOES_HERE!AH981)),"ADULTS",
IF(ISNUMBER(SEARCH("*CHILDREN*",DATA_GOES_HERE!AH981)),"CHILDREN",
IF(ISNUMBER(SEARCH("*TEENS*",DATA_GOES_HERE!AH981)),"TEENS"))))</f>
        <v>CHILDREN</v>
      </c>
      <c r="D982" t="str">
        <f>CONCATENATE(DATA_GOES_HERE!A981,CHAR(13),DATA_GOES_HERE!L981,", ",TEXT((DATA_GOES_HERE!J981),"MMM D")," ",TEXT((DATA_GOES_HERE!M981), "h:mm am/pm"))</f>
        <v xml:space="preserve"> LEGO Club_x000D_Thursday, Apr 28 4:00 PM</v>
      </c>
    </row>
    <row r="983" spans="1:4" x14ac:dyDescent="0.25">
      <c r="A983" t="str">
        <f>DATA_GOES_HERE!Y812</f>
        <v>Green Hills</v>
      </c>
      <c r="B983" t="str">
        <f>IF(DATA_GOES_HERE!AH812="","",
IF(ISNUMBER(SEARCH("*ADULTS*",DATA_GOES_HERE!AH812)),"ADULTS",
IF(ISNUMBER(SEARCH("*CHILDREN*",DATA_GOES_HERE!AH812)),"CHILDREN",
IF(ISNUMBER(SEARCH("*TEENS*",DATA_GOES_HERE!AH812)),"TEENS"))))</f>
        <v>CHILDREN</v>
      </c>
      <c r="D983" t="str">
        <f>CONCATENATE(DATA_GOES_HERE!A812,CHAR(13),DATA_GOES_HERE!L812,", ",TEXT((DATA_GOES_HERE!J812),"MMM D")," ",TEXT((DATA_GOES_HERE!M812), "h:mm am/pm"))</f>
        <v xml:space="preserve"> Play and Learn_x000D_Wednesday, May 11 3:00 PM</v>
      </c>
    </row>
    <row r="984" spans="1:4" x14ac:dyDescent="0.25">
      <c r="A984" t="str">
        <f>DATA_GOES_HERE!Y983</f>
        <v>Hermitage</v>
      </c>
      <c r="B984" t="str">
        <f>IF(DATA_GOES_HERE!AH983="","",
IF(ISNUMBER(SEARCH("*ADULTS*",DATA_GOES_HERE!AH983)),"ADULTS",
IF(ISNUMBER(SEARCH("*CHILDREN*",DATA_GOES_HERE!AH983)),"CHILDREN",
IF(ISNUMBER(SEARCH("*TEENS*",DATA_GOES_HERE!AH983)),"TEENS"))))</f>
        <v>CHILDREN</v>
      </c>
      <c r="D984" t="str">
        <f>CONCATENATE(DATA_GOES_HERE!A983,CHAR(13),DATA_GOES_HERE!L983,", ",TEXT((DATA_GOES_HERE!J983),"MMM D")," ",TEXT((DATA_GOES_HERE!M983), "h:mm am/pm"))</f>
        <v xml:space="preserve"> Nashville Ballet presents Cinderella_x000D_Friday, Apr 29 4:00 PM</v>
      </c>
    </row>
    <row r="985" spans="1:4" x14ac:dyDescent="0.25">
      <c r="A985" t="str">
        <f>DATA_GOES_HERE!Y814</f>
        <v>Green Hills</v>
      </c>
      <c r="B985" t="str">
        <f>IF(DATA_GOES_HERE!AH814="","",
IF(ISNUMBER(SEARCH("*ADULTS*",DATA_GOES_HERE!AH814)),"ADULTS",
IF(ISNUMBER(SEARCH("*CHILDREN*",DATA_GOES_HERE!AH814)),"CHILDREN",
IF(ISNUMBER(SEARCH("*TEENS*",DATA_GOES_HERE!AH814)),"TEENS"))))</f>
        <v>TEENS</v>
      </c>
      <c r="D985" t="str">
        <f>CONCATENATE(DATA_GOES_HERE!A814,CHAR(13),DATA_GOES_HERE!L814,", ",TEXT((DATA_GOES_HERE!J814),"MMM D")," ",TEXT((DATA_GOES_HERE!M814), "h:mm am/pm"))</f>
        <v xml:space="preserve"> Studio NPL: Digital Programs_x000D_Thursday, May 12 2:30 PM</v>
      </c>
    </row>
    <row r="986" spans="1:4" x14ac:dyDescent="0.25">
      <c r="A986" t="str">
        <f>DATA_GOES_HERE!Y985</f>
        <v>Inglewood</v>
      </c>
      <c r="B986" t="str">
        <f>IF(DATA_GOES_HERE!AH985="","",
IF(ISNUMBER(SEARCH("*ADULTS*",DATA_GOES_HERE!AH985)),"ADULTS",
IF(ISNUMBER(SEARCH("*CHILDREN*",DATA_GOES_HERE!AH985)),"CHILDREN",
IF(ISNUMBER(SEARCH("*TEENS*",DATA_GOES_HERE!AH985)),"TEENS"))))</f>
        <v>CHILDREN</v>
      </c>
      <c r="D986" t="str">
        <f>CONCATENATE(DATA_GOES_HERE!A985,CHAR(13),DATA_GOES_HERE!L985,", ",TEXT((DATA_GOES_HERE!J985),"MMM D")," ",TEXT((DATA_GOES_HERE!M985), "h:mm am/pm"))</f>
        <v xml:space="preserve"> Wonder Baby_x000D_Monday, May 2 11:00 AM</v>
      </c>
    </row>
    <row r="987" spans="1:4" x14ac:dyDescent="0.25">
      <c r="A987" t="str">
        <f>DATA_GOES_HERE!Y816</f>
        <v>Green Hills</v>
      </c>
      <c r="B987" t="str">
        <f>IF(DATA_GOES_HERE!AH816="","",
IF(ISNUMBER(SEARCH("*ADULTS*",DATA_GOES_HERE!AH816)),"ADULTS",
IF(ISNUMBER(SEARCH("*CHILDREN*",DATA_GOES_HERE!AH816)),"CHILDREN",
IF(ISNUMBER(SEARCH("*TEENS*",DATA_GOES_HERE!AH816)),"TEENS"))))</f>
        <v>CHILDREN</v>
      </c>
      <c r="D987" t="str">
        <f>CONCATENATE(DATA_GOES_HERE!A816,CHAR(13),DATA_GOES_HERE!L816,", ",TEXT((DATA_GOES_HERE!J816),"MMM D")," ",TEXT((DATA_GOES_HERE!M816), "h:mm am/pm"))</f>
        <v xml:space="preserve"> Discovery Club _x000D_Friday, May 13 10:30 AM</v>
      </c>
    </row>
    <row r="988" spans="1:4" x14ac:dyDescent="0.25">
      <c r="A988" t="str">
        <f>DATA_GOES_HERE!Y987</f>
        <v>Hermitage</v>
      </c>
      <c r="B988" t="str">
        <f>IF(DATA_GOES_HERE!AH987="","",
IF(ISNUMBER(SEARCH("*ADULTS*",DATA_GOES_HERE!AH987)),"ADULTS",
IF(ISNUMBER(SEARCH("*CHILDREN*",DATA_GOES_HERE!AH987)),"CHILDREN",
IF(ISNUMBER(SEARCH("*TEENS*",DATA_GOES_HERE!AH987)),"TEENS"))))</f>
        <v>CHILDREN</v>
      </c>
      <c r="D988" t="str">
        <f>CONCATENATE(DATA_GOES_HERE!A987,CHAR(13),DATA_GOES_HERE!L987,", ",TEXT((DATA_GOES_HERE!J987),"MMM D")," ",TEXT((DATA_GOES_HERE!M987), "h:mm am/pm"))</f>
        <v xml:space="preserve"> Baby and Me_x000D_Tuesday, May 3 1:00 PM</v>
      </c>
    </row>
    <row r="989" spans="1:4" x14ac:dyDescent="0.25">
      <c r="A989" t="str">
        <f>DATA_GOES_HERE!Y818</f>
        <v>Green Hills</v>
      </c>
      <c r="B989" t="str">
        <f>IF(DATA_GOES_HERE!AH818="","",
IF(ISNUMBER(SEARCH("*ADULTS*",DATA_GOES_HERE!AH818)),"ADULTS",
IF(ISNUMBER(SEARCH("*CHILDREN*",DATA_GOES_HERE!AH818)),"CHILDREN",
IF(ISNUMBER(SEARCH("*TEENS*",DATA_GOES_HERE!AH818)),"TEENS"))))</f>
        <v>CHILDREN</v>
      </c>
      <c r="D989" t="str">
        <f>CONCATENATE(DATA_GOES_HERE!A818,CHAR(13),DATA_GOES_HERE!L818,", ",TEXT((DATA_GOES_HERE!J818),"MMM D")," ",TEXT((DATA_GOES_HERE!M818), "h:mm am/pm"))</f>
        <v xml:space="preserve"> READing Paws_x000D_Saturday, May 14 1:00 PM</v>
      </c>
    </row>
    <row r="990" spans="1:4" x14ac:dyDescent="0.25">
      <c r="A990" t="str">
        <f>DATA_GOES_HERE!Y989</f>
        <v>Hermitage</v>
      </c>
      <c r="B990" t="str">
        <f>IF(DATA_GOES_HERE!AH989="","",
IF(ISNUMBER(SEARCH("*ADULTS*",DATA_GOES_HERE!AH989)),"ADULTS",
IF(ISNUMBER(SEARCH("*CHILDREN*",DATA_GOES_HERE!AH989)),"CHILDREN",
IF(ISNUMBER(SEARCH("*TEENS*",DATA_GOES_HERE!AH989)),"TEENS"))))</f>
        <v>CHILDREN</v>
      </c>
      <c r="D990" t="str">
        <f>CONCATENATE(DATA_GOES_HERE!A989,CHAR(13),DATA_GOES_HERE!L989,", ",TEXT((DATA_GOES_HERE!J989),"MMM D")," ",TEXT((DATA_GOES_HERE!M989), "h:mm am/pm"))</f>
        <v xml:space="preserve"> Story Time_x000D_Wednesday, May 4 10:00 AM</v>
      </c>
    </row>
    <row r="991" spans="1:4" x14ac:dyDescent="0.25">
      <c r="A991" t="str">
        <f>DATA_GOES_HERE!Y820</f>
        <v>Green Hills</v>
      </c>
      <c r="B991" t="str">
        <f>IF(DATA_GOES_HERE!AH820="","",
IF(ISNUMBER(SEARCH("*ADULTS*",DATA_GOES_HERE!AH820)),"ADULTS",
IF(ISNUMBER(SEARCH("*CHILDREN*",DATA_GOES_HERE!AH820)),"CHILDREN",
IF(ISNUMBER(SEARCH("*TEENS*",DATA_GOES_HERE!AH820)),"TEENS"))))</f>
        <v>ADULTS</v>
      </c>
      <c r="D991" t="str">
        <f>CONCATENATE(DATA_GOES_HERE!A820,CHAR(13),DATA_GOES_HERE!L820,", ",TEXT((DATA_GOES_HERE!J820),"MMM D")," ",TEXT((DATA_GOES_HERE!M820), "h:mm am/pm"))</f>
        <v xml:space="preserve"> Carnegie Writers Group_x000D_Saturday, May 14 3:00 PM</v>
      </c>
    </row>
    <row r="992" spans="1:4" x14ac:dyDescent="0.25">
      <c r="A992" t="str">
        <f>DATA_GOES_HERE!Y991</f>
        <v>Hermitage</v>
      </c>
      <c r="B992" t="str">
        <f>IF(DATA_GOES_HERE!AH991="","",
IF(ISNUMBER(SEARCH("*ADULTS*",DATA_GOES_HERE!AH991)),"ADULTS",
IF(ISNUMBER(SEARCH("*CHILDREN*",DATA_GOES_HERE!AH991)),"CHILDREN",
IF(ISNUMBER(SEARCH("*TEENS*",DATA_GOES_HERE!AH991)),"TEENS"))))</f>
        <v>CHILDREN</v>
      </c>
      <c r="D992" t="str">
        <f>CONCATENATE(DATA_GOES_HERE!A991,CHAR(13),DATA_GOES_HERE!L991,", ",TEXT((DATA_GOES_HERE!J991),"MMM D")," ",TEXT((DATA_GOES_HERE!M991), "h:mm am/pm"))</f>
        <v xml:space="preserve"> Story Time_x000D_Wednesday, May 4 11:00 AM</v>
      </c>
    </row>
    <row r="993" spans="1:4" x14ac:dyDescent="0.25">
      <c r="A993" t="str">
        <f>DATA_GOES_HERE!Y822</f>
        <v>Green Hills</v>
      </c>
      <c r="B993" t="str">
        <f>IF(DATA_GOES_HERE!AH822="","",
IF(ISNUMBER(SEARCH("*ADULTS*",DATA_GOES_HERE!AH822)),"ADULTS",
IF(ISNUMBER(SEARCH("*CHILDREN*",DATA_GOES_HERE!AH822)),"CHILDREN",
IF(ISNUMBER(SEARCH("*TEENS*",DATA_GOES_HERE!AH822)),"TEENS"))))</f>
        <v>CHILDREN</v>
      </c>
      <c r="D993" t="str">
        <f>CONCATENATE(DATA_GOES_HERE!A822,CHAR(13),DATA_GOES_HERE!L822,", ",TEXT((DATA_GOES_HERE!J822),"MMM D")," ",TEXT((DATA_GOES_HERE!M822), "h:mm am/pm"))</f>
        <v xml:space="preserve"> Toddler Tales_x000D_Monday, May 16 10:30 AM</v>
      </c>
    </row>
    <row r="994" spans="1:4" x14ac:dyDescent="0.25">
      <c r="A994" t="str">
        <f>DATA_GOES_HERE!Y993</f>
        <v>Hermitage</v>
      </c>
      <c r="B994" t="str">
        <f>IF(DATA_GOES_HERE!AH993="","",
IF(ISNUMBER(SEARCH("*ADULTS*",DATA_GOES_HERE!AH993)),"ADULTS",
IF(ISNUMBER(SEARCH("*CHILDREN*",DATA_GOES_HERE!AH993)),"CHILDREN",
IF(ISNUMBER(SEARCH("*TEENS*",DATA_GOES_HERE!AH993)),"TEENS"))))</f>
        <v>ADULTS</v>
      </c>
      <c r="D994" t="str">
        <f>CONCATENATE(DATA_GOES_HERE!A993,CHAR(13),DATA_GOES_HERE!L993,", ",TEXT((DATA_GOES_HERE!J993),"MMM D")," ",TEXT((DATA_GOES_HERE!M993), "h:mm am/pm"))</f>
        <v xml:space="preserve"> Tech Help with D'n'C_x000D_Friday, May 6 10:00 AM</v>
      </c>
    </row>
    <row r="995" spans="1:4" x14ac:dyDescent="0.25">
      <c r="A995" t="str">
        <f>DATA_GOES_HERE!Y824</f>
        <v>Green Hills</v>
      </c>
      <c r="B995" t="str">
        <f>IF(DATA_GOES_HERE!AH824="","",
IF(ISNUMBER(SEARCH("*ADULTS*",DATA_GOES_HERE!AH824)),"ADULTS",
IF(ISNUMBER(SEARCH("*CHILDREN*",DATA_GOES_HERE!AH824)),"CHILDREN",
IF(ISNUMBER(SEARCH("*TEENS*",DATA_GOES_HERE!AH824)),"TEENS"))))</f>
        <v>TEENS</v>
      </c>
      <c r="D995" t="str">
        <f>CONCATENATE(DATA_GOES_HERE!A824,CHAR(13),DATA_GOES_HERE!L824,", ",TEXT((DATA_GOES_HERE!J824),"MMM D")," ",TEXT((DATA_GOES_HERE!M824), "h:mm am/pm"))</f>
        <v xml:space="preserve"> Teen Time_x000D_Monday, May 16 2:00 PM</v>
      </c>
    </row>
    <row r="996" spans="1:4" x14ac:dyDescent="0.25">
      <c r="A996" t="str">
        <f>DATA_GOES_HERE!Y995</f>
        <v>Inglewood</v>
      </c>
      <c r="B996" t="str">
        <f>IF(DATA_GOES_HERE!AH995="","",
IF(ISNUMBER(SEARCH("*ADULTS*",DATA_GOES_HERE!AH995)),"ADULTS",
IF(ISNUMBER(SEARCH("*CHILDREN*",DATA_GOES_HERE!AH995)),"CHILDREN",
IF(ISNUMBER(SEARCH("*TEENS*",DATA_GOES_HERE!AH995)),"TEENS"))))</f>
        <v>CHILDREN</v>
      </c>
      <c r="D996" t="str">
        <f>CONCATENATE(DATA_GOES_HERE!A995,CHAR(13),DATA_GOES_HERE!L995,", ",TEXT((DATA_GOES_HERE!J995),"MMM D")," ",TEXT((DATA_GOES_HERE!M995), "h:mm am/pm"))</f>
        <v xml:space="preserve"> Wonder Baby_x000D_Monday, May 9 11:00 AM</v>
      </c>
    </row>
    <row r="997" spans="1:4" x14ac:dyDescent="0.25">
      <c r="A997" t="str">
        <f>DATA_GOES_HERE!Y826</f>
        <v>Green Hills</v>
      </c>
      <c r="B997" t="str">
        <f>IF(DATA_GOES_HERE!AH826="","",
IF(ISNUMBER(SEARCH("*ADULTS*",DATA_GOES_HERE!AH826)),"ADULTS",
IF(ISNUMBER(SEARCH("*CHILDREN*",DATA_GOES_HERE!AH826)),"CHILDREN",
IF(ISNUMBER(SEARCH("*TEENS*",DATA_GOES_HERE!AH826)),"TEENS"))))</f>
        <v>ADULTS</v>
      </c>
      <c r="D997" t="str">
        <f>CONCATENATE(DATA_GOES_HERE!A826,CHAR(13),DATA_GOES_HERE!L826,", ",TEXT((DATA_GOES_HERE!J826),"MMM D")," ",TEXT((DATA_GOES_HERE!M826), "h:mm am/pm"))</f>
        <v xml:space="preserve"> Current Events Discussion Group_x000D_Tuesday, May 17 10:15 AM</v>
      </c>
    </row>
    <row r="998" spans="1:4" x14ac:dyDescent="0.25">
      <c r="A998" t="str">
        <f>DATA_GOES_HERE!Y997</f>
        <v>Hermitage</v>
      </c>
      <c r="B998" t="str">
        <f>IF(DATA_GOES_HERE!AH997="","",
IF(ISNUMBER(SEARCH("*ADULTS*",DATA_GOES_HERE!AH997)),"ADULTS",
IF(ISNUMBER(SEARCH("*CHILDREN*",DATA_GOES_HERE!AH997)),"CHILDREN",
IF(ISNUMBER(SEARCH("*TEENS*",DATA_GOES_HERE!AH997)),"TEENS"))))</f>
        <v>CHILDREN</v>
      </c>
      <c r="D998" t="str">
        <f>CONCATENATE(DATA_GOES_HERE!A997,CHAR(13),DATA_GOES_HERE!L997,", ",TEXT((DATA_GOES_HERE!J997),"MMM D")," ",TEXT((DATA_GOES_HERE!M997), "h:mm am/pm"))</f>
        <v xml:space="preserve"> Baby and Me_x000D_Tuesday, May 10 1:00 PM</v>
      </c>
    </row>
    <row r="999" spans="1:4" x14ac:dyDescent="0.25">
      <c r="A999" t="str">
        <f>DATA_GOES_HERE!Y828</f>
        <v>Green Hills</v>
      </c>
      <c r="B999" t="str">
        <f>IF(DATA_GOES_HERE!AH828="","",
IF(ISNUMBER(SEARCH("*ADULTS*",DATA_GOES_HERE!AH828)),"ADULTS",
IF(ISNUMBER(SEARCH("*CHILDREN*",DATA_GOES_HERE!AH828)),"CHILDREN",
IF(ISNUMBER(SEARCH("*TEENS*",DATA_GOES_HERE!AH828)),"TEENS"))))</f>
        <v>TEENS</v>
      </c>
      <c r="D999" t="str">
        <f>CONCATENATE(DATA_GOES_HERE!A828,CHAR(13),DATA_GOES_HERE!L828,", ",TEXT((DATA_GOES_HERE!J828),"MMM D")," ",TEXT((DATA_GOES_HERE!M828), "h:mm am/pm"))</f>
        <v xml:space="preserve"> Teen Time_x000D_Tuesday, May 17 2:00 PM</v>
      </c>
    </row>
    <row r="1000" spans="1:4" x14ac:dyDescent="0.25">
      <c r="A1000" t="str">
        <f>DATA_GOES_HERE!Y999</f>
        <v>Hermitage</v>
      </c>
      <c r="B1000" t="str">
        <f>IF(DATA_GOES_HERE!AH999="","",
IF(ISNUMBER(SEARCH("*ADULTS*",DATA_GOES_HERE!AH999)),"ADULTS",
IF(ISNUMBER(SEARCH("*CHILDREN*",DATA_GOES_HERE!AH999)),"CHILDREN",
IF(ISNUMBER(SEARCH("*TEENS*",DATA_GOES_HERE!AH999)),"TEENS"))))</f>
        <v>ADULTS</v>
      </c>
      <c r="D1000" t="str">
        <f>CONCATENATE(DATA_GOES_HERE!A999,CHAR(13),DATA_GOES_HERE!L999,", ",TEXT((DATA_GOES_HERE!J999),"MMM D")," ",TEXT((DATA_GOES_HERE!M999), "h:mm am/pm"))</f>
        <v xml:space="preserve"> Vinyl Spinners Club_x000D_Tuesday, May 10 6:30 PM</v>
      </c>
    </row>
    <row r="1001" spans="1:4" x14ac:dyDescent="0.25">
      <c r="A1001" t="str">
        <f>DATA_GOES_HERE!Y830</f>
        <v>Green Hills</v>
      </c>
      <c r="B1001" t="str">
        <f>IF(DATA_GOES_HERE!AH830="","",
IF(ISNUMBER(SEARCH("*ADULTS*",DATA_GOES_HERE!AH830)),"ADULTS",
IF(ISNUMBER(SEARCH("*CHILDREN*",DATA_GOES_HERE!AH830)),"CHILDREN",
IF(ISNUMBER(SEARCH("*TEENS*",DATA_GOES_HERE!AH830)),"TEENS"))))</f>
        <v>ADULTS</v>
      </c>
      <c r="D1001" t="str">
        <f>CONCATENATE(DATA_GOES_HERE!A830,CHAR(13),DATA_GOES_HERE!L830,", ",TEXT((DATA_GOES_HERE!J830),"MMM D")," ",TEXT((DATA_GOES_HERE!M830), "h:mm am/pm"))</f>
        <v xml:space="preserve"> Mindfulness Meditation_x000D_Tuesday, May 17 6:30 PM</v>
      </c>
    </row>
    <row r="1002" spans="1:4" x14ac:dyDescent="0.25">
      <c r="A1002" t="str">
        <f>DATA_GOES_HERE!Y1001</f>
        <v>Inglewood</v>
      </c>
      <c r="B1002" t="str">
        <f>IF(DATA_GOES_HERE!AH1001="","",
IF(ISNUMBER(SEARCH("*ADULTS*",DATA_GOES_HERE!AH1001)),"ADULTS",
IF(ISNUMBER(SEARCH("*CHILDREN*",DATA_GOES_HERE!AH1001)),"CHILDREN",
IF(ISNUMBER(SEARCH("*TEENS*",DATA_GOES_HERE!AH1001)),"TEENS"))))</f>
        <v>CHILDREN</v>
      </c>
      <c r="D1002" t="str">
        <f>CONCATENATE(DATA_GOES_HERE!A1001,CHAR(13),DATA_GOES_HERE!L1001,", ",TEXT((DATA_GOES_HERE!J1001),"MMM D")," ",TEXT((DATA_GOES_HERE!M1001), "h:mm am/pm"))</f>
        <v xml:space="preserve"> Preschool Story Time_x000D_Wednesday, May 11 10:30 AM</v>
      </c>
    </row>
    <row r="1003" spans="1:4" x14ac:dyDescent="0.25">
      <c r="A1003" t="str">
        <f>DATA_GOES_HERE!Y832</f>
        <v>Green Hills</v>
      </c>
      <c r="B1003" t="str">
        <f>IF(DATA_GOES_HERE!AH832="","",
IF(ISNUMBER(SEARCH("*ADULTS*",DATA_GOES_HERE!AH832)),"ADULTS",
IF(ISNUMBER(SEARCH("*CHILDREN*",DATA_GOES_HERE!AH832)),"CHILDREN",
IF(ISNUMBER(SEARCH("*TEENS*",DATA_GOES_HERE!AH832)),"TEENS"))))</f>
        <v>CHILDREN</v>
      </c>
      <c r="D1003" t="str">
        <f>CONCATENATE(DATA_GOES_HERE!A832,CHAR(13),DATA_GOES_HERE!L832,", ",TEXT((DATA_GOES_HERE!J832),"MMM D")," ",TEXT((DATA_GOES_HERE!M832), "h:mm am/pm"))</f>
        <v xml:space="preserve"> Little Learners_x000D_Wednesday, May 18 10:30 AM</v>
      </c>
    </row>
    <row r="1004" spans="1:4" x14ac:dyDescent="0.25">
      <c r="A1004" t="str">
        <f>DATA_GOES_HERE!Y1003</f>
        <v>Hadley Park</v>
      </c>
      <c r="B1004" t="str">
        <f>IF(DATA_GOES_HERE!AH1003="","",
IF(ISNUMBER(SEARCH("*ADULTS*",DATA_GOES_HERE!AH1003)),"ADULTS",
IF(ISNUMBER(SEARCH("*CHILDREN*",DATA_GOES_HERE!AH1003)),"CHILDREN",
IF(ISNUMBER(SEARCH("*TEENS*",DATA_GOES_HERE!AH1003)),"TEENS"))))</f>
        <v>TEENS</v>
      </c>
      <c r="D1004" t="str">
        <f>CONCATENATE(DATA_GOES_HERE!A1003,CHAR(13),DATA_GOES_HERE!L1003,", ",TEXT((DATA_GOES_HERE!J1003),"MMM D")," ",TEXT((DATA_GOES_HERE!M1003), "h:mm am/pm"))</f>
        <v xml:space="preserve"> Job Skills Workshop_x000D_Thursday, May 12 3:30 PM</v>
      </c>
    </row>
    <row r="1005" spans="1:4" x14ac:dyDescent="0.25">
      <c r="A1005" t="str">
        <f>DATA_GOES_HERE!Y834</f>
        <v>Green Hills</v>
      </c>
      <c r="B1005" t="str">
        <f>IF(DATA_GOES_HERE!AH834="","",
IF(ISNUMBER(SEARCH("*ADULTS*",DATA_GOES_HERE!AH834)),"ADULTS",
IF(ISNUMBER(SEARCH("*CHILDREN*",DATA_GOES_HERE!AH834)),"CHILDREN",
IF(ISNUMBER(SEARCH("*TEENS*",DATA_GOES_HERE!AH834)),"TEENS"))))</f>
        <v>TEENS</v>
      </c>
      <c r="D1005" t="str">
        <f>CONCATENATE(DATA_GOES_HERE!A834,CHAR(13),DATA_GOES_HERE!L834,", ",TEXT((DATA_GOES_HERE!J834),"MMM D")," ",TEXT((DATA_GOES_HERE!M834), "h:mm am/pm"))</f>
        <v xml:space="preserve"> Studio NPL: Digital Programs_x000D_Wednesday, May 18 2:30 PM</v>
      </c>
    </row>
    <row r="1006" spans="1:4" x14ac:dyDescent="0.25">
      <c r="A1006" t="str">
        <f>DATA_GOES_HERE!Y1005</f>
        <v>Hermitage</v>
      </c>
      <c r="B1006" t="str">
        <f>IF(DATA_GOES_HERE!AH1005="","",
IF(ISNUMBER(SEARCH("*ADULTS*",DATA_GOES_HERE!AH1005)),"ADULTS",
IF(ISNUMBER(SEARCH("*CHILDREN*",DATA_GOES_HERE!AH1005)),"CHILDREN",
IF(ISNUMBER(SEARCH("*TEENS*",DATA_GOES_HERE!AH1005)),"TEENS"))))</f>
        <v>CHILDREN</v>
      </c>
      <c r="D1006" t="str">
        <f>CONCATENATE(DATA_GOES_HERE!A1005,CHAR(13),DATA_GOES_HERE!L1005,", ",TEXT((DATA_GOES_HERE!J1005),"MMM D")," ",TEXT((DATA_GOES_HERE!M1005), "h:mm am/pm"))</f>
        <v xml:space="preserve"> Global Education presents Zumba and Zumba Kids_x000D_Friday, May 13 4:00 PM</v>
      </c>
    </row>
    <row r="1007" spans="1:4" x14ac:dyDescent="0.25">
      <c r="A1007" t="str">
        <f>DATA_GOES_HERE!Y836</f>
        <v>Green Hills</v>
      </c>
      <c r="B1007" t="str">
        <f>IF(DATA_GOES_HERE!AH836="","",
IF(ISNUMBER(SEARCH("*ADULTS*",DATA_GOES_HERE!AH836)),"ADULTS",
IF(ISNUMBER(SEARCH("*CHILDREN*",DATA_GOES_HERE!AH836)),"CHILDREN",
IF(ISNUMBER(SEARCH("*TEENS*",DATA_GOES_HERE!AH836)),"TEENS"))))</f>
        <v>TEENS</v>
      </c>
      <c r="D1007" t="str">
        <f>CONCATENATE(DATA_GOES_HERE!A836,CHAR(13),DATA_GOES_HERE!L836,", ",TEXT((DATA_GOES_HERE!J836),"MMM D")," ",TEXT((DATA_GOES_HERE!M836), "h:mm am/pm"))</f>
        <v xml:space="preserve"> Teen Time_x000D_Thursday, May 19 2:00 PM</v>
      </c>
    </row>
    <row r="1008" spans="1:4" x14ac:dyDescent="0.25">
      <c r="A1008" t="str">
        <f>DATA_GOES_HERE!Y1007</f>
        <v>Inglewood</v>
      </c>
      <c r="B1008" t="str">
        <f>IF(DATA_GOES_HERE!AH1007="","",
IF(ISNUMBER(SEARCH("*ADULTS*",DATA_GOES_HERE!AH1007)),"ADULTS",
IF(ISNUMBER(SEARCH("*CHILDREN*",DATA_GOES_HERE!AH1007)),"CHILDREN",
IF(ISNUMBER(SEARCH("*TEENS*",DATA_GOES_HERE!AH1007)),"TEENS"))))</f>
        <v>CHILDREN</v>
      </c>
      <c r="D1008" t="str">
        <f>CONCATENATE(DATA_GOES_HERE!A1007,CHAR(13),DATA_GOES_HERE!L1007,", ",TEXT((DATA_GOES_HERE!J1007),"MMM D")," ",TEXT((DATA_GOES_HERE!M1007), "h:mm am/pm"))</f>
        <v xml:space="preserve"> Wonder Baby_x000D_Monday, May 16 11:00 AM</v>
      </c>
    </row>
    <row r="1009" spans="1:4" x14ac:dyDescent="0.25">
      <c r="A1009" t="str">
        <f>DATA_GOES_HERE!Y838</f>
        <v>Green Hills</v>
      </c>
      <c r="B1009" t="str">
        <f>IF(DATA_GOES_HERE!AH838="","",
IF(ISNUMBER(SEARCH("*ADULTS*",DATA_GOES_HERE!AH838)),"ADULTS",
IF(ISNUMBER(SEARCH("*CHILDREN*",DATA_GOES_HERE!AH838)),"CHILDREN",
IF(ISNUMBER(SEARCH("*TEENS*",DATA_GOES_HERE!AH838)),"TEENS"))))</f>
        <v>CHILDREN</v>
      </c>
      <c r="D1009" t="str">
        <f>CONCATENATE(DATA_GOES_HERE!A838,CHAR(13),DATA_GOES_HERE!L838,", ",TEXT((DATA_GOES_HERE!J838),"MMM D")," ",TEXT((DATA_GOES_HERE!M838), "h:mm am/pm"))</f>
        <v xml:space="preserve"> Big Kids Club _x000D_Thursday, May 19 4:00 PM</v>
      </c>
    </row>
    <row r="1010" spans="1:4" x14ac:dyDescent="0.25">
      <c r="A1010" t="str">
        <f>DATA_GOES_HERE!Y1009</f>
        <v>Hermitage</v>
      </c>
      <c r="B1010" t="str">
        <f>IF(DATA_GOES_HERE!AH1009="","",
IF(ISNUMBER(SEARCH("*ADULTS*",DATA_GOES_HERE!AH1009)),"ADULTS",
IF(ISNUMBER(SEARCH("*CHILDREN*",DATA_GOES_HERE!AH1009)),"CHILDREN",
IF(ISNUMBER(SEARCH("*TEENS*",DATA_GOES_HERE!AH1009)),"TEENS"))))</f>
        <v>TEENS</v>
      </c>
      <c r="D1010" t="str">
        <f>CONCATENATE(DATA_GOES_HERE!A1009,CHAR(13),DATA_GOES_HERE!L1009,", ",TEXT((DATA_GOES_HERE!J1009),"MMM D")," ",TEXT((DATA_GOES_HERE!M1009), "h:mm am/pm"))</f>
        <v xml:space="preserve"> Game Time: Video Games, Board Games, Wii, and More_x000D_Tuesday, May 17 4:00 PM</v>
      </c>
    </row>
    <row r="1011" spans="1:4" x14ac:dyDescent="0.25">
      <c r="A1011" t="str">
        <f>DATA_GOES_HERE!Y840</f>
        <v>Green Hills</v>
      </c>
      <c r="B1011" t="str">
        <f>IF(DATA_GOES_HERE!AH840="","",
IF(ISNUMBER(SEARCH("*ADULTS*",DATA_GOES_HERE!AH840)),"ADULTS",
IF(ISNUMBER(SEARCH("*CHILDREN*",DATA_GOES_HERE!AH840)),"CHILDREN",
IF(ISNUMBER(SEARCH("*TEENS*",DATA_GOES_HERE!AH840)),"TEENS"))))</f>
        <v>CHILDREN</v>
      </c>
      <c r="D1011" t="str">
        <f>CONCATENATE(DATA_GOES_HERE!A840,CHAR(13),DATA_GOES_HERE!L840,", ",TEXT((DATA_GOES_HERE!J840),"MMM D")," ",TEXT((DATA_GOES_HERE!M840), "h:mm am/pm"))</f>
        <v xml:space="preserve"> Artsy Afternoons_x000D_Saturday, May 21 3:00 PM</v>
      </c>
    </row>
    <row r="1012" spans="1:4" x14ac:dyDescent="0.25">
      <c r="A1012" t="str">
        <f>DATA_GOES_HERE!Y1011</f>
        <v>Hermitage</v>
      </c>
      <c r="B1012" t="str">
        <f>IF(DATA_GOES_HERE!AH1011="","",
IF(ISNUMBER(SEARCH("*ADULTS*",DATA_GOES_HERE!AH1011)),"ADULTS",
IF(ISNUMBER(SEARCH("*CHILDREN*",DATA_GOES_HERE!AH1011)),"CHILDREN",
IF(ISNUMBER(SEARCH("*TEENS*",DATA_GOES_HERE!AH1011)),"TEENS"))))</f>
        <v>CHILDREN</v>
      </c>
      <c r="D1012" t="str">
        <f>CONCATENATE(DATA_GOES_HERE!A1011,CHAR(13),DATA_GOES_HERE!L1011,", ",TEXT((DATA_GOES_HERE!J1011),"MMM D")," ",TEXT((DATA_GOES_HERE!M1011), "h:mm am/pm"))</f>
        <v xml:space="preserve"> Story Time_x000D_Wednesday, May 18 10:00 AM</v>
      </c>
    </row>
    <row r="1013" spans="1:4" x14ac:dyDescent="0.25">
      <c r="A1013" t="str">
        <f>DATA_GOES_HERE!Y842</f>
        <v>Green Hills</v>
      </c>
      <c r="B1013" t="str">
        <f>IF(DATA_GOES_HERE!AH842="","",
IF(ISNUMBER(SEARCH("*ADULTS*",DATA_GOES_HERE!AH842)),"ADULTS",
IF(ISNUMBER(SEARCH("*CHILDREN*",DATA_GOES_HERE!AH842)),"CHILDREN",
IF(ISNUMBER(SEARCH("*TEENS*",DATA_GOES_HERE!AH842)),"TEENS"))))</f>
        <v>CHILDREN</v>
      </c>
      <c r="D1013" t="str">
        <f>CONCATENATE(DATA_GOES_HERE!A842,CHAR(13),DATA_GOES_HERE!L842,", ",TEXT((DATA_GOES_HERE!J842),"MMM D")," ",TEXT((DATA_GOES_HERE!M842), "h:mm am/pm"))</f>
        <v xml:space="preserve"> Toddler Tales_x000D_Monday, May 23 10:30 AM</v>
      </c>
    </row>
    <row r="1014" spans="1:4" x14ac:dyDescent="0.25">
      <c r="A1014" t="str">
        <f>DATA_GOES_HERE!Y1013</f>
        <v>Inglewood</v>
      </c>
      <c r="B1014" t="str">
        <f>IF(DATA_GOES_HERE!AH1013="","",
IF(ISNUMBER(SEARCH("*ADULTS*",DATA_GOES_HERE!AH1013)),"ADULTS",
IF(ISNUMBER(SEARCH("*CHILDREN*",DATA_GOES_HERE!AH1013)),"CHILDREN",
IF(ISNUMBER(SEARCH("*TEENS*",DATA_GOES_HERE!AH1013)),"TEENS"))))</f>
        <v>CHILDREN</v>
      </c>
      <c r="D1014" t="str">
        <f>CONCATENATE(DATA_GOES_HERE!A1013,CHAR(13),DATA_GOES_HERE!L1013,", ",TEXT((DATA_GOES_HERE!J1013),"MMM D")," ",TEXT((DATA_GOES_HERE!M1013), "h:mm am/pm"))</f>
        <v xml:space="preserve"> Preschool Story Time_x000D_Wednesday, May 18 10:30 AM</v>
      </c>
    </row>
    <row r="1015" spans="1:4" x14ac:dyDescent="0.25">
      <c r="A1015" t="str">
        <f>DATA_GOES_HERE!Y844</f>
        <v>Green Hills</v>
      </c>
      <c r="B1015" t="str">
        <f>IF(DATA_GOES_HERE!AH844="","",
IF(ISNUMBER(SEARCH("*ADULTS*",DATA_GOES_HERE!AH844)),"ADULTS",
IF(ISNUMBER(SEARCH("*CHILDREN*",DATA_GOES_HERE!AH844)),"CHILDREN",
IF(ISNUMBER(SEARCH("*TEENS*",DATA_GOES_HERE!AH844)),"TEENS"))))</f>
        <v>TEENS</v>
      </c>
      <c r="D1015" t="str">
        <f>CONCATENATE(DATA_GOES_HERE!A844,CHAR(13),DATA_GOES_HERE!L844,", ",TEXT((DATA_GOES_HERE!J844),"MMM D")," ",TEXT((DATA_GOES_HERE!M844), "h:mm am/pm"))</f>
        <v xml:space="preserve"> Teen Time_x000D_Monday, May 23 2:00 PM</v>
      </c>
    </row>
    <row r="1016" spans="1:4" x14ac:dyDescent="0.25">
      <c r="A1016" t="str">
        <f>DATA_GOES_HERE!Y1015</f>
        <v>Hermitage</v>
      </c>
      <c r="B1016" t="str">
        <f>IF(DATA_GOES_HERE!AH1015="","",
IF(ISNUMBER(SEARCH("*ADULTS*",DATA_GOES_HERE!AH1015)),"ADULTS",
IF(ISNUMBER(SEARCH("*CHILDREN*",DATA_GOES_HERE!AH1015)),"CHILDREN",
IF(ISNUMBER(SEARCH("*TEENS*",DATA_GOES_HERE!AH1015)),"TEENS"))))</f>
        <v>ADULTS</v>
      </c>
      <c r="D1016" t="str">
        <f>CONCATENATE(DATA_GOES_HERE!A1015,CHAR(13),DATA_GOES_HERE!L1015,", ",TEXT((DATA_GOES_HERE!J1015),"MMM D")," ",TEXT((DATA_GOES_HERE!M1015), "h:mm am/pm"))</f>
        <v xml:space="preserve"> Tech Help with D'n'C_x000D_Friday, May 20 10:00 AM</v>
      </c>
    </row>
    <row r="1017" spans="1:4" x14ac:dyDescent="0.25">
      <c r="A1017" t="str">
        <f>DATA_GOES_HERE!Y846</f>
        <v>Green Hills</v>
      </c>
      <c r="B1017" t="str">
        <f>IF(DATA_GOES_HERE!AH846="","",
IF(ISNUMBER(SEARCH("*ADULTS*",DATA_GOES_HERE!AH846)),"ADULTS",
IF(ISNUMBER(SEARCH("*CHILDREN*",DATA_GOES_HERE!AH846)),"CHILDREN",
IF(ISNUMBER(SEARCH("*TEENS*",DATA_GOES_HERE!AH846)),"TEENS"))))</f>
        <v>CHILDREN</v>
      </c>
      <c r="D1017" t="str">
        <f>CONCATENATE(DATA_GOES_HERE!A846,CHAR(13),DATA_GOES_HERE!L846,", ",TEXT((DATA_GOES_HERE!J846),"MMM D")," ",TEXT((DATA_GOES_HERE!M846), "h:mm am/pm"))</f>
        <v xml:space="preserve"> Sounds of Storytelling_x000D_Tuesday, May 24 10:30 AM</v>
      </c>
    </row>
    <row r="1018" spans="1:4" x14ac:dyDescent="0.25">
      <c r="A1018" t="str">
        <f>DATA_GOES_HERE!Y1017</f>
        <v>Inglewood</v>
      </c>
      <c r="B1018" t="str">
        <f>IF(DATA_GOES_HERE!AH1017="","",
IF(ISNUMBER(SEARCH("*ADULTS*",DATA_GOES_HERE!AH1017)),"ADULTS",
IF(ISNUMBER(SEARCH("*CHILDREN*",DATA_GOES_HERE!AH1017)),"CHILDREN",
IF(ISNUMBER(SEARCH("*TEENS*",DATA_GOES_HERE!AH1017)),"TEENS"))))</f>
        <v>CHILDREN</v>
      </c>
      <c r="D1018" t="str">
        <f>CONCATENATE(DATA_GOES_HERE!A1017,CHAR(13),DATA_GOES_HERE!L1017,", ",TEXT((DATA_GOES_HERE!J1017),"MMM D")," ",TEXT((DATA_GOES_HERE!M1017), "h:mm am/pm"))</f>
        <v xml:space="preserve"> Wonder Baby_x000D_Monday, May 23 10:00 AM</v>
      </c>
    </row>
    <row r="1019" spans="1:4" x14ac:dyDescent="0.25">
      <c r="A1019" t="str">
        <f>DATA_GOES_HERE!Y848</f>
        <v>Green Hills</v>
      </c>
      <c r="B1019" t="str">
        <f>IF(DATA_GOES_HERE!AH848="","",
IF(ISNUMBER(SEARCH("*ADULTS*",DATA_GOES_HERE!AH848)),"ADULTS",
IF(ISNUMBER(SEARCH("*CHILDREN*",DATA_GOES_HERE!AH848)),"CHILDREN",
IF(ISNUMBER(SEARCH("*TEENS*",DATA_GOES_HERE!AH848)),"TEENS"))))</f>
        <v>ADULTS</v>
      </c>
      <c r="D1019" t="str">
        <f>CONCATENATE(DATA_GOES_HERE!A848,CHAR(13),DATA_GOES_HERE!L848,", ",TEXT((DATA_GOES_HERE!J848),"MMM D")," ",TEXT((DATA_GOES_HERE!M848), "h:mm am/pm"))</f>
        <v xml:space="preserve"> Getting Started with Microsoft Excel_x000D_Wednesday, May 25 10:00 AM</v>
      </c>
    </row>
    <row r="1020" spans="1:4" x14ac:dyDescent="0.25">
      <c r="A1020" t="str">
        <f>DATA_GOES_HERE!Y1019</f>
        <v>Hermitage</v>
      </c>
      <c r="B1020" t="str">
        <f>IF(DATA_GOES_HERE!AH1019="","",
IF(ISNUMBER(SEARCH("*ADULTS*",DATA_GOES_HERE!AH1019)),"ADULTS",
IF(ISNUMBER(SEARCH("*CHILDREN*",DATA_GOES_HERE!AH1019)),"CHILDREN",
IF(ISNUMBER(SEARCH("*TEENS*",DATA_GOES_HERE!AH1019)),"TEENS"))))</f>
        <v>CHILDREN</v>
      </c>
      <c r="D1020" t="str">
        <f>CONCATENATE(DATA_GOES_HERE!A1019,CHAR(13),DATA_GOES_HERE!L1019,", ",TEXT((DATA_GOES_HERE!J1019),"MMM D")," ",TEXT((DATA_GOES_HERE!M1019), "h:mm am/pm"))</f>
        <v xml:space="preserve"> Starlight Story Time_x000D_Monday, May 23 6:30 PM</v>
      </c>
    </row>
    <row r="1021" spans="1:4" x14ac:dyDescent="0.25">
      <c r="A1021" t="str">
        <f>DATA_GOES_HERE!Y850</f>
        <v>Green Hills</v>
      </c>
      <c r="B1021" t="str">
        <f>IF(DATA_GOES_HERE!AH850="","",
IF(ISNUMBER(SEARCH("*ADULTS*",DATA_GOES_HERE!AH850)),"ADULTS",
IF(ISNUMBER(SEARCH("*CHILDREN*",DATA_GOES_HERE!AH850)),"CHILDREN",
IF(ISNUMBER(SEARCH("*TEENS*",DATA_GOES_HERE!AH850)),"TEENS"))))</f>
        <v>CHILDREN</v>
      </c>
      <c r="D1021" t="str">
        <f>CONCATENATE(DATA_GOES_HERE!A850,CHAR(13),DATA_GOES_HERE!L850,", ",TEXT((DATA_GOES_HERE!J850),"MMM D")," ",TEXT((DATA_GOES_HERE!M850), "h:mm am/pm"))</f>
        <v xml:space="preserve"> Play and Learn_x000D_Wednesday, May 25 3:00 PM</v>
      </c>
    </row>
    <row r="1022" spans="1:4" x14ac:dyDescent="0.25">
      <c r="A1022" t="str">
        <f>DATA_GOES_HERE!Y1021</f>
        <v>Hermitage</v>
      </c>
      <c r="B1022" t="str">
        <f>IF(DATA_GOES_HERE!AH1021="","",
IF(ISNUMBER(SEARCH("*ADULTS*",DATA_GOES_HERE!AH1021)),"ADULTS",
IF(ISNUMBER(SEARCH("*CHILDREN*",DATA_GOES_HERE!AH1021)),"CHILDREN",
IF(ISNUMBER(SEARCH("*TEENS*",DATA_GOES_HERE!AH1021)),"TEENS"))))</f>
        <v>TEENS</v>
      </c>
      <c r="D1022" t="str">
        <f>CONCATENATE(DATA_GOES_HERE!A1021,CHAR(13),DATA_GOES_HERE!L1021,", ",TEXT((DATA_GOES_HERE!J1021),"MMM D")," ",TEXT((DATA_GOES_HERE!M1021), "h:mm am/pm"))</f>
        <v xml:space="preserve"> Crafty Tuesdays_x000D_Tuesday, May 24 4:00 PM</v>
      </c>
    </row>
    <row r="1023" spans="1:4" x14ac:dyDescent="0.25">
      <c r="A1023" t="str">
        <f>DATA_GOES_HERE!Y852</f>
        <v>Green Hills</v>
      </c>
      <c r="B1023" t="str">
        <f>IF(DATA_GOES_HERE!AH852="","",
IF(ISNUMBER(SEARCH("*ADULTS*",DATA_GOES_HERE!AH852)),"ADULTS",
IF(ISNUMBER(SEARCH("*CHILDREN*",DATA_GOES_HERE!AH852)),"CHILDREN",
IF(ISNUMBER(SEARCH("*TEENS*",DATA_GOES_HERE!AH852)),"TEENS"))))</f>
        <v>CHILDREN</v>
      </c>
      <c r="D1023" t="str">
        <f>CONCATENATE(DATA_GOES_HERE!A852,CHAR(13),DATA_GOES_HERE!L852,", ",TEXT((DATA_GOES_HERE!J852),"MMM D")," ",TEXT((DATA_GOES_HERE!M852), "h:mm am/pm"))</f>
        <v xml:space="preserve"> Team STEAM_x000D_Saturday, May 28 10:30 AM</v>
      </c>
    </row>
    <row r="1024" spans="1:4" x14ac:dyDescent="0.25">
      <c r="A1024" t="str">
        <f>DATA_GOES_HERE!Y1023</f>
        <v>Hermitage</v>
      </c>
      <c r="B1024" t="str">
        <f>IF(DATA_GOES_HERE!AH1023="","",
IF(ISNUMBER(SEARCH("*ADULTS*",DATA_GOES_HERE!AH1023)),"ADULTS",
IF(ISNUMBER(SEARCH("*CHILDREN*",DATA_GOES_HERE!AH1023)),"CHILDREN",
IF(ISNUMBER(SEARCH("*TEENS*",DATA_GOES_HERE!AH1023)),"TEENS"))))</f>
        <v>CHILDREN</v>
      </c>
      <c r="D1024" t="str">
        <f>CONCATENATE(DATA_GOES_HERE!A1023,CHAR(13),DATA_GOES_HERE!L1023,", ",TEXT((DATA_GOES_HERE!J1023),"MMM D")," ",TEXT((DATA_GOES_HERE!M1023), "h:mm am/pm"))</f>
        <v xml:space="preserve"> Story Time_x000D_Wednesday, May 25 10:00 AM</v>
      </c>
    </row>
    <row r="1025" spans="1:4" x14ac:dyDescent="0.25">
      <c r="A1025" t="str">
        <f>DATA_GOES_HERE!Y854</f>
        <v>Green Hills</v>
      </c>
      <c r="B1025" t="str">
        <f>IF(DATA_GOES_HERE!AH854="","",
IF(ISNUMBER(SEARCH("*ADULTS*",DATA_GOES_HERE!AH854)),"ADULTS",
IF(ISNUMBER(SEARCH("*CHILDREN*",DATA_GOES_HERE!AH854)),"CHILDREN",
IF(ISNUMBER(SEARCH("*TEENS*",DATA_GOES_HERE!AH854)),"TEENS"))))</f>
        <v>ADULTS</v>
      </c>
      <c r="D1025" t="str">
        <f>CONCATENATE(DATA_GOES_HERE!A854,CHAR(13),DATA_GOES_HERE!L854,", ",TEXT((DATA_GOES_HERE!J854),"MMM D")," ",TEXT((DATA_GOES_HERE!M854), "h:mm am/pm"))</f>
        <v xml:space="preserve"> Carnegie Writers Group_x000D_Saturday, May 28 3:00 PM</v>
      </c>
    </row>
    <row r="1026" spans="1:4" x14ac:dyDescent="0.25">
      <c r="A1026" t="str">
        <f>DATA_GOES_HERE!Y1025</f>
        <v>Hermitage</v>
      </c>
      <c r="B1026" t="str">
        <f>IF(DATA_GOES_HERE!AH1025="","",
IF(ISNUMBER(SEARCH("*ADULTS*",DATA_GOES_HERE!AH1025)),"ADULTS",
IF(ISNUMBER(SEARCH("*CHILDREN*",DATA_GOES_HERE!AH1025)),"CHILDREN",
IF(ISNUMBER(SEARCH("*TEENS*",DATA_GOES_HERE!AH1025)),"TEENS"))))</f>
        <v>CHILDREN</v>
      </c>
      <c r="D1026" t="str">
        <f>CONCATENATE(DATA_GOES_HERE!A1025,CHAR(13),DATA_GOES_HERE!L1025,", ",TEXT((DATA_GOES_HERE!J1025),"MMM D")," ",TEXT((DATA_GOES_HERE!M1025), "h:mm am/pm"))</f>
        <v xml:space="preserve"> Story Time_x000D_Wednesday, May 25 11:00 AM</v>
      </c>
    </row>
    <row r="1027" spans="1:4" x14ac:dyDescent="0.25">
      <c r="A1027" t="str">
        <f>DATA_GOES_HERE!Y856</f>
        <v>Green Hills</v>
      </c>
      <c r="B1027" t="str">
        <f>IF(DATA_GOES_HERE!AH856="","",
IF(ISNUMBER(SEARCH("*ADULTS*",DATA_GOES_HERE!AH856)),"ADULTS",
IF(ISNUMBER(SEARCH("*CHILDREN*",DATA_GOES_HERE!AH856)),"CHILDREN",
IF(ISNUMBER(SEARCH("*TEENS*",DATA_GOES_HERE!AH856)),"TEENS"))))</f>
        <v>CHILDREN</v>
      </c>
      <c r="D1027" t="str">
        <f>CONCATENATE(DATA_GOES_HERE!A856,CHAR(13),DATA_GOES_HERE!L856,", ",TEXT((DATA_GOES_HERE!J856),"MMM D")," ",TEXT((DATA_GOES_HERE!M856), "h:mm am/pm"))</f>
        <v xml:space="preserve"> Sounds of Storytelling_x000D_Tuesday, May 31 10:30 AM</v>
      </c>
    </row>
    <row r="1028" spans="1:4" x14ac:dyDescent="0.25">
      <c r="A1028" t="str">
        <f>DATA_GOES_HERE!Y1027</f>
        <v>Hermitage</v>
      </c>
      <c r="B1028" t="str">
        <f>IF(DATA_GOES_HERE!AH1027="","",
IF(ISNUMBER(SEARCH("*ADULTS*",DATA_GOES_HERE!AH1027)),"ADULTS",
IF(ISNUMBER(SEARCH("*CHILDREN*",DATA_GOES_HERE!AH1027)),"CHILDREN",
IF(ISNUMBER(SEARCH("*TEENS*",DATA_GOES_HERE!AH1027)),"TEENS"))))</f>
        <v>ADULTS</v>
      </c>
      <c r="D1028" t="str">
        <f>CONCATENATE(DATA_GOES_HERE!A1027,CHAR(13),DATA_GOES_HERE!L1027,", ",TEXT((DATA_GOES_HERE!J1027),"MMM D")," ",TEXT((DATA_GOES_HERE!M1027), "h:mm am/pm"))</f>
        <v xml:space="preserve"> Tech Help with D'n'C_x000D_Friday, May 27 10:00 AM</v>
      </c>
    </row>
    <row r="1029" spans="1:4" x14ac:dyDescent="0.25">
      <c r="A1029" t="str">
        <f>DATA_GOES_HERE!Y858</f>
        <v>Hermitage</v>
      </c>
      <c r="B1029" t="str">
        <f>IF(DATA_GOES_HERE!AH858="","",
IF(ISNUMBER(SEARCH("*ADULTS*",DATA_GOES_HERE!AH858)),"ADULTS",
IF(ISNUMBER(SEARCH("*CHILDREN*",DATA_GOES_HERE!AH858)),"CHILDREN",
IF(ISNUMBER(SEARCH("*TEENS*",DATA_GOES_HERE!AH858)),"TEENS"))))</f>
        <v>ADULTS</v>
      </c>
      <c r="D1029" t="str">
        <f>CONCATENATE(DATA_GOES_HERE!A858,CHAR(13),DATA_GOES_HERE!L858,", ",TEXT((DATA_GOES_HERE!J858),"MMM D")," ",TEXT((DATA_GOES_HERE!M858), "h:mm am/pm"))</f>
        <v xml:space="preserve"> AARP Tax Filing Assistance_x000D_Tuesday, Mar 1 10:00 AM</v>
      </c>
    </row>
    <row r="1030" spans="1:4" x14ac:dyDescent="0.25">
      <c r="A1030" t="str">
        <f>DATA_GOES_HERE!Y1029</f>
        <v>All Libraries</v>
      </c>
      <c r="B1030" t="str">
        <f>IF(DATA_GOES_HERE!AH1029="","",
IF(ISNUMBER(SEARCH("*ADULTS*",DATA_GOES_HERE!AH1029)),"ADULTS",
IF(ISNUMBER(SEARCH("*CHILDREN*",DATA_GOES_HERE!AH1029)),"CHILDREN",
IF(ISNUMBER(SEARCH("*TEENS*",DATA_GOES_HERE!AH1029)),"TEENS"))))</f>
        <v>TEENS</v>
      </c>
      <c r="D1030" t="str">
        <f>CONCATENATE(DATA_GOES_HERE!A1029,CHAR(13),DATA_GOES_HERE!L1029,", ",TEXT((DATA_GOES_HERE!J1029),"MMM D")," ",TEXT((DATA_GOES_HERE!M1029), "h:mm am/pm"))</f>
        <v xml:space="preserve"> CLOSED: All libraries closed for Memorial Day_x000D_Monday, May 30 12:00 AM</v>
      </c>
    </row>
    <row r="1031" spans="1:4" x14ac:dyDescent="0.25">
      <c r="A1031" t="str">
        <f>DATA_GOES_HERE!Y860</f>
        <v>Hermitage</v>
      </c>
      <c r="B1031" t="str">
        <f>IF(DATA_GOES_HERE!AH860="","",
IF(ISNUMBER(SEARCH("*ADULTS*",DATA_GOES_HERE!AH860)),"ADULTS",
IF(ISNUMBER(SEARCH("*CHILDREN*",DATA_GOES_HERE!AH860)),"CHILDREN",
IF(ISNUMBER(SEARCH("*TEENS*",DATA_GOES_HERE!AH860)),"TEENS"))))</f>
        <v>TEENS</v>
      </c>
      <c r="D1031" t="str">
        <f>CONCATENATE(DATA_GOES_HERE!A860,CHAR(13),DATA_GOES_HERE!L860,", ",TEXT((DATA_GOES_HERE!J860),"MMM D")," ",TEXT((DATA_GOES_HERE!M860), "h:mm am/pm"))</f>
        <v xml:space="preserve"> Crafty Tuesdays_x000D_Tuesday, Mar 1 4:00 PM</v>
      </c>
    </row>
    <row r="1032" spans="1:4" x14ac:dyDescent="0.25">
      <c r="A1032" t="str">
        <f>DATA_GOES_HERE!Y1031</f>
        <v>Hermitage</v>
      </c>
      <c r="B1032" t="str">
        <f>IF(DATA_GOES_HERE!AH1031="","",
IF(ISNUMBER(SEARCH("*ADULTS*",DATA_GOES_HERE!AH1031)),"ADULTS",
IF(ISNUMBER(SEARCH("*CHILDREN*",DATA_GOES_HERE!AH1031)),"CHILDREN",
IF(ISNUMBER(SEARCH("*TEENS*",DATA_GOES_HERE!AH1031)),"TEENS"))))</f>
        <v>CHILDREN</v>
      </c>
      <c r="D1032" t="str">
        <f>CONCATENATE(DATA_GOES_HERE!A1031,CHAR(13),DATA_GOES_HERE!L1031,", ",TEXT((DATA_GOES_HERE!J1031),"MMM D")," ",TEXT((DATA_GOES_HERE!M1031), "h:mm am/pm"))</f>
        <v xml:space="preserve"> Baby and Me_x000D_Tuesday, May 31 1:00 PM</v>
      </c>
    </row>
    <row r="1033" spans="1:4" x14ac:dyDescent="0.25">
      <c r="A1033" t="str">
        <f>DATA_GOES_HERE!Y862</f>
        <v>Inglewood</v>
      </c>
      <c r="B1033" t="str">
        <f>IF(DATA_GOES_HERE!AH862="","",
IF(ISNUMBER(SEARCH("*ADULTS*",DATA_GOES_HERE!AH862)),"ADULTS",
IF(ISNUMBER(SEARCH("*CHILDREN*",DATA_GOES_HERE!AH862)),"CHILDREN",
IF(ISNUMBER(SEARCH("*TEENS*",DATA_GOES_HERE!AH862)),"TEENS"))))</f>
        <v>CHILDREN</v>
      </c>
      <c r="D1033" t="str">
        <f>CONCATENATE(DATA_GOES_HERE!A862,CHAR(13),DATA_GOES_HERE!L862,", ",TEXT((DATA_GOES_HERE!J862),"MMM D")," ",TEXT((DATA_GOES_HERE!M862), "h:mm am/pm"))</f>
        <v xml:space="preserve"> Preschool Story Time_x000D_Wednesday, Mar 2 10:30 AM</v>
      </c>
    </row>
    <row r="1034" spans="1:4" x14ac:dyDescent="0.25">
      <c r="A1034" t="str">
        <f>DATA_GOES_HERE!Y1033</f>
        <v>Hermitage</v>
      </c>
      <c r="B1034" t="str">
        <f>IF(DATA_GOES_HERE!AH1033="","",
IF(ISNUMBER(SEARCH("*ADULTS*",DATA_GOES_HERE!AH1033)),"ADULTS",
IF(ISNUMBER(SEARCH("*CHILDREN*",DATA_GOES_HERE!AH1033)),"CHILDREN",
IF(ISNUMBER(SEARCH("*TEENS*",DATA_GOES_HERE!AH1033)),"TEENS"))))</f>
        <v>TEENS</v>
      </c>
      <c r="D1034" t="str">
        <f>CONCATENATE(DATA_GOES_HERE!A1033,CHAR(13),DATA_GOES_HERE!L1033,", ",TEXT((DATA_GOES_HERE!J1033),"MMM D")," ",TEXT((DATA_GOES_HERE!M1033), "h:mm am/pm"))</f>
        <v xml:space="preserve"> Game Time: Video Games, Board Games, Wii, and More_x000D_Tuesday, May 31 4:00 PM</v>
      </c>
    </row>
    <row r="1035" spans="1:4" x14ac:dyDescent="0.25">
      <c r="A1035" t="str">
        <f>DATA_GOES_HERE!Y864</f>
        <v>Looby</v>
      </c>
      <c r="B1035" t="str">
        <f>IF(DATA_GOES_HERE!AH864="","",
IF(ISNUMBER(SEARCH("*ADULTS*",DATA_GOES_HERE!AH864)),"ADULTS",
IF(ISNUMBER(SEARCH("*CHILDREN*",DATA_GOES_HERE!AH864)),"CHILDREN",
IF(ISNUMBER(SEARCH("*TEENS*",DATA_GOES_HERE!AH864)),"TEENS"))))</f>
        <v>CHILDREN</v>
      </c>
      <c r="D1035" t="str">
        <f>CONCATENATE(DATA_GOES_HERE!A864,CHAR(13),DATA_GOES_HERE!L864,", ",TEXT((DATA_GOES_HERE!J864),"MMM D")," ",TEXT((DATA_GOES_HERE!M864), "h:mm am/pm"))</f>
        <v xml:space="preserve"> Dr. Seuss Craft_x000D_Wednesday, Mar 2 4:00 PM</v>
      </c>
    </row>
    <row r="1036" spans="1:4" x14ac:dyDescent="0.25">
      <c r="A1036" t="str">
        <f>DATA_GOES_HERE!Y1035</f>
        <v>Madison</v>
      </c>
      <c r="B1036" t="str">
        <f>IF(DATA_GOES_HERE!AH1035="","",
IF(ISNUMBER(SEARCH("*ADULTS*",DATA_GOES_HERE!AH1035)),"ADULTS",
IF(ISNUMBER(SEARCH("*CHILDREN*",DATA_GOES_HERE!AH1035)),"CHILDREN",
IF(ISNUMBER(SEARCH("*TEENS*",DATA_GOES_HERE!AH1035)),"TEENS"))))</f>
        <v>ADULTS</v>
      </c>
      <c r="D1036" t="str">
        <f>CONCATENATE(DATA_GOES_HERE!A1035,CHAR(13),DATA_GOES_HERE!L1035,", ",TEXT((DATA_GOES_HERE!J1035),"MMM D")," ",TEXT((DATA_GOES_HERE!M1035), "h:mm am/pm"))</f>
        <v xml:space="preserve"> Jobs Lab_x000D_Tuesday, Mar 1 10:00 AM</v>
      </c>
    </row>
    <row r="1037" spans="1:4" x14ac:dyDescent="0.25">
      <c r="A1037" t="str">
        <f>DATA_GOES_HERE!Y866</f>
        <v>Hermitage</v>
      </c>
      <c r="B1037" t="str">
        <f>IF(DATA_GOES_HERE!AH866="","",
IF(ISNUMBER(SEARCH("*ADULTS*",DATA_GOES_HERE!AH866)),"ADULTS",
IF(ISNUMBER(SEARCH("*CHILDREN*",DATA_GOES_HERE!AH866)),"CHILDREN",
IF(ISNUMBER(SEARCH("*TEENS*",DATA_GOES_HERE!AH866)),"TEENS"))))</f>
        <v>ADULTS</v>
      </c>
      <c r="D1037" t="str">
        <f>CONCATENATE(DATA_GOES_HERE!A866,CHAR(13),DATA_GOES_HERE!L866,", ",TEXT((DATA_GOES_HERE!J866),"MMM D")," ",TEXT((DATA_GOES_HERE!M866), "h:mm am/pm"))</f>
        <v xml:space="preserve"> Tech Help with D'n'C_x000D_Friday, Mar 4 10:00 AM</v>
      </c>
    </row>
    <row r="1038" spans="1:4" x14ac:dyDescent="0.25">
      <c r="A1038" t="str">
        <f>DATA_GOES_HERE!Y1037</f>
        <v>Madison</v>
      </c>
      <c r="B1038" t="str">
        <f>IF(DATA_GOES_HERE!AH1037="","",
IF(ISNUMBER(SEARCH("*ADULTS*",DATA_GOES_HERE!AH1037)),"ADULTS",
IF(ISNUMBER(SEARCH("*CHILDREN*",DATA_GOES_HERE!AH1037)),"CHILDREN",
IF(ISNUMBER(SEARCH("*TEENS*",DATA_GOES_HERE!AH1037)),"TEENS"))))</f>
        <v>TEENS</v>
      </c>
      <c r="D1038" t="str">
        <f>CONCATENATE(DATA_GOES_HERE!A1037,CHAR(13),DATA_GOES_HERE!L1037,", ",TEXT((DATA_GOES_HERE!J1037),"MMM D")," ",TEXT((DATA_GOES_HERE!M1037), "h:mm am/pm"))</f>
        <v xml:space="preserve"> Cypher_x000D_Tuesday, Mar 1 4:30 PM</v>
      </c>
    </row>
    <row r="1039" spans="1:4" x14ac:dyDescent="0.25">
      <c r="A1039" t="str">
        <f>DATA_GOES_HERE!Y868</f>
        <v>Hermitage</v>
      </c>
      <c r="B1039" t="str">
        <f>IF(DATA_GOES_HERE!AH868="","",
IF(ISNUMBER(SEARCH("*ADULTS*",DATA_GOES_HERE!AH868)),"ADULTS",
IF(ISNUMBER(SEARCH("*CHILDREN*",DATA_GOES_HERE!AH868)),"CHILDREN",
IF(ISNUMBER(SEARCH("*TEENS*",DATA_GOES_HERE!AH868)),"TEENS"))))</f>
        <v>ADULTS</v>
      </c>
      <c r="D1039" t="str">
        <f>CONCATENATE(DATA_GOES_HERE!A868,CHAR(13),DATA_GOES_HERE!L868,", ",TEXT((DATA_GOES_HERE!J868),"MMM D")," ",TEXT((DATA_GOES_HERE!M868), "h:mm am/pm"))</f>
        <v xml:space="preserve"> Trivia League @ Hermitage Branch Library_x000D_Monday, Mar 7 6:30 PM</v>
      </c>
    </row>
    <row r="1040" spans="1:4" x14ac:dyDescent="0.25">
      <c r="A1040" t="str">
        <f>DATA_GOES_HERE!Y1039</f>
        <v>Madison</v>
      </c>
      <c r="B1040" t="str">
        <f>IF(DATA_GOES_HERE!AH1039="","",
IF(ISNUMBER(SEARCH("*ADULTS*",DATA_GOES_HERE!AH1039)),"ADULTS",
IF(ISNUMBER(SEARCH("*CHILDREN*",DATA_GOES_HERE!AH1039)),"CHILDREN",
IF(ISNUMBER(SEARCH("*TEENS*",DATA_GOES_HERE!AH1039)),"TEENS"))))</f>
        <v>CHILDREN</v>
      </c>
      <c r="D1040" t="str">
        <f>CONCATENATE(DATA_GOES_HERE!A1039,CHAR(13),DATA_GOES_HERE!L1039,", ",TEXT((DATA_GOES_HERE!J1039),"MMM D")," ",TEXT((DATA_GOES_HERE!M1039), "h:mm am/pm"))</f>
        <v xml:space="preserve"> Preschool Story Time_x000D_Wednesday, Mar 2 10:30 AM</v>
      </c>
    </row>
    <row r="1041" spans="1:4" x14ac:dyDescent="0.25">
      <c r="A1041" t="str">
        <f>DATA_GOES_HERE!Y870</f>
        <v>Hermitage</v>
      </c>
      <c r="B1041" t="str">
        <f>IF(DATA_GOES_HERE!AH870="","",
IF(ISNUMBER(SEARCH("*ADULTS*",DATA_GOES_HERE!AH870)),"ADULTS",
IF(ISNUMBER(SEARCH("*CHILDREN*",DATA_GOES_HERE!AH870)),"CHILDREN",
IF(ISNUMBER(SEARCH("*TEENS*",DATA_GOES_HERE!AH870)),"TEENS"))))</f>
        <v>CHILDREN</v>
      </c>
      <c r="D1041" t="str">
        <f>CONCATENATE(DATA_GOES_HERE!A870,CHAR(13),DATA_GOES_HERE!L870,", ",TEXT((DATA_GOES_HERE!J870),"MMM D")," ",TEXT((DATA_GOES_HERE!M870), "h:mm am/pm"))</f>
        <v xml:space="preserve"> Baby and Me_x000D_Tuesday, Mar 8 1:00 PM</v>
      </c>
    </row>
    <row r="1042" spans="1:4" x14ac:dyDescent="0.25">
      <c r="A1042" t="str">
        <f>DATA_GOES_HERE!Y1041</f>
        <v>Madison</v>
      </c>
      <c r="B1042" t="str">
        <f>IF(DATA_GOES_HERE!AH1041="","",
IF(ISNUMBER(SEARCH("*ADULTS*",DATA_GOES_HERE!AH1041)),"ADULTS",
IF(ISNUMBER(SEARCH("*CHILDREN*",DATA_GOES_HERE!AH1041)),"CHILDREN",
IF(ISNUMBER(SEARCH("*TEENS*",DATA_GOES_HERE!AH1041)),"TEENS"))))</f>
        <v>ADULTS</v>
      </c>
      <c r="D1042" t="str">
        <f>CONCATENATE(DATA_GOES_HERE!A1041,CHAR(13),DATA_GOES_HERE!L1041,", ",TEXT((DATA_GOES_HERE!J1041),"MMM D")," ",TEXT((DATA_GOES_HERE!M1041), "h:mm am/pm"))</f>
        <v xml:space="preserve"> VITA Tax Preparation Help_x000D_Thursday, Mar 3 1:00 PM</v>
      </c>
    </row>
    <row r="1043" spans="1:4" x14ac:dyDescent="0.25">
      <c r="A1043" t="str">
        <f>DATA_GOES_HERE!Y872</f>
        <v>Hermitage</v>
      </c>
      <c r="B1043" t="str">
        <f>IF(DATA_GOES_HERE!AH872="","",
IF(ISNUMBER(SEARCH("*ADULTS*",DATA_GOES_HERE!AH872)),"ADULTS",
IF(ISNUMBER(SEARCH("*CHILDREN*",DATA_GOES_HERE!AH872)),"CHILDREN",
IF(ISNUMBER(SEARCH("*TEENS*",DATA_GOES_HERE!AH872)),"TEENS"))))</f>
        <v>ADULTS</v>
      </c>
      <c r="D1043" t="str">
        <f>CONCATENATE(DATA_GOES_HERE!A872,CHAR(13),DATA_GOES_HERE!L872,", ",TEXT((DATA_GOES_HERE!J872),"MMM D")," ",TEXT((DATA_GOES_HERE!M872), "h:mm am/pm"))</f>
        <v xml:space="preserve"> Vinyl Spinners Club_x000D_Tuesday, Mar 8 6:30 PM</v>
      </c>
    </row>
    <row r="1044" spans="1:4" x14ac:dyDescent="0.25">
      <c r="A1044" t="str">
        <f>DATA_GOES_HERE!Y1043</f>
        <v>Madison</v>
      </c>
      <c r="B1044" t="str">
        <f>IF(DATA_GOES_HERE!AH1043="","",
IF(ISNUMBER(SEARCH("*ADULTS*",DATA_GOES_HERE!AH1043)),"ADULTS",
IF(ISNUMBER(SEARCH("*CHILDREN*",DATA_GOES_HERE!AH1043)),"CHILDREN",
IF(ISNUMBER(SEARCH("*TEENS*",DATA_GOES_HERE!AH1043)),"TEENS"))))</f>
        <v>CHILDREN</v>
      </c>
      <c r="D1044" t="str">
        <f>CONCATENATE(DATA_GOES_HERE!A1043,CHAR(13),DATA_GOES_HERE!L1043,", ",TEXT((DATA_GOES_HERE!J1043),"MMM D")," ",TEXT((DATA_GOES_HERE!M1043), "h:mm am/pm"))</f>
        <v xml:space="preserve"> Kid Zone: Family Heritage Puzzles_x000D_Thursday, Mar 3 4:00 PM</v>
      </c>
    </row>
    <row r="1045" spans="1:4" x14ac:dyDescent="0.25">
      <c r="A1045" t="str">
        <f>DATA_GOES_HERE!Y874</f>
        <v>Inglewood</v>
      </c>
      <c r="B1045" t="str">
        <f>IF(DATA_GOES_HERE!AH874="","",
IF(ISNUMBER(SEARCH("*ADULTS*",DATA_GOES_HERE!AH874)),"ADULTS",
IF(ISNUMBER(SEARCH("*CHILDREN*",DATA_GOES_HERE!AH874)),"CHILDREN",
IF(ISNUMBER(SEARCH("*TEENS*",DATA_GOES_HERE!AH874)),"TEENS"))))</f>
        <v>CHILDREN</v>
      </c>
      <c r="D1045" t="str">
        <f>CONCATENATE(DATA_GOES_HERE!A874,CHAR(13),DATA_GOES_HERE!L874,", ",TEXT((DATA_GOES_HERE!J874),"MMM D")," ",TEXT((DATA_GOES_HERE!M874), "h:mm am/pm"))</f>
        <v xml:space="preserve"> Preschool Story Time_x000D_Wednesday, Mar 9 10:30 AM</v>
      </c>
    </row>
    <row r="1046" spans="1:4" x14ac:dyDescent="0.25">
      <c r="A1046" t="str">
        <f>DATA_GOES_HERE!Y1045</f>
        <v>Madison</v>
      </c>
      <c r="B1046" t="str">
        <f>IF(DATA_GOES_HERE!AH1045="","",
IF(ISNUMBER(SEARCH("*ADULTS*",DATA_GOES_HERE!AH1045)),"ADULTS",
IF(ISNUMBER(SEARCH("*CHILDREN*",DATA_GOES_HERE!AH1045)),"CHILDREN",
IF(ISNUMBER(SEARCH("*TEENS*",DATA_GOES_HERE!AH1045)),"TEENS"))))</f>
        <v>TEENS</v>
      </c>
      <c r="D1046" t="str">
        <f>CONCATENATE(DATA_GOES_HERE!A1045,CHAR(13),DATA_GOES_HERE!L1045,", ",TEXT((DATA_GOES_HERE!J1045),"MMM D")," ",TEXT((DATA_GOES_HERE!M1045), "h:mm am/pm"))</f>
        <v xml:space="preserve"> Photography and Design_x000D_Friday, Mar 4 2:00 PM</v>
      </c>
    </row>
    <row r="1047" spans="1:4" x14ac:dyDescent="0.25">
      <c r="A1047" t="str">
        <f>DATA_GOES_HERE!Y876</f>
        <v>Hermitage</v>
      </c>
      <c r="B1047" t="str">
        <f>IF(DATA_GOES_HERE!AH876="","",
IF(ISNUMBER(SEARCH("*ADULTS*",DATA_GOES_HERE!AH876)),"ADULTS",
IF(ISNUMBER(SEARCH("*CHILDREN*",DATA_GOES_HERE!AH876)),"CHILDREN",
IF(ISNUMBER(SEARCH("*TEENS*",DATA_GOES_HERE!AH876)),"TEENS"))))</f>
        <v>ADULTS</v>
      </c>
      <c r="D1047" t="str">
        <f>CONCATENATE(DATA_GOES_HERE!A876,CHAR(13),DATA_GOES_HERE!L876,", ",TEXT((DATA_GOES_HERE!J876),"MMM D")," ",TEXT((DATA_GOES_HERE!M876), "h:mm am/pm"))</f>
        <v xml:space="preserve"> Genealogy Workshop with Merry Anne Pierson_x000D_Wednesday, Mar 9 2:00 PM</v>
      </c>
    </row>
    <row r="1048" spans="1:4" x14ac:dyDescent="0.25">
      <c r="A1048" t="str">
        <f>DATA_GOES_HERE!Y1047</f>
        <v>Madison</v>
      </c>
      <c r="B1048" t="str">
        <f>IF(DATA_GOES_HERE!AH1047="","",
IF(ISNUMBER(SEARCH("*ADULTS*",DATA_GOES_HERE!AH1047)),"ADULTS",
IF(ISNUMBER(SEARCH("*CHILDREN*",DATA_GOES_HERE!AH1047)),"CHILDREN",
IF(ISNUMBER(SEARCH("*TEENS*",DATA_GOES_HERE!AH1047)),"TEENS"))))</f>
        <v>ADULTS</v>
      </c>
      <c r="D1048" t="str">
        <f>CONCATENATE(DATA_GOES_HERE!A1047,CHAR(13),DATA_GOES_HERE!L1047,", ",TEXT((DATA_GOES_HERE!J1047),"MMM D")," ",TEXT((DATA_GOES_HERE!M1047), "h:mm am/pm"))</f>
        <v xml:space="preserve"> Making the Most of Your Paycheck_x000D_Saturday, Mar 5 11:00 AM</v>
      </c>
    </row>
    <row r="1049" spans="1:4" x14ac:dyDescent="0.25">
      <c r="A1049" t="str">
        <f>DATA_GOES_HERE!Y878</f>
        <v>All Libraries</v>
      </c>
      <c r="B1049" t="b">
        <f>IF(DATA_GOES_HERE!AH878="","",
IF(ISNUMBER(SEARCH("*ADULTS*",DATA_GOES_HERE!AH878)),"ADULTS",
IF(ISNUMBER(SEARCH("*CHILDREN*",DATA_GOES_HERE!AH878)),"CHILDREN",
IF(ISNUMBER(SEARCH("*TEENS*",DATA_GOES_HERE!AH878)),"TEENS"))))</f>
        <v>0</v>
      </c>
      <c r="D1049" t="str">
        <f>CONCATENATE(DATA_GOES_HERE!A878,CHAR(13),DATA_GOES_HERE!L878,", ",TEXT((DATA_GOES_HERE!J878),"MMM D")," ",TEXT((DATA_GOES_HERE!M878), "h:mm am/pm"))</f>
        <v xml:space="preserve"> CLOSED: All Libraries Closed for Staff Training_x000D_Thursday, Mar 10 12:00 AM</v>
      </c>
    </row>
    <row r="1050" spans="1:4" x14ac:dyDescent="0.25">
      <c r="A1050" t="str">
        <f>DATA_GOES_HERE!Y1049</f>
        <v>Madison</v>
      </c>
      <c r="B1050" t="str">
        <f>IF(DATA_GOES_HERE!AH1049="","",
IF(ISNUMBER(SEARCH("*ADULTS*",DATA_GOES_HERE!AH1049)),"ADULTS",
IF(ISNUMBER(SEARCH("*CHILDREN*",DATA_GOES_HERE!AH1049)),"CHILDREN",
IF(ISNUMBER(SEARCH("*TEENS*",DATA_GOES_HERE!AH1049)),"TEENS"))))</f>
        <v>CHILDREN</v>
      </c>
      <c r="D1050" t="str">
        <f>CONCATENATE(DATA_GOES_HERE!A1049,CHAR(13),DATA_GOES_HERE!L1049,", ",TEXT((DATA_GOES_HERE!J1049),"MMM D")," ",TEXT((DATA_GOES_HERE!M1049), "h:mm am/pm"))</f>
        <v xml:space="preserve"> Baby Story Time_x000D_Monday, Mar 7 10:30 AM</v>
      </c>
    </row>
    <row r="1051" spans="1:4" x14ac:dyDescent="0.25">
      <c r="A1051" t="str">
        <f>DATA_GOES_HERE!Y880</f>
        <v>Inglewood</v>
      </c>
      <c r="B1051" t="str">
        <f>IF(DATA_GOES_HERE!AH880="","",
IF(ISNUMBER(SEARCH("*ADULTS*",DATA_GOES_HERE!AH880)),"ADULTS",
IF(ISNUMBER(SEARCH("*CHILDREN*",DATA_GOES_HERE!AH880)),"CHILDREN",
IF(ISNUMBER(SEARCH("*TEENS*",DATA_GOES_HERE!AH880)),"TEENS"))))</f>
        <v>CHILDREN</v>
      </c>
      <c r="D1051" t="str">
        <f>CONCATENATE(DATA_GOES_HERE!A880,CHAR(13),DATA_GOES_HERE!L880,", ",TEXT((DATA_GOES_HERE!J880),"MMM D")," ",TEXT((DATA_GOES_HERE!M880), "h:mm am/pm"))</f>
        <v xml:space="preserve"> Wonder Baby_x000D_Monday, Mar 14 11:00 AM</v>
      </c>
    </row>
    <row r="1052" spans="1:4" x14ac:dyDescent="0.25">
      <c r="A1052" t="str">
        <f>DATA_GOES_HERE!Y1051</f>
        <v>Madison</v>
      </c>
      <c r="B1052" t="str">
        <f>IF(DATA_GOES_HERE!AH1051="","",
IF(ISNUMBER(SEARCH("*ADULTS*",DATA_GOES_HERE!AH1051)),"ADULTS",
IF(ISNUMBER(SEARCH("*CHILDREN*",DATA_GOES_HERE!AH1051)),"CHILDREN",
IF(ISNUMBER(SEARCH("*TEENS*",DATA_GOES_HERE!AH1051)),"TEENS"))))</f>
        <v>TEENS</v>
      </c>
      <c r="D1052" t="str">
        <f>CONCATENATE(DATA_GOES_HERE!A1051,CHAR(13),DATA_GOES_HERE!L1051,", ",TEXT((DATA_GOES_HERE!J1051),"MMM D")," ",TEXT((DATA_GOES_HERE!M1051), "h:mm am/pm"))</f>
        <v xml:space="preserve"> Game Time: Xbox and Play Station_x000D_Monday, Mar 7 3:00 PM</v>
      </c>
    </row>
    <row r="1053" spans="1:4" x14ac:dyDescent="0.25">
      <c r="A1053" t="str">
        <f>DATA_GOES_HERE!Y882</f>
        <v>Hermitage</v>
      </c>
      <c r="B1053" t="str">
        <f>IF(DATA_GOES_HERE!AH882="","",
IF(ISNUMBER(SEARCH("*ADULTS*",DATA_GOES_HERE!AH882)),"ADULTS",
IF(ISNUMBER(SEARCH("*CHILDREN*",DATA_GOES_HERE!AH882)),"CHILDREN",
IF(ISNUMBER(SEARCH("*TEENS*",DATA_GOES_HERE!AH882)),"TEENS"))))</f>
        <v>ADULTS</v>
      </c>
      <c r="D1053" t="str">
        <f>CONCATENATE(DATA_GOES_HERE!A882,CHAR(13),DATA_GOES_HERE!L882,", ",TEXT((DATA_GOES_HERE!J882),"MMM D")," ",TEXT((DATA_GOES_HERE!M882), "h:mm am/pm"))</f>
        <v xml:space="preserve"> AARP Tax Filing Assistance_x000D_Tuesday, Mar 15 10:00 AM</v>
      </c>
    </row>
    <row r="1054" spans="1:4" x14ac:dyDescent="0.25">
      <c r="A1054" t="str">
        <f>DATA_GOES_HERE!Y1053</f>
        <v>Madison</v>
      </c>
      <c r="B1054" t="str">
        <f>IF(DATA_GOES_HERE!AH1053="","",
IF(ISNUMBER(SEARCH("*ADULTS*",DATA_GOES_HERE!AH1053)),"ADULTS",
IF(ISNUMBER(SEARCH("*CHILDREN*",DATA_GOES_HERE!AH1053)),"CHILDREN",
IF(ISNUMBER(SEARCH("*TEENS*",DATA_GOES_HERE!AH1053)),"TEENS"))))</f>
        <v>ADULTS</v>
      </c>
      <c r="D1054" t="str">
        <f>CONCATENATE(DATA_GOES_HERE!A1053,CHAR(13),DATA_GOES_HERE!L1053,", ",TEXT((DATA_GOES_HERE!J1053),"MMM D")," ",TEXT((DATA_GOES_HERE!M1053), "h:mm am/pm"))</f>
        <v xml:space="preserve"> Madison Branch Chess Club Evening_x000D_Monday, Mar 7 6:00 PM</v>
      </c>
    </row>
    <row r="1055" spans="1:4" x14ac:dyDescent="0.25">
      <c r="A1055" t="str">
        <f>DATA_GOES_HERE!Y884</f>
        <v>Hermitage</v>
      </c>
      <c r="B1055" t="str">
        <f>IF(DATA_GOES_HERE!AH884="","",
IF(ISNUMBER(SEARCH("*ADULTS*",DATA_GOES_HERE!AH884)),"ADULTS",
IF(ISNUMBER(SEARCH("*CHILDREN*",DATA_GOES_HERE!AH884)),"CHILDREN",
IF(ISNUMBER(SEARCH("*TEENS*",DATA_GOES_HERE!AH884)),"TEENS"))))</f>
        <v>ADULTS</v>
      </c>
      <c r="D1055" t="str">
        <f>CONCATENATE(DATA_GOES_HERE!A884,CHAR(13),DATA_GOES_HERE!L884,", ",TEXT((DATA_GOES_HERE!J884),"MMM D")," ",TEXT((DATA_GOES_HERE!M884), "h:mm am/pm"))</f>
        <v xml:space="preserve"> Women of Tennessee History with Carole Bucy_x000D_Tuesday, Mar 15 1:00 PM</v>
      </c>
    </row>
    <row r="1056" spans="1:4" x14ac:dyDescent="0.25">
      <c r="A1056" t="str">
        <f>DATA_GOES_HERE!Y1055</f>
        <v>Madison</v>
      </c>
      <c r="B1056" t="str">
        <f>IF(DATA_GOES_HERE!AH1055="","",
IF(ISNUMBER(SEARCH("*ADULTS*",DATA_GOES_HERE!AH1055)),"ADULTS",
IF(ISNUMBER(SEARCH("*CHILDREN*",DATA_GOES_HERE!AH1055)),"CHILDREN",
IF(ISNUMBER(SEARCH("*TEENS*",DATA_GOES_HERE!AH1055)),"TEENS"))))</f>
        <v>ADULTS</v>
      </c>
      <c r="D1056" t="str">
        <f>CONCATENATE(DATA_GOES_HERE!A1055,CHAR(13),DATA_GOES_HERE!L1055,", ",TEXT((DATA_GOES_HERE!J1055),"MMM D")," ",TEXT((DATA_GOES_HERE!M1055), "h:mm am/pm"))</f>
        <v xml:space="preserve"> Financial Empowerment Center_x000D_Tuesday, Mar 8 3:00 PM</v>
      </c>
    </row>
    <row r="1057" spans="1:4" x14ac:dyDescent="0.25">
      <c r="A1057" t="str">
        <f>DATA_GOES_HERE!Y886</f>
        <v>Hermitage</v>
      </c>
      <c r="B1057" t="str">
        <f>IF(DATA_GOES_HERE!AH886="","",
IF(ISNUMBER(SEARCH("*ADULTS*",DATA_GOES_HERE!AH886)),"ADULTS",
IF(ISNUMBER(SEARCH("*CHILDREN*",DATA_GOES_HERE!AH886)),"CHILDREN",
IF(ISNUMBER(SEARCH("*TEENS*",DATA_GOES_HERE!AH886)),"TEENS"))))</f>
        <v>TEENS</v>
      </c>
      <c r="D1057" t="str">
        <f>CONCATENATE(DATA_GOES_HERE!A886,CHAR(13),DATA_GOES_HERE!L886,", ",TEXT((DATA_GOES_HERE!J886),"MMM D")," ",TEXT((DATA_GOES_HERE!M886), "h:mm am/pm"))</f>
        <v xml:space="preserve"> Crafty Tuesdays_x000D_Tuesday, Mar 15 4:00 PM</v>
      </c>
    </row>
    <row r="1058" spans="1:4" x14ac:dyDescent="0.25">
      <c r="A1058" t="str">
        <f>DATA_GOES_HERE!Y1057</f>
        <v>Madison</v>
      </c>
      <c r="B1058" t="str">
        <f>IF(DATA_GOES_HERE!AH1057="","",
IF(ISNUMBER(SEARCH("*ADULTS*",DATA_GOES_HERE!AH1057)),"ADULTS",
IF(ISNUMBER(SEARCH("*CHILDREN*",DATA_GOES_HERE!AH1057)),"CHILDREN",
IF(ISNUMBER(SEARCH("*TEENS*",DATA_GOES_HERE!AH1057)),"TEENS"))))</f>
        <v>ADULTS</v>
      </c>
      <c r="D1058" t="str">
        <f>CONCATENATE(DATA_GOES_HERE!A1057,CHAR(13),DATA_GOES_HERE!L1057,", ",TEXT((DATA_GOES_HERE!J1057),"MMM D")," ",TEXT((DATA_GOES_HERE!M1057), "h:mm am/pm"))</f>
        <v xml:space="preserve"> Learn English at the Library_x000D_Tuesday, Mar 8 5:45 PM</v>
      </c>
    </row>
    <row r="1059" spans="1:4" x14ac:dyDescent="0.25">
      <c r="A1059" t="str">
        <f>DATA_GOES_HERE!Y888</f>
        <v>Hermitage</v>
      </c>
      <c r="B1059" t="str">
        <f>IF(DATA_GOES_HERE!AH888="","",
IF(ISNUMBER(SEARCH("*ADULTS*",DATA_GOES_HERE!AH888)),"ADULTS",
IF(ISNUMBER(SEARCH("*CHILDREN*",DATA_GOES_HERE!AH888)),"CHILDREN",
IF(ISNUMBER(SEARCH("*TEENS*",DATA_GOES_HERE!AH888)),"TEENS"))))</f>
        <v>CHILDREN</v>
      </c>
      <c r="D1059" t="str">
        <f>CONCATENATE(DATA_GOES_HERE!A888,CHAR(13),DATA_GOES_HERE!L888,", ",TEXT((DATA_GOES_HERE!J888),"MMM D")," ",TEXT((DATA_GOES_HERE!M888), "h:mm am/pm"))</f>
        <v xml:space="preserve"> Story Time_x000D_Wednesday, Mar 16 10:00 AM</v>
      </c>
    </row>
    <row r="1060" spans="1:4" x14ac:dyDescent="0.25">
      <c r="A1060" t="str">
        <f>DATA_GOES_HERE!Y1059</f>
        <v>Madison</v>
      </c>
      <c r="B1060" t="str">
        <f>IF(DATA_GOES_HERE!AH1059="","",
IF(ISNUMBER(SEARCH("*ADULTS*",DATA_GOES_HERE!AH1059)),"ADULTS",
IF(ISNUMBER(SEARCH("*CHILDREN*",DATA_GOES_HERE!AH1059)),"CHILDREN",
IF(ISNUMBER(SEARCH("*TEENS*",DATA_GOES_HERE!AH1059)),"TEENS"))))</f>
        <v>TEENS</v>
      </c>
      <c r="D1060" t="str">
        <f>CONCATENATE(DATA_GOES_HERE!A1059,CHAR(13),DATA_GOES_HERE!L1059,", ",TEXT((DATA_GOES_HERE!J1059),"MMM D")," ",TEXT((DATA_GOES_HERE!M1059), "h:mm am/pm"))</f>
        <v xml:space="preserve"> Game Time: Xbox and Play Station_x000D_Wednesday, Mar 9 3:00 PM</v>
      </c>
    </row>
    <row r="1061" spans="1:4" x14ac:dyDescent="0.25">
      <c r="A1061" t="str">
        <f>DATA_GOES_HERE!Y890</f>
        <v>Hermitage</v>
      </c>
      <c r="B1061" t="str">
        <f>IF(DATA_GOES_HERE!AH890="","",
IF(ISNUMBER(SEARCH("*ADULTS*",DATA_GOES_HERE!AH890)),"ADULTS",
IF(ISNUMBER(SEARCH("*CHILDREN*",DATA_GOES_HERE!AH890)),"CHILDREN",
IF(ISNUMBER(SEARCH("*TEENS*",DATA_GOES_HERE!AH890)),"TEENS"))))</f>
        <v>CHILDREN</v>
      </c>
      <c r="D1061" t="str">
        <f>CONCATENATE(DATA_GOES_HERE!A890,CHAR(13),DATA_GOES_HERE!L890,", ",TEXT((DATA_GOES_HERE!J890),"MMM D")," ",TEXT((DATA_GOES_HERE!M890), "h:mm am/pm"))</f>
        <v xml:space="preserve"> Story Time_x000D_Wednesday, Mar 16 11:00 AM</v>
      </c>
    </row>
    <row r="1062" spans="1:4" x14ac:dyDescent="0.25">
      <c r="A1062" t="str">
        <f>DATA_GOES_HERE!Y1061</f>
        <v>Madison</v>
      </c>
      <c r="B1062" t="str">
        <f>IF(DATA_GOES_HERE!AH1061="","",
IF(ISNUMBER(SEARCH("*ADULTS*",DATA_GOES_HERE!AH1061)),"ADULTS",
IF(ISNUMBER(SEARCH("*CHILDREN*",DATA_GOES_HERE!AH1061)),"CHILDREN",
IF(ISNUMBER(SEARCH("*TEENS*",DATA_GOES_HERE!AH1061)),"TEENS"))))</f>
        <v>CHILDREN</v>
      </c>
      <c r="D1062" t="str">
        <f>CONCATENATE(DATA_GOES_HERE!A1061,CHAR(13),DATA_GOES_HERE!L1061,", ",TEXT((DATA_GOES_HERE!J1061),"MMM D")," ",TEXT((DATA_GOES_HERE!M1061), "h:mm am/pm"))</f>
        <v xml:space="preserve"> Baby Story Time_x000D_Friday, Mar 11 10:30 AM</v>
      </c>
    </row>
    <row r="1063" spans="1:4" x14ac:dyDescent="0.25">
      <c r="A1063" t="str">
        <f>DATA_GOES_HERE!Y892</f>
        <v>Hermitage</v>
      </c>
      <c r="B1063" t="b">
        <f>IF(DATA_GOES_HERE!AH892="","",
IF(ISNUMBER(SEARCH("*ADULTS*",DATA_GOES_HERE!AH892)),"ADULTS",
IF(ISNUMBER(SEARCH("*CHILDREN*",DATA_GOES_HERE!AH892)),"CHILDREN",
IF(ISNUMBER(SEARCH("*TEENS*",DATA_GOES_HERE!AH892)),"TEENS"))))</f>
        <v>0</v>
      </c>
      <c r="D1063" t="str">
        <f>CONCATENATE(DATA_GOES_HERE!A892,CHAR(13),DATA_GOES_HERE!L892,", ",TEXT((DATA_GOES_HERE!J892),"MMM D")," ",TEXT((DATA_GOES_HERE!M892), "h:mm am/pm"))</f>
        <v xml:space="preserve"> Not Your Average Movie Night (+ Popcorn)_x000D_Thursday, Mar 17 5:30 PM</v>
      </c>
    </row>
    <row r="1064" spans="1:4" x14ac:dyDescent="0.25">
      <c r="A1064" t="str">
        <f>DATA_GOES_HERE!Y1063</f>
        <v>Madison</v>
      </c>
      <c r="B1064" t="str">
        <f>IF(DATA_GOES_HERE!AH1063="","",
IF(ISNUMBER(SEARCH("*ADULTS*",DATA_GOES_HERE!AH1063)),"ADULTS",
IF(ISNUMBER(SEARCH("*CHILDREN*",DATA_GOES_HERE!AH1063)),"CHILDREN",
IF(ISNUMBER(SEARCH("*TEENS*",DATA_GOES_HERE!AH1063)),"TEENS"))))</f>
        <v>ADULTS</v>
      </c>
      <c r="D1064" t="str">
        <f>CONCATENATE(DATA_GOES_HERE!A1063,CHAR(13),DATA_GOES_HERE!L1063,", ",TEXT((DATA_GOES_HERE!J1063),"MMM D")," ",TEXT((DATA_GOES_HERE!M1063), "h:mm am/pm"))</f>
        <v xml:space="preserve"> VITA Tax Preparation Help_x000D_Saturday, Mar 12 10:00 AM</v>
      </c>
    </row>
    <row r="1065" spans="1:4" x14ac:dyDescent="0.25">
      <c r="A1065" t="str">
        <f>DATA_GOES_HERE!Y894</f>
        <v>Hermitage</v>
      </c>
      <c r="B1065" t="str">
        <f>IF(DATA_GOES_HERE!AH894="","",
IF(ISNUMBER(SEARCH("*ADULTS*",DATA_GOES_HERE!AH894)),"ADULTS",
IF(ISNUMBER(SEARCH("*CHILDREN*",DATA_GOES_HERE!AH894)),"CHILDREN",
IF(ISNUMBER(SEARCH("*TEENS*",DATA_GOES_HERE!AH894)),"TEENS"))))</f>
        <v>ADULTS</v>
      </c>
      <c r="D1065" t="str">
        <f>CONCATENATE(DATA_GOES_HERE!A894,CHAR(13),DATA_GOES_HERE!L894,", ",TEXT((DATA_GOES_HERE!J894),"MMM D")," ",TEXT((DATA_GOES_HERE!M894), "h:mm am/pm"))</f>
        <v xml:space="preserve"> Time to Tell: Save Your Family Stories for Generations_x000D_Friday, Mar 18 1:00 PM</v>
      </c>
    </row>
    <row r="1066" spans="1:4" x14ac:dyDescent="0.25">
      <c r="A1066" t="str">
        <f>DATA_GOES_HERE!Y1065</f>
        <v>Madison</v>
      </c>
      <c r="B1066" t="str">
        <f>IF(DATA_GOES_HERE!AH1065="","",
IF(ISNUMBER(SEARCH("*ADULTS*",DATA_GOES_HERE!AH1065)),"ADULTS",
IF(ISNUMBER(SEARCH("*CHILDREN*",DATA_GOES_HERE!AH1065)),"CHILDREN",
IF(ISNUMBER(SEARCH("*TEENS*",DATA_GOES_HERE!AH1065)),"TEENS"))))</f>
        <v>ADULTS</v>
      </c>
      <c r="D1066" t="str">
        <f>CONCATENATE(DATA_GOES_HERE!A1065,CHAR(13),DATA_GOES_HERE!L1065,", ",TEXT((DATA_GOES_HERE!J1065),"MMM D")," ",TEXT((DATA_GOES_HERE!M1065), "h:mm am/pm"))</f>
        <v xml:space="preserve"> VITA Tax Preparation Help_x000D_Monday, Mar 14 1:00 PM</v>
      </c>
    </row>
    <row r="1067" spans="1:4" x14ac:dyDescent="0.25">
      <c r="A1067" t="str">
        <f>DATA_GOES_HERE!Y896</f>
        <v>Inglewood</v>
      </c>
      <c r="B1067" t="str">
        <f>IF(DATA_GOES_HERE!AH896="","",
IF(ISNUMBER(SEARCH("*ADULTS*",DATA_GOES_HERE!AH896)),"ADULTS",
IF(ISNUMBER(SEARCH("*CHILDREN*",DATA_GOES_HERE!AH896)),"CHILDREN",
IF(ISNUMBER(SEARCH("*TEENS*",DATA_GOES_HERE!AH896)),"TEENS"))))</f>
        <v>CHILDREN</v>
      </c>
      <c r="D1067" t="str">
        <f>CONCATENATE(DATA_GOES_HERE!A896,CHAR(13),DATA_GOES_HERE!L896,", ",TEXT((DATA_GOES_HERE!J896),"MMM D")," ",TEXT((DATA_GOES_HERE!M896), "h:mm am/pm"))</f>
        <v xml:space="preserve"> Wonder Baby_x000D_Monday, Mar 21 10:00 AM</v>
      </c>
    </row>
    <row r="1068" spans="1:4" x14ac:dyDescent="0.25">
      <c r="A1068" t="str">
        <f>DATA_GOES_HERE!Y1067</f>
        <v>Madison</v>
      </c>
      <c r="B1068" t="str">
        <f>IF(DATA_GOES_HERE!AH1067="","",
IF(ISNUMBER(SEARCH("*ADULTS*",DATA_GOES_HERE!AH1067)),"ADULTS",
IF(ISNUMBER(SEARCH("*CHILDREN*",DATA_GOES_HERE!AH1067)),"CHILDREN",
IF(ISNUMBER(SEARCH("*TEENS*",DATA_GOES_HERE!AH1067)),"TEENS"))))</f>
        <v>TEENS</v>
      </c>
      <c r="D1068" t="str">
        <f>CONCATENATE(DATA_GOES_HERE!A1067,CHAR(13),DATA_GOES_HERE!L1067,", ",TEXT((DATA_GOES_HERE!J1067),"MMM D")," ",TEXT((DATA_GOES_HERE!M1067), "h:mm am/pm"))</f>
        <v xml:space="preserve"> Digital Programs_x000D_Monday, Mar 14 3:30 PM</v>
      </c>
    </row>
    <row r="1069" spans="1:4" x14ac:dyDescent="0.25">
      <c r="A1069" t="str">
        <f>DATA_GOES_HERE!Y898</f>
        <v>Hermitage</v>
      </c>
      <c r="B1069" t="str">
        <f>IF(DATA_GOES_HERE!AH898="","",
IF(ISNUMBER(SEARCH("*ADULTS*",DATA_GOES_HERE!AH898)),"ADULTS",
IF(ISNUMBER(SEARCH("*CHILDREN*",DATA_GOES_HERE!AH898)),"CHILDREN",
IF(ISNUMBER(SEARCH("*TEENS*",DATA_GOES_HERE!AH898)),"TEENS"))))</f>
        <v>ADULTS</v>
      </c>
      <c r="D1069" t="str">
        <f>CONCATENATE(DATA_GOES_HERE!A898,CHAR(13),DATA_GOES_HERE!L898,", ",TEXT((DATA_GOES_HERE!J898),"MMM D")," ",TEXT((DATA_GOES_HERE!M898), "h:mm am/pm"))</f>
        <v xml:space="preserve"> AARP Tax Filing Assistance_x000D_Tuesday, Mar 22 10:00 AM</v>
      </c>
    </row>
    <row r="1070" spans="1:4" x14ac:dyDescent="0.25">
      <c r="A1070" t="str">
        <f>DATA_GOES_HERE!Y1069</f>
        <v>Madison</v>
      </c>
      <c r="B1070" t="str">
        <f>IF(DATA_GOES_HERE!AH1069="","",
IF(ISNUMBER(SEARCH("*ADULTS*",DATA_GOES_HERE!AH1069)),"ADULTS",
IF(ISNUMBER(SEARCH("*CHILDREN*",DATA_GOES_HERE!AH1069)),"CHILDREN",
IF(ISNUMBER(SEARCH("*TEENS*",DATA_GOES_HERE!AH1069)),"TEENS"))))</f>
        <v>ADULTS</v>
      </c>
      <c r="D1070" t="str">
        <f>CONCATENATE(DATA_GOES_HERE!A1069,CHAR(13),DATA_GOES_HERE!L1069,", ",TEXT((DATA_GOES_HERE!J1069),"MMM D")," ",TEXT((DATA_GOES_HERE!M1069), "h:mm am/pm"))</f>
        <v xml:space="preserve"> Financial Empowerment Center_x000D_Tuesday, Mar 15 3:00 PM</v>
      </c>
    </row>
    <row r="1071" spans="1:4" x14ac:dyDescent="0.25">
      <c r="A1071" t="str">
        <f>DATA_GOES_HERE!Y900</f>
        <v>Hadley Park</v>
      </c>
      <c r="B1071" t="str">
        <f>IF(DATA_GOES_HERE!AH900="","",
IF(ISNUMBER(SEARCH("*ADULTS*",DATA_GOES_HERE!AH900)),"ADULTS",
IF(ISNUMBER(SEARCH("*CHILDREN*",DATA_GOES_HERE!AH900)),"CHILDREN",
IF(ISNUMBER(SEARCH("*TEENS*",DATA_GOES_HERE!AH900)),"TEENS"))))</f>
        <v>CHILDREN</v>
      </c>
      <c r="D1071" t="str">
        <f>CONCATENATE(DATA_GOES_HERE!A900,CHAR(13),DATA_GOES_HERE!L900,", ",TEXT((DATA_GOES_HERE!J900),"MMM D")," ",TEXT((DATA_GOES_HERE!M900), "h:mm am/pm"))</f>
        <v xml:space="preserve"> World Water Day Celebration_x000D_Tuesday, Mar 22 1:30 PM</v>
      </c>
    </row>
    <row r="1072" spans="1:4" x14ac:dyDescent="0.25">
      <c r="A1072" t="str">
        <f>DATA_GOES_HERE!Y1071</f>
        <v>Madison</v>
      </c>
      <c r="B1072" t="str">
        <f>IF(DATA_GOES_HERE!AH1071="","",
IF(ISNUMBER(SEARCH("*ADULTS*",DATA_GOES_HERE!AH1071)),"ADULTS",
IF(ISNUMBER(SEARCH("*CHILDREN*",DATA_GOES_HERE!AH1071)),"CHILDREN",
IF(ISNUMBER(SEARCH("*TEENS*",DATA_GOES_HERE!AH1071)),"TEENS"))))</f>
        <v>ADULTS</v>
      </c>
      <c r="D1072" t="str">
        <f>CONCATENATE(DATA_GOES_HERE!A1071,CHAR(13),DATA_GOES_HERE!L1071,", ",TEXT((DATA_GOES_HERE!J1071),"MMM D")," ",TEXT((DATA_GOES_HERE!M1071), "h:mm am/pm"))</f>
        <v xml:space="preserve"> Learn English at the Library_x000D_Tuesday, Mar 15 5:45 PM</v>
      </c>
    </row>
    <row r="1073" spans="1:4" x14ac:dyDescent="0.25">
      <c r="A1073" t="str">
        <f>DATA_GOES_HERE!Y902</f>
        <v>Inglewood</v>
      </c>
      <c r="B1073" t="str">
        <f>IF(DATA_GOES_HERE!AH902="","",
IF(ISNUMBER(SEARCH("*ADULTS*",DATA_GOES_HERE!AH902)),"ADULTS",
IF(ISNUMBER(SEARCH("*CHILDREN*",DATA_GOES_HERE!AH902)),"CHILDREN",
IF(ISNUMBER(SEARCH("*TEENS*",DATA_GOES_HERE!AH902)),"TEENS"))))</f>
        <v>ADULTS</v>
      </c>
      <c r="D1073" t="str">
        <f>CONCATENATE(DATA_GOES_HERE!A902,CHAR(13),DATA_GOES_HERE!L902,", ",TEXT((DATA_GOES_HERE!J902),"MMM D")," ",TEXT((DATA_GOES_HERE!M902), "h:mm am/pm"))</f>
        <v xml:space="preserve"> Fourth Tuesday Book Discussion: The Color of Water by James McBride_x000D_Tuesday, Mar 22 6:30 PM</v>
      </c>
    </row>
    <row r="1074" spans="1:4" x14ac:dyDescent="0.25">
      <c r="A1074" t="str">
        <f>DATA_GOES_HERE!Y1073</f>
        <v>Madison</v>
      </c>
      <c r="B1074" t="str">
        <f>IF(DATA_GOES_HERE!AH1073="","",
IF(ISNUMBER(SEARCH("*ADULTS*",DATA_GOES_HERE!AH1073)),"ADULTS",
IF(ISNUMBER(SEARCH("*CHILDREN*",DATA_GOES_HERE!AH1073)),"CHILDREN",
IF(ISNUMBER(SEARCH("*TEENS*",DATA_GOES_HERE!AH1073)),"TEENS"))))</f>
        <v>TEENS</v>
      </c>
      <c r="D1074" t="str">
        <f>CONCATENATE(DATA_GOES_HERE!A1073,CHAR(13),DATA_GOES_HERE!L1073,", ",TEXT((DATA_GOES_HERE!J1073),"MMM D")," ",TEXT((DATA_GOES_HERE!M1073), "h:mm am/pm"))</f>
        <v xml:space="preserve"> Game Time: Xbox and Play Station_x000D_Wednesday, Mar 16 3:00 PM</v>
      </c>
    </row>
    <row r="1075" spans="1:4" x14ac:dyDescent="0.25">
      <c r="A1075" t="str">
        <f>DATA_GOES_HERE!Y904</f>
        <v>Hadley Park</v>
      </c>
      <c r="B1075" t="str">
        <f>IF(DATA_GOES_HERE!AH904="","",
IF(ISNUMBER(SEARCH("*ADULTS*",DATA_GOES_HERE!AH904)),"ADULTS",
IF(ISNUMBER(SEARCH("*CHILDREN*",DATA_GOES_HERE!AH904)),"CHILDREN",
IF(ISNUMBER(SEARCH("*TEENS*",DATA_GOES_HERE!AH904)),"TEENS"))))</f>
        <v>CHILDREN</v>
      </c>
      <c r="D1075" t="str">
        <f>CONCATENATE(DATA_GOES_HERE!A904,CHAR(13),DATA_GOES_HERE!L904,", ",TEXT((DATA_GOES_HERE!J904),"MMM D")," ",TEXT((DATA_GOES_HERE!M904), "h:mm am/pm"))</f>
        <v xml:space="preserve"> Story Time with Miss Montoya: Spring Story Time_x000D_Wednesday, Mar 23 10:30 AM</v>
      </c>
    </row>
    <row r="1076" spans="1:4" x14ac:dyDescent="0.25">
      <c r="A1076" t="str">
        <f>DATA_GOES_HERE!Y1075</f>
        <v>Madison</v>
      </c>
      <c r="B1076" t="str">
        <f>IF(DATA_GOES_HERE!AH1075="","",
IF(ISNUMBER(SEARCH("*ADULTS*",DATA_GOES_HERE!AH1075)),"ADULTS",
IF(ISNUMBER(SEARCH("*CHILDREN*",DATA_GOES_HERE!AH1075)),"CHILDREN",
IF(ISNUMBER(SEARCH("*TEENS*",DATA_GOES_HERE!AH1075)),"TEENS"))))</f>
        <v>TEENS</v>
      </c>
      <c r="D1076" t="str">
        <f>CONCATENATE(DATA_GOES_HERE!A1075,CHAR(13),DATA_GOES_HERE!L1075,", ",TEXT((DATA_GOES_HERE!J1075),"MMM D")," ",TEXT((DATA_GOES_HERE!M1075), "h:mm am/pm"))</f>
        <v xml:space="preserve"> Digital Creations_x000D_Thursday, Mar 17 3:00 PM</v>
      </c>
    </row>
    <row r="1077" spans="1:4" x14ac:dyDescent="0.25">
      <c r="A1077" t="str">
        <f>DATA_GOES_HERE!Y906</f>
        <v>Hermitage</v>
      </c>
      <c r="B1077" t="str">
        <f>IF(DATA_GOES_HERE!AH906="","",
IF(ISNUMBER(SEARCH("*ADULTS*",DATA_GOES_HERE!AH906)),"ADULTS",
IF(ISNUMBER(SEARCH("*CHILDREN*",DATA_GOES_HERE!AH906)),"CHILDREN",
IF(ISNUMBER(SEARCH("*TEENS*",DATA_GOES_HERE!AH906)),"TEENS"))))</f>
        <v>TEENS</v>
      </c>
      <c r="D1077" t="str">
        <f>CONCATENATE(DATA_GOES_HERE!A906,CHAR(13),DATA_GOES_HERE!L906,", ",TEXT((DATA_GOES_HERE!J906),"MMM D")," ",TEXT((DATA_GOES_HERE!M906), "h:mm am/pm"))</f>
        <v xml:space="preserve"> Free ACT Practice TEST_x000D_Thursday, Mar 24 10:30 AM</v>
      </c>
    </row>
    <row r="1078" spans="1:4" x14ac:dyDescent="0.25">
      <c r="A1078" t="str">
        <f>DATA_GOES_HERE!Y1077</f>
        <v>Madison</v>
      </c>
      <c r="B1078" t="str">
        <f>IF(DATA_GOES_HERE!AH1077="","",
IF(ISNUMBER(SEARCH("*ADULTS*",DATA_GOES_HERE!AH1077)),"ADULTS",
IF(ISNUMBER(SEARCH("*CHILDREN*",DATA_GOES_HERE!AH1077)),"CHILDREN",
IF(ISNUMBER(SEARCH("*TEENS*",DATA_GOES_HERE!AH1077)),"TEENS"))))</f>
        <v>CHILDREN</v>
      </c>
      <c r="D1078" t="str">
        <f>CONCATENATE(DATA_GOES_HERE!A1077,CHAR(13),DATA_GOES_HERE!L1077,", ",TEXT((DATA_GOES_HERE!J1077),"MMM D")," ",TEXT((DATA_GOES_HERE!M1077), "h:mm am/pm"))</f>
        <v xml:space="preserve"> Baby Story Time_x000D_Friday, Mar 18 10:30 AM</v>
      </c>
    </row>
    <row r="1079" spans="1:4" x14ac:dyDescent="0.25">
      <c r="A1079" t="str">
        <f>DATA_GOES_HERE!Y908</f>
        <v>Hermitage</v>
      </c>
      <c r="B1079" t="str">
        <f>IF(DATA_GOES_HERE!AH908="","",
IF(ISNUMBER(SEARCH("*ADULTS*",DATA_GOES_HERE!AH908)),"ADULTS",
IF(ISNUMBER(SEARCH("*CHILDREN*",DATA_GOES_HERE!AH908)),"CHILDREN",
IF(ISNUMBER(SEARCH("*TEENS*",DATA_GOES_HERE!AH908)),"TEENS"))))</f>
        <v>ADULTS</v>
      </c>
      <c r="D1079" t="str">
        <f>CONCATENATE(DATA_GOES_HERE!A908,CHAR(13),DATA_GOES_HERE!L908,", ",TEXT((DATA_GOES_HERE!J908),"MMM D")," ",TEXT((DATA_GOES_HERE!M908), "h:mm am/pm"))</f>
        <v xml:space="preserve"> Tech Help with D'n'C_x000D_Friday, Mar 25 10:00 AM</v>
      </c>
    </row>
    <row r="1080" spans="1:4" x14ac:dyDescent="0.25">
      <c r="A1080" t="str">
        <f>DATA_GOES_HERE!Y1079</f>
        <v>Madison</v>
      </c>
      <c r="B1080" t="str">
        <f>IF(DATA_GOES_HERE!AH1079="","",
IF(ISNUMBER(SEARCH("*ADULTS*",DATA_GOES_HERE!AH1079)),"ADULTS",
IF(ISNUMBER(SEARCH("*CHILDREN*",DATA_GOES_HERE!AH1079)),"CHILDREN",
IF(ISNUMBER(SEARCH("*TEENS*",DATA_GOES_HERE!AH1079)),"TEENS"))))</f>
        <v>ADULTS</v>
      </c>
      <c r="D1080" t="str">
        <f>CONCATENATE(DATA_GOES_HERE!A1079,CHAR(13),DATA_GOES_HERE!L1079,", ",TEXT((DATA_GOES_HERE!J1079),"MMM D")," ",TEXT((DATA_GOES_HERE!M1079), "h:mm am/pm"))</f>
        <v xml:space="preserve"> VITA Tax Preparation Help_x000D_Saturday, Mar 19 10:00 AM</v>
      </c>
    </row>
    <row r="1081" spans="1:4" x14ac:dyDescent="0.25">
      <c r="A1081" t="str">
        <f>DATA_GOES_HERE!Y910</f>
        <v>All Libraries</v>
      </c>
      <c r="B1081" t="b">
        <f>IF(DATA_GOES_HERE!AH910="","",
IF(ISNUMBER(SEARCH("*ADULTS*",DATA_GOES_HERE!AH910)),"ADULTS",
IF(ISNUMBER(SEARCH("*CHILDREN*",DATA_GOES_HERE!AH910)),"CHILDREN",
IF(ISNUMBER(SEARCH("*TEENS*",DATA_GOES_HERE!AH910)),"TEENS"))))</f>
        <v>0</v>
      </c>
      <c r="D1081" t="str">
        <f>CONCATENATE(DATA_GOES_HERE!A910,CHAR(13),DATA_GOES_HERE!L910,", ",TEXT((DATA_GOES_HERE!J910),"MMM D")," ",TEXT((DATA_GOES_HERE!M910), "h:mm am/pm"))</f>
        <v xml:space="preserve"> CLOSED: Easter Sunday_x000D_Sunday, Mar 27 12:00 AM</v>
      </c>
    </row>
    <row r="1082" spans="1:4" x14ac:dyDescent="0.25">
      <c r="A1082" t="str">
        <f>DATA_GOES_HERE!Y1081</f>
        <v>Madison</v>
      </c>
      <c r="B1082" t="str">
        <f>IF(DATA_GOES_HERE!AH1081="","",
IF(ISNUMBER(SEARCH("*ADULTS*",DATA_GOES_HERE!AH1081)),"ADULTS",
IF(ISNUMBER(SEARCH("*CHILDREN*",DATA_GOES_HERE!AH1081)),"CHILDREN",
IF(ISNUMBER(SEARCH("*TEENS*",DATA_GOES_HERE!AH1081)),"TEENS"))))</f>
        <v>CHILDREN</v>
      </c>
      <c r="D1082" t="str">
        <f>CONCATENATE(DATA_GOES_HERE!A1081,CHAR(13),DATA_GOES_HERE!L1081,", ",TEXT((DATA_GOES_HERE!J1081),"MMM D")," ",TEXT((DATA_GOES_HERE!M1081), "h:mm am/pm"))</f>
        <v xml:space="preserve"> Baby Story Time_x000D_Monday, Mar 21 10:30 AM</v>
      </c>
    </row>
    <row r="1083" spans="1:4" x14ac:dyDescent="0.25">
      <c r="A1083" t="str">
        <f>DATA_GOES_HERE!Y912</f>
        <v>Inglewood</v>
      </c>
      <c r="B1083" t="str">
        <f>IF(DATA_GOES_HERE!AH912="","",
IF(ISNUMBER(SEARCH("*ADULTS*",DATA_GOES_HERE!AH912)),"ADULTS",
IF(ISNUMBER(SEARCH("*CHILDREN*",DATA_GOES_HERE!AH912)),"CHILDREN",
IF(ISNUMBER(SEARCH("*TEENS*",DATA_GOES_HERE!AH912)),"TEENS"))))</f>
        <v>CHILDREN</v>
      </c>
      <c r="D1083" t="str">
        <f>CONCATENATE(DATA_GOES_HERE!A912,CHAR(13),DATA_GOES_HERE!L912,", ",TEXT((DATA_GOES_HERE!J912),"MMM D")," ",TEXT((DATA_GOES_HERE!M912), "h:mm am/pm"))</f>
        <v xml:space="preserve"> Wonder Baby_x000D_Monday, Mar 28 11:00 AM</v>
      </c>
    </row>
    <row r="1084" spans="1:4" x14ac:dyDescent="0.25">
      <c r="A1084" t="str">
        <f>DATA_GOES_HERE!Y1083</f>
        <v>Madison</v>
      </c>
      <c r="B1084" t="str">
        <f>IF(DATA_GOES_HERE!AH1083="","",
IF(ISNUMBER(SEARCH("*ADULTS*",DATA_GOES_HERE!AH1083)),"ADULTS",
IF(ISNUMBER(SEARCH("*CHILDREN*",DATA_GOES_HERE!AH1083)),"CHILDREN",
IF(ISNUMBER(SEARCH("*TEENS*",DATA_GOES_HERE!AH1083)),"TEENS"))))</f>
        <v>TEENS</v>
      </c>
      <c r="D1084" t="str">
        <f>CONCATENATE(DATA_GOES_HERE!A1083,CHAR(13),DATA_GOES_HERE!L1083,", ",TEXT((DATA_GOES_HERE!J1083),"MMM D")," ",TEXT((DATA_GOES_HERE!M1083), "h:mm am/pm"))</f>
        <v xml:space="preserve"> Game Time: Xbox and Play Station_x000D_Monday, Mar 21 3:00 PM</v>
      </c>
    </row>
    <row r="1085" spans="1:4" x14ac:dyDescent="0.25">
      <c r="A1085" t="str">
        <f>DATA_GOES_HERE!Y914</f>
        <v>Hermitage</v>
      </c>
      <c r="B1085" t="str">
        <f>IF(DATA_GOES_HERE!AH914="","",
IF(ISNUMBER(SEARCH("*ADULTS*",DATA_GOES_HERE!AH914)),"ADULTS",
IF(ISNUMBER(SEARCH("*CHILDREN*",DATA_GOES_HERE!AH914)),"CHILDREN",
IF(ISNUMBER(SEARCH("*TEENS*",DATA_GOES_HERE!AH914)),"TEENS"))))</f>
        <v>ADULTS</v>
      </c>
      <c r="D1085" t="str">
        <f>CONCATENATE(DATA_GOES_HERE!A914,CHAR(13),DATA_GOES_HERE!L914,", ",TEXT((DATA_GOES_HERE!J914),"MMM D")," ",TEXT((DATA_GOES_HERE!M914), "h:mm am/pm"))</f>
        <v xml:space="preserve"> AARP Tax Filing Assistance_x000D_Tuesday, Mar 29 10:00 AM</v>
      </c>
    </row>
    <row r="1086" spans="1:4" x14ac:dyDescent="0.25">
      <c r="A1086" t="str">
        <f>DATA_GOES_HERE!Y1085</f>
        <v>Madison</v>
      </c>
      <c r="B1086" t="str">
        <f>IF(DATA_GOES_HERE!AH1085="","",
IF(ISNUMBER(SEARCH("*ADULTS*",DATA_GOES_HERE!AH1085)),"ADULTS",
IF(ISNUMBER(SEARCH("*CHILDREN*",DATA_GOES_HERE!AH1085)),"CHILDREN",
IF(ISNUMBER(SEARCH("*TEENS*",DATA_GOES_HERE!AH1085)),"TEENS"))))</f>
        <v>ADULTS</v>
      </c>
      <c r="D1086" t="str">
        <f>CONCATENATE(DATA_GOES_HERE!A1085,CHAR(13),DATA_GOES_HERE!L1085,", ",TEXT((DATA_GOES_HERE!J1085),"MMM D")," ",TEXT((DATA_GOES_HERE!M1085), "h:mm am/pm"))</f>
        <v xml:space="preserve"> Jobs Lab_x000D_Tuesday, Mar 22 10:00 AM</v>
      </c>
    </row>
    <row r="1087" spans="1:4" x14ac:dyDescent="0.25">
      <c r="A1087" t="str">
        <f>DATA_GOES_HERE!Y916</f>
        <v>Hermitage</v>
      </c>
      <c r="B1087" t="str">
        <f>IF(DATA_GOES_HERE!AH916="","",
IF(ISNUMBER(SEARCH("*ADULTS*",DATA_GOES_HERE!AH916)),"ADULTS",
IF(ISNUMBER(SEARCH("*CHILDREN*",DATA_GOES_HERE!AH916)),"CHILDREN",
IF(ISNUMBER(SEARCH("*TEENS*",DATA_GOES_HERE!AH916)),"TEENS"))))</f>
        <v>CHILDREN</v>
      </c>
      <c r="D1087" t="str">
        <f>CONCATENATE(DATA_GOES_HERE!A916,CHAR(13),DATA_GOES_HERE!L916,", ",TEXT((DATA_GOES_HERE!J916),"MMM D")," ",TEXT((DATA_GOES_HERE!M916), "h:mm am/pm"))</f>
        <v xml:space="preserve"> Baby and Me_x000D_Tuesday, Mar 29 1:00 PM</v>
      </c>
    </row>
    <row r="1088" spans="1:4" x14ac:dyDescent="0.25">
      <c r="A1088" t="str">
        <f>DATA_GOES_HERE!Y1087</f>
        <v>Madison</v>
      </c>
      <c r="B1088" t="str">
        <f>IF(DATA_GOES_HERE!AH1087="","",
IF(ISNUMBER(SEARCH("*ADULTS*",DATA_GOES_HERE!AH1087)),"ADULTS",
IF(ISNUMBER(SEARCH("*CHILDREN*",DATA_GOES_HERE!AH1087)),"CHILDREN",
IF(ISNUMBER(SEARCH("*TEENS*",DATA_GOES_HERE!AH1087)),"TEENS"))))</f>
        <v>TEENS</v>
      </c>
      <c r="D1088" t="str">
        <f>CONCATENATE(DATA_GOES_HERE!A1087,CHAR(13),DATA_GOES_HERE!L1087,", ",TEXT((DATA_GOES_HERE!J1087),"MMM D")," ",TEXT((DATA_GOES_HERE!M1087), "h:mm am/pm"))</f>
        <v xml:space="preserve"> Cypher_x000D_Tuesday, Mar 22 4:30 PM</v>
      </c>
    </row>
    <row r="1089" spans="1:4" x14ac:dyDescent="0.25">
      <c r="A1089" t="str">
        <f>DATA_GOES_HERE!Y918</f>
        <v>Hermitage</v>
      </c>
      <c r="B1089" t="str">
        <f>IF(DATA_GOES_HERE!AH918="","",
IF(ISNUMBER(SEARCH("*ADULTS*",DATA_GOES_HERE!AH918)),"ADULTS",
IF(ISNUMBER(SEARCH("*CHILDREN*",DATA_GOES_HERE!AH918)),"CHILDREN",
IF(ISNUMBER(SEARCH("*TEENS*",DATA_GOES_HERE!AH918)),"TEENS"))))</f>
        <v>CHILDREN</v>
      </c>
      <c r="D1089" t="str">
        <f>CONCATENATE(DATA_GOES_HERE!A918,CHAR(13),DATA_GOES_HERE!L918,", ",TEXT((DATA_GOES_HERE!J918),"MMM D")," ",TEXT((DATA_GOES_HERE!M918), "h:mm am/pm"))</f>
        <v xml:space="preserve"> Story Time_x000D_Wednesday, Mar 30 10:00 AM</v>
      </c>
    </row>
    <row r="1090" spans="1:4" x14ac:dyDescent="0.25">
      <c r="A1090" t="str">
        <f>DATA_GOES_HERE!Y1089</f>
        <v>Madison</v>
      </c>
      <c r="B1090" t="str">
        <f>IF(DATA_GOES_HERE!AH1089="","",
IF(ISNUMBER(SEARCH("*ADULTS*",DATA_GOES_HERE!AH1089)),"ADULTS",
IF(ISNUMBER(SEARCH("*CHILDREN*",DATA_GOES_HERE!AH1089)),"CHILDREN",
IF(ISNUMBER(SEARCH("*TEENS*",DATA_GOES_HERE!AH1089)),"TEENS"))))</f>
        <v>CHILDREN</v>
      </c>
      <c r="D1090" t="str">
        <f>CONCATENATE(DATA_GOES_HERE!A1089,CHAR(13),DATA_GOES_HERE!L1089,", ",TEXT((DATA_GOES_HERE!J1089),"MMM D")," ",TEXT((DATA_GOES_HERE!M1089), "h:mm am/pm"))</f>
        <v xml:space="preserve"> Preschool Story Time _x000D_Wednesday, Mar 23 10:30 AM</v>
      </c>
    </row>
    <row r="1091" spans="1:4" x14ac:dyDescent="0.25">
      <c r="A1091" t="str">
        <f>DATA_GOES_HERE!Y920</f>
        <v>Hermitage</v>
      </c>
      <c r="B1091" t="str">
        <f>IF(DATA_GOES_HERE!AH920="","",
IF(ISNUMBER(SEARCH("*ADULTS*",DATA_GOES_HERE!AH920)),"ADULTS",
IF(ISNUMBER(SEARCH("*CHILDREN*",DATA_GOES_HERE!AH920)),"CHILDREN",
IF(ISNUMBER(SEARCH("*TEENS*",DATA_GOES_HERE!AH920)),"TEENS"))))</f>
        <v>CHILDREN</v>
      </c>
      <c r="D1091" t="str">
        <f>CONCATENATE(DATA_GOES_HERE!A920,CHAR(13),DATA_GOES_HERE!L920,", ",TEXT((DATA_GOES_HERE!J920),"MMM D")," ",TEXT((DATA_GOES_HERE!M920), "h:mm am/pm"))</f>
        <v xml:space="preserve"> Story Time_x000D_Wednesday, Mar 30 11:00 AM</v>
      </c>
    </row>
    <row r="1092" spans="1:4" x14ac:dyDescent="0.25">
      <c r="A1092" t="str">
        <f>DATA_GOES_HERE!Y1091</f>
        <v>Madison</v>
      </c>
      <c r="B1092" t="str">
        <f>IF(DATA_GOES_HERE!AH1091="","",
IF(ISNUMBER(SEARCH("*ADULTS*",DATA_GOES_HERE!AH1091)),"ADULTS",
IF(ISNUMBER(SEARCH("*CHILDREN*",DATA_GOES_HERE!AH1091)),"CHILDREN",
IF(ISNUMBER(SEARCH("*TEENS*",DATA_GOES_HERE!AH1091)),"TEENS"))))</f>
        <v>ADULTS</v>
      </c>
      <c r="D1092" t="str">
        <f>CONCATENATE(DATA_GOES_HERE!A1091,CHAR(13),DATA_GOES_HERE!L1091,", ",TEXT((DATA_GOES_HERE!J1091),"MMM D")," ",TEXT((DATA_GOES_HERE!M1091), "h:mm am/pm"))</f>
        <v xml:space="preserve"> VITA Tax Preparation Help_x000D_Thursday, Mar 24 1:00 PM</v>
      </c>
    </row>
    <row r="1093" spans="1:4" x14ac:dyDescent="0.25">
      <c r="A1093" t="str">
        <f>DATA_GOES_HERE!Y922</f>
        <v>Hermitage</v>
      </c>
      <c r="B1093" t="str">
        <f>IF(DATA_GOES_HERE!AH922="","",
IF(ISNUMBER(SEARCH("*ADULTS*",DATA_GOES_HERE!AH922)),"ADULTS",
IF(ISNUMBER(SEARCH("*CHILDREN*",DATA_GOES_HERE!AH922)),"CHILDREN",
IF(ISNUMBER(SEARCH("*TEENS*",DATA_GOES_HERE!AH922)),"TEENS"))))</f>
        <v>ADULTS</v>
      </c>
      <c r="D1093" t="str">
        <f>CONCATENATE(DATA_GOES_HERE!A922,CHAR(13),DATA_GOES_HERE!L922,", ",TEXT((DATA_GOES_HERE!J922),"MMM D")," ",TEXT((DATA_GOES_HERE!M922), "h:mm am/pm"))</f>
        <v xml:space="preserve"> Tech Help with D'n'C_x000D_Friday, Apr 1 10:00 AM</v>
      </c>
    </row>
    <row r="1094" spans="1:4" x14ac:dyDescent="0.25">
      <c r="A1094" t="str">
        <f>DATA_GOES_HERE!Y1093</f>
        <v>Madison</v>
      </c>
      <c r="B1094" t="str">
        <f>IF(DATA_GOES_HERE!AH1093="","",
IF(ISNUMBER(SEARCH("*ADULTS*",DATA_GOES_HERE!AH1093)),"ADULTS",
IF(ISNUMBER(SEARCH("*CHILDREN*",DATA_GOES_HERE!AH1093)),"CHILDREN",
IF(ISNUMBER(SEARCH("*TEENS*",DATA_GOES_HERE!AH1093)),"TEENS"))))</f>
        <v>CHILDREN</v>
      </c>
      <c r="D1094" t="str">
        <f>CONCATENATE(DATA_GOES_HERE!A1093,CHAR(13),DATA_GOES_HERE!L1093,", ",TEXT((DATA_GOES_HERE!J1093),"MMM D")," ",TEXT((DATA_GOES_HERE!M1093), "h:mm am/pm"))</f>
        <v xml:space="preserve"> Kid Zone_x000D_Thursday, Mar 24 4:00 PM</v>
      </c>
    </row>
    <row r="1095" spans="1:4" x14ac:dyDescent="0.25">
      <c r="A1095" t="str">
        <f>DATA_GOES_HERE!Y924</f>
        <v>Inglewood</v>
      </c>
      <c r="B1095" t="str">
        <f>IF(DATA_GOES_HERE!AH924="","",
IF(ISNUMBER(SEARCH("*ADULTS*",DATA_GOES_HERE!AH924)),"ADULTS",
IF(ISNUMBER(SEARCH("*CHILDREN*",DATA_GOES_HERE!AH924)),"CHILDREN",
IF(ISNUMBER(SEARCH("*TEENS*",DATA_GOES_HERE!AH924)),"TEENS"))))</f>
        <v>CHILDREN</v>
      </c>
      <c r="D1095" t="str">
        <f>CONCATENATE(DATA_GOES_HERE!A924,CHAR(13),DATA_GOES_HERE!L924,", ",TEXT((DATA_GOES_HERE!J924),"MMM D")," ",TEXT((DATA_GOES_HERE!M924), "h:mm am/pm"))</f>
        <v xml:space="preserve"> Puppet Truck presents Tomas and the Library Lady_x000D_Saturday, Apr 2 10:30 AM</v>
      </c>
    </row>
    <row r="1096" spans="1:4" x14ac:dyDescent="0.25">
      <c r="A1096" t="str">
        <f>DATA_GOES_HERE!Y1095</f>
        <v>Madison</v>
      </c>
      <c r="B1096" t="str">
        <f>IF(DATA_GOES_HERE!AH1095="","",
IF(ISNUMBER(SEARCH("*ADULTS*",DATA_GOES_HERE!AH1095)),"ADULTS",
IF(ISNUMBER(SEARCH("*CHILDREN*",DATA_GOES_HERE!AH1095)),"CHILDREN",
IF(ISNUMBER(SEARCH("*TEENS*",DATA_GOES_HERE!AH1095)),"TEENS"))))</f>
        <v>TEENS</v>
      </c>
      <c r="D1096" t="str">
        <f>CONCATENATE(DATA_GOES_HERE!A1095,CHAR(13),DATA_GOES_HERE!L1095,", ",TEXT((DATA_GOES_HERE!J1095),"MMM D")," ",TEXT((DATA_GOES_HERE!M1095), "h:mm am/pm"))</f>
        <v xml:space="preserve"> Photography and Design_x000D_Friday, Mar 25 2:00 PM</v>
      </c>
    </row>
    <row r="1097" spans="1:4" x14ac:dyDescent="0.25">
      <c r="A1097" t="str">
        <f>DATA_GOES_HERE!Y926</f>
        <v>Inglewood</v>
      </c>
      <c r="B1097" t="str">
        <f>IF(DATA_GOES_HERE!AH926="","",
IF(ISNUMBER(SEARCH("*ADULTS*",DATA_GOES_HERE!AH926)),"ADULTS",
IF(ISNUMBER(SEARCH("*CHILDREN*",DATA_GOES_HERE!AH926)),"CHILDREN",
IF(ISNUMBER(SEARCH("*TEENS*",DATA_GOES_HERE!AH926)),"TEENS"))))</f>
        <v>CHILDREN</v>
      </c>
      <c r="D1097" t="str">
        <f>CONCATENATE(DATA_GOES_HERE!A926,CHAR(13),DATA_GOES_HERE!L926,", ",TEXT((DATA_GOES_HERE!J926),"MMM D")," ",TEXT((DATA_GOES_HERE!M926), "h:mm am/pm"))</f>
        <v xml:space="preserve"> Wonder Baby_x000D_Monday, Apr 4 11:00 AM</v>
      </c>
    </row>
    <row r="1098" spans="1:4" x14ac:dyDescent="0.25">
      <c r="A1098" t="str">
        <f>DATA_GOES_HERE!Y1097</f>
        <v>All Libraries</v>
      </c>
      <c r="B1098" t="b">
        <f>IF(DATA_GOES_HERE!AH1097="","",
IF(ISNUMBER(SEARCH("*ADULTS*",DATA_GOES_HERE!AH1097)),"ADULTS",
IF(ISNUMBER(SEARCH("*CHILDREN*",DATA_GOES_HERE!AH1097)),"CHILDREN",
IF(ISNUMBER(SEARCH("*TEENS*",DATA_GOES_HERE!AH1097)),"TEENS"))))</f>
        <v>0</v>
      </c>
      <c r="D1098" t="str">
        <f>CONCATENATE(DATA_GOES_HERE!A1097,CHAR(13),DATA_GOES_HERE!L1097,", ",TEXT((DATA_GOES_HERE!J1097),"MMM D")," ",TEXT((DATA_GOES_HERE!M1097), "h:mm am/pm"))</f>
        <v xml:space="preserve"> CLOSED: Easter Sunday_x000D_Sunday, Mar 27 12:00 AM</v>
      </c>
    </row>
    <row r="1099" spans="1:4" x14ac:dyDescent="0.25">
      <c r="A1099" t="str">
        <f>DATA_GOES_HERE!Y928</f>
        <v>Hermitage</v>
      </c>
      <c r="B1099" t="str">
        <f>IF(DATA_GOES_HERE!AH928="","",
IF(ISNUMBER(SEARCH("*ADULTS*",DATA_GOES_HERE!AH928)),"ADULTS",
IF(ISNUMBER(SEARCH("*CHILDREN*",DATA_GOES_HERE!AH928)),"CHILDREN",
IF(ISNUMBER(SEARCH("*TEENS*",DATA_GOES_HERE!AH928)),"TEENS"))))</f>
        <v>ADULTS</v>
      </c>
      <c r="D1099" t="str">
        <f>CONCATENATE(DATA_GOES_HERE!A928,CHAR(13),DATA_GOES_HERE!L928,", ",TEXT((DATA_GOES_HERE!J928),"MMM D")," ",TEXT((DATA_GOES_HERE!M928), "h:mm am/pm"))</f>
        <v xml:space="preserve"> AARP Tax Filing Assistance_x000D_Tuesday, Apr 5 10:00 AM</v>
      </c>
    </row>
    <row r="1100" spans="1:4" x14ac:dyDescent="0.25">
      <c r="A1100" t="str">
        <f>DATA_GOES_HERE!Y1099</f>
        <v>Madison</v>
      </c>
      <c r="B1100" t="str">
        <f>IF(DATA_GOES_HERE!AH1099="","",
IF(ISNUMBER(SEARCH("*ADULTS*",DATA_GOES_HERE!AH1099)),"ADULTS",
IF(ISNUMBER(SEARCH("*CHILDREN*",DATA_GOES_HERE!AH1099)),"CHILDREN",
IF(ISNUMBER(SEARCH("*TEENS*",DATA_GOES_HERE!AH1099)),"TEENS"))))</f>
        <v>ADULTS</v>
      </c>
      <c r="D1100" t="str">
        <f>CONCATENATE(DATA_GOES_HERE!A1099,CHAR(13),DATA_GOES_HERE!L1099,", ",TEXT((DATA_GOES_HERE!J1099),"MMM D")," ",TEXT((DATA_GOES_HERE!M1099), "h:mm am/pm"))</f>
        <v xml:space="preserve"> VITA Tax Preparation Help_x000D_Monday, Mar 28 1:00 PM</v>
      </c>
    </row>
    <row r="1101" spans="1:4" x14ac:dyDescent="0.25">
      <c r="A1101" t="str">
        <f>DATA_GOES_HERE!Y930</f>
        <v>Hermitage</v>
      </c>
      <c r="B1101" t="str">
        <f>IF(DATA_GOES_HERE!AH930="","",
IF(ISNUMBER(SEARCH("*ADULTS*",DATA_GOES_HERE!AH930)),"ADULTS",
IF(ISNUMBER(SEARCH("*CHILDREN*",DATA_GOES_HERE!AH930)),"CHILDREN",
IF(ISNUMBER(SEARCH("*TEENS*",DATA_GOES_HERE!AH930)),"TEENS"))))</f>
        <v>TEENS</v>
      </c>
      <c r="D1101" t="str">
        <f>CONCATENATE(DATA_GOES_HERE!A930,CHAR(13),DATA_GOES_HERE!L930,", ",TEXT((DATA_GOES_HERE!J930),"MMM D")," ",TEXT((DATA_GOES_HERE!M930), "h:mm am/pm"))</f>
        <v xml:space="preserve"> Game Time: Video Games, Board Games, Wii, and More_x000D_Tuesday, Apr 5 4:00 PM</v>
      </c>
    </row>
    <row r="1102" spans="1:4" x14ac:dyDescent="0.25">
      <c r="A1102" t="str">
        <f>DATA_GOES_HERE!Y1101</f>
        <v>Madison</v>
      </c>
      <c r="B1102" t="str">
        <f>IF(DATA_GOES_HERE!AH1101="","",
IF(ISNUMBER(SEARCH("*ADULTS*",DATA_GOES_HERE!AH1101)),"ADULTS",
IF(ISNUMBER(SEARCH("*CHILDREN*",DATA_GOES_HERE!AH1101)),"CHILDREN",
IF(ISNUMBER(SEARCH("*TEENS*",DATA_GOES_HERE!AH1101)),"TEENS"))))</f>
        <v>TEENS</v>
      </c>
      <c r="D1102" t="str">
        <f>CONCATENATE(DATA_GOES_HERE!A1101,CHAR(13),DATA_GOES_HERE!L1101,", ",TEXT((DATA_GOES_HERE!J1101),"MMM D")," ",TEXT((DATA_GOES_HERE!M1101), "h:mm am/pm"))</f>
        <v xml:space="preserve"> Game Time: Xbox and Play Station_x000D_Monday, Mar 28 3:00 PM</v>
      </c>
    </row>
    <row r="1103" spans="1:4" x14ac:dyDescent="0.25">
      <c r="A1103" t="str">
        <f>DATA_GOES_HERE!Y932</f>
        <v>Hermitage</v>
      </c>
      <c r="B1103" t="str">
        <f>IF(DATA_GOES_HERE!AH932="","",
IF(ISNUMBER(SEARCH("*ADULTS*",DATA_GOES_HERE!AH932)),"ADULTS",
IF(ISNUMBER(SEARCH("*CHILDREN*",DATA_GOES_HERE!AH932)),"CHILDREN",
IF(ISNUMBER(SEARCH("*TEENS*",DATA_GOES_HERE!AH932)),"TEENS"))))</f>
        <v>CHILDREN</v>
      </c>
      <c r="D1103" t="str">
        <f>CONCATENATE(DATA_GOES_HERE!A932,CHAR(13),DATA_GOES_HERE!L932,", ",TEXT((DATA_GOES_HERE!J932),"MMM D")," ",TEXT((DATA_GOES_HERE!M932), "h:mm am/pm"))</f>
        <v xml:space="preserve"> Story Time_x000D_Wednesday, Apr 6 10:00 AM</v>
      </c>
    </row>
    <row r="1104" spans="1:4" x14ac:dyDescent="0.25">
      <c r="A1104" t="str">
        <f>DATA_GOES_HERE!Y1103</f>
        <v>Madison</v>
      </c>
      <c r="B1104" t="str">
        <f>IF(DATA_GOES_HERE!AH1103="","",
IF(ISNUMBER(SEARCH("*ADULTS*",DATA_GOES_HERE!AH1103)),"ADULTS",
IF(ISNUMBER(SEARCH("*CHILDREN*",DATA_GOES_HERE!AH1103)),"CHILDREN",
IF(ISNUMBER(SEARCH("*TEENS*",DATA_GOES_HERE!AH1103)),"TEENS"))))</f>
        <v>ADULTS</v>
      </c>
      <c r="D1104" t="str">
        <f>CONCATENATE(DATA_GOES_HERE!A1103,CHAR(13),DATA_GOES_HERE!L1103,", ",TEXT((DATA_GOES_HERE!J1103),"MMM D")," ",TEXT((DATA_GOES_HERE!M1103), "h:mm am/pm"))</f>
        <v xml:space="preserve"> Jobs Lab_x000D_Tuesday, Mar 29 10:00 AM</v>
      </c>
    </row>
    <row r="1105" spans="1:4" x14ac:dyDescent="0.25">
      <c r="A1105" t="str">
        <f>DATA_GOES_HERE!Y934</f>
        <v>Hermitage</v>
      </c>
      <c r="B1105" t="str">
        <f>IF(DATA_GOES_HERE!AH934="","",
IF(ISNUMBER(SEARCH("*ADULTS*",DATA_GOES_HERE!AH934)),"ADULTS",
IF(ISNUMBER(SEARCH("*CHILDREN*",DATA_GOES_HERE!AH934)),"CHILDREN",
IF(ISNUMBER(SEARCH("*TEENS*",DATA_GOES_HERE!AH934)),"TEENS"))))</f>
        <v>CHILDREN</v>
      </c>
      <c r="D1105" t="str">
        <f>CONCATENATE(DATA_GOES_HERE!A934,CHAR(13),DATA_GOES_HERE!L934,", ",TEXT((DATA_GOES_HERE!J934),"MMM D")," ",TEXT((DATA_GOES_HERE!M934), "h:mm am/pm"))</f>
        <v xml:space="preserve"> Story Time_x000D_Wednesday, Apr 6 11:00 AM</v>
      </c>
    </row>
    <row r="1106" spans="1:4" x14ac:dyDescent="0.25">
      <c r="A1106" t="str">
        <f>DATA_GOES_HERE!Y1105</f>
        <v>Madison</v>
      </c>
      <c r="B1106" t="str">
        <f>IF(DATA_GOES_HERE!AH1105="","",
IF(ISNUMBER(SEARCH("*ADULTS*",DATA_GOES_HERE!AH1105)),"ADULTS",
IF(ISNUMBER(SEARCH("*CHILDREN*",DATA_GOES_HERE!AH1105)),"CHILDREN",
IF(ISNUMBER(SEARCH("*TEENS*",DATA_GOES_HERE!AH1105)),"TEENS"))))</f>
        <v>ADULTS</v>
      </c>
      <c r="D1106" t="str">
        <f>CONCATENATE(DATA_GOES_HERE!A1105,CHAR(13),DATA_GOES_HERE!L1105,", ",TEXT((DATA_GOES_HERE!J1105),"MMM D")," ",TEXT((DATA_GOES_HERE!M1105), "h:mm am/pm"))</f>
        <v xml:space="preserve"> Learn English at the Library_x000D_Tuesday, Mar 29 5:45 PM</v>
      </c>
    </row>
    <row r="1107" spans="1:4" x14ac:dyDescent="0.25">
      <c r="A1107" t="str">
        <f>DATA_GOES_HERE!Y936</f>
        <v>Hermitage</v>
      </c>
      <c r="B1107" t="str">
        <f>IF(DATA_GOES_HERE!AH936="","",
IF(ISNUMBER(SEARCH("*ADULTS*",DATA_GOES_HERE!AH936)),"ADULTS",
IF(ISNUMBER(SEARCH("*CHILDREN*",DATA_GOES_HERE!AH936)),"CHILDREN",
IF(ISNUMBER(SEARCH("*TEENS*",DATA_GOES_HERE!AH936)),"TEENS"))))</f>
        <v>ADULTS</v>
      </c>
      <c r="D1107" t="str">
        <f>CONCATENATE(DATA_GOES_HERE!A936,CHAR(13),DATA_GOES_HERE!L936,", ",TEXT((DATA_GOES_HERE!J936),"MMM D")," ",TEXT((DATA_GOES_HERE!M936), "h:mm am/pm"))</f>
        <v xml:space="preserve"> Tech Help with D'n'C_x000D_Friday, Apr 8 10:00 AM</v>
      </c>
    </row>
    <row r="1108" spans="1:4" x14ac:dyDescent="0.25">
      <c r="A1108" t="str">
        <f>DATA_GOES_HERE!Y1107</f>
        <v>Madison</v>
      </c>
      <c r="B1108" t="str">
        <f>IF(DATA_GOES_HERE!AH1107="","",
IF(ISNUMBER(SEARCH("*ADULTS*",DATA_GOES_HERE!AH1107)),"ADULTS",
IF(ISNUMBER(SEARCH("*CHILDREN*",DATA_GOES_HERE!AH1107)),"CHILDREN",
IF(ISNUMBER(SEARCH("*TEENS*",DATA_GOES_HERE!AH1107)),"TEENS"))))</f>
        <v>TEENS</v>
      </c>
      <c r="D1108" t="str">
        <f>CONCATENATE(DATA_GOES_HERE!A1107,CHAR(13),DATA_GOES_HERE!L1107,", ",TEXT((DATA_GOES_HERE!J1107),"MMM D")," ",TEXT((DATA_GOES_HERE!M1107), "h:mm am/pm"))</f>
        <v xml:space="preserve"> Game Time: Xbox and Play Station_x000D_Wednesday, Mar 30 3:00 PM</v>
      </c>
    </row>
    <row r="1109" spans="1:4" x14ac:dyDescent="0.25">
      <c r="A1109" t="str">
        <f>DATA_GOES_HERE!Y938</f>
        <v>Hermitage</v>
      </c>
      <c r="B1109" t="str">
        <f>IF(DATA_GOES_HERE!AH938="","",
IF(ISNUMBER(SEARCH("*ADULTS*",DATA_GOES_HERE!AH938)),"ADULTS",
IF(ISNUMBER(SEARCH("*CHILDREN*",DATA_GOES_HERE!AH938)),"CHILDREN",
IF(ISNUMBER(SEARCH("*TEENS*",DATA_GOES_HERE!AH938)),"TEENS"))))</f>
        <v>ADULTS</v>
      </c>
      <c r="D1109" t="str">
        <f>CONCATENATE(DATA_GOES_HERE!A938,CHAR(13),DATA_GOES_HERE!L938,", ",TEXT((DATA_GOES_HERE!J938),"MMM D")," ",TEXT((DATA_GOES_HERE!M938), "h:mm am/pm"))</f>
        <v xml:space="preserve"> Plant Swap_x000D_Saturday, Apr 9 1:00 PM</v>
      </c>
    </row>
    <row r="1110" spans="1:4" x14ac:dyDescent="0.25">
      <c r="A1110" t="str">
        <f>DATA_GOES_HERE!Y1109</f>
        <v>Madison</v>
      </c>
      <c r="B1110" t="str">
        <f>IF(DATA_GOES_HERE!AH1109="","",
IF(ISNUMBER(SEARCH("*ADULTS*",DATA_GOES_HERE!AH1109)),"ADULTS",
IF(ISNUMBER(SEARCH("*CHILDREN*",DATA_GOES_HERE!AH1109)),"CHILDREN",
IF(ISNUMBER(SEARCH("*TEENS*",DATA_GOES_HERE!AH1109)),"TEENS"))))</f>
        <v>TEENS</v>
      </c>
      <c r="D1110" t="str">
        <f>CONCATENATE(DATA_GOES_HERE!A1109,CHAR(13),DATA_GOES_HERE!L1109,", ",TEXT((DATA_GOES_HERE!J1109),"MMM D")," ",TEXT((DATA_GOES_HERE!M1109), "h:mm am/pm"))</f>
        <v xml:space="preserve"> Digital Creations_x000D_Thursday, Mar 31 3:00 PM</v>
      </c>
    </row>
    <row r="1111" spans="1:4" x14ac:dyDescent="0.25">
      <c r="A1111" t="str">
        <f>DATA_GOES_HERE!Y940</f>
        <v>Inglewood</v>
      </c>
      <c r="B1111" t="str">
        <f>IF(DATA_GOES_HERE!AH940="","",
IF(ISNUMBER(SEARCH("*ADULTS*",DATA_GOES_HERE!AH940)),"ADULTS",
IF(ISNUMBER(SEARCH("*CHILDREN*",DATA_GOES_HERE!AH940)),"CHILDREN",
IF(ISNUMBER(SEARCH("*TEENS*",DATA_GOES_HERE!AH940)),"TEENS"))))</f>
        <v>CHILDREN</v>
      </c>
      <c r="D1111" t="str">
        <f>CONCATENATE(DATA_GOES_HERE!A940,CHAR(13),DATA_GOES_HERE!L940,", ",TEXT((DATA_GOES_HERE!J940),"MMM D")," ",TEXT((DATA_GOES_HERE!M940), "h:mm am/pm"))</f>
        <v xml:space="preserve"> Wonder Baby_x000D_Monday, Apr 11 10:00 AM</v>
      </c>
    </row>
    <row r="1112" spans="1:4" x14ac:dyDescent="0.25">
      <c r="A1112" t="str">
        <f>DATA_GOES_HERE!Y1111</f>
        <v>Madison</v>
      </c>
      <c r="B1112" t="str">
        <f>IF(DATA_GOES_HERE!AH1111="","",
IF(ISNUMBER(SEARCH("*ADULTS*",DATA_GOES_HERE!AH1111)),"ADULTS",
IF(ISNUMBER(SEARCH("*CHILDREN*",DATA_GOES_HERE!AH1111)),"CHILDREN",
IF(ISNUMBER(SEARCH("*TEENS*",DATA_GOES_HERE!AH1111)),"TEENS"))))</f>
        <v>CHILDREN</v>
      </c>
      <c r="D1112" t="str">
        <f>CONCATENATE(DATA_GOES_HERE!A1111,CHAR(13),DATA_GOES_HERE!L1111,", ",TEXT((DATA_GOES_HERE!J1111),"MMM D")," ",TEXT((DATA_GOES_HERE!M1111), "h:mm am/pm"))</f>
        <v xml:space="preserve"> Baby Story Time_x000D_Friday, Apr 1 10:30 AM</v>
      </c>
    </row>
    <row r="1113" spans="1:4" x14ac:dyDescent="0.25">
      <c r="A1113" t="str">
        <f>DATA_GOES_HERE!Y942</f>
        <v>Looby</v>
      </c>
      <c r="B1113" t="str">
        <f>IF(DATA_GOES_HERE!AH942="","",
IF(ISNUMBER(SEARCH("*ADULTS*",DATA_GOES_HERE!AH942)),"ADULTS",
IF(ISNUMBER(SEARCH("*CHILDREN*",DATA_GOES_HERE!AH942)),"CHILDREN",
IF(ISNUMBER(SEARCH("*TEENS*",DATA_GOES_HERE!AH942)),"TEENS"))))</f>
        <v>CHILDREN</v>
      </c>
      <c r="D1113" t="str">
        <f>CONCATENATE(DATA_GOES_HERE!A942,CHAR(13),DATA_GOES_HERE!L942,", ",TEXT((DATA_GOES_HERE!J942),"MMM D")," ",TEXT((DATA_GOES_HERE!M942), "h:mm am/pm"))</f>
        <v xml:space="preserve"> Nashville Ballet presents Cinderella_x000D_Monday, Apr 11 4:00 PM</v>
      </c>
    </row>
    <row r="1114" spans="1:4" x14ac:dyDescent="0.25">
      <c r="A1114" t="str">
        <f>DATA_GOES_HERE!Y1113</f>
        <v>Madison</v>
      </c>
      <c r="B1114" t="str">
        <f>IF(DATA_GOES_HERE!AH1113="","",
IF(ISNUMBER(SEARCH("*ADULTS*",DATA_GOES_HERE!AH1113)),"ADULTS",
IF(ISNUMBER(SEARCH("*CHILDREN*",DATA_GOES_HERE!AH1113)),"CHILDREN",
IF(ISNUMBER(SEARCH("*TEENS*",DATA_GOES_HERE!AH1113)),"TEENS"))))</f>
        <v>ADULTS</v>
      </c>
      <c r="D1114" t="str">
        <f>CONCATENATE(DATA_GOES_HERE!A1113,CHAR(13),DATA_GOES_HERE!L1113,", ",TEXT((DATA_GOES_HERE!J1113),"MMM D")," ",TEXT((DATA_GOES_HERE!M1113), "h:mm am/pm"))</f>
        <v xml:space="preserve"> VITA Tax Preparation Help_x000D_Saturday, Apr 2 10:00 AM</v>
      </c>
    </row>
    <row r="1115" spans="1:4" x14ac:dyDescent="0.25">
      <c r="A1115" t="str">
        <f>DATA_GOES_HERE!Y944</f>
        <v>Hermitage</v>
      </c>
      <c r="B1115" t="str">
        <f>IF(DATA_GOES_HERE!AH944="","",
IF(ISNUMBER(SEARCH("*ADULTS*",DATA_GOES_HERE!AH944)),"ADULTS",
IF(ISNUMBER(SEARCH("*CHILDREN*",DATA_GOES_HERE!AH944)),"CHILDREN",
IF(ISNUMBER(SEARCH("*TEENS*",DATA_GOES_HERE!AH944)),"TEENS"))))</f>
        <v>ADULTS</v>
      </c>
      <c r="D1115" t="str">
        <f>CONCATENATE(DATA_GOES_HERE!A944,CHAR(13),DATA_GOES_HERE!L944,", ",TEXT((DATA_GOES_HERE!J944),"MMM D")," ",TEXT((DATA_GOES_HERE!M944), "h:mm am/pm"))</f>
        <v xml:space="preserve"> AARP Tax Filing Assistance_x000D_Tuesday, Apr 12 10:00 AM</v>
      </c>
    </row>
    <row r="1116" spans="1:4" x14ac:dyDescent="0.25">
      <c r="A1116" t="str">
        <f>DATA_GOES_HERE!Y1115</f>
        <v>Madison</v>
      </c>
      <c r="B1116" t="str">
        <f>IF(DATA_GOES_HERE!AH1115="","",
IF(ISNUMBER(SEARCH("*ADULTS*",DATA_GOES_HERE!AH1115)),"ADULTS",
IF(ISNUMBER(SEARCH("*CHILDREN*",DATA_GOES_HERE!AH1115)),"CHILDREN",
IF(ISNUMBER(SEARCH("*TEENS*",DATA_GOES_HERE!AH1115)),"TEENS"))))</f>
        <v>CHILDREN</v>
      </c>
      <c r="D1116" t="str">
        <f>CONCATENATE(DATA_GOES_HERE!A1115,CHAR(13),DATA_GOES_HERE!L1115,", ",TEXT((DATA_GOES_HERE!J1115),"MMM D")," ",TEXT((DATA_GOES_HERE!M1115), "h:mm am/pm"))</f>
        <v xml:space="preserve"> Baby Story Time_x000D_Monday, Apr 4 10:30 AM</v>
      </c>
    </row>
    <row r="1117" spans="1:4" x14ac:dyDescent="0.25">
      <c r="A1117" t="str">
        <f>DATA_GOES_HERE!Y946</f>
        <v>Hermitage</v>
      </c>
      <c r="B1117" t="str">
        <f>IF(DATA_GOES_HERE!AH946="","",
IF(ISNUMBER(SEARCH("*ADULTS*",DATA_GOES_HERE!AH946)),"ADULTS",
IF(ISNUMBER(SEARCH("*CHILDREN*",DATA_GOES_HERE!AH946)),"CHILDREN",
IF(ISNUMBER(SEARCH("*TEENS*",DATA_GOES_HERE!AH946)),"TEENS"))))</f>
        <v>TEENS</v>
      </c>
      <c r="D1117" t="str">
        <f>CONCATENATE(DATA_GOES_HERE!A946,CHAR(13),DATA_GOES_HERE!L946,", ",TEXT((DATA_GOES_HERE!J946),"MMM D")," ",TEXT((DATA_GOES_HERE!M946), "h:mm am/pm"))</f>
        <v xml:space="preserve"> Crafty Tuesdays_x000D_Tuesday, Apr 12 4:00 PM</v>
      </c>
    </row>
    <row r="1118" spans="1:4" x14ac:dyDescent="0.25">
      <c r="A1118" t="str">
        <f>DATA_GOES_HERE!Y1117</f>
        <v>Madison</v>
      </c>
      <c r="B1118" t="str">
        <f>IF(DATA_GOES_HERE!AH1117="","",
IF(ISNUMBER(SEARCH("*ADULTS*",DATA_GOES_HERE!AH1117)),"ADULTS",
IF(ISNUMBER(SEARCH("*CHILDREN*",DATA_GOES_HERE!AH1117)),"CHILDREN",
IF(ISNUMBER(SEARCH("*TEENS*",DATA_GOES_HERE!AH1117)),"TEENS"))))</f>
        <v>TEENS</v>
      </c>
      <c r="D1118" t="str">
        <f>CONCATENATE(DATA_GOES_HERE!A1117,CHAR(13),DATA_GOES_HERE!L1117,", ",TEXT((DATA_GOES_HERE!J1117),"MMM D")," ",TEXT((DATA_GOES_HERE!M1117), "h:mm am/pm"))</f>
        <v xml:space="preserve"> Game Time: Xbox and Play Station_x000D_Monday, Apr 4 3:00 PM</v>
      </c>
    </row>
    <row r="1119" spans="1:4" x14ac:dyDescent="0.25">
      <c r="A1119" t="str">
        <f>DATA_GOES_HERE!Y948</f>
        <v>Hermitage</v>
      </c>
      <c r="B1119" t="str">
        <f>IF(DATA_GOES_HERE!AH948="","",
IF(ISNUMBER(SEARCH("*ADULTS*",DATA_GOES_HERE!AH948)),"ADULTS",
IF(ISNUMBER(SEARCH("*CHILDREN*",DATA_GOES_HERE!AH948)),"CHILDREN",
IF(ISNUMBER(SEARCH("*TEENS*",DATA_GOES_HERE!AH948)),"TEENS"))))</f>
        <v>ADULTS</v>
      </c>
      <c r="D1119" t="str">
        <f>CONCATENATE(DATA_GOES_HERE!A948,CHAR(13),DATA_GOES_HERE!L948,", ",TEXT((DATA_GOES_HERE!J948),"MMM D")," ",TEXT((DATA_GOES_HERE!M948), "h:mm am/pm"))</f>
        <v xml:space="preserve"> Vinyl Spinners Club_x000D_Tuesday, Apr 12 6:30 PM</v>
      </c>
    </row>
    <row r="1120" spans="1:4" x14ac:dyDescent="0.25">
      <c r="A1120" t="str">
        <f>DATA_GOES_HERE!Y1119</f>
        <v>Madison</v>
      </c>
      <c r="B1120" t="str">
        <f>IF(DATA_GOES_HERE!AH1119="","",
IF(ISNUMBER(SEARCH("*ADULTS*",DATA_GOES_HERE!AH1119)),"ADULTS",
IF(ISNUMBER(SEARCH("*CHILDREN*",DATA_GOES_HERE!AH1119)),"CHILDREN",
IF(ISNUMBER(SEARCH("*TEENS*",DATA_GOES_HERE!AH1119)),"TEENS"))))</f>
        <v>ADULTS</v>
      </c>
      <c r="D1120" t="str">
        <f>CONCATENATE(DATA_GOES_HERE!A1119,CHAR(13),DATA_GOES_HERE!L1119,", ",TEXT((DATA_GOES_HERE!J1119),"MMM D")," ",TEXT((DATA_GOES_HERE!M1119), "h:mm am/pm"))</f>
        <v xml:space="preserve"> Madison Branch Chess Club Evening_x000D_Monday, Apr 4 6:00 PM</v>
      </c>
    </row>
    <row r="1121" spans="1:4" x14ac:dyDescent="0.25">
      <c r="A1121" t="str">
        <f>DATA_GOES_HERE!Y950</f>
        <v>Inglewood</v>
      </c>
      <c r="B1121" t="str">
        <f>IF(DATA_GOES_HERE!AH950="","",
IF(ISNUMBER(SEARCH("*ADULTS*",DATA_GOES_HERE!AH950)),"ADULTS",
IF(ISNUMBER(SEARCH("*CHILDREN*",DATA_GOES_HERE!AH950)),"CHILDREN",
IF(ISNUMBER(SEARCH("*TEENS*",DATA_GOES_HERE!AH950)),"TEENS"))))</f>
        <v>CHILDREN</v>
      </c>
      <c r="D1121" t="str">
        <f>CONCATENATE(DATA_GOES_HERE!A950,CHAR(13),DATA_GOES_HERE!L950,", ",TEXT((DATA_GOES_HERE!J950),"MMM D")," ",TEXT((DATA_GOES_HERE!M950), "h:mm am/pm"))</f>
        <v xml:space="preserve"> Preschool Story Time_x000D_Wednesday, Apr 13 10:30 AM</v>
      </c>
    </row>
    <row r="1122" spans="1:4" x14ac:dyDescent="0.25">
      <c r="A1122" t="str">
        <f>DATA_GOES_HERE!Y1121</f>
        <v>Madison</v>
      </c>
      <c r="B1122" t="str">
        <f>IF(DATA_GOES_HERE!AH1121="","",
IF(ISNUMBER(SEARCH("*ADULTS*",DATA_GOES_HERE!AH1121)),"ADULTS",
IF(ISNUMBER(SEARCH("*CHILDREN*",DATA_GOES_HERE!AH1121)),"CHILDREN",
IF(ISNUMBER(SEARCH("*TEENS*",DATA_GOES_HERE!AH1121)),"TEENS"))))</f>
        <v>ADULTS</v>
      </c>
      <c r="D1122" t="str">
        <f>CONCATENATE(DATA_GOES_HERE!A1121,CHAR(13),DATA_GOES_HERE!L1121,", ",TEXT((DATA_GOES_HERE!J1121),"MMM D")," ",TEXT((DATA_GOES_HERE!M1121), "h:mm am/pm"))</f>
        <v xml:space="preserve"> Financial Empowerment Center_x000D_Tuesday, Apr 5 3:00 PM</v>
      </c>
    </row>
    <row r="1123" spans="1:4" x14ac:dyDescent="0.25">
      <c r="A1123" t="str">
        <f>DATA_GOES_HERE!Y952</f>
        <v>Hermitage</v>
      </c>
      <c r="B1123" t="str">
        <f>IF(DATA_GOES_HERE!AH952="","",
IF(ISNUMBER(SEARCH("*ADULTS*",DATA_GOES_HERE!AH952)),"ADULTS",
IF(ISNUMBER(SEARCH("*CHILDREN*",DATA_GOES_HERE!AH952)),"CHILDREN",
IF(ISNUMBER(SEARCH("*TEENS*",DATA_GOES_HERE!AH952)),"TEENS"))))</f>
        <v>CHILDREN</v>
      </c>
      <c r="D1123" t="str">
        <f>CONCATENATE(DATA_GOES_HERE!A952,CHAR(13),DATA_GOES_HERE!L952,", ",TEXT((DATA_GOES_HERE!J952),"MMM D")," ",TEXT((DATA_GOES_HERE!M952), "h:mm am/pm"))</f>
        <v xml:space="preserve"> Story Time_x000D_Wednesday, Apr 13 11:00 AM</v>
      </c>
    </row>
    <row r="1124" spans="1:4" x14ac:dyDescent="0.25">
      <c r="A1124" t="str">
        <f>DATA_GOES_HERE!Y1123</f>
        <v>Madison</v>
      </c>
      <c r="B1124" t="str">
        <f>IF(DATA_GOES_HERE!AH1123="","",
IF(ISNUMBER(SEARCH("*ADULTS*",DATA_GOES_HERE!AH1123)),"ADULTS",
IF(ISNUMBER(SEARCH("*CHILDREN*",DATA_GOES_HERE!AH1123)),"CHILDREN",
IF(ISNUMBER(SEARCH("*TEENS*",DATA_GOES_HERE!AH1123)),"TEENS"))))</f>
        <v>ADULTS</v>
      </c>
      <c r="D1124" t="str">
        <f>CONCATENATE(DATA_GOES_HERE!A1123,CHAR(13),DATA_GOES_HERE!L1123,", ",TEXT((DATA_GOES_HERE!J1123),"MMM D")," ",TEXT((DATA_GOES_HERE!M1123), "h:mm am/pm"))</f>
        <v xml:space="preserve"> Learn English at the Library_x000D_Tuesday, Apr 5 5:45 PM</v>
      </c>
    </row>
    <row r="1125" spans="1:4" x14ac:dyDescent="0.25">
      <c r="A1125" t="str">
        <f>DATA_GOES_HERE!Y954</f>
        <v>Hadley Park</v>
      </c>
      <c r="B1125" t="str">
        <f>IF(DATA_GOES_HERE!AH954="","",
IF(ISNUMBER(SEARCH("*ADULTS*",DATA_GOES_HERE!AH954)),"ADULTS",
IF(ISNUMBER(SEARCH("*CHILDREN*",DATA_GOES_HERE!AH954)),"CHILDREN",
IF(ISNUMBER(SEARCH("*TEENS*",DATA_GOES_HERE!AH954)),"TEENS"))))</f>
        <v>CHILDREN</v>
      </c>
      <c r="D1125" t="str">
        <f>CONCATENATE(DATA_GOES_HERE!A954,CHAR(13),DATA_GOES_HERE!L954,", ",TEXT((DATA_GOES_HERE!J954),"MMM D")," ",TEXT((DATA_GOES_HERE!M954), "h:mm am/pm"))</f>
        <v xml:space="preserve"> Global Education presents Nyama Drum Ensemble_x000D_Saturday, Apr 16 2:00 PM</v>
      </c>
    </row>
    <row r="1126" spans="1:4" x14ac:dyDescent="0.25">
      <c r="A1126" t="str">
        <f>DATA_GOES_HERE!Y1125</f>
        <v>Madison</v>
      </c>
      <c r="B1126" t="str">
        <f>IF(DATA_GOES_HERE!AH1125="","",
IF(ISNUMBER(SEARCH("*ADULTS*",DATA_GOES_HERE!AH1125)),"ADULTS",
IF(ISNUMBER(SEARCH("*CHILDREN*",DATA_GOES_HERE!AH1125)),"CHILDREN",
IF(ISNUMBER(SEARCH("*TEENS*",DATA_GOES_HERE!AH1125)),"TEENS"))))</f>
        <v>TEENS</v>
      </c>
      <c r="D1126" t="str">
        <f>CONCATENATE(DATA_GOES_HERE!A1125,CHAR(13),DATA_GOES_HERE!L1125,", ",TEXT((DATA_GOES_HERE!J1125),"MMM D")," ",TEXT((DATA_GOES_HERE!M1125), "h:mm am/pm"))</f>
        <v xml:space="preserve"> Game Time: Xbox and Play Station_x000D_Wednesday, Apr 6 3:00 PM</v>
      </c>
    </row>
    <row r="1127" spans="1:4" x14ac:dyDescent="0.25">
      <c r="A1127" t="str">
        <f>DATA_GOES_HERE!Y956</f>
        <v>Hermitage</v>
      </c>
      <c r="B1127" t="str">
        <f>IF(DATA_GOES_HERE!AH956="","",
IF(ISNUMBER(SEARCH("*ADULTS*",DATA_GOES_HERE!AH956)),"ADULTS",
IF(ISNUMBER(SEARCH("*CHILDREN*",DATA_GOES_HERE!AH956)),"CHILDREN",
IF(ISNUMBER(SEARCH("*TEENS*",DATA_GOES_HERE!AH956)),"TEENS"))))</f>
        <v>ADULTS</v>
      </c>
      <c r="D1127" t="str">
        <f>CONCATENATE(DATA_GOES_HERE!A956,CHAR(13),DATA_GOES_HERE!L956,", ",TEXT((DATA_GOES_HERE!J956),"MMM D")," ",TEXT((DATA_GOES_HERE!M956), "h:mm am/pm"))</f>
        <v xml:space="preserve"> Genealogy Workshop with Sue Cooper_x000D_Saturday, Apr 16 2:00 PM</v>
      </c>
    </row>
    <row r="1128" spans="1:4" x14ac:dyDescent="0.25">
      <c r="A1128" t="str">
        <f>DATA_GOES_HERE!Y1127</f>
        <v>Madison</v>
      </c>
      <c r="B1128" t="str">
        <f>IF(DATA_GOES_HERE!AH1127="","",
IF(ISNUMBER(SEARCH("*ADULTS*",DATA_GOES_HERE!AH1127)),"ADULTS",
IF(ISNUMBER(SEARCH("*CHILDREN*",DATA_GOES_HERE!AH1127)),"CHILDREN",
IF(ISNUMBER(SEARCH("*TEENS*",DATA_GOES_HERE!AH1127)),"TEENS"))))</f>
        <v>TEENS</v>
      </c>
      <c r="D1128" t="str">
        <f>CONCATENATE(DATA_GOES_HERE!A1127,CHAR(13),DATA_GOES_HERE!L1127,", ",TEXT((DATA_GOES_HERE!J1127),"MMM D")," ",TEXT((DATA_GOES_HERE!M1127), "h:mm am/pm"))</f>
        <v xml:space="preserve"> Digital Creations_x000D_Thursday, Apr 7 3:00 PM</v>
      </c>
    </row>
    <row r="1129" spans="1:4" x14ac:dyDescent="0.25">
      <c r="A1129" t="str">
        <f>DATA_GOES_HERE!Y958</f>
        <v>Hermitage</v>
      </c>
      <c r="B1129" t="str">
        <f>IF(DATA_GOES_HERE!AH958="","",
IF(ISNUMBER(SEARCH("*ADULTS*",DATA_GOES_HERE!AH958)),"ADULTS",
IF(ISNUMBER(SEARCH("*CHILDREN*",DATA_GOES_HERE!AH958)),"CHILDREN",
IF(ISNUMBER(SEARCH("*TEENS*",DATA_GOES_HERE!AH958)),"TEENS"))))</f>
        <v>TEENS</v>
      </c>
      <c r="D1129" t="str">
        <f>CONCATENATE(DATA_GOES_HERE!A958,CHAR(13),DATA_GOES_HERE!L958,", ",TEXT((DATA_GOES_HERE!J958),"MMM D")," ",TEXT((DATA_GOES_HERE!M958), "h:mm am/pm"))</f>
        <v xml:space="preserve"> Global Education presents Nyama Drum Ensemble_x000D_Sunday, Apr 17 2:30 PM</v>
      </c>
    </row>
    <row r="1130" spans="1:4" x14ac:dyDescent="0.25">
      <c r="A1130" t="str">
        <f>DATA_GOES_HERE!Y1129</f>
        <v>Madison</v>
      </c>
      <c r="B1130" t="str">
        <f>IF(DATA_GOES_HERE!AH1129="","",
IF(ISNUMBER(SEARCH("*ADULTS*",DATA_GOES_HERE!AH1129)),"ADULTS",
IF(ISNUMBER(SEARCH("*CHILDREN*",DATA_GOES_HERE!AH1129)),"CHILDREN",
IF(ISNUMBER(SEARCH("*TEENS*",DATA_GOES_HERE!AH1129)),"TEENS"))))</f>
        <v>TEENS</v>
      </c>
      <c r="D1130" t="str">
        <f>CONCATENATE(DATA_GOES_HERE!A1129,CHAR(13),DATA_GOES_HERE!L1129,", ",TEXT((DATA_GOES_HERE!J1129),"MMM D")," ",TEXT((DATA_GOES_HERE!M1129), "h:mm am/pm"))</f>
        <v xml:space="preserve"> Photography and Design_x000D_Friday, Apr 8 2:00 PM</v>
      </c>
    </row>
    <row r="1131" spans="1:4" x14ac:dyDescent="0.25">
      <c r="A1131" t="str">
        <f>DATA_GOES_HERE!Y960</f>
        <v>Inglewood</v>
      </c>
      <c r="B1131" t="str">
        <f>IF(DATA_GOES_HERE!AH960="","",
IF(ISNUMBER(SEARCH("*ADULTS*",DATA_GOES_HERE!AH960)),"ADULTS",
IF(ISNUMBER(SEARCH("*CHILDREN*",DATA_GOES_HERE!AH960)),"CHILDREN",
IF(ISNUMBER(SEARCH("*TEENS*",DATA_GOES_HERE!AH960)),"TEENS"))))</f>
        <v>CHILDREN</v>
      </c>
      <c r="D1131" t="str">
        <f>CONCATENATE(DATA_GOES_HERE!A960,CHAR(13),DATA_GOES_HERE!L960,", ",TEXT((DATA_GOES_HERE!J960),"MMM D")," ",TEXT((DATA_GOES_HERE!M960), "h:mm am/pm"))</f>
        <v xml:space="preserve"> Wonder Baby_x000D_Monday, Apr 18 11:00 AM</v>
      </c>
    </row>
    <row r="1132" spans="1:4" x14ac:dyDescent="0.25">
      <c r="A1132" t="str">
        <f>DATA_GOES_HERE!Y1131</f>
        <v>Madison</v>
      </c>
      <c r="B1132" t="str">
        <f>IF(DATA_GOES_HERE!AH1131="","",
IF(ISNUMBER(SEARCH("*ADULTS*",DATA_GOES_HERE!AH1131)),"ADULTS",
IF(ISNUMBER(SEARCH("*CHILDREN*",DATA_GOES_HERE!AH1131)),"CHILDREN",
IF(ISNUMBER(SEARCH("*TEENS*",DATA_GOES_HERE!AH1131)),"TEENS"))))</f>
        <v>ADULTS</v>
      </c>
      <c r="D1132" t="str">
        <f>CONCATENATE(DATA_GOES_HERE!A1131,CHAR(13),DATA_GOES_HERE!L1131,", ",TEXT((DATA_GOES_HERE!J1131),"MMM D")," ",TEXT((DATA_GOES_HERE!M1131), "h:mm am/pm"))</f>
        <v xml:space="preserve"> VITA Tax Preparation Help_x000D_Saturday, Apr 9 10:00 AM</v>
      </c>
    </row>
    <row r="1133" spans="1:4" x14ac:dyDescent="0.25">
      <c r="A1133" t="str">
        <f>DATA_GOES_HERE!Y962</f>
        <v>Hermitage</v>
      </c>
      <c r="B1133" t="str">
        <f>IF(DATA_GOES_HERE!AH962="","",
IF(ISNUMBER(SEARCH("*ADULTS*",DATA_GOES_HERE!AH962)),"ADULTS",
IF(ISNUMBER(SEARCH("*CHILDREN*",DATA_GOES_HERE!AH962)),"CHILDREN",
IF(ISNUMBER(SEARCH("*TEENS*",DATA_GOES_HERE!AH962)),"TEENS"))))</f>
        <v>TEENS</v>
      </c>
      <c r="D1133" t="str">
        <f>CONCATENATE(DATA_GOES_HERE!A962,CHAR(13),DATA_GOES_HERE!L962,", ",TEXT((DATA_GOES_HERE!J962),"MMM D")," ",TEXT((DATA_GOES_HERE!M962), "h:mm am/pm"))</f>
        <v xml:space="preserve"> Game Time: Video Games, Board Games, Wii, and More_x000D_Tuesday, Apr 19 4:00 PM</v>
      </c>
    </row>
    <row r="1134" spans="1:4" x14ac:dyDescent="0.25">
      <c r="A1134" t="str">
        <f>DATA_GOES_HERE!Y1133</f>
        <v>Madison</v>
      </c>
      <c r="B1134" t="str">
        <f>IF(DATA_GOES_HERE!AH1133="","",
IF(ISNUMBER(SEARCH("*ADULTS*",DATA_GOES_HERE!AH1133)),"ADULTS",
IF(ISNUMBER(SEARCH("*CHILDREN*",DATA_GOES_HERE!AH1133)),"CHILDREN",
IF(ISNUMBER(SEARCH("*TEENS*",DATA_GOES_HERE!AH1133)),"TEENS"))))</f>
        <v>CHILDREN</v>
      </c>
      <c r="D1134" t="str">
        <f>CONCATENATE(DATA_GOES_HERE!A1133,CHAR(13),DATA_GOES_HERE!L1133,", ",TEXT((DATA_GOES_HERE!J1133),"MMM D")," ",TEXT((DATA_GOES_HERE!M1133), "h:mm am/pm"))</f>
        <v xml:space="preserve"> Baby Story Time_x000D_Monday, Apr 11 10:30 AM</v>
      </c>
    </row>
    <row r="1135" spans="1:4" x14ac:dyDescent="0.25">
      <c r="A1135" t="str">
        <f>DATA_GOES_HERE!Y964</f>
        <v>Hermitage</v>
      </c>
      <c r="B1135" t="str">
        <f>IF(DATA_GOES_HERE!AH964="","",
IF(ISNUMBER(SEARCH("*ADULTS*",DATA_GOES_HERE!AH964)),"ADULTS",
IF(ISNUMBER(SEARCH("*CHILDREN*",DATA_GOES_HERE!AH964)),"CHILDREN",
IF(ISNUMBER(SEARCH("*TEENS*",DATA_GOES_HERE!AH964)),"TEENS"))))</f>
        <v>CHILDREN</v>
      </c>
      <c r="D1135" t="str">
        <f>CONCATENATE(DATA_GOES_HERE!A964,CHAR(13),DATA_GOES_HERE!L964,", ",TEXT((DATA_GOES_HERE!J964),"MMM D")," ",TEXT((DATA_GOES_HERE!M964), "h:mm am/pm"))</f>
        <v xml:space="preserve"> Story Time_x000D_Wednesday, Apr 20 10:00 AM</v>
      </c>
    </row>
    <row r="1136" spans="1:4" x14ac:dyDescent="0.25">
      <c r="A1136" t="str">
        <f>DATA_GOES_HERE!Y1135</f>
        <v>Madison</v>
      </c>
      <c r="B1136" t="str">
        <f>IF(DATA_GOES_HERE!AH1135="","",
IF(ISNUMBER(SEARCH("*ADULTS*",DATA_GOES_HERE!AH1135)),"ADULTS",
IF(ISNUMBER(SEARCH("*CHILDREN*",DATA_GOES_HERE!AH1135)),"CHILDREN",
IF(ISNUMBER(SEARCH("*TEENS*",DATA_GOES_HERE!AH1135)),"TEENS"))))</f>
        <v>TEENS</v>
      </c>
      <c r="D1136" t="str">
        <f>CONCATENATE(DATA_GOES_HERE!A1135,CHAR(13),DATA_GOES_HERE!L1135,", ",TEXT((DATA_GOES_HERE!J1135),"MMM D")," ",TEXT((DATA_GOES_HERE!M1135), "h:mm am/pm"))</f>
        <v xml:space="preserve"> Game Time: Xbox and Play Station_x000D_Monday, Apr 11 3:00 PM</v>
      </c>
    </row>
    <row r="1137" spans="1:4" x14ac:dyDescent="0.25">
      <c r="A1137" t="str">
        <f>DATA_GOES_HERE!Y966</f>
        <v>Hermitage</v>
      </c>
      <c r="B1137" t="str">
        <f>IF(DATA_GOES_HERE!AH966="","",
IF(ISNUMBER(SEARCH("*ADULTS*",DATA_GOES_HERE!AH966)),"ADULTS",
IF(ISNUMBER(SEARCH("*CHILDREN*",DATA_GOES_HERE!AH966)),"CHILDREN",
IF(ISNUMBER(SEARCH("*TEENS*",DATA_GOES_HERE!AH966)),"TEENS"))))</f>
        <v>CHILDREN</v>
      </c>
      <c r="D1137" t="str">
        <f>CONCATENATE(DATA_GOES_HERE!A966,CHAR(13),DATA_GOES_HERE!L966,", ",TEXT((DATA_GOES_HERE!J966),"MMM D")," ",TEXT((DATA_GOES_HERE!M966), "h:mm am/pm"))</f>
        <v xml:space="preserve"> Story Time_x000D_Wednesday, Apr 20 11:00 AM</v>
      </c>
    </row>
    <row r="1138" spans="1:4" x14ac:dyDescent="0.25">
      <c r="A1138" t="str">
        <f>DATA_GOES_HERE!Y1137</f>
        <v>Madison</v>
      </c>
      <c r="B1138" t="str">
        <f>IF(DATA_GOES_HERE!AH1137="","",
IF(ISNUMBER(SEARCH("*ADULTS*",DATA_GOES_HERE!AH1137)),"ADULTS",
IF(ISNUMBER(SEARCH("*CHILDREN*",DATA_GOES_HERE!AH1137)),"CHILDREN",
IF(ISNUMBER(SEARCH("*TEENS*",DATA_GOES_HERE!AH1137)),"TEENS"))))</f>
        <v>ADULTS</v>
      </c>
      <c r="D1138" t="str">
        <f>CONCATENATE(DATA_GOES_HERE!A1137,CHAR(13),DATA_GOES_HERE!L1137,", ",TEXT((DATA_GOES_HERE!J1137),"MMM D")," ",TEXT((DATA_GOES_HERE!M1137), "h:mm am/pm"))</f>
        <v xml:space="preserve"> Jobs Lab_x000D_Tuesday, Apr 12 10:00 AM</v>
      </c>
    </row>
    <row r="1139" spans="1:4" x14ac:dyDescent="0.25">
      <c r="A1139" t="str">
        <f>DATA_GOES_HERE!Y968</f>
        <v>Hermitage</v>
      </c>
      <c r="B1139" t="str">
        <f>IF(DATA_GOES_HERE!AH968="","",
IF(ISNUMBER(SEARCH("*ADULTS*",DATA_GOES_HERE!AH968)),"ADULTS",
IF(ISNUMBER(SEARCH("*CHILDREN*",DATA_GOES_HERE!AH968)),"CHILDREN",
IF(ISNUMBER(SEARCH("*TEENS*",DATA_GOES_HERE!AH968)),"TEENS"))))</f>
        <v>ADULTS</v>
      </c>
      <c r="D1139" t="str">
        <f>CONCATENATE(DATA_GOES_HERE!A968,CHAR(13),DATA_GOES_HERE!L968,", ",TEXT((DATA_GOES_HERE!J968),"MMM D")," ",TEXT((DATA_GOES_HERE!M968), "h:mm am/pm"))</f>
        <v xml:space="preserve"> Tech Help with D'n'C_x000D_Friday, Apr 22 10:00 AM</v>
      </c>
    </row>
    <row r="1140" spans="1:4" x14ac:dyDescent="0.25">
      <c r="A1140" t="str">
        <f>DATA_GOES_HERE!Y1139</f>
        <v>Madison</v>
      </c>
      <c r="B1140" t="str">
        <f>IF(DATA_GOES_HERE!AH1139="","",
IF(ISNUMBER(SEARCH("*ADULTS*",DATA_GOES_HERE!AH1139)),"ADULTS",
IF(ISNUMBER(SEARCH("*CHILDREN*",DATA_GOES_HERE!AH1139)),"CHILDREN",
IF(ISNUMBER(SEARCH("*TEENS*",DATA_GOES_HERE!AH1139)),"TEENS"))))</f>
        <v>TEENS</v>
      </c>
      <c r="D1140" t="str">
        <f>CONCATENATE(DATA_GOES_HERE!A1139,CHAR(13),DATA_GOES_HERE!L1139,", ",TEXT((DATA_GOES_HERE!J1139),"MMM D")," ",TEXT((DATA_GOES_HERE!M1139), "h:mm am/pm"))</f>
        <v xml:space="preserve"> Nashville Reads Workshop: Audio Collage_x000D_Tuesday, Apr 12 4:00 PM</v>
      </c>
    </row>
    <row r="1141" spans="1:4" x14ac:dyDescent="0.25">
      <c r="A1141" t="str">
        <f>DATA_GOES_HERE!Y970</f>
        <v>Inglewood</v>
      </c>
      <c r="B1141" t="str">
        <f>IF(DATA_GOES_HERE!AH970="","",
IF(ISNUMBER(SEARCH("*ADULTS*",DATA_GOES_HERE!AH970)),"ADULTS",
IF(ISNUMBER(SEARCH("*CHILDREN*",DATA_GOES_HERE!AH970)),"CHILDREN",
IF(ISNUMBER(SEARCH("*TEENS*",DATA_GOES_HERE!AH970)),"TEENS"))))</f>
        <v>CHILDREN</v>
      </c>
      <c r="D1141" t="str">
        <f>CONCATENATE(DATA_GOES_HERE!A970,CHAR(13),DATA_GOES_HERE!L970,", ",TEXT((DATA_GOES_HERE!J970),"MMM D")," ",TEXT((DATA_GOES_HERE!M970), "h:mm am/pm"))</f>
        <v xml:space="preserve"> Wonder Baby_x000D_Monday, Apr 25 10:00 AM</v>
      </c>
    </row>
    <row r="1142" spans="1:4" x14ac:dyDescent="0.25">
      <c r="A1142" t="str">
        <f>DATA_GOES_HERE!Y1141</f>
        <v>Madison</v>
      </c>
      <c r="B1142" t="str">
        <f>IF(DATA_GOES_HERE!AH1141="","",
IF(ISNUMBER(SEARCH("*ADULTS*",DATA_GOES_HERE!AH1141)),"ADULTS",
IF(ISNUMBER(SEARCH("*CHILDREN*",DATA_GOES_HERE!AH1141)),"CHILDREN",
IF(ISNUMBER(SEARCH("*TEENS*",DATA_GOES_HERE!AH1141)),"TEENS"))))</f>
        <v>ADULTS</v>
      </c>
      <c r="D1142" t="str">
        <f>CONCATENATE(DATA_GOES_HERE!A1141,CHAR(13),DATA_GOES_HERE!L1141,", ",TEXT((DATA_GOES_HERE!J1141),"MMM D")," ",TEXT((DATA_GOES_HERE!M1141), "h:mm am/pm"))</f>
        <v xml:space="preserve"> Learn English at the Library_x000D_Tuesday, Apr 12 5:45 PM</v>
      </c>
    </row>
    <row r="1143" spans="1:4" x14ac:dyDescent="0.25">
      <c r="A1143" t="str">
        <f>DATA_GOES_HERE!Y972</f>
        <v>Hermitage</v>
      </c>
      <c r="B1143" t="str">
        <f>IF(DATA_GOES_HERE!AH972="","",
IF(ISNUMBER(SEARCH("*ADULTS*",DATA_GOES_HERE!AH972)),"ADULTS",
IF(ISNUMBER(SEARCH("*CHILDREN*",DATA_GOES_HERE!AH972)),"CHILDREN",
IF(ISNUMBER(SEARCH("*TEENS*",DATA_GOES_HERE!AH972)),"TEENS"))))</f>
        <v>CHILDREN</v>
      </c>
      <c r="D1143" t="str">
        <f>CONCATENATE(DATA_GOES_HERE!A972,CHAR(13),DATA_GOES_HERE!L972,", ",TEXT((DATA_GOES_HERE!J972),"MMM D")," ",TEXT((DATA_GOES_HERE!M972), "h:mm am/pm"))</f>
        <v xml:space="preserve"> Starlight Story Time_x000D_Monday, Apr 25 6:30 PM</v>
      </c>
    </row>
    <row r="1144" spans="1:4" x14ac:dyDescent="0.25">
      <c r="A1144" t="str">
        <f>DATA_GOES_HERE!Y1143</f>
        <v>Madison</v>
      </c>
      <c r="B1144" t="str">
        <f>IF(DATA_GOES_HERE!AH1143="","",
IF(ISNUMBER(SEARCH("*ADULTS*",DATA_GOES_HERE!AH1143)),"ADULTS",
IF(ISNUMBER(SEARCH("*CHILDREN*",DATA_GOES_HERE!AH1143)),"CHILDREN",
IF(ISNUMBER(SEARCH("*TEENS*",DATA_GOES_HERE!AH1143)),"TEENS"))))</f>
        <v>TEENS</v>
      </c>
      <c r="D1144" t="str">
        <f>CONCATENATE(DATA_GOES_HERE!A1143,CHAR(13),DATA_GOES_HERE!L1143,", ",TEXT((DATA_GOES_HERE!J1143),"MMM D")," ",TEXT((DATA_GOES_HERE!M1143), "h:mm am/pm"))</f>
        <v xml:space="preserve"> Game Time: Xbox and Play Station_x000D_Wednesday, Apr 13 3:00 PM</v>
      </c>
    </row>
    <row r="1145" spans="1:4" x14ac:dyDescent="0.25">
      <c r="A1145" t="str">
        <f>DATA_GOES_HERE!Y974</f>
        <v>Hermitage</v>
      </c>
      <c r="B1145" t="str">
        <f>IF(DATA_GOES_HERE!AH974="","",
IF(ISNUMBER(SEARCH("*ADULTS*",DATA_GOES_HERE!AH974)),"ADULTS",
IF(ISNUMBER(SEARCH("*CHILDREN*",DATA_GOES_HERE!AH974)),"CHILDREN",
IF(ISNUMBER(SEARCH("*TEENS*",DATA_GOES_HERE!AH974)),"TEENS"))))</f>
        <v>CHILDREN</v>
      </c>
      <c r="D1145" t="str">
        <f>CONCATENATE(DATA_GOES_HERE!A974,CHAR(13),DATA_GOES_HERE!L974,", ",TEXT((DATA_GOES_HERE!J974),"MMM D")," ",TEXT((DATA_GOES_HERE!M974), "h:mm am/pm"))</f>
        <v xml:space="preserve"> Baby and Me_x000D_Tuesday, Apr 26 1:00 PM</v>
      </c>
    </row>
    <row r="1146" spans="1:4" x14ac:dyDescent="0.25">
      <c r="A1146" t="str">
        <f>DATA_GOES_HERE!Y1145</f>
        <v>Madison</v>
      </c>
      <c r="B1146" t="str">
        <f>IF(DATA_GOES_HERE!AH1145="","",
IF(ISNUMBER(SEARCH("*ADULTS*",DATA_GOES_HERE!AH1145)),"ADULTS",
IF(ISNUMBER(SEARCH("*CHILDREN*",DATA_GOES_HERE!AH1145)),"CHILDREN",
IF(ISNUMBER(SEARCH("*TEENS*",DATA_GOES_HERE!AH1145)),"TEENS"))))</f>
        <v>ADULTS</v>
      </c>
      <c r="D1146" t="str">
        <f>CONCATENATE(DATA_GOES_HERE!A1145,CHAR(13),DATA_GOES_HERE!L1145,", ",TEXT((DATA_GOES_HERE!J1145),"MMM D")," ",TEXT((DATA_GOES_HERE!M1145), "h:mm am/pm"))</f>
        <v xml:space="preserve"> VITA Tax Preparation Help_x000D_Thursday, Apr 14 1:00 PM</v>
      </c>
    </row>
    <row r="1147" spans="1:4" x14ac:dyDescent="0.25">
      <c r="A1147" t="str">
        <f>DATA_GOES_HERE!Y976</f>
        <v>Inglewood</v>
      </c>
      <c r="B1147" t="str">
        <f>IF(DATA_GOES_HERE!AH976="","",
IF(ISNUMBER(SEARCH("*ADULTS*",DATA_GOES_HERE!AH976)),"ADULTS",
IF(ISNUMBER(SEARCH("*CHILDREN*",DATA_GOES_HERE!AH976)),"CHILDREN",
IF(ISNUMBER(SEARCH("*TEENS*",DATA_GOES_HERE!AH976)),"TEENS"))))</f>
        <v>ADULTS</v>
      </c>
      <c r="D1147" t="str">
        <f>CONCATENATE(DATA_GOES_HERE!A976,CHAR(13),DATA_GOES_HERE!L976,", ",TEXT((DATA_GOES_HERE!J976),"MMM D")," ",TEXT((DATA_GOES_HERE!M976), "h:mm am/pm"))</f>
        <v xml:space="preserve"> Fourth Tuesday Book Discussion: A Spool of Blue Thread by Anne Tyler_x000D_Tuesday, Apr 26 6:30 PM</v>
      </c>
    </row>
    <row r="1148" spans="1:4" x14ac:dyDescent="0.25">
      <c r="A1148" t="str">
        <f>DATA_GOES_HERE!Y1147</f>
        <v>Madison</v>
      </c>
      <c r="B1148" t="str">
        <f>IF(DATA_GOES_HERE!AH1147="","",
IF(ISNUMBER(SEARCH("*ADULTS*",DATA_GOES_HERE!AH1147)),"ADULTS",
IF(ISNUMBER(SEARCH("*CHILDREN*",DATA_GOES_HERE!AH1147)),"CHILDREN",
IF(ISNUMBER(SEARCH("*TEENS*",DATA_GOES_HERE!AH1147)),"TEENS"))))</f>
        <v>CHILDREN</v>
      </c>
      <c r="D1148" t="str">
        <f>CONCATENATE(DATA_GOES_HERE!A1147,CHAR(13),DATA_GOES_HERE!L1147,", ",TEXT((DATA_GOES_HERE!J1147),"MMM D")," ",TEXT((DATA_GOES_HERE!M1147), "h:mm am/pm"))</f>
        <v xml:space="preserve"> Kid Zone: Friends Make the World Go 'Round: A Celebration of Diversity_x000D_Thursday, Apr 14 4:00 PM</v>
      </c>
    </row>
    <row r="1149" spans="1:4" x14ac:dyDescent="0.25">
      <c r="A1149" t="str">
        <f>DATA_GOES_HERE!Y978</f>
        <v>Hadley Park</v>
      </c>
      <c r="B1149" t="str">
        <f>IF(DATA_GOES_HERE!AH978="","",
IF(ISNUMBER(SEARCH("*ADULTS*",DATA_GOES_HERE!AH978)),"ADULTS",
IF(ISNUMBER(SEARCH("*CHILDREN*",DATA_GOES_HERE!AH978)),"CHILDREN",
IF(ISNUMBER(SEARCH("*TEENS*",DATA_GOES_HERE!AH978)),"TEENS"))))</f>
        <v>CHILDREN</v>
      </c>
      <c r="D1149" t="str">
        <f>CONCATENATE(DATA_GOES_HERE!A978,CHAR(13),DATA_GOES_HERE!L978,", ",TEXT((DATA_GOES_HERE!J978),"MMM D")," ",TEXT((DATA_GOES_HERE!M978), "h:mm am/pm"))</f>
        <v xml:space="preserve"> Nashville Ballet presents Cinderella_x000D_Wednesday, Apr 27 10:30 AM</v>
      </c>
    </row>
    <row r="1150" spans="1:4" x14ac:dyDescent="0.25">
      <c r="A1150" t="str">
        <f>DATA_GOES_HERE!Y1149</f>
        <v>Madison</v>
      </c>
      <c r="B1150" t="str">
        <f>IF(DATA_GOES_HERE!AH1149="","",
IF(ISNUMBER(SEARCH("*ADULTS*",DATA_GOES_HERE!AH1149)),"ADULTS",
IF(ISNUMBER(SEARCH("*CHILDREN*",DATA_GOES_HERE!AH1149)),"CHILDREN",
IF(ISNUMBER(SEARCH("*TEENS*",DATA_GOES_HERE!AH1149)),"TEENS"))))</f>
        <v>ADULTS</v>
      </c>
      <c r="D1150" t="str">
        <f>CONCATENATE(DATA_GOES_HERE!A1149,CHAR(13),DATA_GOES_HERE!L1149,", ",TEXT((DATA_GOES_HERE!J1149),"MMM D")," ",TEXT((DATA_GOES_HERE!M1149), "h:mm am/pm"))</f>
        <v xml:space="preserve"> Movies at Madison: Million Dollar Arm_x000D_Saturday, Apr 16 10:00 AM</v>
      </c>
    </row>
    <row r="1151" spans="1:4" x14ac:dyDescent="0.25">
      <c r="A1151" t="str">
        <f>DATA_GOES_HERE!Y980</f>
        <v>Hermitage</v>
      </c>
      <c r="B1151" t="str">
        <f>IF(DATA_GOES_HERE!AH980="","",
IF(ISNUMBER(SEARCH("*ADULTS*",DATA_GOES_HERE!AH980)),"ADULTS",
IF(ISNUMBER(SEARCH("*CHILDREN*",DATA_GOES_HERE!AH980)),"CHILDREN",
IF(ISNUMBER(SEARCH("*TEENS*",DATA_GOES_HERE!AH980)),"TEENS"))))</f>
        <v>CHILDREN</v>
      </c>
      <c r="D1151" t="str">
        <f>CONCATENATE(DATA_GOES_HERE!A980,CHAR(13),DATA_GOES_HERE!L980,", ",TEXT((DATA_GOES_HERE!J980),"MMM D")," ",TEXT((DATA_GOES_HERE!M980), "h:mm am/pm"))</f>
        <v xml:space="preserve"> Story Time_x000D_Wednesday, Apr 27 11:00 AM</v>
      </c>
    </row>
    <row r="1152" spans="1:4" x14ac:dyDescent="0.25">
      <c r="A1152" t="str">
        <f>DATA_GOES_HERE!Y1151</f>
        <v>Madison</v>
      </c>
      <c r="B1152" t="str">
        <f>IF(DATA_GOES_HERE!AH1151="","",
IF(ISNUMBER(SEARCH("*ADULTS*",DATA_GOES_HERE!AH1151)),"ADULTS",
IF(ISNUMBER(SEARCH("*CHILDREN*",DATA_GOES_HERE!AH1151)),"CHILDREN",
IF(ISNUMBER(SEARCH("*TEENS*",DATA_GOES_HERE!AH1151)),"TEENS"))))</f>
        <v>CHILDREN</v>
      </c>
      <c r="D1152" t="str">
        <f>CONCATENATE(DATA_GOES_HERE!A1151,CHAR(13),DATA_GOES_HERE!L1151,", ",TEXT((DATA_GOES_HERE!J1151),"MMM D")," ",TEXT((DATA_GOES_HERE!M1151), "h:mm am/pm"))</f>
        <v xml:space="preserve"> Baby Story Time_x000D_Monday, Apr 18 10:30 AM</v>
      </c>
    </row>
    <row r="1153" spans="1:4" x14ac:dyDescent="0.25">
      <c r="A1153" t="str">
        <f>DATA_GOES_HERE!Y982</f>
        <v>Hermitage</v>
      </c>
      <c r="B1153" t="str">
        <f>IF(DATA_GOES_HERE!AH982="","",
IF(ISNUMBER(SEARCH("*ADULTS*",DATA_GOES_HERE!AH982)),"ADULTS",
IF(ISNUMBER(SEARCH("*CHILDREN*",DATA_GOES_HERE!AH982)),"CHILDREN",
IF(ISNUMBER(SEARCH("*TEENS*",DATA_GOES_HERE!AH982)),"TEENS"))))</f>
        <v>ADULTS</v>
      </c>
      <c r="D1153" t="str">
        <f>CONCATENATE(DATA_GOES_HERE!A982,CHAR(13),DATA_GOES_HERE!L982,", ",TEXT((DATA_GOES_HERE!J982),"MMM D")," ",TEXT((DATA_GOES_HERE!M982), "h:mm am/pm"))</f>
        <v xml:space="preserve"> Tech Help with D'n'C_x000D_Friday, Apr 29 10:00 AM</v>
      </c>
    </row>
    <row r="1154" spans="1:4" x14ac:dyDescent="0.25">
      <c r="A1154" t="str">
        <f>DATA_GOES_HERE!Y1153</f>
        <v>Madison</v>
      </c>
      <c r="B1154" t="str">
        <f>IF(DATA_GOES_HERE!AH1153="","",
IF(ISNUMBER(SEARCH("*ADULTS*",DATA_GOES_HERE!AH1153)),"ADULTS",
IF(ISNUMBER(SEARCH("*CHILDREN*",DATA_GOES_HERE!AH1153)),"CHILDREN",
IF(ISNUMBER(SEARCH("*TEENS*",DATA_GOES_HERE!AH1153)),"TEENS"))))</f>
        <v>TEENS</v>
      </c>
      <c r="D1154" t="str">
        <f>CONCATENATE(DATA_GOES_HERE!A1153,CHAR(13),DATA_GOES_HERE!L1153,", ",TEXT((DATA_GOES_HERE!J1153),"MMM D")," ",TEXT((DATA_GOES_HERE!M1153), "h:mm am/pm"))</f>
        <v xml:space="preserve"> Digital Programs_x000D_Monday, Apr 18 3:30 PM</v>
      </c>
    </row>
    <row r="1155" spans="1:4" x14ac:dyDescent="0.25">
      <c r="A1155" t="str">
        <f>DATA_GOES_HERE!Y984</f>
        <v>Inglewood</v>
      </c>
      <c r="B1155" t="str">
        <f>IF(DATA_GOES_HERE!AH984="","",
IF(ISNUMBER(SEARCH("*ADULTS*",DATA_GOES_HERE!AH984)),"ADULTS",
IF(ISNUMBER(SEARCH("*CHILDREN*",DATA_GOES_HERE!AH984)),"CHILDREN",
IF(ISNUMBER(SEARCH("*TEENS*",DATA_GOES_HERE!AH984)),"TEENS"))))</f>
        <v>CHILDREN</v>
      </c>
      <c r="D1155" t="str">
        <f>CONCATENATE(DATA_GOES_HERE!A984,CHAR(13),DATA_GOES_HERE!L984,", ",TEXT((DATA_GOES_HERE!J984),"MMM D")," ",TEXT((DATA_GOES_HERE!M984), "h:mm am/pm"))</f>
        <v xml:space="preserve"> Wonder Baby_x000D_Monday, May 2 10:00 AM</v>
      </c>
    </row>
    <row r="1156" spans="1:4" x14ac:dyDescent="0.25">
      <c r="A1156" t="str">
        <f>DATA_GOES_HERE!Y1155</f>
        <v>Madison</v>
      </c>
      <c r="B1156" t="str">
        <f>IF(DATA_GOES_HERE!AH1155="","",
IF(ISNUMBER(SEARCH("*ADULTS*",DATA_GOES_HERE!AH1155)),"ADULTS",
IF(ISNUMBER(SEARCH("*CHILDREN*",DATA_GOES_HERE!AH1155)),"CHILDREN",
IF(ISNUMBER(SEARCH("*TEENS*",DATA_GOES_HERE!AH1155)),"TEENS"))))</f>
        <v>ADULTS</v>
      </c>
      <c r="D1156" t="str">
        <f>CONCATENATE(DATA_GOES_HERE!A1155,CHAR(13),DATA_GOES_HERE!L1155,", ",TEXT((DATA_GOES_HERE!J1155),"MMM D")," ",TEXT((DATA_GOES_HERE!M1155), "h:mm am/pm"))</f>
        <v xml:space="preserve"> Financial Empowerment Center_x000D_Tuesday, Apr 19 3:00 PM</v>
      </c>
    </row>
    <row r="1157" spans="1:4" x14ac:dyDescent="0.25">
      <c r="A1157" t="str">
        <f>DATA_GOES_HERE!Y986</f>
        <v>Hermitage</v>
      </c>
      <c r="B1157" t="str">
        <f>IF(DATA_GOES_HERE!AH986="","",
IF(ISNUMBER(SEARCH("*ADULTS*",DATA_GOES_HERE!AH986)),"ADULTS",
IF(ISNUMBER(SEARCH("*CHILDREN*",DATA_GOES_HERE!AH986)),"CHILDREN",
IF(ISNUMBER(SEARCH("*TEENS*",DATA_GOES_HERE!AH986)),"TEENS"))))</f>
        <v>ADULTS</v>
      </c>
      <c r="D1157" t="str">
        <f>CONCATENATE(DATA_GOES_HERE!A986,CHAR(13),DATA_GOES_HERE!L986,", ",TEXT((DATA_GOES_HERE!J986),"MMM D")," ",TEXT((DATA_GOES_HERE!M986), "h:mm am/pm"))</f>
        <v xml:space="preserve"> Trivia League @ Hermitage Branch Library_x000D_Monday, May 2 6:30 PM</v>
      </c>
    </row>
    <row r="1158" spans="1:4" x14ac:dyDescent="0.25">
      <c r="A1158" t="str">
        <f>DATA_GOES_HERE!Y1157</f>
        <v>Madison</v>
      </c>
      <c r="B1158" t="str">
        <f>IF(DATA_GOES_HERE!AH1157="","",
IF(ISNUMBER(SEARCH("*ADULTS*",DATA_GOES_HERE!AH1157)),"ADULTS",
IF(ISNUMBER(SEARCH("*CHILDREN*",DATA_GOES_HERE!AH1157)),"CHILDREN",
IF(ISNUMBER(SEARCH("*TEENS*",DATA_GOES_HERE!AH1157)),"TEENS"))))</f>
        <v>ADULTS</v>
      </c>
      <c r="D1158" t="str">
        <f>CONCATENATE(DATA_GOES_HERE!A1157,CHAR(13),DATA_GOES_HERE!L1157,", ",TEXT((DATA_GOES_HERE!J1157),"MMM D")," ",TEXT((DATA_GOES_HERE!M1157), "h:mm am/pm"))</f>
        <v xml:space="preserve"> Learn English at the Library_x000D_Tuesday, Apr 19 5:45 PM</v>
      </c>
    </row>
    <row r="1159" spans="1:4" x14ac:dyDescent="0.25">
      <c r="A1159" t="str">
        <f>DATA_GOES_HERE!Y988</f>
        <v>Hermitage</v>
      </c>
      <c r="B1159" t="str">
        <f>IF(DATA_GOES_HERE!AH988="","",
IF(ISNUMBER(SEARCH("*ADULTS*",DATA_GOES_HERE!AH988)),"ADULTS",
IF(ISNUMBER(SEARCH("*CHILDREN*",DATA_GOES_HERE!AH988)),"CHILDREN",
IF(ISNUMBER(SEARCH("*TEENS*",DATA_GOES_HERE!AH988)),"TEENS"))))</f>
        <v>TEENS</v>
      </c>
      <c r="D1159" t="str">
        <f>CONCATENATE(DATA_GOES_HERE!A988,CHAR(13),DATA_GOES_HERE!L988,", ",TEXT((DATA_GOES_HERE!J988),"MMM D")," ",TEXT((DATA_GOES_HERE!M988), "h:mm am/pm"))</f>
        <v xml:space="preserve"> Game Time: Video Games, Board Games, Wii, and More_x000D_Tuesday, May 3 4:00 PM</v>
      </c>
    </row>
    <row r="1160" spans="1:4" x14ac:dyDescent="0.25">
      <c r="A1160" t="str">
        <f>DATA_GOES_HERE!Y1159</f>
        <v>Madison</v>
      </c>
      <c r="B1160" t="str">
        <f>IF(DATA_GOES_HERE!AH1159="","",
IF(ISNUMBER(SEARCH("*ADULTS*",DATA_GOES_HERE!AH1159)),"ADULTS",
IF(ISNUMBER(SEARCH("*CHILDREN*",DATA_GOES_HERE!AH1159)),"CHILDREN",
IF(ISNUMBER(SEARCH("*TEENS*",DATA_GOES_HERE!AH1159)),"TEENS"))))</f>
        <v>ADULTS</v>
      </c>
      <c r="D1160" t="str">
        <f>CONCATENATE(DATA_GOES_HERE!A1159,CHAR(13),DATA_GOES_HERE!L1159,", ",TEXT((DATA_GOES_HERE!J1159),"MMM D")," ",TEXT((DATA_GOES_HERE!M1159), "h:mm am/pm"))</f>
        <v xml:space="preserve"> Making the Most out of the Library's Digital Offerings_x000D_Wednesday, Apr 20 2:00 PM</v>
      </c>
    </row>
    <row r="1161" spans="1:4" x14ac:dyDescent="0.25">
      <c r="A1161" t="str">
        <f>DATA_GOES_HERE!Y990</f>
        <v>Inglewood</v>
      </c>
      <c r="B1161" t="str">
        <f>IF(DATA_GOES_HERE!AH990="","",
IF(ISNUMBER(SEARCH("*ADULTS*",DATA_GOES_HERE!AH990)),"ADULTS",
IF(ISNUMBER(SEARCH("*CHILDREN*",DATA_GOES_HERE!AH990)),"CHILDREN",
IF(ISNUMBER(SEARCH("*TEENS*",DATA_GOES_HERE!AH990)),"TEENS"))))</f>
        <v>CHILDREN</v>
      </c>
      <c r="D1161" t="str">
        <f>CONCATENATE(DATA_GOES_HERE!A990,CHAR(13),DATA_GOES_HERE!L990,", ",TEXT((DATA_GOES_HERE!J990),"MMM D")," ",TEXT((DATA_GOES_HERE!M990), "h:mm am/pm"))</f>
        <v xml:space="preserve"> Preschool Story Time_x000D_Wednesday, May 4 10:30 AM</v>
      </c>
    </row>
    <row r="1162" spans="1:4" x14ac:dyDescent="0.25">
      <c r="A1162" t="str">
        <f>DATA_GOES_HERE!Y1161</f>
        <v>Madison</v>
      </c>
      <c r="B1162" t="str">
        <f>IF(DATA_GOES_HERE!AH1161="","",
IF(ISNUMBER(SEARCH("*ADULTS*",DATA_GOES_HERE!AH1161)),"ADULTS",
IF(ISNUMBER(SEARCH("*CHILDREN*",DATA_GOES_HERE!AH1161)),"CHILDREN",
IF(ISNUMBER(SEARCH("*TEENS*",DATA_GOES_HERE!AH1161)),"TEENS"))))</f>
        <v>TEENS</v>
      </c>
      <c r="D1162" t="str">
        <f>CONCATENATE(DATA_GOES_HERE!A1161,CHAR(13),DATA_GOES_HERE!L1161,", ",TEXT((DATA_GOES_HERE!J1161),"MMM D")," ",TEXT((DATA_GOES_HERE!M1161), "h:mm am/pm"))</f>
        <v xml:space="preserve"> Movie Day with T.O.T.A.L._x000D_Wednesday, Apr 20 4:00 PM</v>
      </c>
    </row>
    <row r="1163" spans="1:4" x14ac:dyDescent="0.25">
      <c r="A1163" t="str">
        <f>DATA_GOES_HERE!Y992</f>
        <v>Hermitage</v>
      </c>
      <c r="B1163" t="str">
        <f>IF(DATA_GOES_HERE!AH992="","",
IF(ISNUMBER(SEARCH("*ADULTS*",DATA_GOES_HERE!AH992)),"ADULTS",
IF(ISNUMBER(SEARCH("*CHILDREN*",DATA_GOES_HERE!AH992)),"CHILDREN",
IF(ISNUMBER(SEARCH("*TEENS*",DATA_GOES_HERE!AH992)),"TEENS"))))</f>
        <v>ADULTS</v>
      </c>
      <c r="D1163" t="str">
        <f>CONCATENATE(DATA_GOES_HERE!A992,CHAR(13),DATA_GOES_HERE!L992,", ",TEXT((DATA_GOES_HERE!J992),"MMM D")," ",TEXT((DATA_GOES_HERE!M992), "h:mm am/pm"))</f>
        <v xml:space="preserve"> Coffee and a Movie: The Big Heart (1953)_x000D_Thursday, May 5 10:30 AM</v>
      </c>
    </row>
    <row r="1164" spans="1:4" x14ac:dyDescent="0.25">
      <c r="A1164" t="str">
        <f>DATA_GOES_HERE!Y1163</f>
        <v>Madison</v>
      </c>
      <c r="B1164" t="str">
        <f>IF(DATA_GOES_HERE!AH1163="","",
IF(ISNUMBER(SEARCH("*ADULTS*",DATA_GOES_HERE!AH1163)),"ADULTS",
IF(ISNUMBER(SEARCH("*CHILDREN*",DATA_GOES_HERE!AH1163)),"CHILDREN",
IF(ISNUMBER(SEARCH("*TEENS*",DATA_GOES_HERE!AH1163)),"TEENS"))))</f>
        <v>CHILDREN</v>
      </c>
      <c r="D1164" t="str">
        <f>CONCATENATE(DATA_GOES_HERE!A1163,CHAR(13),DATA_GOES_HERE!L1163,", ",TEXT((DATA_GOES_HERE!J1163),"MMM D")," ",TEXT((DATA_GOES_HERE!M1163), "h:mm am/pm"))</f>
        <v xml:space="preserve"> Kid Zone_x000D_Thursday, Apr 21 4:00 PM</v>
      </c>
    </row>
    <row r="1165" spans="1:4" x14ac:dyDescent="0.25">
      <c r="A1165" t="str">
        <f>DATA_GOES_HERE!Y994</f>
        <v>Inglewood</v>
      </c>
      <c r="B1165" t="str">
        <f>IF(DATA_GOES_HERE!AH994="","",
IF(ISNUMBER(SEARCH("*ADULTS*",DATA_GOES_HERE!AH994)),"ADULTS",
IF(ISNUMBER(SEARCH("*CHILDREN*",DATA_GOES_HERE!AH994)),"CHILDREN",
IF(ISNUMBER(SEARCH("*TEENS*",DATA_GOES_HERE!AH994)),"TEENS"))))</f>
        <v>CHILDREN</v>
      </c>
      <c r="D1165" t="str">
        <f>CONCATENATE(DATA_GOES_HERE!A994,CHAR(13),DATA_GOES_HERE!L994,", ",TEXT((DATA_GOES_HERE!J994),"MMM D")," ",TEXT((DATA_GOES_HERE!M994), "h:mm am/pm"))</f>
        <v xml:space="preserve"> Wonder Baby_x000D_Monday, May 9 10:00 AM</v>
      </c>
    </row>
    <row r="1166" spans="1:4" x14ac:dyDescent="0.25">
      <c r="A1166" t="str">
        <f>DATA_GOES_HERE!Y1165</f>
        <v>Madison</v>
      </c>
      <c r="B1166" t="str">
        <f>IF(DATA_GOES_HERE!AH1165="","",
IF(ISNUMBER(SEARCH("*ADULTS*",DATA_GOES_HERE!AH1165)),"ADULTS",
IF(ISNUMBER(SEARCH("*CHILDREN*",DATA_GOES_HERE!AH1165)),"CHILDREN",
IF(ISNUMBER(SEARCH("*TEENS*",DATA_GOES_HERE!AH1165)),"TEENS"))))</f>
        <v>CHILDREN</v>
      </c>
      <c r="D1166" t="str">
        <f>CONCATENATE(DATA_GOES_HERE!A1165,CHAR(13),DATA_GOES_HERE!L1165,", ",TEXT((DATA_GOES_HERE!J1165),"MMM D")," ",TEXT((DATA_GOES_HERE!M1165), "h:mm am/pm"))</f>
        <v xml:space="preserve"> Nashville Ballet presents Cinderella_x000D_Saturday, Apr 23 10:30 AM</v>
      </c>
    </row>
    <row r="1167" spans="1:4" x14ac:dyDescent="0.25">
      <c r="A1167" t="str">
        <f>DATA_GOES_HERE!Y996</f>
        <v>Hermitage</v>
      </c>
      <c r="B1167" t="str">
        <f>IF(DATA_GOES_HERE!AH996="","",
IF(ISNUMBER(SEARCH("*ADULTS*",DATA_GOES_HERE!AH996)),"ADULTS",
IF(ISNUMBER(SEARCH("*CHILDREN*",DATA_GOES_HERE!AH996)),"CHILDREN",
IF(ISNUMBER(SEARCH("*TEENS*",DATA_GOES_HERE!AH996)),"TEENS"))))</f>
        <v>CHILDREN</v>
      </c>
      <c r="D1167" t="str">
        <f>CONCATENATE(DATA_GOES_HERE!A996,CHAR(13),DATA_GOES_HERE!L996,", ",TEXT((DATA_GOES_HERE!J996),"MMM D")," ",TEXT((DATA_GOES_HERE!M996), "h:mm am/pm"))</f>
        <v xml:space="preserve"> Starlight Story Time_x000D_Monday, May 9 6:30 PM</v>
      </c>
    </row>
    <row r="1168" spans="1:4" x14ac:dyDescent="0.25">
      <c r="A1168" t="str">
        <f>DATA_GOES_HERE!Y1167</f>
        <v>Madison</v>
      </c>
      <c r="B1168" t="str">
        <f>IF(DATA_GOES_HERE!AH1167="","",
IF(ISNUMBER(SEARCH("*ADULTS*",DATA_GOES_HERE!AH1167)),"ADULTS",
IF(ISNUMBER(SEARCH("*CHILDREN*",DATA_GOES_HERE!AH1167)),"CHILDREN",
IF(ISNUMBER(SEARCH("*TEENS*",DATA_GOES_HERE!AH1167)),"TEENS"))))</f>
        <v>TEENS</v>
      </c>
      <c r="D1168" t="str">
        <f>CONCATENATE(DATA_GOES_HERE!A1167,CHAR(13),DATA_GOES_HERE!L1167,", ",TEXT((DATA_GOES_HERE!J1167),"MMM D")," ",TEXT((DATA_GOES_HERE!M1167), "h:mm am/pm"))</f>
        <v xml:space="preserve"> Digital Programs_x000D_Monday, Apr 25 3:30 PM</v>
      </c>
    </row>
    <row r="1169" spans="1:4" x14ac:dyDescent="0.25">
      <c r="A1169" t="str">
        <f>DATA_GOES_HERE!Y998</f>
        <v>Hermitage</v>
      </c>
      <c r="B1169" t="str">
        <f>IF(DATA_GOES_HERE!AH998="","",
IF(ISNUMBER(SEARCH("*ADULTS*",DATA_GOES_HERE!AH998)),"ADULTS",
IF(ISNUMBER(SEARCH("*CHILDREN*",DATA_GOES_HERE!AH998)),"CHILDREN",
IF(ISNUMBER(SEARCH("*TEENS*",DATA_GOES_HERE!AH998)),"TEENS"))))</f>
        <v>TEENS</v>
      </c>
      <c r="D1169" t="str">
        <f>CONCATENATE(DATA_GOES_HERE!A998,CHAR(13),DATA_GOES_HERE!L998,", ",TEXT((DATA_GOES_HERE!J998),"MMM D")," ",TEXT((DATA_GOES_HERE!M998), "h:mm am/pm"))</f>
        <v xml:space="preserve"> Crafty Tuesdays_x000D_Tuesday, May 10 4:00 PM</v>
      </c>
    </row>
    <row r="1170" spans="1:4" x14ac:dyDescent="0.25">
      <c r="A1170" t="str">
        <f>DATA_GOES_HERE!Y1169</f>
        <v>Madison</v>
      </c>
      <c r="B1170" t="str">
        <f>IF(DATA_GOES_HERE!AH1169="","",
IF(ISNUMBER(SEARCH("*ADULTS*",DATA_GOES_HERE!AH1169)),"ADULTS",
IF(ISNUMBER(SEARCH("*CHILDREN*",DATA_GOES_HERE!AH1169)),"CHILDREN",
IF(ISNUMBER(SEARCH("*TEENS*",DATA_GOES_HERE!AH1169)),"TEENS"))))</f>
        <v>ADULTS</v>
      </c>
      <c r="D1170" t="str">
        <f>CONCATENATE(DATA_GOES_HERE!A1169,CHAR(13),DATA_GOES_HERE!L1169,", ",TEXT((DATA_GOES_HERE!J1169),"MMM D")," ",TEXT((DATA_GOES_HERE!M1169), "h:mm am/pm"))</f>
        <v xml:space="preserve"> Financial Empowerment Center_x000D_Tuesday, Apr 26 3:00 PM</v>
      </c>
    </row>
    <row r="1171" spans="1:4" x14ac:dyDescent="0.25">
      <c r="A1171" t="str">
        <f>DATA_GOES_HERE!Y1000</f>
        <v>Hermitage</v>
      </c>
      <c r="B1171" t="str">
        <f>IF(DATA_GOES_HERE!AH1000="","",
IF(ISNUMBER(SEARCH("*ADULTS*",DATA_GOES_HERE!AH1000)),"ADULTS",
IF(ISNUMBER(SEARCH("*CHILDREN*",DATA_GOES_HERE!AH1000)),"CHILDREN",
IF(ISNUMBER(SEARCH("*TEENS*",DATA_GOES_HERE!AH1000)),"TEENS"))))</f>
        <v>CHILDREN</v>
      </c>
      <c r="D1171" t="str">
        <f>CONCATENATE(DATA_GOES_HERE!A1000,CHAR(13),DATA_GOES_HERE!L1000,", ",TEXT((DATA_GOES_HERE!J1000),"MMM D")," ",TEXT((DATA_GOES_HERE!M1000), "h:mm am/pm"))</f>
        <v xml:space="preserve"> Story Time_x000D_Wednesday, May 11 10:00 AM</v>
      </c>
    </row>
    <row r="1172" spans="1:4" x14ac:dyDescent="0.25">
      <c r="A1172" t="str">
        <f>DATA_GOES_HERE!Y1171</f>
        <v>Madison</v>
      </c>
      <c r="B1172" t="str">
        <f>IF(DATA_GOES_HERE!AH1171="","",
IF(ISNUMBER(SEARCH("*ADULTS*",DATA_GOES_HERE!AH1171)),"ADULTS",
IF(ISNUMBER(SEARCH("*CHILDREN*",DATA_GOES_HERE!AH1171)),"CHILDREN",
IF(ISNUMBER(SEARCH("*TEENS*",DATA_GOES_HERE!AH1171)),"TEENS"))))</f>
        <v>ADULTS</v>
      </c>
      <c r="D1172" t="str">
        <f>CONCATENATE(DATA_GOES_HERE!A1171,CHAR(13),DATA_GOES_HERE!L1171,", ",TEXT((DATA_GOES_HERE!J1171),"MMM D")," ",TEXT((DATA_GOES_HERE!M1171), "h:mm am/pm"))</f>
        <v xml:space="preserve"> Learn English at the Library_x000D_Tuesday, Apr 26 5:45 PM</v>
      </c>
    </row>
    <row r="1173" spans="1:4" x14ac:dyDescent="0.25">
      <c r="A1173" t="str">
        <f>DATA_GOES_HERE!Y1002</f>
        <v>Hermitage</v>
      </c>
      <c r="B1173" t="str">
        <f>IF(DATA_GOES_HERE!AH1002="","",
IF(ISNUMBER(SEARCH("*ADULTS*",DATA_GOES_HERE!AH1002)),"ADULTS",
IF(ISNUMBER(SEARCH("*CHILDREN*",DATA_GOES_HERE!AH1002)),"CHILDREN",
IF(ISNUMBER(SEARCH("*TEENS*",DATA_GOES_HERE!AH1002)),"TEENS"))))</f>
        <v>CHILDREN</v>
      </c>
      <c r="D1173" t="str">
        <f>CONCATENATE(DATA_GOES_HERE!A1002,CHAR(13),DATA_GOES_HERE!L1002,", ",TEXT((DATA_GOES_HERE!J1002),"MMM D")," ",TEXT((DATA_GOES_HERE!M1002), "h:mm am/pm"))</f>
        <v xml:space="preserve"> Story Time_x000D_Wednesday, May 11 11:00 AM</v>
      </c>
    </row>
    <row r="1174" spans="1:4" x14ac:dyDescent="0.25">
      <c r="A1174" t="str">
        <f>DATA_GOES_HERE!Y1173</f>
        <v>Madison</v>
      </c>
      <c r="B1174" t="str">
        <f>IF(DATA_GOES_HERE!AH1173="","",
IF(ISNUMBER(SEARCH("*ADULTS*",DATA_GOES_HERE!AH1173)),"ADULTS",
IF(ISNUMBER(SEARCH("*CHILDREN*",DATA_GOES_HERE!AH1173)),"CHILDREN",
IF(ISNUMBER(SEARCH("*TEENS*",DATA_GOES_HERE!AH1173)),"TEENS"))))</f>
        <v>TEENS</v>
      </c>
      <c r="D1174" t="str">
        <f>CONCATENATE(DATA_GOES_HERE!A1173,CHAR(13),DATA_GOES_HERE!L1173,", ",TEXT((DATA_GOES_HERE!J1173),"MMM D")," ",TEXT((DATA_GOES_HERE!M1173), "h:mm am/pm"))</f>
        <v xml:space="preserve"> Game Time: Xbox and Play Station_x000D_Wednesday, Apr 27 3:00 PM</v>
      </c>
    </row>
    <row r="1175" spans="1:4" x14ac:dyDescent="0.25">
      <c r="A1175" t="str">
        <f>DATA_GOES_HERE!Y1004</f>
        <v>Hermitage</v>
      </c>
      <c r="B1175" t="str">
        <f>IF(DATA_GOES_HERE!AH1004="","",
IF(ISNUMBER(SEARCH("*ADULTS*",DATA_GOES_HERE!AH1004)),"ADULTS",
IF(ISNUMBER(SEARCH("*CHILDREN*",DATA_GOES_HERE!AH1004)),"CHILDREN",
IF(ISNUMBER(SEARCH("*TEENS*",DATA_GOES_HERE!AH1004)),"TEENS"))))</f>
        <v>ADULTS</v>
      </c>
      <c r="D1175" t="str">
        <f>CONCATENATE(DATA_GOES_HERE!A1004,CHAR(13),DATA_GOES_HERE!L1004,", ",TEXT((DATA_GOES_HERE!J1004),"MMM D")," ",TEXT((DATA_GOES_HERE!M1004), "h:mm am/pm"))</f>
        <v xml:space="preserve"> Tech Help with D'n'C_x000D_Friday, May 13 10:00 AM</v>
      </c>
    </row>
    <row r="1176" spans="1:4" x14ac:dyDescent="0.25">
      <c r="A1176" t="str">
        <f>DATA_GOES_HERE!Y1175</f>
        <v>Madison</v>
      </c>
      <c r="B1176" t="str">
        <f>IF(DATA_GOES_HERE!AH1175="","",
IF(ISNUMBER(SEARCH("*ADULTS*",DATA_GOES_HERE!AH1175)),"ADULTS",
IF(ISNUMBER(SEARCH("*CHILDREN*",DATA_GOES_HERE!AH1175)),"CHILDREN",
IF(ISNUMBER(SEARCH("*TEENS*",DATA_GOES_HERE!AH1175)),"TEENS"))))</f>
        <v>TEENS</v>
      </c>
      <c r="D1176" t="str">
        <f>CONCATENATE(DATA_GOES_HERE!A1175,CHAR(13),DATA_GOES_HERE!L1175,", ",TEXT((DATA_GOES_HERE!J1175),"MMM D")," ",TEXT((DATA_GOES_HERE!M1175), "h:mm am/pm"))</f>
        <v xml:space="preserve"> Digital Creations_x000D_Thursday, Apr 28 3:00 PM</v>
      </c>
    </row>
    <row r="1177" spans="1:4" x14ac:dyDescent="0.25">
      <c r="A1177" t="str">
        <f>DATA_GOES_HERE!Y1006</f>
        <v>Inglewood</v>
      </c>
      <c r="B1177" t="str">
        <f>IF(DATA_GOES_HERE!AH1006="","",
IF(ISNUMBER(SEARCH("*ADULTS*",DATA_GOES_HERE!AH1006)),"ADULTS",
IF(ISNUMBER(SEARCH("*CHILDREN*",DATA_GOES_HERE!AH1006)),"CHILDREN",
IF(ISNUMBER(SEARCH("*TEENS*",DATA_GOES_HERE!AH1006)),"TEENS"))))</f>
        <v>CHILDREN</v>
      </c>
      <c r="D1177" t="str">
        <f>CONCATENATE(DATA_GOES_HERE!A1006,CHAR(13),DATA_GOES_HERE!L1006,", ",TEXT((DATA_GOES_HERE!J1006),"MMM D")," ",TEXT((DATA_GOES_HERE!M1006), "h:mm am/pm"))</f>
        <v xml:space="preserve"> Wonder Baby_x000D_Monday, May 16 10:00 AM</v>
      </c>
    </row>
    <row r="1178" spans="1:4" x14ac:dyDescent="0.25">
      <c r="A1178" t="str">
        <f>DATA_GOES_HERE!Y1177</f>
        <v>Madison</v>
      </c>
      <c r="B1178" t="str">
        <f>IF(DATA_GOES_HERE!AH1177="","",
IF(ISNUMBER(SEARCH("*ADULTS*",DATA_GOES_HERE!AH1177)),"ADULTS",
IF(ISNUMBER(SEARCH("*CHILDREN*",DATA_GOES_HERE!AH1177)),"CHILDREN",
IF(ISNUMBER(SEARCH("*TEENS*",DATA_GOES_HERE!AH1177)),"TEENS"))))</f>
        <v>CHILDREN</v>
      </c>
      <c r="D1178" t="str">
        <f>CONCATENATE(DATA_GOES_HERE!A1177,CHAR(13),DATA_GOES_HERE!L1177,", ",TEXT((DATA_GOES_HERE!J1177),"MMM D")," ",TEXT((DATA_GOES_HERE!M1177), "h:mm am/pm"))</f>
        <v xml:space="preserve"> Baby Story Time_x000D_Friday, Apr 29 10:30 AM</v>
      </c>
    </row>
    <row r="1179" spans="1:4" x14ac:dyDescent="0.25">
      <c r="A1179" t="str">
        <f>DATA_GOES_HERE!Y1008</f>
        <v>Hermitage</v>
      </c>
      <c r="B1179" t="str">
        <f>IF(DATA_GOES_HERE!AH1008="","",
IF(ISNUMBER(SEARCH("*ADULTS*",DATA_GOES_HERE!AH1008)),"ADULTS",
IF(ISNUMBER(SEARCH("*CHILDREN*",DATA_GOES_HERE!AH1008)),"CHILDREN",
IF(ISNUMBER(SEARCH("*TEENS*",DATA_GOES_HERE!AH1008)),"TEENS"))))</f>
        <v>CHILDREN</v>
      </c>
      <c r="D1179" t="str">
        <f>CONCATENATE(DATA_GOES_HERE!A1008,CHAR(13),DATA_GOES_HERE!L1008,", ",TEXT((DATA_GOES_HERE!J1008),"MMM D")," ",TEXT((DATA_GOES_HERE!M1008), "h:mm am/pm"))</f>
        <v xml:space="preserve"> Baby and Me_x000D_Tuesday, May 17 1:00 PM</v>
      </c>
    </row>
    <row r="1180" spans="1:4" x14ac:dyDescent="0.25">
      <c r="A1180" t="str">
        <f>DATA_GOES_HERE!Y1179</f>
        <v>Madison</v>
      </c>
      <c r="B1180" t="str">
        <f>IF(DATA_GOES_HERE!AH1179="","",
IF(ISNUMBER(SEARCH("*ADULTS*",DATA_GOES_HERE!AH1179)),"ADULTS",
IF(ISNUMBER(SEARCH("*CHILDREN*",DATA_GOES_HERE!AH1179)),"CHILDREN",
IF(ISNUMBER(SEARCH("*TEENS*",DATA_GOES_HERE!AH1179)),"TEENS"))))</f>
        <v>TEENS</v>
      </c>
      <c r="D1180" t="str">
        <f>CONCATENATE(DATA_GOES_HERE!A1179,CHAR(13),DATA_GOES_HERE!L1179,", ",TEXT((DATA_GOES_HERE!J1179),"MMM D")," ",TEXT((DATA_GOES_HERE!M1179), "h:mm am/pm"))</f>
        <v xml:space="preserve"> Game Time: Xbox and Play Station_x000D_Monday, May 2 3:00 PM</v>
      </c>
    </row>
    <row r="1181" spans="1:4" x14ac:dyDescent="0.25">
      <c r="A1181" t="str">
        <f>DATA_GOES_HERE!Y1010</f>
        <v>Hermitage</v>
      </c>
      <c r="B1181" t="str">
        <f>IF(DATA_GOES_HERE!AH1010="","",
IF(ISNUMBER(SEARCH("*ADULTS*",DATA_GOES_HERE!AH1010)),"ADULTS",
IF(ISNUMBER(SEARCH("*CHILDREN*",DATA_GOES_HERE!AH1010)),"CHILDREN",
IF(ISNUMBER(SEARCH("*TEENS*",DATA_GOES_HERE!AH1010)),"TEENS"))))</f>
        <v>ADULTS</v>
      </c>
      <c r="D1181" t="str">
        <f>CONCATENATE(DATA_GOES_HERE!A1010,CHAR(13),DATA_GOES_HERE!L1010,", ",TEXT((DATA_GOES_HERE!J1010),"MMM D")," ",TEXT((DATA_GOES_HERE!M1010), "h:mm am/pm"))</f>
        <v xml:space="preserve"> Book Club: The Winter People by Jennifer McMahon_x000D_Tuesday, May 17 6:30 PM</v>
      </c>
    </row>
    <row r="1182" spans="1:4" x14ac:dyDescent="0.25">
      <c r="A1182" t="str">
        <f>DATA_GOES_HERE!Y1181</f>
        <v>Madison</v>
      </c>
      <c r="B1182" t="str">
        <f>IF(DATA_GOES_HERE!AH1181="","",
IF(ISNUMBER(SEARCH("*ADULTS*",DATA_GOES_HERE!AH1181)),"ADULTS",
IF(ISNUMBER(SEARCH("*CHILDREN*",DATA_GOES_HERE!AH1181)),"CHILDREN",
IF(ISNUMBER(SEARCH("*TEENS*",DATA_GOES_HERE!AH1181)),"TEENS"))))</f>
        <v>ADULTS</v>
      </c>
      <c r="D1182" t="str">
        <f>CONCATENATE(DATA_GOES_HERE!A1181,CHAR(13),DATA_GOES_HERE!L1181,", ",TEXT((DATA_GOES_HERE!J1181),"MMM D")," ",TEXT((DATA_GOES_HERE!M1181), "h:mm am/pm"))</f>
        <v xml:space="preserve"> Madison Branch Chess Club Evening_x000D_Monday, May 2 6:00 PM</v>
      </c>
    </row>
    <row r="1183" spans="1:4" x14ac:dyDescent="0.25">
      <c r="A1183" t="str">
        <f>DATA_GOES_HERE!Y1012</f>
        <v>Hadley Park</v>
      </c>
      <c r="B1183" t="str">
        <f>IF(DATA_GOES_HERE!AH1012="","",
IF(ISNUMBER(SEARCH("*ADULTS*",DATA_GOES_HERE!AH1012)),"ADULTS",
IF(ISNUMBER(SEARCH("*CHILDREN*",DATA_GOES_HERE!AH1012)),"CHILDREN",
IF(ISNUMBER(SEARCH("*TEENS*",DATA_GOES_HERE!AH1012)),"TEENS"))))</f>
        <v>CHILDREN</v>
      </c>
      <c r="D1183" t="str">
        <f>CONCATENATE(DATA_GOES_HERE!A1012,CHAR(13),DATA_GOES_HERE!L1012,", ",TEXT((DATA_GOES_HERE!J1012),"MMM D")," ",TEXT((DATA_GOES_HERE!M1012), "h:mm am/pm"))</f>
        <v xml:space="preserve"> Story Time with Miss Montoya_x000D_Wednesday, May 18 10:30 AM</v>
      </c>
    </row>
    <row r="1184" spans="1:4" x14ac:dyDescent="0.25">
      <c r="A1184" t="str">
        <f>DATA_GOES_HERE!Y1183</f>
        <v>Madison</v>
      </c>
      <c r="B1184" t="str">
        <f>IF(DATA_GOES_HERE!AH1183="","",
IF(ISNUMBER(SEARCH("*ADULTS*",DATA_GOES_HERE!AH1183)),"ADULTS",
IF(ISNUMBER(SEARCH("*CHILDREN*",DATA_GOES_HERE!AH1183)),"CHILDREN",
IF(ISNUMBER(SEARCH("*TEENS*",DATA_GOES_HERE!AH1183)),"TEENS"))))</f>
        <v>ADULTS</v>
      </c>
      <c r="D1184" t="str">
        <f>CONCATENATE(DATA_GOES_HERE!A1183,CHAR(13),DATA_GOES_HERE!L1183,", ",TEXT((DATA_GOES_HERE!J1183),"MMM D")," ",TEXT((DATA_GOES_HERE!M1183), "h:mm am/pm"))</f>
        <v xml:space="preserve"> Financial Empowerment Center_x000D_Tuesday, May 3 3:00 PM</v>
      </c>
    </row>
    <row r="1185" spans="1:4" x14ac:dyDescent="0.25">
      <c r="A1185" t="str">
        <f>DATA_GOES_HERE!Y1014</f>
        <v>Hermitage</v>
      </c>
      <c r="B1185" t="str">
        <f>IF(DATA_GOES_HERE!AH1014="","",
IF(ISNUMBER(SEARCH("*ADULTS*",DATA_GOES_HERE!AH1014)),"ADULTS",
IF(ISNUMBER(SEARCH("*CHILDREN*",DATA_GOES_HERE!AH1014)),"CHILDREN",
IF(ISNUMBER(SEARCH("*TEENS*",DATA_GOES_HERE!AH1014)),"TEENS"))))</f>
        <v>CHILDREN</v>
      </c>
      <c r="D1185" t="str">
        <f>CONCATENATE(DATA_GOES_HERE!A1014,CHAR(13),DATA_GOES_HERE!L1014,", ",TEXT((DATA_GOES_HERE!J1014),"MMM D")," ",TEXT((DATA_GOES_HERE!M1014), "h:mm am/pm"))</f>
        <v xml:space="preserve"> Story Time_x000D_Wednesday, May 18 11:00 AM</v>
      </c>
    </row>
    <row r="1186" spans="1:4" x14ac:dyDescent="0.25">
      <c r="A1186" t="str">
        <f>DATA_GOES_HERE!Y1185</f>
        <v>Madison</v>
      </c>
      <c r="B1186" t="str">
        <f>IF(DATA_GOES_HERE!AH1185="","",
IF(ISNUMBER(SEARCH("*ADULTS*",DATA_GOES_HERE!AH1185)),"ADULTS",
IF(ISNUMBER(SEARCH("*CHILDREN*",DATA_GOES_HERE!AH1185)),"CHILDREN",
IF(ISNUMBER(SEARCH("*TEENS*",DATA_GOES_HERE!AH1185)),"TEENS"))))</f>
        <v>CHILDREN</v>
      </c>
      <c r="D1186" t="str">
        <f>CONCATENATE(DATA_GOES_HERE!A1185,CHAR(13),DATA_GOES_HERE!L1185,", ",TEXT((DATA_GOES_HERE!J1185),"MMM D")," ",TEXT((DATA_GOES_HERE!M1185), "h:mm am/pm"))</f>
        <v xml:space="preserve"> Preschool Story Time _x000D_Wednesday, May 4 10:30 AM</v>
      </c>
    </row>
    <row r="1187" spans="1:4" x14ac:dyDescent="0.25">
      <c r="A1187" t="str">
        <f>DATA_GOES_HERE!Y1016</f>
        <v>Inglewood</v>
      </c>
      <c r="B1187" t="str">
        <f>IF(DATA_GOES_HERE!AH1016="","",
IF(ISNUMBER(SEARCH("*ADULTS*",DATA_GOES_HERE!AH1016)),"ADULTS",
IF(ISNUMBER(SEARCH("*CHILDREN*",DATA_GOES_HERE!AH1016)),"CHILDREN",
IF(ISNUMBER(SEARCH("*TEENS*",DATA_GOES_HERE!AH1016)),"TEENS"))))</f>
        <v>ADULTS</v>
      </c>
      <c r="D1187" t="str">
        <f>CONCATENATE(DATA_GOES_HERE!A1016,CHAR(13),DATA_GOES_HERE!L1016,", ",TEXT((DATA_GOES_HERE!J1016),"MMM D")," ",TEXT((DATA_GOES_HERE!M1016), "h:mm am/pm"))</f>
        <v xml:space="preserve"> Craft Saturday: Japanese Rain Chains_x000D_Saturday, May 21 2:00 PM</v>
      </c>
    </row>
    <row r="1188" spans="1:4" x14ac:dyDescent="0.25">
      <c r="A1188" t="str">
        <f>DATA_GOES_HERE!Y1187</f>
        <v>Madison</v>
      </c>
      <c r="B1188" t="str">
        <f>IF(DATA_GOES_HERE!AH1187="","",
IF(ISNUMBER(SEARCH("*ADULTS*",DATA_GOES_HERE!AH1187)),"ADULTS",
IF(ISNUMBER(SEARCH("*CHILDREN*",DATA_GOES_HERE!AH1187)),"CHILDREN",
IF(ISNUMBER(SEARCH("*TEENS*",DATA_GOES_HERE!AH1187)),"TEENS"))))</f>
        <v>TEENS</v>
      </c>
      <c r="D1188" t="str">
        <f>CONCATENATE(DATA_GOES_HERE!A1187,CHAR(13),DATA_GOES_HERE!L1187,", ",TEXT((DATA_GOES_HERE!J1187),"MMM D")," ",TEXT((DATA_GOES_HERE!M1187), "h:mm am/pm"))</f>
        <v xml:space="preserve"> Digital Creations_x000D_Thursday, May 5 3:00 PM</v>
      </c>
    </row>
    <row r="1189" spans="1:4" x14ac:dyDescent="0.25">
      <c r="A1189" t="str">
        <f>DATA_GOES_HERE!Y1018</f>
        <v>Inglewood</v>
      </c>
      <c r="B1189" t="str">
        <f>IF(DATA_GOES_HERE!AH1018="","",
IF(ISNUMBER(SEARCH("*ADULTS*",DATA_GOES_HERE!AH1018)),"ADULTS",
IF(ISNUMBER(SEARCH("*CHILDREN*",DATA_GOES_HERE!AH1018)),"CHILDREN",
IF(ISNUMBER(SEARCH("*TEENS*",DATA_GOES_HERE!AH1018)),"TEENS"))))</f>
        <v>CHILDREN</v>
      </c>
      <c r="D1189" t="str">
        <f>CONCATENATE(DATA_GOES_HERE!A1018,CHAR(13),DATA_GOES_HERE!L1018,", ",TEXT((DATA_GOES_HERE!J1018),"MMM D")," ",TEXT((DATA_GOES_HERE!M1018), "h:mm am/pm"))</f>
        <v xml:space="preserve"> Wonder Baby_x000D_Monday, May 23 11:00 AM</v>
      </c>
    </row>
    <row r="1190" spans="1:4" x14ac:dyDescent="0.25">
      <c r="A1190" t="str">
        <f>DATA_GOES_HERE!Y1189</f>
        <v>Madison</v>
      </c>
      <c r="B1190" t="str">
        <f>IF(DATA_GOES_HERE!AH1189="","",
IF(ISNUMBER(SEARCH("*ADULTS*",DATA_GOES_HERE!AH1189)),"ADULTS",
IF(ISNUMBER(SEARCH("*CHILDREN*",DATA_GOES_HERE!AH1189)),"CHILDREN",
IF(ISNUMBER(SEARCH("*TEENS*",DATA_GOES_HERE!AH1189)),"TEENS"))))</f>
        <v>CHILDREN</v>
      </c>
      <c r="D1190" t="str">
        <f>CONCATENATE(DATA_GOES_HERE!A1189,CHAR(13),DATA_GOES_HERE!L1189,", ",TEXT((DATA_GOES_HERE!J1189),"MMM D")," ",TEXT((DATA_GOES_HERE!M1189), "h:mm am/pm"))</f>
        <v xml:space="preserve"> Baby Story Time_x000D_Friday, May 6 10:30 AM</v>
      </c>
    </row>
    <row r="1191" spans="1:4" x14ac:dyDescent="0.25">
      <c r="A1191" t="str">
        <f>DATA_GOES_HERE!Y1020</f>
        <v>Hermitage</v>
      </c>
      <c r="B1191" t="str">
        <f>IF(DATA_GOES_HERE!AH1020="","",
IF(ISNUMBER(SEARCH("*ADULTS*",DATA_GOES_HERE!AH1020)),"ADULTS",
IF(ISNUMBER(SEARCH("*CHILDREN*",DATA_GOES_HERE!AH1020)),"CHILDREN",
IF(ISNUMBER(SEARCH("*TEENS*",DATA_GOES_HERE!AH1020)),"TEENS"))))</f>
        <v>CHILDREN</v>
      </c>
      <c r="D1191" t="str">
        <f>CONCATENATE(DATA_GOES_HERE!A1020,CHAR(13),DATA_GOES_HERE!L1020,", ",TEXT((DATA_GOES_HERE!J1020),"MMM D")," ",TEXT((DATA_GOES_HERE!M1020), "h:mm am/pm"))</f>
        <v xml:space="preserve"> Baby and Me_x000D_Tuesday, May 24 1:00 PM</v>
      </c>
    </row>
    <row r="1192" spans="1:4" x14ac:dyDescent="0.25">
      <c r="A1192" t="str">
        <f>DATA_GOES_HERE!Y1191</f>
        <v>Madison</v>
      </c>
      <c r="B1192" t="str">
        <f>IF(DATA_GOES_HERE!AH1191="","",
IF(ISNUMBER(SEARCH("*ADULTS*",DATA_GOES_HERE!AH1191)),"ADULTS",
IF(ISNUMBER(SEARCH("*CHILDREN*",DATA_GOES_HERE!AH1191)),"CHILDREN",
IF(ISNUMBER(SEARCH("*TEENS*",DATA_GOES_HERE!AH1191)),"TEENS"))))</f>
        <v>ADULTS</v>
      </c>
      <c r="D1192" t="str">
        <f>CONCATENATE(DATA_GOES_HERE!A1191,CHAR(13),DATA_GOES_HERE!L1191,", ",TEXT((DATA_GOES_HERE!J1191),"MMM D")," ",TEXT((DATA_GOES_HERE!M1191), "h:mm am/pm"))</f>
        <v xml:space="preserve"> Create a Family Tree_x000D_Saturday, May 7 2:00 PM</v>
      </c>
    </row>
    <row r="1193" spans="1:4" x14ac:dyDescent="0.25">
      <c r="A1193" t="str">
        <f>DATA_GOES_HERE!Y1022</f>
        <v>Inglewood</v>
      </c>
      <c r="B1193" t="str">
        <f>IF(DATA_GOES_HERE!AH1022="","",
IF(ISNUMBER(SEARCH("*ADULTS*",DATA_GOES_HERE!AH1022)),"ADULTS",
IF(ISNUMBER(SEARCH("*CHILDREN*",DATA_GOES_HERE!AH1022)),"CHILDREN",
IF(ISNUMBER(SEARCH("*TEENS*",DATA_GOES_HERE!AH1022)),"TEENS"))))</f>
        <v>ADULTS</v>
      </c>
      <c r="D1193" t="str">
        <f>CONCATENATE(DATA_GOES_HERE!A1022,CHAR(13),DATA_GOES_HERE!L1022,", ",TEXT((DATA_GOES_HERE!J1022),"MMM D")," ",TEXT((DATA_GOES_HERE!M1022), "h:mm am/pm"))</f>
        <v xml:space="preserve"> Fourth Tuesday Book Discussion: Travels with Charley by John Steinback_x000D_Tuesday, May 24 6:30 PM</v>
      </c>
    </row>
    <row r="1194" spans="1:4" x14ac:dyDescent="0.25">
      <c r="A1194" t="str">
        <f>DATA_GOES_HERE!Y1193</f>
        <v>Madison</v>
      </c>
      <c r="B1194" t="str">
        <f>IF(DATA_GOES_HERE!AH1193="","",
IF(ISNUMBER(SEARCH("*ADULTS*",DATA_GOES_HERE!AH1193)),"ADULTS",
IF(ISNUMBER(SEARCH("*CHILDREN*",DATA_GOES_HERE!AH1193)),"CHILDREN",
IF(ISNUMBER(SEARCH("*TEENS*",DATA_GOES_HERE!AH1193)),"TEENS"))))</f>
        <v>TEENS</v>
      </c>
      <c r="D1194" t="str">
        <f>CONCATENATE(DATA_GOES_HERE!A1193,CHAR(13),DATA_GOES_HERE!L1193,", ",TEXT((DATA_GOES_HERE!J1193),"MMM D")," ",TEXT((DATA_GOES_HERE!M1193), "h:mm am/pm"))</f>
        <v xml:space="preserve"> Game Time: Xbox and Play Station_x000D_Monday, May 9 3:00 PM</v>
      </c>
    </row>
    <row r="1195" spans="1:4" x14ac:dyDescent="0.25">
      <c r="A1195" t="str">
        <f>DATA_GOES_HERE!Y1024</f>
        <v>Inglewood</v>
      </c>
      <c r="B1195" t="str">
        <f>IF(DATA_GOES_HERE!AH1024="","",
IF(ISNUMBER(SEARCH("*ADULTS*",DATA_GOES_HERE!AH1024)),"ADULTS",
IF(ISNUMBER(SEARCH("*CHILDREN*",DATA_GOES_HERE!AH1024)),"CHILDREN",
IF(ISNUMBER(SEARCH("*TEENS*",DATA_GOES_HERE!AH1024)),"TEENS"))))</f>
        <v>CHILDREN</v>
      </c>
      <c r="D1195" t="str">
        <f>CONCATENATE(DATA_GOES_HERE!A1024,CHAR(13),DATA_GOES_HERE!L1024,", ",TEXT((DATA_GOES_HERE!J1024),"MMM D")," ",TEXT((DATA_GOES_HERE!M1024), "h:mm am/pm"))</f>
        <v xml:space="preserve"> Preschool Story Time_x000D_Wednesday, May 25 10:30 AM</v>
      </c>
    </row>
    <row r="1196" spans="1:4" x14ac:dyDescent="0.25">
      <c r="A1196" t="str">
        <f>DATA_GOES_HERE!Y1195</f>
        <v>Madison</v>
      </c>
      <c r="B1196" t="str">
        <f>IF(DATA_GOES_HERE!AH1195="","",
IF(ISNUMBER(SEARCH("*ADULTS*",DATA_GOES_HERE!AH1195)),"ADULTS",
IF(ISNUMBER(SEARCH("*CHILDREN*",DATA_GOES_HERE!AH1195)),"CHILDREN",
IF(ISNUMBER(SEARCH("*TEENS*",DATA_GOES_HERE!AH1195)),"TEENS"))))</f>
        <v>ADULTS</v>
      </c>
      <c r="D1196" t="str">
        <f>CONCATENATE(DATA_GOES_HERE!A1195,CHAR(13),DATA_GOES_HERE!L1195,", ",TEXT((DATA_GOES_HERE!J1195),"MMM D")," ",TEXT((DATA_GOES_HERE!M1195), "h:mm am/pm"))</f>
        <v xml:space="preserve"> Jobs Lab_x000D_Tuesday, May 10 10:00 AM</v>
      </c>
    </row>
    <row r="1197" spans="1:4" x14ac:dyDescent="0.25">
      <c r="A1197" t="str">
        <f>DATA_GOES_HERE!Y1026</f>
        <v>Hermitage</v>
      </c>
      <c r="B1197" t="str">
        <f>IF(DATA_GOES_HERE!AH1026="","",
IF(ISNUMBER(SEARCH("*ADULTS*",DATA_GOES_HERE!AH1026)),"ADULTS",
IF(ISNUMBER(SEARCH("*CHILDREN*",DATA_GOES_HERE!AH1026)),"CHILDREN",
IF(ISNUMBER(SEARCH("*TEENS*",DATA_GOES_HERE!AH1026)),"TEENS"))))</f>
        <v>CHILDREN</v>
      </c>
      <c r="D1197" t="str">
        <f>CONCATENATE(DATA_GOES_HERE!A1026,CHAR(13),DATA_GOES_HERE!L1026,", ",TEXT((DATA_GOES_HERE!J1026),"MMM D")," ",TEXT((DATA_GOES_HERE!M1026), "h:mm am/pm"))</f>
        <v xml:space="preserve"> LEGO Club_x000D_Thursday, May 26 4:00 PM</v>
      </c>
    </row>
    <row r="1198" spans="1:4" x14ac:dyDescent="0.25">
      <c r="A1198" t="str">
        <f>DATA_GOES_HERE!Y1197</f>
        <v>Madison</v>
      </c>
      <c r="B1198" t="str">
        <f>IF(DATA_GOES_HERE!AH1197="","",
IF(ISNUMBER(SEARCH("*ADULTS*",DATA_GOES_HERE!AH1197)),"ADULTS",
IF(ISNUMBER(SEARCH("*CHILDREN*",DATA_GOES_HERE!AH1197)),"CHILDREN",
IF(ISNUMBER(SEARCH("*TEENS*",DATA_GOES_HERE!AH1197)),"TEENS"))))</f>
        <v>TEENS</v>
      </c>
      <c r="D1198" t="str">
        <f>CONCATENATE(DATA_GOES_HERE!A1197,CHAR(13),DATA_GOES_HERE!L1197,", ",TEXT((DATA_GOES_HERE!J1197),"MMM D")," ",TEXT((DATA_GOES_HERE!M1197), "h:mm am/pm"))</f>
        <v xml:space="preserve"> Cypher_x000D_Tuesday, May 10 4:30 PM</v>
      </c>
    </row>
    <row r="1199" spans="1:4" x14ac:dyDescent="0.25">
      <c r="A1199" t="str">
        <f>DATA_GOES_HERE!Y1028</f>
        <v>Inglewood</v>
      </c>
      <c r="B1199" t="str">
        <f>IF(DATA_GOES_HERE!AH1028="","",
IF(ISNUMBER(SEARCH("*ADULTS*",DATA_GOES_HERE!AH1028)),"ADULTS",
IF(ISNUMBER(SEARCH("*CHILDREN*",DATA_GOES_HERE!AH1028)),"CHILDREN",
IF(ISNUMBER(SEARCH("*TEENS*",DATA_GOES_HERE!AH1028)),"TEENS"))))</f>
        <v>CHILDREN</v>
      </c>
      <c r="D1199" t="str">
        <f>CONCATENATE(DATA_GOES_HERE!A1028,CHAR(13),DATA_GOES_HERE!L1028,", ",TEXT((DATA_GOES_HERE!J1028),"MMM D")," ",TEXT((DATA_GOES_HERE!M1028), "h:mm am/pm"))</f>
        <v xml:space="preserve"> Science Saturday: Bubbles_x000D_Saturday, May 28 10:00 AM</v>
      </c>
    </row>
    <row r="1200" spans="1:4" x14ac:dyDescent="0.25">
      <c r="A1200" t="str">
        <f>DATA_GOES_HERE!Y1199</f>
        <v>Madison</v>
      </c>
      <c r="B1200" t="str">
        <f>IF(DATA_GOES_HERE!AH1199="","",
IF(ISNUMBER(SEARCH("*ADULTS*",DATA_GOES_HERE!AH1199)),"ADULTS",
IF(ISNUMBER(SEARCH("*CHILDREN*",DATA_GOES_HERE!AH1199)),"CHILDREN",
IF(ISNUMBER(SEARCH("*TEENS*",DATA_GOES_HERE!AH1199)),"TEENS"))))</f>
        <v>CHILDREN</v>
      </c>
      <c r="D1200" t="str">
        <f>CONCATENATE(DATA_GOES_HERE!A1199,CHAR(13),DATA_GOES_HERE!L1199,", ",TEXT((DATA_GOES_HERE!J1199),"MMM D")," ",TEXT((DATA_GOES_HERE!M1199), "h:mm am/pm"))</f>
        <v xml:space="preserve"> Preschool Story Time _x000D_Wednesday, May 11 10:30 AM</v>
      </c>
    </row>
    <row r="1201" spans="1:4" x14ac:dyDescent="0.25">
      <c r="A1201" t="str">
        <f>DATA_GOES_HERE!Y1030</f>
        <v>Hadley Park</v>
      </c>
      <c r="B1201" t="str">
        <f>IF(DATA_GOES_HERE!AH1030="","",
IF(ISNUMBER(SEARCH("*ADULTS*",DATA_GOES_HERE!AH1030)),"ADULTS",
IF(ISNUMBER(SEARCH("*CHILDREN*",DATA_GOES_HERE!AH1030)),"CHILDREN",
IF(ISNUMBER(SEARCH("*TEENS*",DATA_GOES_HERE!AH1030)),"TEENS"))))</f>
        <v>ADULTS</v>
      </c>
      <c r="D1201" t="str">
        <f>CONCATENATE(DATA_GOES_HERE!A1030,CHAR(13),DATA_GOES_HERE!L1030,", ",TEXT((DATA_GOES_HERE!J1030),"MMM D")," ",TEXT((DATA_GOES_HERE!M1030), "h:mm am/pm"))</f>
        <v xml:space="preserve"> Music Movie Matinee_x000D_Tuesday, May 31 10:00 AM</v>
      </c>
    </row>
    <row r="1202" spans="1:4" x14ac:dyDescent="0.25">
      <c r="A1202" t="str">
        <f>DATA_GOES_HERE!Y1201</f>
        <v>Madison</v>
      </c>
      <c r="B1202" t="str">
        <f>IF(DATA_GOES_HERE!AH1201="","",
IF(ISNUMBER(SEARCH("*ADULTS*",DATA_GOES_HERE!AH1201)),"ADULTS",
IF(ISNUMBER(SEARCH("*CHILDREN*",DATA_GOES_HERE!AH1201)),"CHILDREN",
IF(ISNUMBER(SEARCH("*TEENS*",DATA_GOES_HERE!AH1201)),"TEENS"))))</f>
        <v>TEENS</v>
      </c>
      <c r="D1202" t="str">
        <f>CONCATENATE(DATA_GOES_HERE!A1201,CHAR(13),DATA_GOES_HERE!L1201,", ",TEXT((DATA_GOES_HERE!J1201),"MMM D")," ",TEXT((DATA_GOES_HERE!M1201), "h:mm am/pm"))</f>
        <v xml:space="preserve"> Digital Creations_x000D_Thursday, May 12 3:00 PM</v>
      </c>
    </row>
    <row r="1203" spans="1:4" x14ac:dyDescent="0.25">
      <c r="A1203" t="str">
        <f>DATA_GOES_HERE!Y1032</f>
        <v>Hermitage</v>
      </c>
      <c r="B1203" t="str">
        <f>IF(DATA_GOES_HERE!AH1032="","",
IF(ISNUMBER(SEARCH("*ADULTS*",DATA_GOES_HERE!AH1032)),"ADULTS",
IF(ISNUMBER(SEARCH("*CHILDREN*",DATA_GOES_HERE!AH1032)),"CHILDREN",
IF(ISNUMBER(SEARCH("*TEENS*",DATA_GOES_HERE!AH1032)),"TEENS"))))</f>
        <v>TEENS</v>
      </c>
      <c r="D1203" t="str">
        <f>CONCATENATE(DATA_GOES_HERE!A1032,CHAR(13),DATA_GOES_HERE!L1032,", ",TEXT((DATA_GOES_HERE!J1032),"MMM D")," ",TEXT((DATA_GOES_HERE!M1032), "h:mm am/pm"))</f>
        <v xml:space="preserve"> Game Time: Video Games, Board Games, Wii, and More_x000D_Tuesday, May 31 4:00 PM</v>
      </c>
    </row>
    <row r="1204" spans="1:4" x14ac:dyDescent="0.25">
      <c r="A1204" t="str">
        <f>DATA_GOES_HERE!Y1203</f>
        <v>Madison</v>
      </c>
      <c r="B1204" t="str">
        <f>IF(DATA_GOES_HERE!AH1203="","",
IF(ISNUMBER(SEARCH("*ADULTS*",DATA_GOES_HERE!AH1203)),"ADULTS",
IF(ISNUMBER(SEARCH("*CHILDREN*",DATA_GOES_HERE!AH1203)),"CHILDREN",
IF(ISNUMBER(SEARCH("*TEENS*",DATA_GOES_HERE!AH1203)),"TEENS"))))</f>
        <v>CHILDREN</v>
      </c>
      <c r="D1204" t="str">
        <f>CONCATENATE(DATA_GOES_HERE!A1203,CHAR(13),DATA_GOES_HERE!L1203,", ",TEXT((DATA_GOES_HERE!J1203),"MMM D")," ",TEXT((DATA_GOES_HERE!M1203), "h:mm am/pm"))</f>
        <v xml:space="preserve"> Baby Story Time_x000D_Friday, May 13 10:30 AM</v>
      </c>
    </row>
    <row r="1205" spans="1:4" x14ac:dyDescent="0.25">
      <c r="A1205">
        <f>DATA_GOES_HERE!Y1034</f>
        <v>0</v>
      </c>
      <c r="B1205" t="str">
        <f>IF(DATA_GOES_HERE!AH1034="","",
IF(ISNUMBER(SEARCH("*ADULTS*",DATA_GOES_HERE!AH1034)),"ADULTS",
IF(ISNUMBER(SEARCH("*CHILDREN*",DATA_GOES_HERE!AH1034)),"CHILDREN",
IF(ISNUMBER(SEARCH("*TEENS*",DATA_GOES_HERE!AH1034)),"TEENS"))))</f>
        <v/>
      </c>
      <c r="D1205" t="str">
        <f>CONCATENATE(DATA_GOES_HERE!A1034,CHAR(13),DATA_GOES_HERE!L1034,", ",TEXT((DATA_GOES_HERE!J1034),"MMM D")," ",TEXT((DATA_GOES_HERE!M1034), "h:mm am/pm"))</f>
        <v>_x000D_, Jan 0 12:00 AM</v>
      </c>
    </row>
    <row r="1206" spans="1:4" x14ac:dyDescent="0.25">
      <c r="A1206" t="str">
        <f>DATA_GOES_HERE!Y1205</f>
        <v>Madison</v>
      </c>
      <c r="B1206" t="str">
        <f>IF(DATA_GOES_HERE!AH1205="","",
IF(ISNUMBER(SEARCH("*ADULTS*",DATA_GOES_HERE!AH1205)),"ADULTS",
IF(ISNUMBER(SEARCH("*CHILDREN*",DATA_GOES_HERE!AH1205)),"CHILDREN",
IF(ISNUMBER(SEARCH("*TEENS*",DATA_GOES_HERE!AH1205)),"TEENS"))))</f>
        <v>CHILDREN</v>
      </c>
      <c r="D1206" t="str">
        <f>CONCATENATE(DATA_GOES_HERE!A1205,CHAR(13),DATA_GOES_HERE!L1205,", ",TEXT((DATA_GOES_HERE!J1205),"MMM D")," ",TEXT((DATA_GOES_HERE!M1205), "h:mm am/pm"))</f>
        <v xml:space="preserve"> Baby Story Time_x000D_Monday, May 16 10:30 AM</v>
      </c>
    </row>
    <row r="1207" spans="1:4" x14ac:dyDescent="0.25">
      <c r="A1207" t="str">
        <f>DATA_GOES_HERE!Y1036</f>
        <v>Madison</v>
      </c>
      <c r="B1207" t="str">
        <f>IF(DATA_GOES_HERE!AH1036="","",
IF(ISNUMBER(SEARCH("*ADULTS*",DATA_GOES_HERE!AH1036)),"ADULTS",
IF(ISNUMBER(SEARCH("*CHILDREN*",DATA_GOES_HERE!AH1036)),"CHILDREN",
IF(ISNUMBER(SEARCH("*TEENS*",DATA_GOES_HERE!AH1036)),"TEENS"))))</f>
        <v>ADULTS</v>
      </c>
      <c r="D1207" t="str">
        <f>CONCATENATE(DATA_GOES_HERE!A1036,CHAR(13),DATA_GOES_HERE!L1036,", ",TEXT((DATA_GOES_HERE!J1036),"MMM D")," ",TEXT((DATA_GOES_HERE!M1036), "h:mm am/pm"))</f>
        <v xml:space="preserve"> Financial Empowerment Center_x000D_Tuesday, Mar 1 3:00 PM</v>
      </c>
    </row>
    <row r="1208" spans="1:4" x14ac:dyDescent="0.25">
      <c r="A1208" t="str">
        <f>DATA_GOES_HERE!Y1207</f>
        <v>Madison</v>
      </c>
      <c r="B1208" t="str">
        <f>IF(DATA_GOES_HERE!AH1207="","",
IF(ISNUMBER(SEARCH("*ADULTS*",DATA_GOES_HERE!AH1207)),"ADULTS",
IF(ISNUMBER(SEARCH("*CHILDREN*",DATA_GOES_HERE!AH1207)),"CHILDREN",
IF(ISNUMBER(SEARCH("*TEENS*",DATA_GOES_HERE!AH1207)),"TEENS"))))</f>
        <v>TEENS</v>
      </c>
      <c r="D1208" t="str">
        <f>CONCATENATE(DATA_GOES_HERE!A1207,CHAR(13),DATA_GOES_HERE!L1207,", ",TEXT((DATA_GOES_HERE!J1207),"MMM D")," ",TEXT((DATA_GOES_HERE!M1207), "h:mm am/pm"))</f>
        <v xml:space="preserve"> Digital Programs_x000D_Monday, May 16 3:30 PM</v>
      </c>
    </row>
    <row r="1209" spans="1:4" x14ac:dyDescent="0.25">
      <c r="A1209" t="str">
        <f>DATA_GOES_HERE!Y1038</f>
        <v>Madison</v>
      </c>
      <c r="B1209" t="str">
        <f>IF(DATA_GOES_HERE!AH1038="","",
IF(ISNUMBER(SEARCH("*ADULTS*",DATA_GOES_HERE!AH1038)),"ADULTS",
IF(ISNUMBER(SEARCH("*CHILDREN*",DATA_GOES_HERE!AH1038)),"CHILDREN",
IF(ISNUMBER(SEARCH("*TEENS*",DATA_GOES_HERE!AH1038)),"TEENS"))))</f>
        <v>ADULTS</v>
      </c>
      <c r="D1209" t="str">
        <f>CONCATENATE(DATA_GOES_HERE!A1038,CHAR(13),DATA_GOES_HERE!L1038,", ",TEXT((DATA_GOES_HERE!J1038),"MMM D")," ",TEXT((DATA_GOES_HERE!M1038), "h:mm am/pm"))</f>
        <v xml:space="preserve"> Learn English at the Library_x000D_Tuesday, Mar 1 5:45 PM</v>
      </c>
    </row>
    <row r="1210" spans="1:4" x14ac:dyDescent="0.25">
      <c r="A1210" t="str">
        <f>DATA_GOES_HERE!Y1209</f>
        <v>Madison</v>
      </c>
      <c r="B1210" t="str">
        <f>IF(DATA_GOES_HERE!AH1209="","",
IF(ISNUMBER(SEARCH("*ADULTS*",DATA_GOES_HERE!AH1209)),"ADULTS",
IF(ISNUMBER(SEARCH("*CHILDREN*",DATA_GOES_HERE!AH1209)),"CHILDREN",
IF(ISNUMBER(SEARCH("*TEENS*",DATA_GOES_HERE!AH1209)),"TEENS"))))</f>
        <v>ADULTS</v>
      </c>
      <c r="D1210" t="str">
        <f>CONCATENATE(DATA_GOES_HERE!A1209,CHAR(13),DATA_GOES_HERE!L1209,", ",TEXT((DATA_GOES_HERE!J1209),"MMM D")," ",TEXT((DATA_GOES_HERE!M1209), "h:mm am/pm"))</f>
        <v xml:space="preserve"> Financial Empowerment Center_x000D_Tuesday, May 17 3:00 PM</v>
      </c>
    </row>
    <row r="1211" spans="1:4" x14ac:dyDescent="0.25">
      <c r="A1211" t="str">
        <f>DATA_GOES_HERE!Y1040</f>
        <v>Madison</v>
      </c>
      <c r="B1211" t="str">
        <f>IF(DATA_GOES_HERE!AH1040="","",
IF(ISNUMBER(SEARCH("*ADULTS*",DATA_GOES_HERE!AH1040)),"ADULTS",
IF(ISNUMBER(SEARCH("*CHILDREN*",DATA_GOES_HERE!AH1040)),"CHILDREN",
IF(ISNUMBER(SEARCH("*TEENS*",DATA_GOES_HERE!AH1040)),"TEENS"))))</f>
        <v>TEENS</v>
      </c>
      <c r="D1211" t="str">
        <f>CONCATENATE(DATA_GOES_HERE!A1040,CHAR(13),DATA_GOES_HERE!L1040,", ",TEXT((DATA_GOES_HERE!J1040),"MMM D")," ",TEXT((DATA_GOES_HERE!M1040), "h:mm am/pm"))</f>
        <v xml:space="preserve"> Game Time: Xbox and Play Station_x000D_Wednesday, Mar 2 3:00 PM</v>
      </c>
    </row>
    <row r="1212" spans="1:4" x14ac:dyDescent="0.25">
      <c r="A1212" t="str">
        <f>DATA_GOES_HERE!Y1211</f>
        <v>Madison</v>
      </c>
      <c r="B1212" t="str">
        <f>IF(DATA_GOES_HERE!AH1211="","",
IF(ISNUMBER(SEARCH("*ADULTS*",DATA_GOES_HERE!AH1211)),"ADULTS",
IF(ISNUMBER(SEARCH("*CHILDREN*",DATA_GOES_HERE!AH1211)),"CHILDREN",
IF(ISNUMBER(SEARCH("*TEENS*",DATA_GOES_HERE!AH1211)),"TEENS"))))</f>
        <v>ADULTS</v>
      </c>
      <c r="D1212" t="str">
        <f>CONCATENATE(DATA_GOES_HERE!A1211,CHAR(13),DATA_GOES_HERE!L1211,", ",TEXT((DATA_GOES_HERE!J1211),"MMM D")," ",TEXT((DATA_GOES_HERE!M1211), "h:mm am/pm"))</f>
        <v xml:space="preserve"> Learn English at the Library_x000D_Tuesday, May 17 5:45 PM</v>
      </c>
    </row>
    <row r="1213" spans="1:4" x14ac:dyDescent="0.25">
      <c r="A1213" t="str">
        <f>DATA_GOES_HERE!Y1042</f>
        <v>Madison</v>
      </c>
      <c r="B1213" t="str">
        <f>IF(DATA_GOES_HERE!AH1042="","",
IF(ISNUMBER(SEARCH("*ADULTS*",DATA_GOES_HERE!AH1042)),"ADULTS",
IF(ISNUMBER(SEARCH("*CHILDREN*",DATA_GOES_HERE!AH1042)),"CHILDREN",
IF(ISNUMBER(SEARCH("*TEENS*",DATA_GOES_HERE!AH1042)),"TEENS"))))</f>
        <v>TEENS</v>
      </c>
      <c r="D1213" t="str">
        <f>CONCATENATE(DATA_GOES_HERE!A1042,CHAR(13),DATA_GOES_HERE!L1042,", ",TEXT((DATA_GOES_HERE!J1042),"MMM D")," ",TEXT((DATA_GOES_HERE!M1042), "h:mm am/pm"))</f>
        <v xml:space="preserve"> Digital Creations_x000D_Thursday, Mar 3 3:00 PM</v>
      </c>
    </row>
    <row r="1214" spans="1:4" x14ac:dyDescent="0.25">
      <c r="A1214" t="str">
        <f>DATA_GOES_HERE!Y1213</f>
        <v>Madison</v>
      </c>
      <c r="B1214" t="str">
        <f>IF(DATA_GOES_HERE!AH1213="","",
IF(ISNUMBER(SEARCH("*ADULTS*",DATA_GOES_HERE!AH1213)),"ADULTS",
IF(ISNUMBER(SEARCH("*CHILDREN*",DATA_GOES_HERE!AH1213)),"CHILDREN",
IF(ISNUMBER(SEARCH("*TEENS*",DATA_GOES_HERE!AH1213)),"TEENS"))))</f>
        <v>TEENS</v>
      </c>
      <c r="D1214" t="str">
        <f>CONCATENATE(DATA_GOES_HERE!A1213,CHAR(13),DATA_GOES_HERE!L1213,", ",TEXT((DATA_GOES_HERE!J1213),"MMM D")," ",TEXT((DATA_GOES_HERE!M1213), "h:mm am/pm"))</f>
        <v xml:space="preserve"> Game Time: Xbox and Play Station_x000D_Wednesday, May 18 3:00 PM</v>
      </c>
    </row>
    <row r="1215" spans="1:4" x14ac:dyDescent="0.25">
      <c r="A1215" t="str">
        <f>DATA_GOES_HERE!Y1044</f>
        <v>Madison</v>
      </c>
      <c r="B1215" t="str">
        <f>IF(DATA_GOES_HERE!AH1044="","",
IF(ISNUMBER(SEARCH("*ADULTS*",DATA_GOES_HERE!AH1044)),"ADULTS",
IF(ISNUMBER(SEARCH("*CHILDREN*",DATA_GOES_HERE!AH1044)),"CHILDREN",
IF(ISNUMBER(SEARCH("*TEENS*",DATA_GOES_HERE!AH1044)),"TEENS"))))</f>
        <v>CHILDREN</v>
      </c>
      <c r="D1215" t="str">
        <f>CONCATENATE(DATA_GOES_HERE!A1044,CHAR(13),DATA_GOES_HERE!L1044,", ",TEXT((DATA_GOES_HERE!J1044),"MMM D")," ",TEXT((DATA_GOES_HERE!M1044), "h:mm am/pm"))</f>
        <v xml:space="preserve"> Baby Story Time_x000D_Friday, Mar 4 10:30 AM</v>
      </c>
    </row>
    <row r="1216" spans="1:4" x14ac:dyDescent="0.25">
      <c r="A1216" t="str">
        <f>DATA_GOES_HERE!Y1215</f>
        <v>Madison</v>
      </c>
      <c r="B1216" t="str">
        <f>IF(DATA_GOES_HERE!AH1215="","",
IF(ISNUMBER(SEARCH("*ADULTS*",DATA_GOES_HERE!AH1215)),"ADULTS",
IF(ISNUMBER(SEARCH("*CHILDREN*",DATA_GOES_HERE!AH1215)),"CHILDREN",
IF(ISNUMBER(SEARCH("*TEENS*",DATA_GOES_HERE!AH1215)),"TEENS"))))</f>
        <v>CHILDREN</v>
      </c>
      <c r="D1216" t="str">
        <f>CONCATENATE(DATA_GOES_HERE!A1215,CHAR(13),DATA_GOES_HERE!L1215,", ",TEXT((DATA_GOES_HERE!J1215),"MMM D")," ",TEXT((DATA_GOES_HERE!M1215), "h:mm am/pm"))</f>
        <v xml:space="preserve"> Kid Zone_x000D_Thursday, May 19 4:00 PM</v>
      </c>
    </row>
    <row r="1217" spans="1:4" x14ac:dyDescent="0.25">
      <c r="A1217" t="str">
        <f>DATA_GOES_HERE!Y1046</f>
        <v>Madison</v>
      </c>
      <c r="B1217" t="str">
        <f>IF(DATA_GOES_HERE!AH1046="","",
IF(ISNUMBER(SEARCH("*ADULTS*",DATA_GOES_HERE!AH1046)),"ADULTS",
IF(ISNUMBER(SEARCH("*CHILDREN*",DATA_GOES_HERE!AH1046)),"CHILDREN",
IF(ISNUMBER(SEARCH("*TEENS*",DATA_GOES_HERE!AH1046)),"TEENS"))))</f>
        <v>ADULTS</v>
      </c>
      <c r="D1217" t="str">
        <f>CONCATENATE(DATA_GOES_HERE!A1046,CHAR(13),DATA_GOES_HERE!L1046,", ",TEXT((DATA_GOES_HERE!J1046),"MMM D")," ",TEXT((DATA_GOES_HERE!M1046), "h:mm am/pm"))</f>
        <v xml:space="preserve"> VITA Tax Preparation Help_x000D_Saturday, Mar 5 10:00 AM</v>
      </c>
    </row>
    <row r="1218" spans="1:4" x14ac:dyDescent="0.25">
      <c r="A1218" t="str">
        <f>DATA_GOES_HERE!Y1217</f>
        <v>Madison</v>
      </c>
      <c r="B1218" t="str">
        <f>IF(DATA_GOES_HERE!AH1217="","",
IF(ISNUMBER(SEARCH("*ADULTS*",DATA_GOES_HERE!AH1217)),"ADULTS",
IF(ISNUMBER(SEARCH("*CHILDREN*",DATA_GOES_HERE!AH1217)),"CHILDREN",
IF(ISNUMBER(SEARCH("*TEENS*",DATA_GOES_HERE!AH1217)),"TEENS"))))</f>
        <v>TEENS</v>
      </c>
      <c r="D1218" t="str">
        <f>CONCATENATE(DATA_GOES_HERE!A1217,CHAR(13),DATA_GOES_HERE!L1217,", ",TEXT((DATA_GOES_HERE!J1217),"MMM D")," ",TEXT((DATA_GOES_HERE!M1217), "h:mm am/pm"))</f>
        <v xml:space="preserve"> Photography and Design_x000D_Friday, May 20 2:00 PM</v>
      </c>
    </row>
    <row r="1219" spans="1:4" x14ac:dyDescent="0.25">
      <c r="A1219" t="str">
        <f>DATA_GOES_HERE!Y1048</f>
        <v>Madison</v>
      </c>
      <c r="B1219" t="str">
        <f>IF(DATA_GOES_HERE!AH1048="","",
IF(ISNUMBER(SEARCH("*ADULTS*",DATA_GOES_HERE!AH1048)),"ADULTS",
IF(ISNUMBER(SEARCH("*CHILDREN*",DATA_GOES_HERE!AH1048)),"CHILDREN",
IF(ISNUMBER(SEARCH("*TEENS*",DATA_GOES_HERE!AH1048)),"TEENS"))))</f>
        <v>ADULTS</v>
      </c>
      <c r="D1219" t="str">
        <f>CONCATENATE(DATA_GOES_HERE!A1048,CHAR(13),DATA_GOES_HERE!L1048,", ",TEXT((DATA_GOES_HERE!J1048),"MMM D")," ",TEXT((DATA_GOES_HERE!M1048), "h:mm am/pm"))</f>
        <v xml:space="preserve"> Identity Theft Protection_x000D_Saturday, Mar 5 1:00 PM</v>
      </c>
    </row>
    <row r="1220" spans="1:4" x14ac:dyDescent="0.25">
      <c r="A1220" t="str">
        <f>DATA_GOES_HERE!Y1219</f>
        <v>Madison</v>
      </c>
      <c r="B1220" t="str">
        <f>IF(DATA_GOES_HERE!AH1219="","",
IF(ISNUMBER(SEARCH("*ADULTS*",DATA_GOES_HERE!AH1219)),"ADULTS",
IF(ISNUMBER(SEARCH("*CHILDREN*",DATA_GOES_HERE!AH1219)),"CHILDREN",
IF(ISNUMBER(SEARCH("*TEENS*",DATA_GOES_HERE!AH1219)),"TEENS"))))</f>
        <v>TEENS</v>
      </c>
      <c r="D1220" t="str">
        <f>CONCATENATE(DATA_GOES_HERE!A1219,CHAR(13),DATA_GOES_HERE!L1219,", ",TEXT((DATA_GOES_HERE!J1219),"MMM D")," ",TEXT((DATA_GOES_HERE!M1219), "h:mm am/pm"))</f>
        <v xml:space="preserve"> Game Time: Xbox and Play Station_x000D_Monday, May 23 3:00 PM</v>
      </c>
    </row>
    <row r="1221" spans="1:4" x14ac:dyDescent="0.25">
      <c r="A1221" t="str">
        <f>DATA_GOES_HERE!Y1050</f>
        <v>Madison</v>
      </c>
      <c r="B1221" t="str">
        <f>IF(DATA_GOES_HERE!AH1050="","",
IF(ISNUMBER(SEARCH("*ADULTS*",DATA_GOES_HERE!AH1050)),"ADULTS",
IF(ISNUMBER(SEARCH("*CHILDREN*",DATA_GOES_HERE!AH1050)),"CHILDREN",
IF(ISNUMBER(SEARCH("*TEENS*",DATA_GOES_HERE!AH1050)),"TEENS"))))</f>
        <v>ADULTS</v>
      </c>
      <c r="D1221" t="str">
        <f>CONCATENATE(DATA_GOES_HERE!A1050,CHAR(13),DATA_GOES_HERE!L1050,", ",TEXT((DATA_GOES_HERE!J1050),"MMM D")," ",TEXT((DATA_GOES_HERE!M1050), "h:mm am/pm"))</f>
        <v xml:space="preserve"> VITA Tax Preparation Help_x000D_Monday, Mar 7 1:00 PM</v>
      </c>
    </row>
    <row r="1222" spans="1:4" x14ac:dyDescent="0.25">
      <c r="A1222" t="str">
        <f>DATA_GOES_HERE!Y1221</f>
        <v>Madison</v>
      </c>
      <c r="B1222" t="str">
        <f>IF(DATA_GOES_HERE!AH1221="","",
IF(ISNUMBER(SEARCH("*ADULTS*",DATA_GOES_HERE!AH1221)),"ADULTS",
IF(ISNUMBER(SEARCH("*CHILDREN*",DATA_GOES_HERE!AH1221)),"CHILDREN",
IF(ISNUMBER(SEARCH("*TEENS*",DATA_GOES_HERE!AH1221)),"TEENS"))))</f>
        <v>TEENS</v>
      </c>
      <c r="D1222" t="str">
        <f>CONCATENATE(DATA_GOES_HERE!A1221,CHAR(13),DATA_GOES_HERE!L1221,", ",TEXT((DATA_GOES_HERE!J1221),"MMM D")," ",TEXT((DATA_GOES_HERE!M1221), "h:mm am/pm"))</f>
        <v xml:space="preserve"> Digital Programs_x000D_Monday, May 23 3:30 PM</v>
      </c>
    </row>
    <row r="1223" spans="1:4" x14ac:dyDescent="0.25">
      <c r="A1223" t="str">
        <f>DATA_GOES_HERE!Y1052</f>
        <v>Madison</v>
      </c>
      <c r="B1223" t="str">
        <f>IF(DATA_GOES_HERE!AH1052="","",
IF(ISNUMBER(SEARCH("*ADULTS*",DATA_GOES_HERE!AH1052)),"ADULTS",
IF(ISNUMBER(SEARCH("*CHILDREN*",DATA_GOES_HERE!AH1052)),"CHILDREN",
IF(ISNUMBER(SEARCH("*TEENS*",DATA_GOES_HERE!AH1052)),"TEENS"))))</f>
        <v>TEENS</v>
      </c>
      <c r="D1223" t="str">
        <f>CONCATENATE(DATA_GOES_HERE!A1052,CHAR(13),DATA_GOES_HERE!L1052,", ",TEXT((DATA_GOES_HERE!J1052),"MMM D")," ",TEXT((DATA_GOES_HERE!M1052), "h:mm am/pm"))</f>
        <v xml:space="preserve"> Digital Programs_x000D_Monday, Mar 7 3:30 PM</v>
      </c>
    </row>
    <row r="1224" spans="1:4" x14ac:dyDescent="0.25">
      <c r="A1224" t="str">
        <f>DATA_GOES_HERE!Y1223</f>
        <v>Madison</v>
      </c>
      <c r="B1224" t="str">
        <f>IF(DATA_GOES_HERE!AH1223="","",
IF(ISNUMBER(SEARCH("*ADULTS*",DATA_GOES_HERE!AH1223)),"ADULTS",
IF(ISNUMBER(SEARCH("*CHILDREN*",DATA_GOES_HERE!AH1223)),"CHILDREN",
IF(ISNUMBER(SEARCH("*TEENS*",DATA_GOES_HERE!AH1223)),"TEENS"))))</f>
        <v>ADULTS</v>
      </c>
      <c r="D1224" t="str">
        <f>CONCATENATE(DATA_GOES_HERE!A1223,CHAR(13),DATA_GOES_HERE!L1223,", ",TEXT((DATA_GOES_HERE!J1223),"MMM D")," ",TEXT((DATA_GOES_HERE!M1223), "h:mm am/pm"))</f>
        <v xml:space="preserve"> Financial Empowerment Center_x000D_Tuesday, May 24 3:00 PM</v>
      </c>
    </row>
    <row r="1225" spans="1:4" x14ac:dyDescent="0.25">
      <c r="A1225" t="str">
        <f>DATA_GOES_HERE!Y1054</f>
        <v>Madison</v>
      </c>
      <c r="B1225" t="str">
        <f>IF(DATA_GOES_HERE!AH1054="","",
IF(ISNUMBER(SEARCH("*ADULTS*",DATA_GOES_HERE!AH1054)),"ADULTS",
IF(ISNUMBER(SEARCH("*CHILDREN*",DATA_GOES_HERE!AH1054)),"CHILDREN",
IF(ISNUMBER(SEARCH("*TEENS*",DATA_GOES_HERE!AH1054)),"TEENS"))))</f>
        <v>ADULTS</v>
      </c>
      <c r="D1225" t="str">
        <f>CONCATENATE(DATA_GOES_HERE!A1054,CHAR(13),DATA_GOES_HERE!L1054,", ",TEXT((DATA_GOES_HERE!J1054),"MMM D")," ",TEXT((DATA_GOES_HERE!M1054), "h:mm am/pm"))</f>
        <v xml:space="preserve"> Jobs Lab_x000D_Tuesday, Mar 8 10:00 AM</v>
      </c>
    </row>
    <row r="1226" spans="1:4" x14ac:dyDescent="0.25">
      <c r="A1226" t="str">
        <f>DATA_GOES_HERE!Y1225</f>
        <v>Madison</v>
      </c>
      <c r="B1226" t="str">
        <f>IF(DATA_GOES_HERE!AH1225="","",
IF(ISNUMBER(SEARCH("*ADULTS*",DATA_GOES_HERE!AH1225)),"ADULTS",
IF(ISNUMBER(SEARCH("*CHILDREN*",DATA_GOES_HERE!AH1225)),"CHILDREN",
IF(ISNUMBER(SEARCH("*TEENS*",DATA_GOES_HERE!AH1225)),"TEENS"))))</f>
        <v>CHILDREN</v>
      </c>
      <c r="D1226" t="str">
        <f>CONCATENATE(DATA_GOES_HERE!A1225,CHAR(13),DATA_GOES_HERE!L1225,", ",TEXT((DATA_GOES_HERE!J1225),"MMM D")," ",TEXT((DATA_GOES_HERE!M1225), "h:mm am/pm"))</f>
        <v xml:space="preserve"> Preschool Story Time _x000D_Wednesday, May 25 10:30 AM</v>
      </c>
    </row>
    <row r="1227" spans="1:4" x14ac:dyDescent="0.25">
      <c r="A1227" t="str">
        <f>DATA_GOES_HERE!Y1056</f>
        <v>Madison</v>
      </c>
      <c r="B1227" t="str">
        <f>IF(DATA_GOES_HERE!AH1056="","",
IF(ISNUMBER(SEARCH("*ADULTS*",DATA_GOES_HERE!AH1056)),"ADULTS",
IF(ISNUMBER(SEARCH("*CHILDREN*",DATA_GOES_HERE!AH1056)),"CHILDREN",
IF(ISNUMBER(SEARCH("*TEENS*",DATA_GOES_HERE!AH1056)),"TEENS"))))</f>
        <v>TEENS</v>
      </c>
      <c r="D1227" t="str">
        <f>CONCATENATE(DATA_GOES_HERE!A1056,CHAR(13),DATA_GOES_HERE!L1056,", ",TEXT((DATA_GOES_HERE!J1056),"MMM D")," ",TEXT((DATA_GOES_HERE!M1056), "h:mm am/pm"))</f>
        <v xml:space="preserve"> Cypher_x000D_Tuesday, Mar 8 4:30 PM</v>
      </c>
    </row>
    <row r="1228" spans="1:4" x14ac:dyDescent="0.25">
      <c r="A1228" t="str">
        <f>DATA_GOES_HERE!Y1227</f>
        <v>Madison</v>
      </c>
      <c r="B1228" t="str">
        <f>IF(DATA_GOES_HERE!AH1227="","",
IF(ISNUMBER(SEARCH("*ADULTS*",DATA_GOES_HERE!AH1227)),"ADULTS",
IF(ISNUMBER(SEARCH("*CHILDREN*",DATA_GOES_HERE!AH1227)),"CHILDREN",
IF(ISNUMBER(SEARCH("*TEENS*",DATA_GOES_HERE!AH1227)),"TEENS"))))</f>
        <v>CHILDREN</v>
      </c>
      <c r="D1228" t="str">
        <f>CONCATENATE(DATA_GOES_HERE!A1227,CHAR(13),DATA_GOES_HERE!L1227,", ",TEXT((DATA_GOES_HERE!J1227),"MMM D")," ",TEXT((DATA_GOES_HERE!M1227), "h:mm am/pm"))</f>
        <v xml:space="preserve"> Baby Story Time_x000D_Friday, May 27 10:30 AM</v>
      </c>
    </row>
    <row r="1229" spans="1:4" x14ac:dyDescent="0.25">
      <c r="A1229" t="str">
        <f>DATA_GOES_HERE!Y1058</f>
        <v>Madison</v>
      </c>
      <c r="B1229" t="str">
        <f>IF(DATA_GOES_HERE!AH1058="","",
IF(ISNUMBER(SEARCH("*ADULTS*",DATA_GOES_HERE!AH1058)),"ADULTS",
IF(ISNUMBER(SEARCH("*CHILDREN*",DATA_GOES_HERE!AH1058)),"CHILDREN",
IF(ISNUMBER(SEARCH("*TEENS*",DATA_GOES_HERE!AH1058)),"TEENS"))))</f>
        <v>CHILDREN</v>
      </c>
      <c r="D1229" t="str">
        <f>CONCATENATE(DATA_GOES_HERE!A1058,CHAR(13),DATA_GOES_HERE!L1058,", ",TEXT((DATA_GOES_HERE!J1058),"MMM D")," ",TEXT((DATA_GOES_HERE!M1058), "h:mm am/pm"))</f>
        <v xml:space="preserve"> Preschool Story Time - St. Patrick's Day_x000D_Wednesday, Mar 9 10:30 AM</v>
      </c>
    </row>
    <row r="1230" spans="1:4" x14ac:dyDescent="0.25">
      <c r="A1230" t="str">
        <f>DATA_GOES_HERE!Y1229</f>
        <v>Madison</v>
      </c>
      <c r="B1230" t="str">
        <f>IF(DATA_GOES_HERE!AH1229="","",
IF(ISNUMBER(SEARCH("*ADULTS*",DATA_GOES_HERE!AH1229)),"ADULTS",
IF(ISNUMBER(SEARCH("*CHILDREN*",DATA_GOES_HERE!AH1229)),"CHILDREN",
IF(ISNUMBER(SEARCH("*TEENS*",DATA_GOES_HERE!AH1229)),"TEENS"))))</f>
        <v>ADULTS</v>
      </c>
      <c r="D1230" t="str">
        <f>CONCATENATE(DATA_GOES_HERE!A1229,CHAR(13),DATA_GOES_HERE!L1229,", ",TEXT((DATA_GOES_HERE!J1229),"MMM D")," ",TEXT((DATA_GOES_HERE!M1229), "h:mm am/pm"))</f>
        <v xml:space="preserve"> Movies at Madison: Mr. Holmes_x000D_Saturday, May 28 2:00 PM</v>
      </c>
    </row>
    <row r="1231" spans="1:4" x14ac:dyDescent="0.25">
      <c r="A1231" t="str">
        <f>DATA_GOES_HERE!Y1060</f>
        <v>All Libraries</v>
      </c>
      <c r="B1231" t="b">
        <f>IF(DATA_GOES_HERE!AH1060="","",
IF(ISNUMBER(SEARCH("*ADULTS*",DATA_GOES_HERE!AH1060)),"ADULTS",
IF(ISNUMBER(SEARCH("*CHILDREN*",DATA_GOES_HERE!AH1060)),"CHILDREN",
IF(ISNUMBER(SEARCH("*TEENS*",DATA_GOES_HERE!AH1060)),"TEENS"))))</f>
        <v>0</v>
      </c>
      <c r="D1231" t="str">
        <f>CONCATENATE(DATA_GOES_HERE!A1060,CHAR(13),DATA_GOES_HERE!L1060,", ",TEXT((DATA_GOES_HERE!J1060),"MMM D")," ",TEXT((DATA_GOES_HERE!M1060), "h:mm am/pm"))</f>
        <v xml:space="preserve"> CLOSED: All Libraries Closed for Staff Training_x000D_Thursday, Mar 10 12:00 AM</v>
      </c>
    </row>
    <row r="1232" spans="1:4" x14ac:dyDescent="0.25">
      <c r="A1232" t="str">
        <f>DATA_GOES_HERE!Y1231</f>
        <v>Madison</v>
      </c>
      <c r="B1232" t="str">
        <f>IF(DATA_GOES_HERE!AH1231="","",
IF(ISNUMBER(SEARCH("*ADULTS*",DATA_GOES_HERE!AH1231)),"ADULTS",
IF(ISNUMBER(SEARCH("*CHILDREN*",DATA_GOES_HERE!AH1231)),"CHILDREN",
IF(ISNUMBER(SEARCH("*TEENS*",DATA_GOES_HERE!AH1231)),"TEENS"))))</f>
        <v>ADULTS</v>
      </c>
      <c r="D1232" t="str">
        <f>CONCATENATE(DATA_GOES_HERE!A1231,CHAR(13),DATA_GOES_HERE!L1231,", ",TEXT((DATA_GOES_HERE!J1231),"MMM D")," ",TEXT((DATA_GOES_HERE!M1231), "h:mm am/pm"))</f>
        <v xml:space="preserve"> Jobs Lab_x000D_Tuesday, May 31 10:00 AM</v>
      </c>
    </row>
    <row r="1233" spans="1:4" x14ac:dyDescent="0.25">
      <c r="A1233" t="str">
        <f>DATA_GOES_HERE!Y1062</f>
        <v>Madison</v>
      </c>
      <c r="B1233" t="str">
        <f>IF(DATA_GOES_HERE!AH1062="","",
IF(ISNUMBER(SEARCH("*ADULTS*",DATA_GOES_HERE!AH1062)),"ADULTS",
IF(ISNUMBER(SEARCH("*CHILDREN*",DATA_GOES_HERE!AH1062)),"CHILDREN",
IF(ISNUMBER(SEARCH("*TEENS*",DATA_GOES_HERE!AH1062)),"TEENS"))))</f>
        <v>TEENS</v>
      </c>
      <c r="D1233" t="str">
        <f>CONCATENATE(DATA_GOES_HERE!A1062,CHAR(13),DATA_GOES_HERE!L1062,", ",TEXT((DATA_GOES_HERE!J1062),"MMM D")," ",TEXT((DATA_GOES_HERE!M1062), "h:mm am/pm"))</f>
        <v xml:space="preserve"> Photography and Design_x000D_Friday, Mar 11 2:00 PM</v>
      </c>
    </row>
    <row r="1234" spans="1:4" x14ac:dyDescent="0.25">
      <c r="A1234" t="str">
        <f>DATA_GOES_HERE!Y1233</f>
        <v>Madison</v>
      </c>
      <c r="B1234" t="str">
        <f>IF(DATA_GOES_HERE!AH1233="","",
IF(ISNUMBER(SEARCH("*ADULTS*",DATA_GOES_HERE!AH1233)),"ADULTS",
IF(ISNUMBER(SEARCH("*CHILDREN*",DATA_GOES_HERE!AH1233)),"CHILDREN",
IF(ISNUMBER(SEARCH("*TEENS*",DATA_GOES_HERE!AH1233)),"TEENS"))))</f>
        <v>ADULTS</v>
      </c>
      <c r="D1234" t="str">
        <f>CONCATENATE(DATA_GOES_HERE!A1233,CHAR(13),DATA_GOES_HERE!L1233,", ",TEXT((DATA_GOES_HERE!J1233),"MMM D")," ",TEXT((DATA_GOES_HERE!M1233), "h:mm am/pm"))</f>
        <v xml:space="preserve"> Learn English at the Library_x000D_Tuesday, May 31 5:45 PM</v>
      </c>
    </row>
    <row r="1235" spans="1:4" x14ac:dyDescent="0.25">
      <c r="A1235" t="str">
        <f>DATA_GOES_HERE!Y1064</f>
        <v>Madison</v>
      </c>
      <c r="B1235" t="str">
        <f>IF(DATA_GOES_HERE!AH1064="","",
IF(ISNUMBER(SEARCH("*ADULTS*",DATA_GOES_HERE!AH1064)),"ADULTS",
IF(ISNUMBER(SEARCH("*CHILDREN*",DATA_GOES_HERE!AH1064)),"CHILDREN",
IF(ISNUMBER(SEARCH("*TEENS*",DATA_GOES_HERE!AH1064)),"TEENS"))))</f>
        <v>CHILDREN</v>
      </c>
      <c r="D1235" t="str">
        <f>CONCATENATE(DATA_GOES_HERE!A1064,CHAR(13),DATA_GOES_HERE!L1064,", ",TEXT((DATA_GOES_HERE!J1064),"MMM D")," ",TEXT((DATA_GOES_HERE!M1064), "h:mm am/pm"))</f>
        <v xml:space="preserve"> Baby Story Time_x000D_Monday, Mar 14 10:30 AM</v>
      </c>
    </row>
    <row r="1236" spans="1:4" x14ac:dyDescent="0.25">
      <c r="A1236">
        <f>DATA_GOES_HERE!Y1235</f>
        <v>0</v>
      </c>
      <c r="B1236" t="str">
        <f>IF(DATA_GOES_HERE!AH1235="","",
IF(ISNUMBER(SEARCH("*ADULTS*",DATA_GOES_HERE!AH1235)),"ADULTS",
IF(ISNUMBER(SEARCH("*CHILDREN*",DATA_GOES_HERE!AH1235)),"CHILDREN",
IF(ISNUMBER(SEARCH("*TEENS*",DATA_GOES_HERE!AH1235)),"TEENS"))))</f>
        <v/>
      </c>
      <c r="D1236" t="str">
        <f>CONCATENATE(DATA_GOES_HERE!A1235,CHAR(13),DATA_GOES_HERE!L1235,", ",TEXT((DATA_GOES_HERE!J1235),"MMM D")," ",TEXT((DATA_GOES_HERE!M1235), "h:mm am/pm"))</f>
        <v>_x000D_, Jan 0 12:00 AM</v>
      </c>
    </row>
    <row r="1237" spans="1:4" x14ac:dyDescent="0.25">
      <c r="A1237" t="str">
        <f>DATA_GOES_HERE!Y1066</f>
        <v>Madison</v>
      </c>
      <c r="B1237" t="str">
        <f>IF(DATA_GOES_HERE!AH1066="","",
IF(ISNUMBER(SEARCH("*ADULTS*",DATA_GOES_HERE!AH1066)),"ADULTS",
IF(ISNUMBER(SEARCH("*CHILDREN*",DATA_GOES_HERE!AH1066)),"CHILDREN",
IF(ISNUMBER(SEARCH("*TEENS*",DATA_GOES_HERE!AH1066)),"TEENS"))))</f>
        <v>TEENS</v>
      </c>
      <c r="D1237" t="str">
        <f>CONCATENATE(DATA_GOES_HERE!A1066,CHAR(13),DATA_GOES_HERE!L1066,", ",TEXT((DATA_GOES_HERE!J1066),"MMM D")," ",TEXT((DATA_GOES_HERE!M1066), "h:mm am/pm"))</f>
        <v xml:space="preserve"> Game Time: Xbox and Play Station_x000D_Monday, Mar 14 3:00 PM</v>
      </c>
    </row>
    <row r="1238" spans="1:4" x14ac:dyDescent="0.25">
      <c r="A1238">
        <f>DATA_GOES_HERE!Y1237</f>
        <v>0</v>
      </c>
      <c r="B1238" t="str">
        <f>IF(DATA_GOES_HERE!AH1237="","",
IF(ISNUMBER(SEARCH("*ADULTS*",DATA_GOES_HERE!AH1237)),"ADULTS",
IF(ISNUMBER(SEARCH("*CHILDREN*",DATA_GOES_HERE!AH1237)),"CHILDREN",
IF(ISNUMBER(SEARCH("*TEENS*",DATA_GOES_HERE!AH1237)),"TEENS"))))</f>
        <v/>
      </c>
      <c r="D1238" t="str">
        <f>CONCATENATE(DATA_GOES_HERE!A1237,CHAR(13),DATA_GOES_HERE!L1237,", ",TEXT((DATA_GOES_HERE!J1237),"MMM D")," ",TEXT((DATA_GOES_HERE!M1237), "h:mm am/pm"))</f>
        <v>_x000D_, Jan 0 12:00 AM</v>
      </c>
    </row>
    <row r="1239" spans="1:4" x14ac:dyDescent="0.25">
      <c r="A1239" t="str">
        <f>DATA_GOES_HERE!Y1068</f>
        <v>Madison</v>
      </c>
      <c r="B1239" t="str">
        <f>IF(DATA_GOES_HERE!AH1068="","",
IF(ISNUMBER(SEARCH("*ADULTS*",DATA_GOES_HERE!AH1068)),"ADULTS",
IF(ISNUMBER(SEARCH("*CHILDREN*",DATA_GOES_HERE!AH1068)),"CHILDREN",
IF(ISNUMBER(SEARCH("*TEENS*",DATA_GOES_HERE!AH1068)),"TEENS"))))</f>
        <v>ADULTS</v>
      </c>
      <c r="D1239" t="str">
        <f>CONCATENATE(DATA_GOES_HERE!A1068,CHAR(13),DATA_GOES_HERE!L1068,", ",TEXT((DATA_GOES_HERE!J1068),"MMM D")," ",TEXT((DATA_GOES_HERE!M1068), "h:mm am/pm"))</f>
        <v xml:space="preserve"> Jobs Lab_x000D_Tuesday, Mar 15 10:00 AM</v>
      </c>
    </row>
    <row r="1240" spans="1:4" x14ac:dyDescent="0.25">
      <c r="A1240">
        <f>DATA_GOES_HERE!Y1239</f>
        <v>0</v>
      </c>
      <c r="B1240" t="str">
        <f>IF(DATA_GOES_HERE!AH1239="","",
IF(ISNUMBER(SEARCH("*ADULTS*",DATA_GOES_HERE!AH1239)),"ADULTS",
IF(ISNUMBER(SEARCH("*CHILDREN*",DATA_GOES_HERE!AH1239)),"CHILDREN",
IF(ISNUMBER(SEARCH("*TEENS*",DATA_GOES_HERE!AH1239)),"TEENS"))))</f>
        <v/>
      </c>
      <c r="D1240" t="str">
        <f>CONCATENATE(DATA_GOES_HERE!A1239,CHAR(13),DATA_GOES_HERE!L1239,", ",TEXT((DATA_GOES_HERE!J1239),"MMM D")," ",TEXT((DATA_GOES_HERE!M1239), "h:mm am/pm"))</f>
        <v>_x000D_, Jan 0 12:00 AM</v>
      </c>
    </row>
    <row r="1241" spans="1:4" x14ac:dyDescent="0.25">
      <c r="A1241" t="str">
        <f>DATA_GOES_HERE!Y1070</f>
        <v>Madison</v>
      </c>
      <c r="B1241" t="str">
        <f>IF(DATA_GOES_HERE!AH1070="","",
IF(ISNUMBER(SEARCH("*ADULTS*",DATA_GOES_HERE!AH1070)),"ADULTS",
IF(ISNUMBER(SEARCH("*CHILDREN*",DATA_GOES_HERE!AH1070)),"CHILDREN",
IF(ISNUMBER(SEARCH("*TEENS*",DATA_GOES_HERE!AH1070)),"TEENS"))))</f>
        <v>TEENS</v>
      </c>
      <c r="D1241" t="str">
        <f>CONCATENATE(DATA_GOES_HERE!A1070,CHAR(13),DATA_GOES_HERE!L1070,", ",TEXT((DATA_GOES_HERE!J1070),"MMM D")," ",TEXT((DATA_GOES_HERE!M1070), "h:mm am/pm"))</f>
        <v xml:space="preserve"> Cypher_x000D_Tuesday, Mar 15 4:30 PM</v>
      </c>
    </row>
    <row r="1242" spans="1:4" x14ac:dyDescent="0.25">
      <c r="A1242">
        <f>DATA_GOES_HERE!Y1241</f>
        <v>0</v>
      </c>
      <c r="B1242" t="str">
        <f>IF(DATA_GOES_HERE!AH1241="","",
IF(ISNUMBER(SEARCH("*ADULTS*",DATA_GOES_HERE!AH1241)),"ADULTS",
IF(ISNUMBER(SEARCH("*CHILDREN*",DATA_GOES_HERE!AH1241)),"CHILDREN",
IF(ISNUMBER(SEARCH("*TEENS*",DATA_GOES_HERE!AH1241)),"TEENS"))))</f>
        <v/>
      </c>
      <c r="D1242" t="str">
        <f>CONCATENATE(DATA_GOES_HERE!A1241,CHAR(13),DATA_GOES_HERE!L1241,", ",TEXT((DATA_GOES_HERE!J1241),"MMM D")," ",TEXT((DATA_GOES_HERE!M1241), "h:mm am/pm"))</f>
        <v>_x000D_, Jan 0 12:00 AM</v>
      </c>
    </row>
    <row r="1243" spans="1:4" x14ac:dyDescent="0.25">
      <c r="A1243" t="str">
        <f>DATA_GOES_HERE!Y1072</f>
        <v>Madison</v>
      </c>
      <c r="B1243" t="str">
        <f>IF(DATA_GOES_HERE!AH1072="","",
IF(ISNUMBER(SEARCH("*ADULTS*",DATA_GOES_HERE!AH1072)),"ADULTS",
IF(ISNUMBER(SEARCH("*CHILDREN*",DATA_GOES_HERE!AH1072)),"CHILDREN",
IF(ISNUMBER(SEARCH("*TEENS*",DATA_GOES_HERE!AH1072)),"TEENS"))))</f>
        <v>CHILDREN</v>
      </c>
      <c r="D1243" t="str">
        <f>CONCATENATE(DATA_GOES_HERE!A1072,CHAR(13),DATA_GOES_HERE!L1072,", ",TEXT((DATA_GOES_HERE!J1072),"MMM D")," ",TEXT((DATA_GOES_HERE!M1072), "h:mm am/pm"))</f>
        <v xml:space="preserve"> Preschool Story Time _x000D_Wednesday, Mar 16 10:30 AM</v>
      </c>
    </row>
    <row r="1244" spans="1:4" x14ac:dyDescent="0.25">
      <c r="A1244">
        <f>DATA_GOES_HERE!Y1243</f>
        <v>0</v>
      </c>
      <c r="B1244" t="str">
        <f>IF(DATA_GOES_HERE!AH1243="","",
IF(ISNUMBER(SEARCH("*ADULTS*",DATA_GOES_HERE!AH1243)),"ADULTS",
IF(ISNUMBER(SEARCH("*CHILDREN*",DATA_GOES_HERE!AH1243)),"CHILDREN",
IF(ISNUMBER(SEARCH("*TEENS*",DATA_GOES_HERE!AH1243)),"TEENS"))))</f>
        <v/>
      </c>
      <c r="D1244" t="str">
        <f>CONCATENATE(DATA_GOES_HERE!A1243,CHAR(13),DATA_GOES_HERE!L1243,", ",TEXT((DATA_GOES_HERE!J1243),"MMM D")," ",TEXT((DATA_GOES_HERE!M1243), "h:mm am/pm"))</f>
        <v>_x000D_, Jan 0 12:00 AM</v>
      </c>
    </row>
    <row r="1245" spans="1:4" x14ac:dyDescent="0.25">
      <c r="A1245" t="str">
        <f>DATA_GOES_HERE!Y1074</f>
        <v>Madison</v>
      </c>
      <c r="B1245" t="str">
        <f>IF(DATA_GOES_HERE!AH1074="","",
IF(ISNUMBER(SEARCH("*ADULTS*",DATA_GOES_HERE!AH1074)),"ADULTS",
IF(ISNUMBER(SEARCH("*CHILDREN*",DATA_GOES_HERE!AH1074)),"CHILDREN",
IF(ISNUMBER(SEARCH("*TEENS*",DATA_GOES_HERE!AH1074)),"TEENS"))))</f>
        <v>ADULTS</v>
      </c>
      <c r="D1245" t="str">
        <f>CONCATENATE(DATA_GOES_HERE!A1074,CHAR(13),DATA_GOES_HERE!L1074,", ",TEXT((DATA_GOES_HERE!J1074),"MMM D")," ",TEXT((DATA_GOES_HERE!M1074), "h:mm am/pm"))</f>
        <v xml:space="preserve"> VITA Tax Preparation Help_x000D_Thursday, Mar 17 1:00 PM</v>
      </c>
    </row>
    <row r="1246" spans="1:4" x14ac:dyDescent="0.25">
      <c r="A1246">
        <f>DATA_GOES_HERE!Y1245</f>
        <v>0</v>
      </c>
      <c r="B1246" t="str">
        <f>IF(DATA_GOES_HERE!AH1245="","",
IF(ISNUMBER(SEARCH("*ADULTS*",DATA_GOES_HERE!AH1245)),"ADULTS",
IF(ISNUMBER(SEARCH("*CHILDREN*",DATA_GOES_HERE!AH1245)),"CHILDREN",
IF(ISNUMBER(SEARCH("*TEENS*",DATA_GOES_HERE!AH1245)),"TEENS"))))</f>
        <v/>
      </c>
      <c r="D1246" t="str">
        <f>CONCATENATE(DATA_GOES_HERE!A1245,CHAR(13),DATA_GOES_HERE!L1245,", ",TEXT((DATA_GOES_HERE!J1245),"MMM D")," ",TEXT((DATA_GOES_HERE!M1245), "h:mm am/pm"))</f>
        <v>_x000D_, Jan 0 12:00 AM</v>
      </c>
    </row>
    <row r="1247" spans="1:4" x14ac:dyDescent="0.25">
      <c r="A1247" t="str">
        <f>DATA_GOES_HERE!Y1076</f>
        <v>Madison</v>
      </c>
      <c r="B1247" t="str">
        <f>IF(DATA_GOES_HERE!AH1076="","",
IF(ISNUMBER(SEARCH("*ADULTS*",DATA_GOES_HERE!AH1076)),"ADULTS",
IF(ISNUMBER(SEARCH("*CHILDREN*",DATA_GOES_HERE!AH1076)),"CHILDREN",
IF(ISNUMBER(SEARCH("*TEENS*",DATA_GOES_HERE!AH1076)),"TEENS"))))</f>
        <v>CHILDREN</v>
      </c>
      <c r="D1247" t="str">
        <f>CONCATENATE(DATA_GOES_HERE!A1076,CHAR(13),DATA_GOES_HERE!L1076,", ",TEXT((DATA_GOES_HERE!J1076),"MMM D")," ",TEXT((DATA_GOES_HERE!M1076), "h:mm am/pm"))</f>
        <v xml:space="preserve"> Kid Zone_x000D_Thursday, Mar 17 4:00 PM</v>
      </c>
    </row>
    <row r="1248" spans="1:4" x14ac:dyDescent="0.25">
      <c r="A1248">
        <f>DATA_GOES_HERE!Y1247</f>
        <v>0</v>
      </c>
      <c r="B1248" t="str">
        <f>IF(DATA_GOES_HERE!AH1247="","",
IF(ISNUMBER(SEARCH("*ADULTS*",DATA_GOES_HERE!AH1247)),"ADULTS",
IF(ISNUMBER(SEARCH("*CHILDREN*",DATA_GOES_HERE!AH1247)),"CHILDREN",
IF(ISNUMBER(SEARCH("*TEENS*",DATA_GOES_HERE!AH1247)),"TEENS"))))</f>
        <v/>
      </c>
      <c r="D1248" t="str">
        <f>CONCATENATE(DATA_GOES_HERE!A1247,CHAR(13),DATA_GOES_HERE!L1247,", ",TEXT((DATA_GOES_HERE!J1247),"MMM D")," ",TEXT((DATA_GOES_HERE!M1247), "h:mm am/pm"))</f>
        <v>_x000D_, Jan 0 12:00 AM</v>
      </c>
    </row>
    <row r="1249" spans="1:4" x14ac:dyDescent="0.25">
      <c r="A1249" t="str">
        <f>DATA_GOES_HERE!Y1078</f>
        <v>Madison</v>
      </c>
      <c r="B1249" t="str">
        <f>IF(DATA_GOES_HERE!AH1078="","",
IF(ISNUMBER(SEARCH("*ADULTS*",DATA_GOES_HERE!AH1078)),"ADULTS",
IF(ISNUMBER(SEARCH("*CHILDREN*",DATA_GOES_HERE!AH1078)),"CHILDREN",
IF(ISNUMBER(SEARCH("*TEENS*",DATA_GOES_HERE!AH1078)),"TEENS"))))</f>
        <v>TEENS</v>
      </c>
      <c r="D1249" t="str">
        <f>CONCATENATE(DATA_GOES_HERE!A1078,CHAR(13),DATA_GOES_HERE!L1078,", ",TEXT((DATA_GOES_HERE!J1078),"MMM D")," ",TEXT((DATA_GOES_HERE!M1078), "h:mm am/pm"))</f>
        <v xml:space="preserve"> Photography and Design_x000D_Friday, Mar 18 2:00 PM</v>
      </c>
    </row>
    <row r="1250" spans="1:4" x14ac:dyDescent="0.25">
      <c r="A1250">
        <f>DATA_GOES_HERE!Y1249</f>
        <v>0</v>
      </c>
      <c r="B1250" t="str">
        <f>IF(DATA_GOES_HERE!AH1249="","",
IF(ISNUMBER(SEARCH("*ADULTS*",DATA_GOES_HERE!AH1249)),"ADULTS",
IF(ISNUMBER(SEARCH("*CHILDREN*",DATA_GOES_HERE!AH1249)),"CHILDREN",
IF(ISNUMBER(SEARCH("*TEENS*",DATA_GOES_HERE!AH1249)),"TEENS"))))</f>
        <v/>
      </c>
      <c r="D1250" t="str">
        <f>CONCATENATE(DATA_GOES_HERE!A1249,CHAR(13),DATA_GOES_HERE!L1249,", ",TEXT((DATA_GOES_HERE!J1249),"MMM D")," ",TEXT((DATA_GOES_HERE!M1249), "h:mm am/pm"))</f>
        <v>_x000D_, Jan 0 12:00 AM</v>
      </c>
    </row>
    <row r="1251" spans="1:4" x14ac:dyDescent="0.25">
      <c r="A1251" t="str">
        <f>DATA_GOES_HERE!Y1080</f>
        <v>Madison</v>
      </c>
      <c r="B1251" t="str">
        <f>IF(DATA_GOES_HERE!AH1080="","",
IF(ISNUMBER(SEARCH("*ADULTS*",DATA_GOES_HERE!AH1080)),"ADULTS",
IF(ISNUMBER(SEARCH("*CHILDREN*",DATA_GOES_HERE!AH1080)),"CHILDREN",
IF(ISNUMBER(SEARCH("*TEENS*",DATA_GOES_HERE!AH1080)),"TEENS"))))</f>
        <v>ADULTS</v>
      </c>
      <c r="D1251" t="str">
        <f>CONCATENATE(DATA_GOES_HERE!A1080,CHAR(13),DATA_GOES_HERE!L1080,", ",TEXT((DATA_GOES_HERE!J1080),"MMM D")," ",TEXT((DATA_GOES_HERE!M1080), "h:mm am/pm"))</f>
        <v xml:space="preserve"> Nashville Reads Event: The Loving Story (2011)_x000D_Saturday, Mar 19 2:00 PM</v>
      </c>
    </row>
    <row r="1252" spans="1:4" x14ac:dyDescent="0.25">
      <c r="A1252">
        <f>DATA_GOES_HERE!Y1251</f>
        <v>0</v>
      </c>
      <c r="B1252" t="str">
        <f>IF(DATA_GOES_HERE!AH1251="","",
IF(ISNUMBER(SEARCH("*ADULTS*",DATA_GOES_HERE!AH1251)),"ADULTS",
IF(ISNUMBER(SEARCH("*CHILDREN*",DATA_GOES_HERE!AH1251)),"CHILDREN",
IF(ISNUMBER(SEARCH("*TEENS*",DATA_GOES_HERE!AH1251)),"TEENS"))))</f>
        <v/>
      </c>
      <c r="D1252" t="str">
        <f>CONCATENATE(DATA_GOES_HERE!A1251,CHAR(13),DATA_GOES_HERE!L1251,", ",TEXT((DATA_GOES_HERE!J1251),"MMM D")," ",TEXT((DATA_GOES_HERE!M1251), "h:mm am/pm"))</f>
        <v>_x000D_, Jan 0 12:00 AM</v>
      </c>
    </row>
    <row r="1253" spans="1:4" x14ac:dyDescent="0.25">
      <c r="A1253" t="str">
        <f>DATA_GOES_HERE!Y1082</f>
        <v>Madison</v>
      </c>
      <c r="B1253" t="str">
        <f>IF(DATA_GOES_HERE!AH1082="","",
IF(ISNUMBER(SEARCH("*ADULTS*",DATA_GOES_HERE!AH1082)),"ADULTS",
IF(ISNUMBER(SEARCH("*CHILDREN*",DATA_GOES_HERE!AH1082)),"CHILDREN",
IF(ISNUMBER(SEARCH("*TEENS*",DATA_GOES_HERE!AH1082)),"TEENS"))))</f>
        <v>ADULTS</v>
      </c>
      <c r="D1253" t="str">
        <f>CONCATENATE(DATA_GOES_HERE!A1082,CHAR(13),DATA_GOES_HERE!L1082,", ",TEXT((DATA_GOES_HERE!J1082),"MMM D")," ",TEXT((DATA_GOES_HERE!M1082), "h:mm am/pm"))</f>
        <v xml:space="preserve"> VITA Tax Preparation Help_x000D_Monday, Mar 21 1:00 PM</v>
      </c>
    </row>
    <row r="1254" spans="1:4" x14ac:dyDescent="0.25">
      <c r="A1254">
        <f>DATA_GOES_HERE!Y1253</f>
        <v>0</v>
      </c>
      <c r="B1254" t="str">
        <f>IF(DATA_GOES_HERE!AH1253="","",
IF(ISNUMBER(SEARCH("*ADULTS*",DATA_GOES_HERE!AH1253)),"ADULTS",
IF(ISNUMBER(SEARCH("*CHILDREN*",DATA_GOES_HERE!AH1253)),"CHILDREN",
IF(ISNUMBER(SEARCH("*TEENS*",DATA_GOES_HERE!AH1253)),"TEENS"))))</f>
        <v/>
      </c>
      <c r="D1254" t="str">
        <f>CONCATENATE(DATA_GOES_HERE!A1253,CHAR(13),DATA_GOES_HERE!L1253,", ",TEXT((DATA_GOES_HERE!J1253),"MMM D")," ",TEXT((DATA_GOES_HERE!M1253), "h:mm am/pm"))</f>
        <v>_x000D_, Jan 0 12:00 AM</v>
      </c>
    </row>
    <row r="1255" spans="1:4" x14ac:dyDescent="0.25">
      <c r="A1255" t="str">
        <f>DATA_GOES_HERE!Y1084</f>
        <v>Madison</v>
      </c>
      <c r="B1255" t="str">
        <f>IF(DATA_GOES_HERE!AH1084="","",
IF(ISNUMBER(SEARCH("*ADULTS*",DATA_GOES_HERE!AH1084)),"ADULTS",
IF(ISNUMBER(SEARCH("*CHILDREN*",DATA_GOES_HERE!AH1084)),"CHILDREN",
IF(ISNUMBER(SEARCH("*TEENS*",DATA_GOES_HERE!AH1084)),"TEENS"))))</f>
        <v>TEENS</v>
      </c>
      <c r="D1255" t="str">
        <f>CONCATENATE(DATA_GOES_HERE!A1084,CHAR(13),DATA_GOES_HERE!L1084,", ",TEXT((DATA_GOES_HERE!J1084),"MMM D")," ",TEXT((DATA_GOES_HERE!M1084), "h:mm am/pm"))</f>
        <v xml:space="preserve"> Digital Programs_x000D_Monday, Mar 21 3:30 PM</v>
      </c>
    </row>
    <row r="1256" spans="1:4" x14ac:dyDescent="0.25">
      <c r="A1256">
        <f>DATA_GOES_HERE!Y1255</f>
        <v>0</v>
      </c>
      <c r="B1256" t="str">
        <f>IF(DATA_GOES_HERE!AH1255="","",
IF(ISNUMBER(SEARCH("*ADULTS*",DATA_GOES_HERE!AH1255)),"ADULTS",
IF(ISNUMBER(SEARCH("*CHILDREN*",DATA_GOES_HERE!AH1255)),"CHILDREN",
IF(ISNUMBER(SEARCH("*TEENS*",DATA_GOES_HERE!AH1255)),"TEENS"))))</f>
        <v/>
      </c>
      <c r="D1256" t="str">
        <f>CONCATENATE(DATA_GOES_HERE!A1255,CHAR(13),DATA_GOES_HERE!L1255,", ",TEXT((DATA_GOES_HERE!J1255),"MMM D")," ",TEXT((DATA_GOES_HERE!M1255), "h:mm am/pm"))</f>
        <v>_x000D_, Jan 0 12:00 AM</v>
      </c>
    </row>
    <row r="1257" spans="1:4" x14ac:dyDescent="0.25">
      <c r="A1257" t="str">
        <f>DATA_GOES_HERE!Y1086</f>
        <v>Madison</v>
      </c>
      <c r="B1257" t="str">
        <f>IF(DATA_GOES_HERE!AH1086="","",
IF(ISNUMBER(SEARCH("*ADULTS*",DATA_GOES_HERE!AH1086)),"ADULTS",
IF(ISNUMBER(SEARCH("*CHILDREN*",DATA_GOES_HERE!AH1086)),"CHILDREN",
IF(ISNUMBER(SEARCH("*TEENS*",DATA_GOES_HERE!AH1086)),"TEENS"))))</f>
        <v>ADULTS</v>
      </c>
      <c r="D1257" t="str">
        <f>CONCATENATE(DATA_GOES_HERE!A1086,CHAR(13),DATA_GOES_HERE!L1086,", ",TEXT((DATA_GOES_HERE!J1086),"MMM D")," ",TEXT((DATA_GOES_HERE!M1086), "h:mm am/pm"))</f>
        <v xml:space="preserve"> Financial Empowerment Center_x000D_Tuesday, Mar 22 3:00 PM</v>
      </c>
    </row>
    <row r="1258" spans="1:4" x14ac:dyDescent="0.25">
      <c r="A1258">
        <f>DATA_GOES_HERE!Y1257</f>
        <v>0</v>
      </c>
      <c r="B1258" t="str">
        <f>IF(DATA_GOES_HERE!AH1257="","",
IF(ISNUMBER(SEARCH("*ADULTS*",DATA_GOES_HERE!AH1257)),"ADULTS",
IF(ISNUMBER(SEARCH("*CHILDREN*",DATA_GOES_HERE!AH1257)),"CHILDREN",
IF(ISNUMBER(SEARCH("*TEENS*",DATA_GOES_HERE!AH1257)),"TEENS"))))</f>
        <v/>
      </c>
      <c r="D1258" t="str">
        <f>CONCATENATE(DATA_GOES_HERE!A1257,CHAR(13),DATA_GOES_HERE!L1257,", ",TEXT((DATA_GOES_HERE!J1257),"MMM D")," ",TEXT((DATA_GOES_HERE!M1257), "h:mm am/pm"))</f>
        <v>_x000D_, Jan 0 12:00 AM</v>
      </c>
    </row>
    <row r="1259" spans="1:4" x14ac:dyDescent="0.25">
      <c r="A1259" t="str">
        <f>DATA_GOES_HERE!Y1088</f>
        <v>Madison</v>
      </c>
      <c r="B1259" t="str">
        <f>IF(DATA_GOES_HERE!AH1088="","",
IF(ISNUMBER(SEARCH("*ADULTS*",DATA_GOES_HERE!AH1088)),"ADULTS",
IF(ISNUMBER(SEARCH("*CHILDREN*",DATA_GOES_HERE!AH1088)),"CHILDREN",
IF(ISNUMBER(SEARCH("*TEENS*",DATA_GOES_HERE!AH1088)),"TEENS"))))</f>
        <v>ADULTS</v>
      </c>
      <c r="D1259" t="str">
        <f>CONCATENATE(DATA_GOES_HERE!A1088,CHAR(13),DATA_GOES_HERE!L1088,", ",TEXT((DATA_GOES_HERE!J1088),"MMM D")," ",TEXT((DATA_GOES_HERE!M1088), "h:mm am/pm"))</f>
        <v xml:space="preserve"> Learn English at the Library_x000D_Tuesday, Mar 22 5:45 PM</v>
      </c>
    </row>
    <row r="1260" spans="1:4" x14ac:dyDescent="0.25">
      <c r="A1260">
        <f>DATA_GOES_HERE!Y1259</f>
        <v>0</v>
      </c>
      <c r="B1260" t="str">
        <f>IF(DATA_GOES_HERE!AH1259="","",
IF(ISNUMBER(SEARCH("*ADULTS*",DATA_GOES_HERE!AH1259)),"ADULTS",
IF(ISNUMBER(SEARCH("*CHILDREN*",DATA_GOES_HERE!AH1259)),"CHILDREN",
IF(ISNUMBER(SEARCH("*TEENS*",DATA_GOES_HERE!AH1259)),"TEENS"))))</f>
        <v/>
      </c>
      <c r="D1260" t="str">
        <f>CONCATENATE(DATA_GOES_HERE!A1259,CHAR(13),DATA_GOES_HERE!L1259,", ",TEXT((DATA_GOES_HERE!J1259),"MMM D")," ",TEXT((DATA_GOES_HERE!M1259), "h:mm am/pm"))</f>
        <v>_x000D_, Jan 0 12:00 AM</v>
      </c>
    </row>
    <row r="1261" spans="1:4" x14ac:dyDescent="0.25">
      <c r="A1261" t="str">
        <f>DATA_GOES_HERE!Y1090</f>
        <v>Madison</v>
      </c>
      <c r="B1261" t="str">
        <f>IF(DATA_GOES_HERE!AH1090="","",
IF(ISNUMBER(SEARCH("*ADULTS*",DATA_GOES_HERE!AH1090)),"ADULTS",
IF(ISNUMBER(SEARCH("*CHILDREN*",DATA_GOES_HERE!AH1090)),"CHILDREN",
IF(ISNUMBER(SEARCH("*TEENS*",DATA_GOES_HERE!AH1090)),"TEENS"))))</f>
        <v>TEENS</v>
      </c>
      <c r="D1261" t="str">
        <f>CONCATENATE(DATA_GOES_HERE!A1090,CHAR(13),DATA_GOES_HERE!L1090,", ",TEXT((DATA_GOES_HERE!J1090),"MMM D")," ",TEXT((DATA_GOES_HERE!M1090), "h:mm am/pm"))</f>
        <v xml:space="preserve"> Game Time: Xbox and Play Station_x000D_Wednesday, Mar 23 3:00 PM</v>
      </c>
    </row>
    <row r="1262" spans="1:4" x14ac:dyDescent="0.25">
      <c r="A1262">
        <f>DATA_GOES_HERE!Y1261</f>
        <v>0</v>
      </c>
      <c r="B1262" t="str">
        <f>IF(DATA_GOES_HERE!AH1261="","",
IF(ISNUMBER(SEARCH("*ADULTS*",DATA_GOES_HERE!AH1261)),"ADULTS",
IF(ISNUMBER(SEARCH("*CHILDREN*",DATA_GOES_HERE!AH1261)),"CHILDREN",
IF(ISNUMBER(SEARCH("*TEENS*",DATA_GOES_HERE!AH1261)),"TEENS"))))</f>
        <v/>
      </c>
      <c r="D1262" t="str">
        <f>CONCATENATE(DATA_GOES_HERE!A1261,CHAR(13),DATA_GOES_HERE!L1261,", ",TEXT((DATA_GOES_HERE!J1261),"MMM D")," ",TEXT((DATA_GOES_HERE!M1261), "h:mm am/pm"))</f>
        <v>_x000D_, Jan 0 12:00 AM</v>
      </c>
    </row>
    <row r="1263" spans="1:4" x14ac:dyDescent="0.25">
      <c r="A1263" t="str">
        <f>DATA_GOES_HERE!Y1092</f>
        <v>Madison</v>
      </c>
      <c r="B1263" t="str">
        <f>IF(DATA_GOES_HERE!AH1092="","",
IF(ISNUMBER(SEARCH("*ADULTS*",DATA_GOES_HERE!AH1092)),"ADULTS",
IF(ISNUMBER(SEARCH("*CHILDREN*",DATA_GOES_HERE!AH1092)),"CHILDREN",
IF(ISNUMBER(SEARCH("*TEENS*",DATA_GOES_HERE!AH1092)),"TEENS"))))</f>
        <v>TEENS</v>
      </c>
      <c r="D1263" t="str">
        <f>CONCATENATE(DATA_GOES_HERE!A1092,CHAR(13),DATA_GOES_HERE!L1092,", ",TEXT((DATA_GOES_HERE!J1092),"MMM D")," ",TEXT((DATA_GOES_HERE!M1092), "h:mm am/pm"))</f>
        <v xml:space="preserve"> Digital Creations_x000D_Thursday, Mar 24 3:00 PM</v>
      </c>
    </row>
    <row r="1264" spans="1:4" x14ac:dyDescent="0.25">
      <c r="A1264">
        <f>DATA_GOES_HERE!Y1263</f>
        <v>0</v>
      </c>
      <c r="B1264" t="str">
        <f>IF(DATA_GOES_HERE!AH1263="","",
IF(ISNUMBER(SEARCH("*ADULTS*",DATA_GOES_HERE!AH1263)),"ADULTS",
IF(ISNUMBER(SEARCH("*CHILDREN*",DATA_GOES_HERE!AH1263)),"CHILDREN",
IF(ISNUMBER(SEARCH("*TEENS*",DATA_GOES_HERE!AH1263)),"TEENS"))))</f>
        <v/>
      </c>
      <c r="D1264" t="str">
        <f>CONCATENATE(DATA_GOES_HERE!A1263,CHAR(13),DATA_GOES_HERE!L1263,", ",TEXT((DATA_GOES_HERE!J1263),"MMM D")," ",TEXT((DATA_GOES_HERE!M1263), "h:mm am/pm"))</f>
        <v>_x000D_, Jan 0 12:00 AM</v>
      </c>
    </row>
    <row r="1265" spans="1:4" x14ac:dyDescent="0.25">
      <c r="A1265" t="str">
        <f>DATA_GOES_HERE!Y1094</f>
        <v>Madison</v>
      </c>
      <c r="B1265" t="str">
        <f>IF(DATA_GOES_HERE!AH1094="","",
IF(ISNUMBER(SEARCH("*ADULTS*",DATA_GOES_HERE!AH1094)),"ADULTS",
IF(ISNUMBER(SEARCH("*CHILDREN*",DATA_GOES_HERE!AH1094)),"CHILDREN",
IF(ISNUMBER(SEARCH("*TEENS*",DATA_GOES_HERE!AH1094)),"TEENS"))))</f>
        <v>CHILDREN</v>
      </c>
      <c r="D1265" t="str">
        <f>CONCATENATE(DATA_GOES_HERE!A1094,CHAR(13),DATA_GOES_HERE!L1094,", ",TEXT((DATA_GOES_HERE!J1094),"MMM D")," ",TEXT((DATA_GOES_HERE!M1094), "h:mm am/pm"))</f>
        <v xml:space="preserve"> Baby Story Time_x000D_Friday, Mar 25 10:30 AM</v>
      </c>
    </row>
    <row r="1266" spans="1:4" x14ac:dyDescent="0.25">
      <c r="A1266">
        <f>DATA_GOES_HERE!Y1265</f>
        <v>0</v>
      </c>
      <c r="B1266" t="str">
        <f>IF(DATA_GOES_HERE!AH1265="","",
IF(ISNUMBER(SEARCH("*ADULTS*",DATA_GOES_HERE!AH1265)),"ADULTS",
IF(ISNUMBER(SEARCH("*CHILDREN*",DATA_GOES_HERE!AH1265)),"CHILDREN",
IF(ISNUMBER(SEARCH("*TEENS*",DATA_GOES_HERE!AH1265)),"TEENS"))))</f>
        <v/>
      </c>
      <c r="D1266" t="str">
        <f>CONCATENATE(DATA_GOES_HERE!A1265,CHAR(13),DATA_GOES_HERE!L1265,", ",TEXT((DATA_GOES_HERE!J1265),"MMM D")," ",TEXT((DATA_GOES_HERE!M1265), "h:mm am/pm"))</f>
        <v>_x000D_, Jan 0 12:00 AM</v>
      </c>
    </row>
    <row r="1267" spans="1:4" x14ac:dyDescent="0.25">
      <c r="A1267" t="str">
        <f>DATA_GOES_HERE!Y1096</f>
        <v>Madison</v>
      </c>
      <c r="B1267" t="str">
        <f>IF(DATA_GOES_HERE!AH1096="","",
IF(ISNUMBER(SEARCH("*ADULTS*",DATA_GOES_HERE!AH1096)),"ADULTS",
IF(ISNUMBER(SEARCH("*CHILDREN*",DATA_GOES_HERE!AH1096)),"CHILDREN",
IF(ISNUMBER(SEARCH("*TEENS*",DATA_GOES_HERE!AH1096)),"TEENS"))))</f>
        <v>ADULTS</v>
      </c>
      <c r="D1267" t="str">
        <f>CONCATENATE(DATA_GOES_HERE!A1096,CHAR(13),DATA_GOES_HERE!L1096,", ",TEXT((DATA_GOES_HERE!J1096),"MMM D")," ",TEXT((DATA_GOES_HERE!M1096), "h:mm am/pm"))</f>
        <v xml:space="preserve"> VITA Tax Preparation Help_x000D_Saturday, Mar 26 10:00 AM</v>
      </c>
    </row>
    <row r="1268" spans="1:4" x14ac:dyDescent="0.25">
      <c r="A1268">
        <f>DATA_GOES_HERE!Y1267</f>
        <v>0</v>
      </c>
      <c r="B1268" t="str">
        <f>IF(DATA_GOES_HERE!AH1267="","",
IF(ISNUMBER(SEARCH("*ADULTS*",DATA_GOES_HERE!AH1267)),"ADULTS",
IF(ISNUMBER(SEARCH("*CHILDREN*",DATA_GOES_HERE!AH1267)),"CHILDREN",
IF(ISNUMBER(SEARCH("*TEENS*",DATA_GOES_HERE!AH1267)),"TEENS"))))</f>
        <v/>
      </c>
      <c r="D1268" t="str">
        <f>CONCATENATE(DATA_GOES_HERE!A1267,CHAR(13),DATA_GOES_HERE!L1267,", ",TEXT((DATA_GOES_HERE!J1267),"MMM D")," ",TEXT((DATA_GOES_HERE!M1267), "h:mm am/pm"))</f>
        <v>_x000D_, Jan 0 12:00 AM</v>
      </c>
    </row>
    <row r="1269" spans="1:4" x14ac:dyDescent="0.25">
      <c r="A1269" t="str">
        <f>DATA_GOES_HERE!Y1098</f>
        <v>Madison</v>
      </c>
      <c r="B1269" t="str">
        <f>IF(DATA_GOES_HERE!AH1098="","",
IF(ISNUMBER(SEARCH("*ADULTS*",DATA_GOES_HERE!AH1098)),"ADULTS",
IF(ISNUMBER(SEARCH("*CHILDREN*",DATA_GOES_HERE!AH1098)),"CHILDREN",
IF(ISNUMBER(SEARCH("*TEENS*",DATA_GOES_HERE!AH1098)),"TEENS"))))</f>
        <v>CHILDREN</v>
      </c>
      <c r="D1269" t="str">
        <f>CONCATENATE(DATA_GOES_HERE!A1098,CHAR(13),DATA_GOES_HERE!L1098,", ",TEXT((DATA_GOES_HERE!J1098),"MMM D")," ",TEXT((DATA_GOES_HERE!M1098), "h:mm am/pm"))</f>
        <v xml:space="preserve"> Baby Story Time_x000D_Monday, Mar 28 10:30 AM</v>
      </c>
    </row>
    <row r="1270" spans="1:4" x14ac:dyDescent="0.25">
      <c r="A1270">
        <f>DATA_GOES_HERE!Y1269</f>
        <v>0</v>
      </c>
      <c r="B1270" t="str">
        <f>IF(DATA_GOES_HERE!AH1269="","",
IF(ISNUMBER(SEARCH("*ADULTS*",DATA_GOES_HERE!AH1269)),"ADULTS",
IF(ISNUMBER(SEARCH("*CHILDREN*",DATA_GOES_HERE!AH1269)),"CHILDREN",
IF(ISNUMBER(SEARCH("*TEENS*",DATA_GOES_HERE!AH1269)),"TEENS"))))</f>
        <v/>
      </c>
      <c r="D1270" t="str">
        <f>CONCATENATE(DATA_GOES_HERE!A1269,CHAR(13),DATA_GOES_HERE!L1269,", ",TEXT((DATA_GOES_HERE!J1269),"MMM D")," ",TEXT((DATA_GOES_HERE!M1269), "h:mm am/pm"))</f>
        <v>_x000D_, Jan 0 12:00 AM</v>
      </c>
    </row>
    <row r="1271" spans="1:4" x14ac:dyDescent="0.25">
      <c r="A1271" t="str">
        <f>DATA_GOES_HERE!Y1100</f>
        <v>Madison</v>
      </c>
      <c r="B1271" t="str">
        <f>IF(DATA_GOES_HERE!AH1100="","",
IF(ISNUMBER(SEARCH("*ADULTS*",DATA_GOES_HERE!AH1100)),"ADULTS",
IF(ISNUMBER(SEARCH("*CHILDREN*",DATA_GOES_HERE!AH1100)),"CHILDREN",
IF(ISNUMBER(SEARCH("*TEENS*",DATA_GOES_HERE!AH1100)),"TEENS"))))</f>
        <v>TEENS</v>
      </c>
      <c r="D1271" t="str">
        <f>CONCATENATE(DATA_GOES_HERE!A1100,CHAR(13),DATA_GOES_HERE!L1100,", ",TEXT((DATA_GOES_HERE!J1100),"MMM D")," ",TEXT((DATA_GOES_HERE!M1100), "h:mm am/pm"))</f>
        <v xml:space="preserve"> Game Time: Xbox and Play Station_x000D_Monday, Mar 28 3:00 PM</v>
      </c>
    </row>
    <row r="1272" spans="1:4" x14ac:dyDescent="0.25">
      <c r="A1272">
        <f>DATA_GOES_HERE!Y1271</f>
        <v>0</v>
      </c>
      <c r="B1272" t="str">
        <f>IF(DATA_GOES_HERE!AH1271="","",
IF(ISNUMBER(SEARCH("*ADULTS*",DATA_GOES_HERE!AH1271)),"ADULTS",
IF(ISNUMBER(SEARCH("*CHILDREN*",DATA_GOES_HERE!AH1271)),"CHILDREN",
IF(ISNUMBER(SEARCH("*TEENS*",DATA_GOES_HERE!AH1271)),"TEENS"))))</f>
        <v/>
      </c>
      <c r="D1272" t="str">
        <f>CONCATENATE(DATA_GOES_HERE!A1271,CHAR(13),DATA_GOES_HERE!L1271,", ",TEXT((DATA_GOES_HERE!J1271),"MMM D")," ",TEXT((DATA_GOES_HERE!M1271), "h:mm am/pm"))</f>
        <v>_x000D_, Jan 0 12:00 AM</v>
      </c>
    </row>
    <row r="1273" spans="1:4" x14ac:dyDescent="0.25">
      <c r="A1273" t="str">
        <f>DATA_GOES_HERE!Y1102</f>
        <v>Madison</v>
      </c>
      <c r="B1273" t="str">
        <f>IF(DATA_GOES_HERE!AH1102="","",
IF(ISNUMBER(SEARCH("*ADULTS*",DATA_GOES_HERE!AH1102)),"ADULTS",
IF(ISNUMBER(SEARCH("*CHILDREN*",DATA_GOES_HERE!AH1102)),"CHILDREN",
IF(ISNUMBER(SEARCH("*TEENS*",DATA_GOES_HERE!AH1102)),"TEENS"))))</f>
        <v>TEENS</v>
      </c>
      <c r="D1273" t="str">
        <f>CONCATENATE(DATA_GOES_HERE!A1102,CHAR(13),DATA_GOES_HERE!L1102,", ",TEXT((DATA_GOES_HERE!J1102),"MMM D")," ",TEXT((DATA_GOES_HERE!M1102), "h:mm am/pm"))</f>
        <v xml:space="preserve"> Digital Programs_x000D_Monday, Mar 28 3:30 PM</v>
      </c>
    </row>
    <row r="1274" spans="1:4" x14ac:dyDescent="0.25">
      <c r="A1274">
        <f>DATA_GOES_HERE!Y1273</f>
        <v>0</v>
      </c>
      <c r="B1274" t="str">
        <f>IF(DATA_GOES_HERE!AH1273="","",
IF(ISNUMBER(SEARCH("*ADULTS*",DATA_GOES_HERE!AH1273)),"ADULTS",
IF(ISNUMBER(SEARCH("*CHILDREN*",DATA_GOES_HERE!AH1273)),"CHILDREN",
IF(ISNUMBER(SEARCH("*TEENS*",DATA_GOES_HERE!AH1273)),"TEENS"))))</f>
        <v/>
      </c>
      <c r="D1274" t="str">
        <f>CONCATENATE(DATA_GOES_HERE!A1273,CHAR(13),DATA_GOES_HERE!L1273,", ",TEXT((DATA_GOES_HERE!J1273),"MMM D")," ",TEXT((DATA_GOES_HERE!M1273), "h:mm am/pm"))</f>
        <v>_x000D_, Jan 0 12:00 AM</v>
      </c>
    </row>
    <row r="1275" spans="1:4" x14ac:dyDescent="0.25">
      <c r="A1275" t="str">
        <f>DATA_GOES_HERE!Y1104</f>
        <v>Madison</v>
      </c>
      <c r="B1275" t="str">
        <f>IF(DATA_GOES_HERE!AH1104="","",
IF(ISNUMBER(SEARCH("*ADULTS*",DATA_GOES_HERE!AH1104)),"ADULTS",
IF(ISNUMBER(SEARCH("*CHILDREN*",DATA_GOES_HERE!AH1104)),"CHILDREN",
IF(ISNUMBER(SEARCH("*TEENS*",DATA_GOES_HERE!AH1104)),"TEENS"))))</f>
        <v>TEENS</v>
      </c>
      <c r="D1275" t="str">
        <f>CONCATENATE(DATA_GOES_HERE!A1104,CHAR(13),DATA_GOES_HERE!L1104,", ",TEXT((DATA_GOES_HERE!J1104),"MMM D")," ",TEXT((DATA_GOES_HERE!M1104), "h:mm am/pm"))</f>
        <v xml:space="preserve"> Cypher_x000D_Tuesday, Mar 29 4:30 PM</v>
      </c>
    </row>
    <row r="1276" spans="1:4" x14ac:dyDescent="0.25">
      <c r="A1276">
        <f>DATA_GOES_HERE!Y1275</f>
        <v>0</v>
      </c>
      <c r="B1276" t="str">
        <f>IF(DATA_GOES_HERE!AH1275="","",
IF(ISNUMBER(SEARCH("*ADULTS*",DATA_GOES_HERE!AH1275)),"ADULTS",
IF(ISNUMBER(SEARCH("*CHILDREN*",DATA_GOES_HERE!AH1275)),"CHILDREN",
IF(ISNUMBER(SEARCH("*TEENS*",DATA_GOES_HERE!AH1275)),"TEENS"))))</f>
        <v/>
      </c>
      <c r="D1276" t="str">
        <f>CONCATENATE(DATA_GOES_HERE!A1275,CHAR(13),DATA_GOES_HERE!L1275,", ",TEXT((DATA_GOES_HERE!J1275),"MMM D")," ",TEXT((DATA_GOES_HERE!M1275), "h:mm am/pm"))</f>
        <v>_x000D_, Jan 0 12:00 AM</v>
      </c>
    </row>
    <row r="1277" spans="1:4" x14ac:dyDescent="0.25">
      <c r="A1277" t="str">
        <f>DATA_GOES_HERE!Y1106</f>
        <v>Madison</v>
      </c>
      <c r="B1277" t="str">
        <f>IF(DATA_GOES_HERE!AH1106="","",
IF(ISNUMBER(SEARCH("*ADULTS*",DATA_GOES_HERE!AH1106)),"ADULTS",
IF(ISNUMBER(SEARCH("*CHILDREN*",DATA_GOES_HERE!AH1106)),"CHILDREN",
IF(ISNUMBER(SEARCH("*TEENS*",DATA_GOES_HERE!AH1106)),"TEENS"))))</f>
        <v>CHILDREN</v>
      </c>
      <c r="D1277" t="str">
        <f>CONCATENATE(DATA_GOES_HERE!A1106,CHAR(13),DATA_GOES_HERE!L1106,", ",TEXT((DATA_GOES_HERE!J1106),"MMM D")," ",TEXT((DATA_GOES_HERE!M1106), "h:mm am/pm"))</f>
        <v xml:space="preserve"> Preschool Story Time_x000D_Wednesday, Mar 30 10:30 AM</v>
      </c>
    </row>
    <row r="1278" spans="1:4" x14ac:dyDescent="0.25">
      <c r="A1278">
        <f>DATA_GOES_HERE!Y1277</f>
        <v>0</v>
      </c>
      <c r="B1278" t="str">
        <f>IF(DATA_GOES_HERE!AH1277="","",
IF(ISNUMBER(SEARCH("*ADULTS*",DATA_GOES_HERE!AH1277)),"ADULTS",
IF(ISNUMBER(SEARCH("*CHILDREN*",DATA_GOES_HERE!AH1277)),"CHILDREN",
IF(ISNUMBER(SEARCH("*TEENS*",DATA_GOES_HERE!AH1277)),"TEENS"))))</f>
        <v/>
      </c>
      <c r="D1278" t="str">
        <f>CONCATENATE(DATA_GOES_HERE!A1277,CHAR(13),DATA_GOES_HERE!L1277,", ",TEXT((DATA_GOES_HERE!J1277),"MMM D")," ",TEXT((DATA_GOES_HERE!M1277), "h:mm am/pm"))</f>
        <v>_x000D_, Jan 0 12:00 AM</v>
      </c>
    </row>
    <row r="1279" spans="1:4" x14ac:dyDescent="0.25">
      <c r="A1279" t="str">
        <f>DATA_GOES_HERE!Y1108</f>
        <v>Madison</v>
      </c>
      <c r="B1279" t="str">
        <f>IF(DATA_GOES_HERE!AH1108="","",
IF(ISNUMBER(SEARCH("*ADULTS*",DATA_GOES_HERE!AH1108)),"ADULTS",
IF(ISNUMBER(SEARCH("*CHILDREN*",DATA_GOES_HERE!AH1108)),"CHILDREN",
IF(ISNUMBER(SEARCH("*TEENS*",DATA_GOES_HERE!AH1108)),"TEENS"))))</f>
        <v>ADULTS</v>
      </c>
      <c r="D1279" t="str">
        <f>CONCATENATE(DATA_GOES_HERE!A1108,CHAR(13),DATA_GOES_HERE!L1108,", ",TEXT((DATA_GOES_HERE!J1108),"MMM D")," ",TEXT((DATA_GOES_HERE!M1108), "h:mm am/pm"))</f>
        <v xml:space="preserve"> VITA Tax Preparation Help_x000D_Thursday, Mar 31 1:00 PM</v>
      </c>
    </row>
    <row r="1280" spans="1:4" x14ac:dyDescent="0.25">
      <c r="A1280">
        <f>DATA_GOES_HERE!Y1279</f>
        <v>0</v>
      </c>
      <c r="B1280" t="str">
        <f>IF(DATA_GOES_HERE!AH1279="","",
IF(ISNUMBER(SEARCH("*ADULTS*",DATA_GOES_HERE!AH1279)),"ADULTS",
IF(ISNUMBER(SEARCH("*CHILDREN*",DATA_GOES_HERE!AH1279)),"CHILDREN",
IF(ISNUMBER(SEARCH("*TEENS*",DATA_GOES_HERE!AH1279)),"TEENS"))))</f>
        <v/>
      </c>
      <c r="D1280" t="str">
        <f>CONCATENATE(DATA_GOES_HERE!A1279,CHAR(13),DATA_GOES_HERE!L1279,", ",TEXT((DATA_GOES_HERE!J1279),"MMM D")," ",TEXT((DATA_GOES_HERE!M1279), "h:mm am/pm"))</f>
        <v>_x000D_, Jan 0 12:00 AM</v>
      </c>
    </row>
    <row r="1281" spans="1:4" x14ac:dyDescent="0.25">
      <c r="A1281" t="str">
        <f>DATA_GOES_HERE!Y1110</f>
        <v>Madison</v>
      </c>
      <c r="B1281" t="str">
        <f>IF(DATA_GOES_HERE!AH1110="","",
IF(ISNUMBER(SEARCH("*ADULTS*",DATA_GOES_HERE!AH1110)),"ADULTS",
IF(ISNUMBER(SEARCH("*CHILDREN*",DATA_GOES_HERE!AH1110)),"CHILDREN",
IF(ISNUMBER(SEARCH("*TEENS*",DATA_GOES_HERE!AH1110)),"TEENS"))))</f>
        <v>CHILDREN</v>
      </c>
      <c r="D1281" t="str">
        <f>CONCATENATE(DATA_GOES_HERE!A1110,CHAR(13),DATA_GOES_HERE!L1110,", ",TEXT((DATA_GOES_HERE!J1110),"MMM D")," ",TEXT((DATA_GOES_HERE!M1110), "h:mm am/pm"))</f>
        <v xml:space="preserve"> Kid Zone_x000D_Thursday, Mar 31 4:00 PM</v>
      </c>
    </row>
    <row r="1282" spans="1:4" x14ac:dyDescent="0.25">
      <c r="A1282">
        <f>DATA_GOES_HERE!Y1281</f>
        <v>0</v>
      </c>
      <c r="B1282" t="str">
        <f>IF(DATA_GOES_HERE!AH1281="","",
IF(ISNUMBER(SEARCH("*ADULTS*",DATA_GOES_HERE!AH1281)),"ADULTS",
IF(ISNUMBER(SEARCH("*CHILDREN*",DATA_GOES_HERE!AH1281)),"CHILDREN",
IF(ISNUMBER(SEARCH("*TEENS*",DATA_GOES_HERE!AH1281)),"TEENS"))))</f>
        <v/>
      </c>
      <c r="D1282" t="str">
        <f>CONCATENATE(DATA_GOES_HERE!A1281,CHAR(13),DATA_GOES_HERE!L1281,", ",TEXT((DATA_GOES_HERE!J1281),"MMM D")," ",TEXT((DATA_GOES_HERE!M1281), "h:mm am/pm"))</f>
        <v>_x000D_, Jan 0 12:00 AM</v>
      </c>
    </row>
    <row r="1283" spans="1:4" x14ac:dyDescent="0.25">
      <c r="A1283" t="str">
        <f>DATA_GOES_HERE!Y1112</f>
        <v>Madison</v>
      </c>
      <c r="B1283" t="str">
        <f>IF(DATA_GOES_HERE!AH1112="","",
IF(ISNUMBER(SEARCH("*ADULTS*",DATA_GOES_HERE!AH1112)),"ADULTS",
IF(ISNUMBER(SEARCH("*CHILDREN*",DATA_GOES_HERE!AH1112)),"CHILDREN",
IF(ISNUMBER(SEARCH("*TEENS*",DATA_GOES_HERE!AH1112)),"TEENS"))))</f>
        <v>TEENS</v>
      </c>
      <c r="D1283" t="str">
        <f>CONCATENATE(DATA_GOES_HERE!A1112,CHAR(13),DATA_GOES_HERE!L1112,", ",TEXT((DATA_GOES_HERE!J1112),"MMM D")," ",TEXT((DATA_GOES_HERE!M1112), "h:mm am/pm"))</f>
        <v xml:space="preserve"> Photography and Design_x000D_Friday, Apr 1 2:00 PM</v>
      </c>
    </row>
    <row r="1284" spans="1:4" x14ac:dyDescent="0.25">
      <c r="A1284">
        <f>DATA_GOES_HERE!Y1283</f>
        <v>0</v>
      </c>
      <c r="B1284" t="str">
        <f>IF(DATA_GOES_HERE!AH1283="","",
IF(ISNUMBER(SEARCH("*ADULTS*",DATA_GOES_HERE!AH1283)),"ADULTS",
IF(ISNUMBER(SEARCH("*CHILDREN*",DATA_GOES_HERE!AH1283)),"CHILDREN",
IF(ISNUMBER(SEARCH("*TEENS*",DATA_GOES_HERE!AH1283)),"TEENS"))))</f>
        <v/>
      </c>
      <c r="D1284" t="str">
        <f>CONCATENATE(DATA_GOES_HERE!A1283,CHAR(13),DATA_GOES_HERE!L1283,", ",TEXT((DATA_GOES_HERE!J1283),"MMM D")," ",TEXT((DATA_GOES_HERE!M1283), "h:mm am/pm"))</f>
        <v>_x000D_, Jan 0 12:00 AM</v>
      </c>
    </row>
    <row r="1285" spans="1:4" x14ac:dyDescent="0.25">
      <c r="A1285" t="str">
        <f>DATA_GOES_HERE!Y1114</f>
        <v>Madison</v>
      </c>
      <c r="B1285" t="str">
        <f>IF(DATA_GOES_HERE!AH1114="","",
IF(ISNUMBER(SEARCH("*ADULTS*",DATA_GOES_HERE!AH1114)),"ADULTS",
IF(ISNUMBER(SEARCH("*CHILDREN*",DATA_GOES_HERE!AH1114)),"CHILDREN",
IF(ISNUMBER(SEARCH("*TEENS*",DATA_GOES_HERE!AH1114)),"TEENS"))))</f>
        <v>ADULTS</v>
      </c>
      <c r="D1285" t="str">
        <f>CONCATENATE(DATA_GOES_HERE!A1114,CHAR(13),DATA_GOES_HERE!L1114,", ",TEXT((DATA_GOES_HERE!J1114),"MMM D")," ",TEXT((DATA_GOES_HERE!M1114), "h:mm am/pm"))</f>
        <v xml:space="preserve"> Reducing Stress Through Meditation_x000D_Saturday, Apr 2 10:30 AM</v>
      </c>
    </row>
    <row r="1286" spans="1:4" x14ac:dyDescent="0.25">
      <c r="A1286">
        <f>DATA_GOES_HERE!Y1285</f>
        <v>0</v>
      </c>
      <c r="B1286" t="str">
        <f>IF(DATA_GOES_HERE!AH1285="","",
IF(ISNUMBER(SEARCH("*ADULTS*",DATA_GOES_HERE!AH1285)),"ADULTS",
IF(ISNUMBER(SEARCH("*CHILDREN*",DATA_GOES_HERE!AH1285)),"CHILDREN",
IF(ISNUMBER(SEARCH("*TEENS*",DATA_GOES_HERE!AH1285)),"TEENS"))))</f>
        <v/>
      </c>
      <c r="D1286" t="str">
        <f>CONCATENATE(DATA_GOES_HERE!A1285,CHAR(13),DATA_GOES_HERE!L1285,", ",TEXT((DATA_GOES_HERE!J1285),"MMM D")," ",TEXT((DATA_GOES_HERE!M1285), "h:mm am/pm"))</f>
        <v>_x000D_, Jan 0 12:00 AM</v>
      </c>
    </row>
    <row r="1287" spans="1:4" x14ac:dyDescent="0.25">
      <c r="A1287" t="str">
        <f>DATA_GOES_HERE!Y1116</f>
        <v>Madison</v>
      </c>
      <c r="B1287" t="str">
        <f>IF(DATA_GOES_HERE!AH1116="","",
IF(ISNUMBER(SEARCH("*ADULTS*",DATA_GOES_HERE!AH1116)),"ADULTS",
IF(ISNUMBER(SEARCH("*CHILDREN*",DATA_GOES_HERE!AH1116)),"CHILDREN",
IF(ISNUMBER(SEARCH("*TEENS*",DATA_GOES_HERE!AH1116)),"TEENS"))))</f>
        <v>ADULTS</v>
      </c>
      <c r="D1287" t="str">
        <f>CONCATENATE(DATA_GOES_HERE!A1116,CHAR(13),DATA_GOES_HERE!L1116,", ",TEXT((DATA_GOES_HERE!J1116),"MMM D")," ",TEXT((DATA_GOES_HERE!M1116), "h:mm am/pm"))</f>
        <v xml:space="preserve"> VITA Tax Preparation Help_x000D_Monday, Apr 4 1:00 PM</v>
      </c>
    </row>
    <row r="1288" spans="1:4" x14ac:dyDescent="0.25">
      <c r="A1288">
        <f>DATA_GOES_HERE!Y1287</f>
        <v>0</v>
      </c>
      <c r="B1288" t="str">
        <f>IF(DATA_GOES_HERE!AH1287="","",
IF(ISNUMBER(SEARCH("*ADULTS*",DATA_GOES_HERE!AH1287)),"ADULTS",
IF(ISNUMBER(SEARCH("*CHILDREN*",DATA_GOES_HERE!AH1287)),"CHILDREN",
IF(ISNUMBER(SEARCH("*TEENS*",DATA_GOES_HERE!AH1287)),"TEENS"))))</f>
        <v/>
      </c>
      <c r="D1288" t="str">
        <f>CONCATENATE(DATA_GOES_HERE!A1287,CHAR(13),DATA_GOES_HERE!L1287,", ",TEXT((DATA_GOES_HERE!J1287),"MMM D")," ",TEXT((DATA_GOES_HERE!M1287), "h:mm am/pm"))</f>
        <v>_x000D_, Jan 0 12:00 AM</v>
      </c>
    </row>
    <row r="1289" spans="1:4" x14ac:dyDescent="0.25">
      <c r="A1289" t="str">
        <f>DATA_GOES_HERE!Y1118</f>
        <v>Madison</v>
      </c>
      <c r="B1289" t="str">
        <f>IF(DATA_GOES_HERE!AH1118="","",
IF(ISNUMBER(SEARCH("*ADULTS*",DATA_GOES_HERE!AH1118)),"ADULTS",
IF(ISNUMBER(SEARCH("*CHILDREN*",DATA_GOES_HERE!AH1118)),"CHILDREN",
IF(ISNUMBER(SEARCH("*TEENS*",DATA_GOES_HERE!AH1118)),"TEENS"))))</f>
        <v>TEENS</v>
      </c>
      <c r="D1289" t="str">
        <f>CONCATENATE(DATA_GOES_HERE!A1118,CHAR(13),DATA_GOES_HERE!L1118,", ",TEXT((DATA_GOES_HERE!J1118),"MMM D")," ",TEXT((DATA_GOES_HERE!M1118), "h:mm am/pm"))</f>
        <v xml:space="preserve"> Digital Programs_x000D_Monday, Apr 4 3:30 PM</v>
      </c>
    </row>
    <row r="1290" spans="1:4" x14ac:dyDescent="0.25">
      <c r="A1290">
        <f>DATA_GOES_HERE!Y1289</f>
        <v>0</v>
      </c>
      <c r="B1290" t="str">
        <f>IF(DATA_GOES_HERE!AH1289="","",
IF(ISNUMBER(SEARCH("*ADULTS*",DATA_GOES_HERE!AH1289)),"ADULTS",
IF(ISNUMBER(SEARCH("*CHILDREN*",DATA_GOES_HERE!AH1289)),"CHILDREN",
IF(ISNUMBER(SEARCH("*TEENS*",DATA_GOES_HERE!AH1289)),"TEENS"))))</f>
        <v/>
      </c>
      <c r="D1290" t="str">
        <f>CONCATENATE(DATA_GOES_HERE!A1289,CHAR(13),DATA_GOES_HERE!L1289,", ",TEXT((DATA_GOES_HERE!J1289),"MMM D")," ",TEXT((DATA_GOES_HERE!M1289), "h:mm am/pm"))</f>
        <v>_x000D_, Jan 0 12:00 AM</v>
      </c>
    </row>
    <row r="1291" spans="1:4" x14ac:dyDescent="0.25">
      <c r="A1291" t="str">
        <f>DATA_GOES_HERE!Y1120</f>
        <v>Madison</v>
      </c>
      <c r="B1291" t="str">
        <f>IF(DATA_GOES_HERE!AH1120="","",
IF(ISNUMBER(SEARCH("*ADULTS*",DATA_GOES_HERE!AH1120)),"ADULTS",
IF(ISNUMBER(SEARCH("*CHILDREN*",DATA_GOES_HERE!AH1120)),"CHILDREN",
IF(ISNUMBER(SEARCH("*TEENS*",DATA_GOES_HERE!AH1120)),"TEENS"))))</f>
        <v>ADULTS</v>
      </c>
      <c r="D1291" t="str">
        <f>CONCATENATE(DATA_GOES_HERE!A1120,CHAR(13),DATA_GOES_HERE!L1120,", ",TEXT((DATA_GOES_HERE!J1120),"MMM D")," ",TEXT((DATA_GOES_HERE!M1120), "h:mm am/pm"))</f>
        <v xml:space="preserve"> Jobs Lab_x000D_Tuesday, Apr 5 10:00 AM</v>
      </c>
    </row>
    <row r="1292" spans="1:4" x14ac:dyDescent="0.25">
      <c r="A1292">
        <f>DATA_GOES_HERE!Y1291</f>
        <v>0</v>
      </c>
      <c r="B1292" t="str">
        <f>IF(DATA_GOES_HERE!AH1291="","",
IF(ISNUMBER(SEARCH("*ADULTS*",DATA_GOES_HERE!AH1291)),"ADULTS",
IF(ISNUMBER(SEARCH("*CHILDREN*",DATA_GOES_HERE!AH1291)),"CHILDREN",
IF(ISNUMBER(SEARCH("*TEENS*",DATA_GOES_HERE!AH1291)),"TEENS"))))</f>
        <v/>
      </c>
      <c r="D1292" t="str">
        <f>CONCATENATE(DATA_GOES_HERE!A1291,CHAR(13),DATA_GOES_HERE!L1291,", ",TEXT((DATA_GOES_HERE!J1291),"MMM D")," ",TEXT((DATA_GOES_HERE!M1291), "h:mm am/pm"))</f>
        <v>_x000D_, Jan 0 12:00 AM</v>
      </c>
    </row>
    <row r="1293" spans="1:4" x14ac:dyDescent="0.25">
      <c r="A1293" t="str">
        <f>DATA_GOES_HERE!Y1122</f>
        <v>Madison</v>
      </c>
      <c r="B1293" t="str">
        <f>IF(DATA_GOES_HERE!AH1122="","",
IF(ISNUMBER(SEARCH("*ADULTS*",DATA_GOES_HERE!AH1122)),"ADULTS",
IF(ISNUMBER(SEARCH("*CHILDREN*",DATA_GOES_HERE!AH1122)),"CHILDREN",
IF(ISNUMBER(SEARCH("*TEENS*",DATA_GOES_HERE!AH1122)),"TEENS"))))</f>
        <v>TEENS</v>
      </c>
      <c r="D1293" t="str">
        <f>CONCATENATE(DATA_GOES_HERE!A1122,CHAR(13),DATA_GOES_HERE!L1122,", ",TEXT((DATA_GOES_HERE!J1122),"MMM D")," ",TEXT((DATA_GOES_HERE!M1122), "h:mm am/pm"))</f>
        <v xml:space="preserve"> Cypher_x000D_Tuesday, Apr 5 4:30 PM</v>
      </c>
    </row>
    <row r="1294" spans="1:4" x14ac:dyDescent="0.25">
      <c r="A1294">
        <f>DATA_GOES_HERE!Y1293</f>
        <v>0</v>
      </c>
      <c r="B1294" t="str">
        <f>IF(DATA_GOES_HERE!AH1293="","",
IF(ISNUMBER(SEARCH("*ADULTS*",DATA_GOES_HERE!AH1293)),"ADULTS",
IF(ISNUMBER(SEARCH("*CHILDREN*",DATA_GOES_HERE!AH1293)),"CHILDREN",
IF(ISNUMBER(SEARCH("*TEENS*",DATA_GOES_HERE!AH1293)),"TEENS"))))</f>
        <v/>
      </c>
      <c r="D1294" t="str">
        <f>CONCATENATE(DATA_GOES_HERE!A1293,CHAR(13),DATA_GOES_HERE!L1293,", ",TEXT((DATA_GOES_HERE!J1293),"MMM D")," ",TEXT((DATA_GOES_HERE!M1293), "h:mm am/pm"))</f>
        <v>_x000D_, Jan 0 12:00 AM</v>
      </c>
    </row>
    <row r="1295" spans="1:4" x14ac:dyDescent="0.25">
      <c r="A1295" t="str">
        <f>DATA_GOES_HERE!Y1124</f>
        <v>Madison</v>
      </c>
      <c r="B1295" t="str">
        <f>IF(DATA_GOES_HERE!AH1124="","",
IF(ISNUMBER(SEARCH("*ADULTS*",DATA_GOES_HERE!AH1124)),"ADULTS",
IF(ISNUMBER(SEARCH("*CHILDREN*",DATA_GOES_HERE!AH1124)),"CHILDREN",
IF(ISNUMBER(SEARCH("*TEENS*",DATA_GOES_HERE!AH1124)),"TEENS"))))</f>
        <v>CHILDREN</v>
      </c>
      <c r="D1295" t="str">
        <f>CONCATENATE(DATA_GOES_HERE!A1124,CHAR(13),DATA_GOES_HERE!L1124,", ",TEXT((DATA_GOES_HERE!J1124),"MMM D")," ",TEXT((DATA_GOES_HERE!M1124), "h:mm am/pm"))</f>
        <v xml:space="preserve"> Preschool Story Time _x000D_Wednesday, Apr 6 10:30 AM</v>
      </c>
    </row>
    <row r="1296" spans="1:4" x14ac:dyDescent="0.25">
      <c r="A1296">
        <f>DATA_GOES_HERE!Y1295</f>
        <v>0</v>
      </c>
      <c r="B1296" t="str">
        <f>IF(DATA_GOES_HERE!AH1295="","",
IF(ISNUMBER(SEARCH("*ADULTS*",DATA_GOES_HERE!AH1295)),"ADULTS",
IF(ISNUMBER(SEARCH("*CHILDREN*",DATA_GOES_HERE!AH1295)),"CHILDREN",
IF(ISNUMBER(SEARCH("*TEENS*",DATA_GOES_HERE!AH1295)),"TEENS"))))</f>
        <v/>
      </c>
      <c r="D1296" t="str">
        <f>CONCATENATE(DATA_GOES_HERE!A1295,CHAR(13),DATA_GOES_HERE!L1295,", ",TEXT((DATA_GOES_HERE!J1295),"MMM D")," ",TEXT((DATA_GOES_HERE!M1295), "h:mm am/pm"))</f>
        <v>_x000D_, Jan 0 12:00 AM</v>
      </c>
    </row>
    <row r="1297" spans="1:4" x14ac:dyDescent="0.25">
      <c r="A1297" t="str">
        <f>DATA_GOES_HERE!Y1126</f>
        <v>Madison</v>
      </c>
      <c r="B1297" t="str">
        <f>IF(DATA_GOES_HERE!AH1126="","",
IF(ISNUMBER(SEARCH("*ADULTS*",DATA_GOES_HERE!AH1126)),"ADULTS",
IF(ISNUMBER(SEARCH("*CHILDREN*",DATA_GOES_HERE!AH1126)),"CHILDREN",
IF(ISNUMBER(SEARCH("*TEENS*",DATA_GOES_HERE!AH1126)),"TEENS"))))</f>
        <v>ADULTS</v>
      </c>
      <c r="D1297" t="str">
        <f>CONCATENATE(DATA_GOES_HERE!A1126,CHAR(13),DATA_GOES_HERE!L1126,", ",TEXT((DATA_GOES_HERE!J1126),"MMM D")," ",TEXT((DATA_GOES_HERE!M1126), "h:mm am/pm"))</f>
        <v xml:space="preserve"> VITA Tax Preparation Help_x000D_Thursday, Apr 7 1:00 PM</v>
      </c>
    </row>
    <row r="1298" spans="1:4" x14ac:dyDescent="0.25">
      <c r="A1298">
        <f>DATA_GOES_HERE!Y1297</f>
        <v>0</v>
      </c>
      <c r="B1298" t="str">
        <f>IF(DATA_GOES_HERE!AH1297="","",
IF(ISNUMBER(SEARCH("*ADULTS*",DATA_GOES_HERE!AH1297)),"ADULTS",
IF(ISNUMBER(SEARCH("*CHILDREN*",DATA_GOES_HERE!AH1297)),"CHILDREN",
IF(ISNUMBER(SEARCH("*TEENS*",DATA_GOES_HERE!AH1297)),"TEENS"))))</f>
        <v/>
      </c>
      <c r="D1298" t="str">
        <f>CONCATENATE(DATA_GOES_HERE!A1297,CHAR(13),DATA_GOES_HERE!L1297,", ",TEXT((DATA_GOES_HERE!J1297),"MMM D")," ",TEXT((DATA_GOES_HERE!M1297), "h:mm am/pm"))</f>
        <v>_x000D_, Jan 0 12:00 AM</v>
      </c>
    </row>
    <row r="1299" spans="1:4" x14ac:dyDescent="0.25">
      <c r="A1299" t="str">
        <f>DATA_GOES_HERE!Y1128</f>
        <v>Madison</v>
      </c>
      <c r="B1299" t="str">
        <f>IF(DATA_GOES_HERE!AH1128="","",
IF(ISNUMBER(SEARCH("*ADULTS*",DATA_GOES_HERE!AH1128)),"ADULTS",
IF(ISNUMBER(SEARCH("*CHILDREN*",DATA_GOES_HERE!AH1128)),"CHILDREN",
IF(ISNUMBER(SEARCH("*TEENS*",DATA_GOES_HERE!AH1128)),"TEENS"))))</f>
        <v>CHILDREN</v>
      </c>
      <c r="D1299" t="str">
        <f>CONCATENATE(DATA_GOES_HERE!A1128,CHAR(13),DATA_GOES_HERE!L1128,", ",TEXT((DATA_GOES_HERE!J1128),"MMM D")," ",TEXT((DATA_GOES_HERE!M1128), "h:mm am/pm"))</f>
        <v xml:space="preserve"> Kid Zone: Make Your Own Flag, Create Your Own Country!_x000D_Thursday, Apr 7 4:00 PM</v>
      </c>
    </row>
    <row r="1300" spans="1:4" x14ac:dyDescent="0.25">
      <c r="A1300">
        <f>DATA_GOES_HERE!Y1299</f>
        <v>0</v>
      </c>
      <c r="B1300" t="str">
        <f>IF(DATA_GOES_HERE!AH1299="","",
IF(ISNUMBER(SEARCH("*ADULTS*",DATA_GOES_HERE!AH1299)),"ADULTS",
IF(ISNUMBER(SEARCH("*CHILDREN*",DATA_GOES_HERE!AH1299)),"CHILDREN",
IF(ISNUMBER(SEARCH("*TEENS*",DATA_GOES_HERE!AH1299)),"TEENS"))))</f>
        <v/>
      </c>
      <c r="D1300" t="str">
        <f>CONCATENATE(DATA_GOES_HERE!A1299,CHAR(13),DATA_GOES_HERE!L1299,", ",TEXT((DATA_GOES_HERE!J1299),"MMM D")," ",TEXT((DATA_GOES_HERE!M1299), "h:mm am/pm"))</f>
        <v>_x000D_, Jan 0 12:00 AM</v>
      </c>
    </row>
    <row r="1301" spans="1:4" x14ac:dyDescent="0.25">
      <c r="A1301" t="str">
        <f>DATA_GOES_HERE!Y1130</f>
        <v>Madison</v>
      </c>
      <c r="B1301" t="str">
        <f>IF(DATA_GOES_HERE!AH1130="","",
IF(ISNUMBER(SEARCH("*ADULTS*",DATA_GOES_HERE!AH1130)),"ADULTS",
IF(ISNUMBER(SEARCH("*CHILDREN*",DATA_GOES_HERE!AH1130)),"CHILDREN",
IF(ISNUMBER(SEARCH("*TEENS*",DATA_GOES_HERE!AH1130)),"TEENS"))))</f>
        <v>ADULTS</v>
      </c>
      <c r="D1301" t="str">
        <f>CONCATENATE(DATA_GOES_HERE!A1130,CHAR(13),DATA_GOES_HERE!L1130,", ",TEXT((DATA_GOES_HERE!J1130),"MMM D")," ",TEXT((DATA_GOES_HERE!M1130), "h:mm am/pm"))</f>
        <v xml:space="preserve"> Digital Photography Tips and Tricks_x000D_Saturday, Apr 9 10:00 AM</v>
      </c>
    </row>
    <row r="1302" spans="1:4" x14ac:dyDescent="0.25">
      <c r="A1302">
        <f>DATA_GOES_HERE!Y1301</f>
        <v>0</v>
      </c>
      <c r="B1302" t="str">
        <f>IF(DATA_GOES_HERE!AH1301="","",
IF(ISNUMBER(SEARCH("*ADULTS*",DATA_GOES_HERE!AH1301)),"ADULTS",
IF(ISNUMBER(SEARCH("*CHILDREN*",DATA_GOES_HERE!AH1301)),"CHILDREN",
IF(ISNUMBER(SEARCH("*TEENS*",DATA_GOES_HERE!AH1301)),"TEENS"))))</f>
        <v/>
      </c>
      <c r="D1302" t="str">
        <f>CONCATENATE(DATA_GOES_HERE!A1301,CHAR(13),DATA_GOES_HERE!L1301,", ",TEXT((DATA_GOES_HERE!J1301),"MMM D")," ",TEXT((DATA_GOES_HERE!M1301), "h:mm am/pm"))</f>
        <v>_x000D_, Jan 0 12:00 AM</v>
      </c>
    </row>
    <row r="1303" spans="1:4" x14ac:dyDescent="0.25">
      <c r="A1303" t="str">
        <f>DATA_GOES_HERE!Y1132</f>
        <v>Madison</v>
      </c>
      <c r="B1303" t="str">
        <f>IF(DATA_GOES_HERE!AH1132="","",
IF(ISNUMBER(SEARCH("*ADULTS*",DATA_GOES_HERE!AH1132)),"ADULTS",
IF(ISNUMBER(SEARCH("*CHILDREN*",DATA_GOES_HERE!AH1132)),"CHILDREN",
IF(ISNUMBER(SEARCH("*TEENS*",DATA_GOES_HERE!AH1132)),"TEENS"))))</f>
        <v>TEENS</v>
      </c>
      <c r="D1303" t="str">
        <f>CONCATENATE(DATA_GOES_HERE!A1132,CHAR(13),DATA_GOES_HERE!L1132,", ",TEXT((DATA_GOES_HERE!J1132),"MMM D")," ",TEXT((DATA_GOES_HERE!M1132), "h:mm am/pm"))</f>
        <v xml:space="preserve"> Alebrijes Art Workshop with Jairo Prado_x000D_Saturday, Apr 9 2:30 PM</v>
      </c>
    </row>
    <row r="1304" spans="1:4" x14ac:dyDescent="0.25">
      <c r="A1304">
        <f>DATA_GOES_HERE!Y1303</f>
        <v>0</v>
      </c>
      <c r="B1304" t="str">
        <f>IF(DATA_GOES_HERE!AH1303="","",
IF(ISNUMBER(SEARCH("*ADULTS*",DATA_GOES_HERE!AH1303)),"ADULTS",
IF(ISNUMBER(SEARCH("*CHILDREN*",DATA_GOES_HERE!AH1303)),"CHILDREN",
IF(ISNUMBER(SEARCH("*TEENS*",DATA_GOES_HERE!AH1303)),"TEENS"))))</f>
        <v/>
      </c>
      <c r="D1304" t="str">
        <f>CONCATENATE(DATA_GOES_HERE!A1303,CHAR(13),DATA_GOES_HERE!L1303,", ",TEXT((DATA_GOES_HERE!J1303),"MMM D")," ",TEXT((DATA_GOES_HERE!M1303), "h:mm am/pm"))</f>
        <v>_x000D_, Jan 0 12:00 AM</v>
      </c>
    </row>
    <row r="1305" spans="1:4" x14ac:dyDescent="0.25">
      <c r="A1305" t="str">
        <f>DATA_GOES_HERE!Y1134</f>
        <v>Madison</v>
      </c>
      <c r="B1305" t="str">
        <f>IF(DATA_GOES_HERE!AH1134="","",
IF(ISNUMBER(SEARCH("*ADULTS*",DATA_GOES_HERE!AH1134)),"ADULTS",
IF(ISNUMBER(SEARCH("*CHILDREN*",DATA_GOES_HERE!AH1134)),"CHILDREN",
IF(ISNUMBER(SEARCH("*TEENS*",DATA_GOES_HERE!AH1134)),"TEENS"))))</f>
        <v>ADULTS</v>
      </c>
      <c r="D1305" t="str">
        <f>CONCATENATE(DATA_GOES_HERE!A1134,CHAR(13),DATA_GOES_HERE!L1134,", ",TEXT((DATA_GOES_HERE!J1134),"MMM D")," ",TEXT((DATA_GOES_HERE!M1134), "h:mm am/pm"))</f>
        <v xml:space="preserve"> VITA Tax Preparation Help_x000D_Monday, Apr 11 1:00 PM</v>
      </c>
    </row>
    <row r="1306" spans="1:4" x14ac:dyDescent="0.25">
      <c r="A1306">
        <f>DATA_GOES_HERE!Y1305</f>
        <v>0</v>
      </c>
      <c r="B1306" t="str">
        <f>IF(DATA_GOES_HERE!AH1305="","",
IF(ISNUMBER(SEARCH("*ADULTS*",DATA_GOES_HERE!AH1305)),"ADULTS",
IF(ISNUMBER(SEARCH("*CHILDREN*",DATA_GOES_HERE!AH1305)),"CHILDREN",
IF(ISNUMBER(SEARCH("*TEENS*",DATA_GOES_HERE!AH1305)),"TEENS"))))</f>
        <v/>
      </c>
      <c r="D1306" t="str">
        <f>CONCATENATE(DATA_GOES_HERE!A1305,CHAR(13),DATA_GOES_HERE!L1305,", ",TEXT((DATA_GOES_HERE!J1305),"MMM D")," ",TEXT((DATA_GOES_HERE!M1305), "h:mm am/pm"))</f>
        <v>_x000D_, Jan 0 12:00 AM</v>
      </c>
    </row>
    <row r="1307" spans="1:4" x14ac:dyDescent="0.25">
      <c r="A1307" t="str">
        <f>DATA_GOES_HERE!Y1136</f>
        <v>Madison</v>
      </c>
      <c r="B1307" t="str">
        <f>IF(DATA_GOES_HERE!AH1136="","",
IF(ISNUMBER(SEARCH("*ADULTS*",DATA_GOES_HERE!AH1136)),"ADULTS",
IF(ISNUMBER(SEARCH("*CHILDREN*",DATA_GOES_HERE!AH1136)),"CHILDREN",
IF(ISNUMBER(SEARCH("*TEENS*",DATA_GOES_HERE!AH1136)),"TEENS"))))</f>
        <v>TEENS</v>
      </c>
      <c r="D1307" t="str">
        <f>CONCATENATE(DATA_GOES_HERE!A1136,CHAR(13),DATA_GOES_HERE!L1136,", ",TEXT((DATA_GOES_HERE!J1136),"MMM D")," ",TEXT((DATA_GOES_HERE!M1136), "h:mm am/pm"))</f>
        <v xml:space="preserve"> Digital Programs_x000D_Monday, Apr 11 3:30 PM</v>
      </c>
    </row>
    <row r="1308" spans="1:4" x14ac:dyDescent="0.25">
      <c r="A1308" t="str">
        <f>DATA_GOES_HERE!Y1137</f>
        <v>Madison</v>
      </c>
      <c r="B1308" t="str">
        <f>IF(DATA_GOES_HERE!AH1137="","",
IF(ISNUMBER(SEARCH("*ADULTS*",DATA_GOES_HERE!AH1137)),"ADULTS",
IF(ISNUMBER(SEARCH("*CHILDREN*",DATA_GOES_HERE!AH1137)),"CHILDREN",
IF(ISNUMBER(SEARCH("*TEENS*",DATA_GOES_HERE!AH1137)),"TEENS"))))</f>
        <v>ADULTS</v>
      </c>
      <c r="D1308" t="str">
        <f>CONCATENATE(DATA_GOES_HERE!A1137,CHAR(13),DATA_GOES_HERE!L1137,", ",TEXT((DATA_GOES_HERE!J1137),"MMM D")," ",TEXT((DATA_GOES_HERE!M1137), "h:mm am/pm"))</f>
        <v xml:space="preserve"> Jobs Lab_x000D_Tuesday, Apr 12 10:00 AM</v>
      </c>
    </row>
    <row r="1309" spans="1:4" x14ac:dyDescent="0.25">
      <c r="A1309" t="str">
        <f>DATA_GOES_HERE!Y1138</f>
        <v>Madison</v>
      </c>
      <c r="B1309" t="str">
        <f>IF(DATA_GOES_HERE!AH1138="","",
IF(ISNUMBER(SEARCH("*ADULTS*",DATA_GOES_HERE!AH1138)),"ADULTS",
IF(ISNUMBER(SEARCH("*CHILDREN*",DATA_GOES_HERE!AH1138)),"CHILDREN",
IF(ISNUMBER(SEARCH("*TEENS*",DATA_GOES_HERE!AH1138)),"TEENS"))))</f>
        <v>ADULTS</v>
      </c>
      <c r="D1309" t="str">
        <f>CONCATENATE(DATA_GOES_HERE!A1138,CHAR(13),DATA_GOES_HERE!L1138,", ",TEXT((DATA_GOES_HERE!J1138),"MMM D")," ",TEXT((DATA_GOES_HERE!M1138), "h:mm am/pm"))</f>
        <v xml:space="preserve"> Financial Empowerment Center_x000D_Tuesday, Apr 12 3:00 PM</v>
      </c>
    </row>
    <row r="1310" spans="1:4" x14ac:dyDescent="0.25">
      <c r="A1310" t="str">
        <f>DATA_GOES_HERE!Y1139</f>
        <v>Madison</v>
      </c>
      <c r="B1310" t="str">
        <f>IF(DATA_GOES_HERE!AH1139="","",
IF(ISNUMBER(SEARCH("*ADULTS*",DATA_GOES_HERE!AH1139)),"ADULTS",
IF(ISNUMBER(SEARCH("*CHILDREN*",DATA_GOES_HERE!AH1139)),"CHILDREN",
IF(ISNUMBER(SEARCH("*TEENS*",DATA_GOES_HERE!AH1139)),"TEENS"))))</f>
        <v>TEENS</v>
      </c>
      <c r="D1310" t="str">
        <f>CONCATENATE(DATA_GOES_HERE!A1139,CHAR(13),DATA_GOES_HERE!L1139,", ",TEXT((DATA_GOES_HERE!J1139),"MMM D")," ",TEXT((DATA_GOES_HERE!M1139), "h:mm am/pm"))</f>
        <v xml:space="preserve"> Nashville Reads Workshop: Audio Collage_x000D_Tuesday, Apr 12 4:00 PM</v>
      </c>
    </row>
    <row r="1311" spans="1:4" x14ac:dyDescent="0.25">
      <c r="A1311" t="str">
        <f>DATA_GOES_HERE!Y1140</f>
        <v>Madison</v>
      </c>
      <c r="B1311" t="str">
        <f>IF(DATA_GOES_HERE!AH1140="","",
IF(ISNUMBER(SEARCH("*ADULTS*",DATA_GOES_HERE!AH1140)),"ADULTS",
IF(ISNUMBER(SEARCH("*CHILDREN*",DATA_GOES_HERE!AH1140)),"CHILDREN",
IF(ISNUMBER(SEARCH("*TEENS*",DATA_GOES_HERE!AH1140)),"TEENS"))))</f>
        <v>TEENS</v>
      </c>
      <c r="D1311" t="str">
        <f>CONCATENATE(DATA_GOES_HERE!A1140,CHAR(13),DATA_GOES_HERE!L1140,", ",TEXT((DATA_GOES_HERE!J1140),"MMM D")," ",TEXT((DATA_GOES_HERE!M1140), "h:mm am/pm"))</f>
        <v xml:space="preserve"> Cypher_x000D_Tuesday, Apr 12 4:30 PM</v>
      </c>
    </row>
    <row r="1312" spans="1:4" x14ac:dyDescent="0.25">
      <c r="A1312" t="str">
        <f>DATA_GOES_HERE!Y1141</f>
        <v>Madison</v>
      </c>
      <c r="B1312" t="str">
        <f>IF(DATA_GOES_HERE!AH1141="","",
IF(ISNUMBER(SEARCH("*ADULTS*",DATA_GOES_HERE!AH1141)),"ADULTS",
IF(ISNUMBER(SEARCH("*CHILDREN*",DATA_GOES_HERE!AH1141)),"CHILDREN",
IF(ISNUMBER(SEARCH("*TEENS*",DATA_GOES_HERE!AH1141)),"TEENS"))))</f>
        <v>ADULTS</v>
      </c>
      <c r="D1312" t="str">
        <f>CONCATENATE(DATA_GOES_HERE!A1141,CHAR(13),DATA_GOES_HERE!L1141,", ",TEXT((DATA_GOES_HERE!J1141),"MMM D")," ",TEXT((DATA_GOES_HERE!M1141), "h:mm am/pm"))</f>
        <v xml:space="preserve"> Learn English at the Library_x000D_Tuesday, Apr 12 5:45 PM</v>
      </c>
    </row>
    <row r="1313" spans="1:4" x14ac:dyDescent="0.25">
      <c r="A1313" t="str">
        <f>DATA_GOES_HERE!Y1142</f>
        <v>Madison</v>
      </c>
      <c r="B1313" t="str">
        <f>IF(DATA_GOES_HERE!AH1142="","",
IF(ISNUMBER(SEARCH("*ADULTS*",DATA_GOES_HERE!AH1142)),"ADULTS",
IF(ISNUMBER(SEARCH("*CHILDREN*",DATA_GOES_HERE!AH1142)),"CHILDREN",
IF(ISNUMBER(SEARCH("*TEENS*",DATA_GOES_HERE!AH1142)),"TEENS"))))</f>
        <v>CHILDREN</v>
      </c>
      <c r="D1313" t="str">
        <f>CONCATENATE(DATA_GOES_HERE!A1142,CHAR(13),DATA_GOES_HERE!L1142,", ",TEXT((DATA_GOES_HERE!J1142),"MMM D")," ",TEXT((DATA_GOES_HERE!M1142), "h:mm am/pm"))</f>
        <v xml:space="preserve"> Preschool Story Time _x000D_Wednesday, Apr 13 10:30 AM</v>
      </c>
    </row>
    <row r="1314" spans="1:4" x14ac:dyDescent="0.25">
      <c r="A1314" t="str">
        <f>DATA_GOES_HERE!Y1143</f>
        <v>Madison</v>
      </c>
      <c r="B1314" t="str">
        <f>IF(DATA_GOES_HERE!AH1143="","",
IF(ISNUMBER(SEARCH("*ADULTS*",DATA_GOES_HERE!AH1143)),"ADULTS",
IF(ISNUMBER(SEARCH("*CHILDREN*",DATA_GOES_HERE!AH1143)),"CHILDREN",
IF(ISNUMBER(SEARCH("*TEENS*",DATA_GOES_HERE!AH1143)),"TEENS"))))</f>
        <v>TEENS</v>
      </c>
      <c r="D1314" t="str">
        <f>CONCATENATE(DATA_GOES_HERE!A1143,CHAR(13),DATA_GOES_HERE!L1143,", ",TEXT((DATA_GOES_HERE!J1143),"MMM D")," ",TEXT((DATA_GOES_HERE!M1143), "h:mm am/pm"))</f>
        <v xml:space="preserve"> Game Time: Xbox and Play Station_x000D_Wednesday, Apr 13 3:00 PM</v>
      </c>
    </row>
    <row r="1315" spans="1:4" x14ac:dyDescent="0.25">
      <c r="A1315" t="str">
        <f>DATA_GOES_HERE!Y1144</f>
        <v>Madison</v>
      </c>
      <c r="B1315" t="str">
        <f>IF(DATA_GOES_HERE!AH1144="","",
IF(ISNUMBER(SEARCH("*ADULTS*",DATA_GOES_HERE!AH1144)),"ADULTS",
IF(ISNUMBER(SEARCH("*CHILDREN*",DATA_GOES_HERE!AH1144)),"CHILDREN",
IF(ISNUMBER(SEARCH("*TEENS*",DATA_GOES_HERE!AH1144)),"TEENS"))))</f>
        <v>TEENS</v>
      </c>
      <c r="D1315" t="str">
        <f>CONCATENATE(DATA_GOES_HERE!A1144,CHAR(13),DATA_GOES_HERE!L1144,", ",TEXT((DATA_GOES_HERE!J1144),"MMM D")," ",TEXT((DATA_GOES_HERE!M1144), "h:mm am/pm"))</f>
        <v xml:space="preserve"> Nashville Reads Workshop: Portrait Collage_x000D_Wednesday, Apr 13 4:00 PM</v>
      </c>
    </row>
    <row r="1316" spans="1:4" x14ac:dyDescent="0.25">
      <c r="A1316" t="str">
        <f>DATA_GOES_HERE!Y1145</f>
        <v>Madison</v>
      </c>
      <c r="B1316" t="str">
        <f>IF(DATA_GOES_HERE!AH1145="","",
IF(ISNUMBER(SEARCH("*ADULTS*",DATA_GOES_HERE!AH1145)),"ADULTS",
IF(ISNUMBER(SEARCH("*CHILDREN*",DATA_GOES_HERE!AH1145)),"CHILDREN",
IF(ISNUMBER(SEARCH("*TEENS*",DATA_GOES_HERE!AH1145)),"TEENS"))))</f>
        <v>ADULTS</v>
      </c>
      <c r="D1316" t="str">
        <f>CONCATENATE(DATA_GOES_HERE!A1145,CHAR(13),DATA_GOES_HERE!L1145,", ",TEXT((DATA_GOES_HERE!J1145),"MMM D")," ",TEXT((DATA_GOES_HERE!M1145), "h:mm am/pm"))</f>
        <v xml:space="preserve"> VITA Tax Preparation Help_x000D_Thursday, Apr 14 1:00 PM</v>
      </c>
    </row>
    <row r="1317" spans="1:4" x14ac:dyDescent="0.25">
      <c r="A1317" t="str">
        <f>DATA_GOES_HERE!Y1146</f>
        <v>Madison</v>
      </c>
      <c r="B1317" t="str">
        <f>IF(DATA_GOES_HERE!AH1146="","",
IF(ISNUMBER(SEARCH("*ADULTS*",DATA_GOES_HERE!AH1146)),"ADULTS",
IF(ISNUMBER(SEARCH("*CHILDREN*",DATA_GOES_HERE!AH1146)),"CHILDREN",
IF(ISNUMBER(SEARCH("*TEENS*",DATA_GOES_HERE!AH1146)),"TEENS"))))</f>
        <v>TEENS</v>
      </c>
      <c r="D1317" t="str">
        <f>CONCATENATE(DATA_GOES_HERE!A1146,CHAR(13),DATA_GOES_HERE!L1146,", ",TEXT((DATA_GOES_HERE!J1146),"MMM D")," ",TEXT((DATA_GOES_HERE!M1146), "h:mm am/pm"))</f>
        <v xml:space="preserve"> Digital Creations_x000D_Thursday, Apr 14 3:00 PM</v>
      </c>
    </row>
    <row r="1318" spans="1:4" x14ac:dyDescent="0.25">
      <c r="A1318" t="str">
        <f>DATA_GOES_HERE!Y1147</f>
        <v>Madison</v>
      </c>
      <c r="B1318" t="str">
        <f>IF(DATA_GOES_HERE!AH1147="","",
IF(ISNUMBER(SEARCH("*ADULTS*",DATA_GOES_HERE!AH1147)),"ADULTS",
IF(ISNUMBER(SEARCH("*CHILDREN*",DATA_GOES_HERE!AH1147)),"CHILDREN",
IF(ISNUMBER(SEARCH("*TEENS*",DATA_GOES_HERE!AH1147)),"TEENS"))))</f>
        <v>CHILDREN</v>
      </c>
      <c r="D1318" t="str">
        <f>CONCATENATE(DATA_GOES_HERE!A1147,CHAR(13),DATA_GOES_HERE!L1147,", ",TEXT((DATA_GOES_HERE!J1147),"MMM D")," ",TEXT((DATA_GOES_HERE!M1147), "h:mm am/pm"))</f>
        <v xml:space="preserve"> Kid Zone: Friends Make the World Go 'Round: A Celebration of Diversity_x000D_Thursday, Apr 14 4:00 PM</v>
      </c>
    </row>
    <row r="1319" spans="1:4" x14ac:dyDescent="0.25">
      <c r="A1319" t="str">
        <f>DATA_GOES_HERE!Y1148</f>
        <v>Madison</v>
      </c>
      <c r="B1319" t="str">
        <f>IF(DATA_GOES_HERE!AH1148="","",
IF(ISNUMBER(SEARCH("*ADULTS*",DATA_GOES_HERE!AH1148)),"ADULTS",
IF(ISNUMBER(SEARCH("*CHILDREN*",DATA_GOES_HERE!AH1148)),"CHILDREN",
IF(ISNUMBER(SEARCH("*TEENS*",DATA_GOES_HERE!AH1148)),"TEENS"))))</f>
        <v>CHILDREN</v>
      </c>
      <c r="D1319" t="str">
        <f>CONCATENATE(DATA_GOES_HERE!A1148,CHAR(13),DATA_GOES_HERE!L1148,", ",TEXT((DATA_GOES_HERE!J1148),"MMM D")," ",TEXT((DATA_GOES_HERE!M1148), "h:mm am/pm"))</f>
        <v xml:space="preserve"> Baby Story Time_x000D_Friday, Apr 15 10:30 AM</v>
      </c>
    </row>
    <row r="1320" spans="1:4" x14ac:dyDescent="0.25">
      <c r="A1320" t="str">
        <f>DATA_GOES_HERE!Y1149</f>
        <v>Madison</v>
      </c>
      <c r="B1320" t="str">
        <f>IF(DATA_GOES_HERE!AH1149="","",
IF(ISNUMBER(SEARCH("*ADULTS*",DATA_GOES_HERE!AH1149)),"ADULTS",
IF(ISNUMBER(SEARCH("*CHILDREN*",DATA_GOES_HERE!AH1149)),"CHILDREN",
IF(ISNUMBER(SEARCH("*TEENS*",DATA_GOES_HERE!AH1149)),"TEENS"))))</f>
        <v>ADULTS</v>
      </c>
      <c r="D1320" t="str">
        <f>CONCATENATE(DATA_GOES_HERE!A1149,CHAR(13),DATA_GOES_HERE!L1149,", ",TEXT((DATA_GOES_HERE!J1149),"MMM D")," ",TEXT((DATA_GOES_HERE!M1149), "h:mm am/pm"))</f>
        <v xml:space="preserve"> Movies at Madison: Million Dollar Arm_x000D_Saturday, Apr 16 10:00 AM</v>
      </c>
    </row>
    <row r="1321" spans="1:4" x14ac:dyDescent="0.25">
      <c r="A1321" t="str">
        <f>DATA_GOES_HERE!Y1150</f>
        <v>Madison</v>
      </c>
      <c r="B1321" t="str">
        <f>IF(DATA_GOES_HERE!AH1150="","",
IF(ISNUMBER(SEARCH("*ADULTS*",DATA_GOES_HERE!AH1150)),"ADULTS",
IF(ISNUMBER(SEARCH("*CHILDREN*",DATA_GOES_HERE!AH1150)),"CHILDREN",
IF(ISNUMBER(SEARCH("*TEENS*",DATA_GOES_HERE!AH1150)),"TEENS"))))</f>
        <v>ADULTS</v>
      </c>
      <c r="D1321" t="str">
        <f>CONCATENATE(DATA_GOES_HERE!A1150,CHAR(13),DATA_GOES_HERE!L1150,", ",TEXT((DATA_GOES_HERE!J1150),"MMM D")," ",TEXT((DATA_GOES_HERE!M1150), "h:mm am/pm"))</f>
        <v xml:space="preserve"> Hablamos Espanol with Nashville Public Television_x000D_Saturday, Apr 16 2:30 PM</v>
      </c>
    </row>
    <row r="1322" spans="1:4" x14ac:dyDescent="0.25">
      <c r="A1322" t="str">
        <f>DATA_GOES_HERE!Y1151</f>
        <v>Madison</v>
      </c>
      <c r="B1322" t="str">
        <f>IF(DATA_GOES_HERE!AH1151="","",
IF(ISNUMBER(SEARCH("*ADULTS*",DATA_GOES_HERE!AH1151)),"ADULTS",
IF(ISNUMBER(SEARCH("*CHILDREN*",DATA_GOES_HERE!AH1151)),"CHILDREN",
IF(ISNUMBER(SEARCH("*TEENS*",DATA_GOES_HERE!AH1151)),"TEENS"))))</f>
        <v>CHILDREN</v>
      </c>
      <c r="D1322" t="str">
        <f>CONCATENATE(DATA_GOES_HERE!A1151,CHAR(13),DATA_GOES_HERE!L1151,", ",TEXT((DATA_GOES_HERE!J1151),"MMM D")," ",TEXT((DATA_GOES_HERE!M1151), "h:mm am/pm"))</f>
        <v xml:space="preserve"> Baby Story Time_x000D_Monday, Apr 18 10:30 AM</v>
      </c>
    </row>
    <row r="1323" spans="1:4" x14ac:dyDescent="0.25">
      <c r="A1323" t="str">
        <f>DATA_GOES_HERE!Y1152</f>
        <v>Madison</v>
      </c>
      <c r="B1323" t="str">
        <f>IF(DATA_GOES_HERE!AH1152="","",
IF(ISNUMBER(SEARCH("*ADULTS*",DATA_GOES_HERE!AH1152)),"ADULTS",
IF(ISNUMBER(SEARCH("*CHILDREN*",DATA_GOES_HERE!AH1152)),"CHILDREN",
IF(ISNUMBER(SEARCH("*TEENS*",DATA_GOES_HERE!AH1152)),"TEENS"))))</f>
        <v>TEENS</v>
      </c>
      <c r="D1323" t="str">
        <f>CONCATENATE(DATA_GOES_HERE!A1152,CHAR(13),DATA_GOES_HERE!L1152,", ",TEXT((DATA_GOES_HERE!J1152),"MMM D")," ",TEXT((DATA_GOES_HERE!M1152), "h:mm am/pm"))</f>
        <v xml:space="preserve"> Game Time: Xbox and Play Station_x000D_Monday, Apr 18 3:00 PM</v>
      </c>
    </row>
    <row r="1324" spans="1:4" x14ac:dyDescent="0.25">
      <c r="A1324" t="str">
        <f>DATA_GOES_HERE!Y1153</f>
        <v>Madison</v>
      </c>
      <c r="B1324" t="str">
        <f>IF(DATA_GOES_HERE!AH1153="","",
IF(ISNUMBER(SEARCH("*ADULTS*",DATA_GOES_HERE!AH1153)),"ADULTS",
IF(ISNUMBER(SEARCH("*CHILDREN*",DATA_GOES_HERE!AH1153)),"CHILDREN",
IF(ISNUMBER(SEARCH("*TEENS*",DATA_GOES_HERE!AH1153)),"TEENS"))))</f>
        <v>TEENS</v>
      </c>
      <c r="D1324" t="str">
        <f>CONCATENATE(DATA_GOES_HERE!A1153,CHAR(13),DATA_GOES_HERE!L1153,", ",TEXT((DATA_GOES_HERE!J1153),"MMM D")," ",TEXT((DATA_GOES_HERE!M1153), "h:mm am/pm"))</f>
        <v xml:space="preserve"> Digital Programs_x000D_Monday, Apr 18 3:30 PM</v>
      </c>
    </row>
    <row r="1325" spans="1:4" x14ac:dyDescent="0.25">
      <c r="A1325" t="str">
        <f>DATA_GOES_HERE!Y1154</f>
        <v>Madison</v>
      </c>
      <c r="B1325" t="str">
        <f>IF(DATA_GOES_HERE!AH1154="","",
IF(ISNUMBER(SEARCH("*ADULTS*",DATA_GOES_HERE!AH1154)),"ADULTS",
IF(ISNUMBER(SEARCH("*CHILDREN*",DATA_GOES_HERE!AH1154)),"CHILDREN",
IF(ISNUMBER(SEARCH("*TEENS*",DATA_GOES_HERE!AH1154)),"TEENS"))))</f>
        <v>ADULTS</v>
      </c>
      <c r="D1325" t="str">
        <f>CONCATENATE(DATA_GOES_HERE!A1154,CHAR(13),DATA_GOES_HERE!L1154,", ",TEXT((DATA_GOES_HERE!J1154),"MMM D")," ",TEXT((DATA_GOES_HERE!M1154), "h:mm am/pm"))</f>
        <v xml:space="preserve"> Jobs Lab_x000D_Tuesday, Apr 19 10:00 AM</v>
      </c>
    </row>
    <row r="1326" spans="1:4" x14ac:dyDescent="0.25">
      <c r="A1326" t="str">
        <f>DATA_GOES_HERE!Y1155</f>
        <v>Madison</v>
      </c>
      <c r="B1326" t="str">
        <f>IF(DATA_GOES_HERE!AH1155="","",
IF(ISNUMBER(SEARCH("*ADULTS*",DATA_GOES_HERE!AH1155)),"ADULTS",
IF(ISNUMBER(SEARCH("*CHILDREN*",DATA_GOES_HERE!AH1155)),"CHILDREN",
IF(ISNUMBER(SEARCH("*TEENS*",DATA_GOES_HERE!AH1155)),"TEENS"))))</f>
        <v>ADULTS</v>
      </c>
      <c r="D1326" t="str">
        <f>CONCATENATE(DATA_GOES_HERE!A1155,CHAR(13),DATA_GOES_HERE!L1155,", ",TEXT((DATA_GOES_HERE!J1155),"MMM D")," ",TEXT((DATA_GOES_HERE!M1155), "h:mm am/pm"))</f>
        <v xml:space="preserve"> Financial Empowerment Center_x000D_Tuesday, Apr 19 3:00 PM</v>
      </c>
    </row>
    <row r="1327" spans="1:4" x14ac:dyDescent="0.25">
      <c r="A1327" t="str">
        <f>DATA_GOES_HERE!Y1156</f>
        <v>Madison</v>
      </c>
      <c r="B1327" t="str">
        <f>IF(DATA_GOES_HERE!AH1156="","",
IF(ISNUMBER(SEARCH("*ADULTS*",DATA_GOES_HERE!AH1156)),"ADULTS",
IF(ISNUMBER(SEARCH("*CHILDREN*",DATA_GOES_HERE!AH1156)),"CHILDREN",
IF(ISNUMBER(SEARCH("*TEENS*",DATA_GOES_HERE!AH1156)),"TEENS"))))</f>
        <v>TEENS</v>
      </c>
      <c r="D1327" t="str">
        <f>CONCATENATE(DATA_GOES_HERE!A1156,CHAR(13),DATA_GOES_HERE!L1156,", ",TEXT((DATA_GOES_HERE!J1156),"MMM D")," ",TEXT((DATA_GOES_HERE!M1156), "h:mm am/pm"))</f>
        <v xml:space="preserve"> Cypher_x000D_Tuesday, Apr 19 4:30 PM</v>
      </c>
    </row>
    <row r="1328" spans="1:4" x14ac:dyDescent="0.25">
      <c r="A1328" t="str">
        <f>DATA_GOES_HERE!Y1157</f>
        <v>Madison</v>
      </c>
      <c r="B1328" t="str">
        <f>IF(DATA_GOES_HERE!AH1157="","",
IF(ISNUMBER(SEARCH("*ADULTS*",DATA_GOES_HERE!AH1157)),"ADULTS",
IF(ISNUMBER(SEARCH("*CHILDREN*",DATA_GOES_HERE!AH1157)),"CHILDREN",
IF(ISNUMBER(SEARCH("*TEENS*",DATA_GOES_HERE!AH1157)),"TEENS"))))</f>
        <v>ADULTS</v>
      </c>
      <c r="D1328" t="str">
        <f>CONCATENATE(DATA_GOES_HERE!A1157,CHAR(13),DATA_GOES_HERE!L1157,", ",TEXT((DATA_GOES_HERE!J1157),"MMM D")," ",TEXT((DATA_GOES_HERE!M1157), "h:mm am/pm"))</f>
        <v xml:space="preserve"> Learn English at the Library_x000D_Tuesday, Apr 19 5:45 PM</v>
      </c>
    </row>
    <row r="1329" spans="1:4" x14ac:dyDescent="0.25">
      <c r="A1329" t="str">
        <f>DATA_GOES_HERE!Y1158</f>
        <v>Madison</v>
      </c>
      <c r="B1329" t="str">
        <f>IF(DATA_GOES_HERE!AH1158="","",
IF(ISNUMBER(SEARCH("*ADULTS*",DATA_GOES_HERE!AH1158)),"ADULTS",
IF(ISNUMBER(SEARCH("*CHILDREN*",DATA_GOES_HERE!AH1158)),"CHILDREN",
IF(ISNUMBER(SEARCH("*TEENS*",DATA_GOES_HERE!AH1158)),"TEENS"))))</f>
        <v>CHILDREN</v>
      </c>
      <c r="D1329" t="str">
        <f>CONCATENATE(DATA_GOES_HERE!A1158,CHAR(13),DATA_GOES_HERE!L1158,", ",TEXT((DATA_GOES_HERE!J1158),"MMM D")," ",TEXT((DATA_GOES_HERE!M1158), "h:mm am/pm"))</f>
        <v xml:space="preserve"> Preschool Story Time _x000D_Wednesday, Apr 20 10:30 AM</v>
      </c>
    </row>
    <row r="1330" spans="1:4" x14ac:dyDescent="0.25">
      <c r="A1330" t="str">
        <f>DATA_GOES_HERE!Y1159</f>
        <v>Madison</v>
      </c>
      <c r="B1330" t="str">
        <f>IF(DATA_GOES_HERE!AH1159="","",
IF(ISNUMBER(SEARCH("*ADULTS*",DATA_GOES_HERE!AH1159)),"ADULTS",
IF(ISNUMBER(SEARCH("*CHILDREN*",DATA_GOES_HERE!AH1159)),"CHILDREN",
IF(ISNUMBER(SEARCH("*TEENS*",DATA_GOES_HERE!AH1159)),"TEENS"))))</f>
        <v>ADULTS</v>
      </c>
      <c r="D1330" t="str">
        <f>CONCATENATE(DATA_GOES_HERE!A1159,CHAR(13),DATA_GOES_HERE!L1159,", ",TEXT((DATA_GOES_HERE!J1159),"MMM D")," ",TEXT((DATA_GOES_HERE!M1159), "h:mm am/pm"))</f>
        <v xml:space="preserve"> Making the Most out of the Library's Digital Offerings_x000D_Wednesday, Apr 20 2:00 PM</v>
      </c>
    </row>
    <row r="1331" spans="1:4" x14ac:dyDescent="0.25">
      <c r="A1331" t="str">
        <f>DATA_GOES_HERE!Y1160</f>
        <v>Madison</v>
      </c>
      <c r="B1331" t="str">
        <f>IF(DATA_GOES_HERE!AH1160="","",
IF(ISNUMBER(SEARCH("*ADULTS*",DATA_GOES_HERE!AH1160)),"ADULTS",
IF(ISNUMBER(SEARCH("*CHILDREN*",DATA_GOES_HERE!AH1160)),"CHILDREN",
IF(ISNUMBER(SEARCH("*TEENS*",DATA_GOES_HERE!AH1160)),"TEENS"))))</f>
        <v>TEENS</v>
      </c>
      <c r="D1331" t="str">
        <f>CONCATENATE(DATA_GOES_HERE!A1160,CHAR(13),DATA_GOES_HERE!L1160,", ",TEXT((DATA_GOES_HERE!J1160),"MMM D")," ",TEXT((DATA_GOES_HERE!M1160), "h:mm am/pm"))</f>
        <v xml:space="preserve"> Game Time: Xbox and Play Station_x000D_Wednesday, Apr 20 3:00 PM</v>
      </c>
    </row>
    <row r="1332" spans="1:4" x14ac:dyDescent="0.25">
      <c r="A1332" t="str">
        <f>DATA_GOES_HERE!Y1161</f>
        <v>Madison</v>
      </c>
      <c r="B1332" t="str">
        <f>IF(DATA_GOES_HERE!AH1161="","",
IF(ISNUMBER(SEARCH("*ADULTS*",DATA_GOES_HERE!AH1161)),"ADULTS",
IF(ISNUMBER(SEARCH("*CHILDREN*",DATA_GOES_HERE!AH1161)),"CHILDREN",
IF(ISNUMBER(SEARCH("*TEENS*",DATA_GOES_HERE!AH1161)),"TEENS"))))</f>
        <v>TEENS</v>
      </c>
      <c r="D1332" t="str">
        <f>CONCATENATE(DATA_GOES_HERE!A1161,CHAR(13),DATA_GOES_HERE!L1161,", ",TEXT((DATA_GOES_HERE!J1161),"MMM D")," ",TEXT((DATA_GOES_HERE!M1161), "h:mm am/pm"))</f>
        <v xml:space="preserve"> Movie Day with T.O.T.A.L._x000D_Wednesday, Apr 20 4:00 PM</v>
      </c>
    </row>
    <row r="1333" spans="1:4" x14ac:dyDescent="0.25">
      <c r="A1333" t="str">
        <f>DATA_GOES_HERE!Y1162</f>
        <v>Madison</v>
      </c>
      <c r="B1333" t="str">
        <f>IF(DATA_GOES_HERE!AH1162="","",
IF(ISNUMBER(SEARCH("*ADULTS*",DATA_GOES_HERE!AH1162)),"ADULTS",
IF(ISNUMBER(SEARCH("*CHILDREN*",DATA_GOES_HERE!AH1162)),"CHILDREN",
IF(ISNUMBER(SEARCH("*TEENS*",DATA_GOES_HERE!AH1162)),"TEENS"))))</f>
        <v>TEENS</v>
      </c>
      <c r="D1333" t="str">
        <f>CONCATENATE(DATA_GOES_HERE!A1162,CHAR(13),DATA_GOES_HERE!L1162,", ",TEXT((DATA_GOES_HERE!J1162),"MMM D")," ",TEXT((DATA_GOES_HERE!M1162), "h:mm am/pm"))</f>
        <v xml:space="preserve"> Digital Creations_x000D_Thursday, Apr 21 3:00 PM</v>
      </c>
    </row>
    <row r="1334" spans="1:4" x14ac:dyDescent="0.25">
      <c r="A1334" t="str">
        <f>DATA_GOES_HERE!Y1163</f>
        <v>Madison</v>
      </c>
      <c r="B1334" t="str">
        <f>IF(DATA_GOES_HERE!AH1163="","",
IF(ISNUMBER(SEARCH("*ADULTS*",DATA_GOES_HERE!AH1163)),"ADULTS",
IF(ISNUMBER(SEARCH("*CHILDREN*",DATA_GOES_HERE!AH1163)),"CHILDREN",
IF(ISNUMBER(SEARCH("*TEENS*",DATA_GOES_HERE!AH1163)),"TEENS"))))</f>
        <v>CHILDREN</v>
      </c>
      <c r="D1334" t="str">
        <f>CONCATENATE(DATA_GOES_HERE!A1163,CHAR(13),DATA_GOES_HERE!L1163,", ",TEXT((DATA_GOES_HERE!J1163),"MMM D")," ",TEXT((DATA_GOES_HERE!M1163), "h:mm am/pm"))</f>
        <v xml:space="preserve"> Kid Zone_x000D_Thursday, Apr 21 4:00 PM</v>
      </c>
    </row>
    <row r="1335" spans="1:4" x14ac:dyDescent="0.25">
      <c r="A1335" t="str">
        <f>DATA_GOES_HERE!Y1164</f>
        <v>Madison</v>
      </c>
      <c r="B1335" t="str">
        <f>IF(DATA_GOES_HERE!AH1164="","",
IF(ISNUMBER(SEARCH("*ADULTS*",DATA_GOES_HERE!AH1164)),"ADULTS",
IF(ISNUMBER(SEARCH("*CHILDREN*",DATA_GOES_HERE!AH1164)),"CHILDREN",
IF(ISNUMBER(SEARCH("*TEENS*",DATA_GOES_HERE!AH1164)),"TEENS"))))</f>
        <v>CHILDREN</v>
      </c>
      <c r="D1335" t="str">
        <f>CONCATENATE(DATA_GOES_HERE!A1164,CHAR(13),DATA_GOES_HERE!L1164,", ",TEXT((DATA_GOES_HERE!J1164),"MMM D")," ",TEXT((DATA_GOES_HERE!M1164), "h:mm am/pm"))</f>
        <v xml:space="preserve"> Baby Story Time_x000D_Friday, Apr 22 10:30 AM</v>
      </c>
    </row>
    <row r="1336" spans="1:4" x14ac:dyDescent="0.25">
      <c r="A1336" t="str">
        <f>DATA_GOES_HERE!Y1165</f>
        <v>Madison</v>
      </c>
      <c r="B1336" t="str">
        <f>IF(DATA_GOES_HERE!AH1165="","",
IF(ISNUMBER(SEARCH("*ADULTS*",DATA_GOES_HERE!AH1165)),"ADULTS",
IF(ISNUMBER(SEARCH("*CHILDREN*",DATA_GOES_HERE!AH1165)),"CHILDREN",
IF(ISNUMBER(SEARCH("*TEENS*",DATA_GOES_HERE!AH1165)),"TEENS"))))</f>
        <v>CHILDREN</v>
      </c>
      <c r="D1336" t="str">
        <f>CONCATENATE(DATA_GOES_HERE!A1165,CHAR(13),DATA_GOES_HERE!L1165,", ",TEXT((DATA_GOES_HERE!J1165),"MMM D")," ",TEXT((DATA_GOES_HERE!M1165), "h:mm am/pm"))</f>
        <v xml:space="preserve"> Nashville Ballet presents Cinderella_x000D_Saturday, Apr 23 10:30 AM</v>
      </c>
    </row>
    <row r="1337" spans="1:4" x14ac:dyDescent="0.25">
      <c r="A1337" t="str">
        <f>DATA_GOES_HERE!Y1166</f>
        <v>Madison</v>
      </c>
      <c r="B1337" t="str">
        <f>IF(DATA_GOES_HERE!AH1166="","",
IF(ISNUMBER(SEARCH("*ADULTS*",DATA_GOES_HERE!AH1166)),"ADULTS",
IF(ISNUMBER(SEARCH("*CHILDREN*",DATA_GOES_HERE!AH1166)),"CHILDREN",
IF(ISNUMBER(SEARCH("*TEENS*",DATA_GOES_HERE!AH1166)),"TEENS"))))</f>
        <v>TEENS</v>
      </c>
      <c r="D1337" t="str">
        <f>CONCATENATE(DATA_GOES_HERE!A1166,CHAR(13),DATA_GOES_HERE!L1166,", ",TEXT((DATA_GOES_HERE!J1166),"MMM D")," ",TEXT((DATA_GOES_HERE!M1166), "h:mm am/pm"))</f>
        <v xml:space="preserve"> Game Time: Xbox and Play Station_x000D_Monday, Apr 25 3:00 PM</v>
      </c>
    </row>
    <row r="1338" spans="1:4" x14ac:dyDescent="0.25">
      <c r="A1338" t="str">
        <f>DATA_GOES_HERE!Y1167</f>
        <v>Madison</v>
      </c>
      <c r="B1338" t="str">
        <f>IF(DATA_GOES_HERE!AH1167="","",
IF(ISNUMBER(SEARCH("*ADULTS*",DATA_GOES_HERE!AH1167)),"ADULTS",
IF(ISNUMBER(SEARCH("*CHILDREN*",DATA_GOES_HERE!AH1167)),"CHILDREN",
IF(ISNUMBER(SEARCH("*TEENS*",DATA_GOES_HERE!AH1167)),"TEENS"))))</f>
        <v>TEENS</v>
      </c>
      <c r="D1338" t="str">
        <f>CONCATENATE(DATA_GOES_HERE!A1167,CHAR(13),DATA_GOES_HERE!L1167,", ",TEXT((DATA_GOES_HERE!J1167),"MMM D")," ",TEXT((DATA_GOES_HERE!M1167), "h:mm am/pm"))</f>
        <v xml:space="preserve"> Digital Programs_x000D_Monday, Apr 25 3:30 PM</v>
      </c>
    </row>
    <row r="1339" spans="1:4" x14ac:dyDescent="0.25">
      <c r="A1339" t="str">
        <f>DATA_GOES_HERE!Y1168</f>
        <v>Madison</v>
      </c>
      <c r="B1339" t="str">
        <f>IF(DATA_GOES_HERE!AH1168="","",
IF(ISNUMBER(SEARCH("*ADULTS*",DATA_GOES_HERE!AH1168)),"ADULTS",
IF(ISNUMBER(SEARCH("*CHILDREN*",DATA_GOES_HERE!AH1168)),"CHILDREN",
IF(ISNUMBER(SEARCH("*TEENS*",DATA_GOES_HERE!AH1168)),"TEENS"))))</f>
        <v>ADULTS</v>
      </c>
      <c r="D1339" t="str">
        <f>CONCATENATE(DATA_GOES_HERE!A1168,CHAR(13),DATA_GOES_HERE!L1168,", ",TEXT((DATA_GOES_HERE!J1168),"MMM D")," ",TEXT((DATA_GOES_HERE!M1168), "h:mm am/pm"))</f>
        <v xml:space="preserve"> Jobs Lab_x000D_Tuesday, Apr 26 10:00 AM</v>
      </c>
    </row>
    <row r="1340" spans="1:4" x14ac:dyDescent="0.25">
      <c r="A1340" t="str">
        <f>DATA_GOES_HERE!Y1169</f>
        <v>Madison</v>
      </c>
      <c r="B1340" t="str">
        <f>IF(DATA_GOES_HERE!AH1169="","",
IF(ISNUMBER(SEARCH("*ADULTS*",DATA_GOES_HERE!AH1169)),"ADULTS",
IF(ISNUMBER(SEARCH("*CHILDREN*",DATA_GOES_HERE!AH1169)),"CHILDREN",
IF(ISNUMBER(SEARCH("*TEENS*",DATA_GOES_HERE!AH1169)),"TEENS"))))</f>
        <v>ADULTS</v>
      </c>
      <c r="D1340" t="str">
        <f>CONCATENATE(DATA_GOES_HERE!A1169,CHAR(13),DATA_GOES_HERE!L1169,", ",TEXT((DATA_GOES_HERE!J1169),"MMM D")," ",TEXT((DATA_GOES_HERE!M1169), "h:mm am/pm"))</f>
        <v xml:space="preserve"> Financial Empowerment Center_x000D_Tuesday, Apr 26 3:00 PM</v>
      </c>
    </row>
    <row r="1341" spans="1:4" x14ac:dyDescent="0.25">
      <c r="A1341" t="str">
        <f>DATA_GOES_HERE!Y1170</f>
        <v>Madison</v>
      </c>
      <c r="B1341" t="str">
        <f>IF(DATA_GOES_HERE!AH1170="","",
IF(ISNUMBER(SEARCH("*ADULTS*",DATA_GOES_HERE!AH1170)),"ADULTS",
IF(ISNUMBER(SEARCH("*CHILDREN*",DATA_GOES_HERE!AH1170)),"CHILDREN",
IF(ISNUMBER(SEARCH("*TEENS*",DATA_GOES_HERE!AH1170)),"TEENS"))))</f>
        <v>TEENS</v>
      </c>
      <c r="D1341" t="str">
        <f>CONCATENATE(DATA_GOES_HERE!A1170,CHAR(13),DATA_GOES_HERE!L1170,", ",TEXT((DATA_GOES_HERE!J1170),"MMM D")," ",TEXT((DATA_GOES_HERE!M1170), "h:mm am/pm"))</f>
        <v xml:space="preserve"> Cypher_x000D_Tuesday, Apr 26 4:30 PM</v>
      </c>
    </row>
    <row r="1342" spans="1:4" x14ac:dyDescent="0.25">
      <c r="A1342" t="str">
        <f>DATA_GOES_HERE!Y1171</f>
        <v>Madison</v>
      </c>
      <c r="B1342" t="str">
        <f>IF(DATA_GOES_HERE!AH1171="","",
IF(ISNUMBER(SEARCH("*ADULTS*",DATA_GOES_HERE!AH1171)),"ADULTS",
IF(ISNUMBER(SEARCH("*CHILDREN*",DATA_GOES_HERE!AH1171)),"CHILDREN",
IF(ISNUMBER(SEARCH("*TEENS*",DATA_GOES_HERE!AH1171)),"TEENS"))))</f>
        <v>ADULTS</v>
      </c>
      <c r="D1342" t="str">
        <f>CONCATENATE(DATA_GOES_HERE!A1171,CHAR(13),DATA_GOES_HERE!L1171,", ",TEXT((DATA_GOES_HERE!J1171),"MMM D")," ",TEXT((DATA_GOES_HERE!M1171), "h:mm am/pm"))</f>
        <v xml:space="preserve"> Learn English at the Library_x000D_Tuesday, Apr 26 5:45 PM</v>
      </c>
    </row>
    <row r="1343" spans="1:4" x14ac:dyDescent="0.25">
      <c r="A1343" t="str">
        <f>DATA_GOES_HERE!Y1172</f>
        <v>Madison</v>
      </c>
      <c r="B1343" t="str">
        <f>IF(DATA_GOES_HERE!AH1172="","",
IF(ISNUMBER(SEARCH("*ADULTS*",DATA_GOES_HERE!AH1172)),"ADULTS",
IF(ISNUMBER(SEARCH("*CHILDREN*",DATA_GOES_HERE!AH1172)),"CHILDREN",
IF(ISNUMBER(SEARCH("*TEENS*",DATA_GOES_HERE!AH1172)),"TEENS"))))</f>
        <v>CHILDREN</v>
      </c>
      <c r="D1343" t="str">
        <f>CONCATENATE(DATA_GOES_HERE!A1172,CHAR(13),DATA_GOES_HERE!L1172,", ",TEXT((DATA_GOES_HERE!J1172),"MMM D")," ",TEXT((DATA_GOES_HERE!M1172), "h:mm am/pm"))</f>
        <v xml:space="preserve"> Preschool Story Time _x000D_Wednesday, Apr 27 10:30 AM</v>
      </c>
    </row>
    <row r="1344" spans="1:4" x14ac:dyDescent="0.25">
      <c r="A1344" t="str">
        <f>DATA_GOES_HERE!Y1173</f>
        <v>Madison</v>
      </c>
      <c r="B1344" t="str">
        <f>IF(DATA_GOES_HERE!AH1173="","",
IF(ISNUMBER(SEARCH("*ADULTS*",DATA_GOES_HERE!AH1173)),"ADULTS",
IF(ISNUMBER(SEARCH("*CHILDREN*",DATA_GOES_HERE!AH1173)),"CHILDREN",
IF(ISNUMBER(SEARCH("*TEENS*",DATA_GOES_HERE!AH1173)),"TEENS"))))</f>
        <v>TEENS</v>
      </c>
      <c r="D1344" t="str">
        <f>CONCATENATE(DATA_GOES_HERE!A1173,CHAR(13),DATA_GOES_HERE!L1173,", ",TEXT((DATA_GOES_HERE!J1173),"MMM D")," ",TEXT((DATA_GOES_HERE!M1173), "h:mm am/pm"))</f>
        <v xml:space="preserve"> Game Time: Xbox and Play Station_x000D_Wednesday, Apr 27 3:00 PM</v>
      </c>
    </row>
    <row r="1345" spans="1:4" x14ac:dyDescent="0.25">
      <c r="A1345" t="str">
        <f>DATA_GOES_HERE!Y1174</f>
        <v>Madison</v>
      </c>
      <c r="B1345" t="str">
        <f>IF(DATA_GOES_HERE!AH1174="","",
IF(ISNUMBER(SEARCH("*ADULTS*",DATA_GOES_HERE!AH1174)),"ADULTS",
IF(ISNUMBER(SEARCH("*CHILDREN*",DATA_GOES_HERE!AH1174)),"CHILDREN",
IF(ISNUMBER(SEARCH("*TEENS*",DATA_GOES_HERE!AH1174)),"TEENS"))))</f>
        <v>TEENS</v>
      </c>
      <c r="D1345" t="str">
        <f>CONCATENATE(DATA_GOES_HERE!A1174,CHAR(13),DATA_GOES_HERE!L1174,", ",TEXT((DATA_GOES_HERE!J1174),"MMM D")," ",TEXT((DATA_GOES_HERE!M1174), "h:mm am/pm"))</f>
        <v xml:space="preserve"> Craft Day with T.O.T.A.L._x000D_Wednesday, Apr 27 4:00 PM</v>
      </c>
    </row>
    <row r="1346" spans="1:4" x14ac:dyDescent="0.25">
      <c r="A1346" t="str">
        <f>DATA_GOES_HERE!Y1175</f>
        <v>Madison</v>
      </c>
      <c r="B1346" t="str">
        <f>IF(DATA_GOES_HERE!AH1175="","",
IF(ISNUMBER(SEARCH("*ADULTS*",DATA_GOES_HERE!AH1175)),"ADULTS",
IF(ISNUMBER(SEARCH("*CHILDREN*",DATA_GOES_HERE!AH1175)),"CHILDREN",
IF(ISNUMBER(SEARCH("*TEENS*",DATA_GOES_HERE!AH1175)),"TEENS"))))</f>
        <v>TEENS</v>
      </c>
      <c r="D1346" t="str">
        <f>CONCATENATE(DATA_GOES_HERE!A1175,CHAR(13),DATA_GOES_HERE!L1175,", ",TEXT((DATA_GOES_HERE!J1175),"MMM D")," ",TEXT((DATA_GOES_HERE!M1175), "h:mm am/pm"))</f>
        <v xml:space="preserve"> Digital Creations_x000D_Thursday, Apr 28 3:00 PM</v>
      </c>
    </row>
    <row r="1347" spans="1:4" x14ac:dyDescent="0.25">
      <c r="A1347" t="str">
        <f>DATA_GOES_HERE!Y1176</f>
        <v>Madison</v>
      </c>
      <c r="B1347" t="str">
        <f>IF(DATA_GOES_HERE!AH1176="","",
IF(ISNUMBER(SEARCH("*ADULTS*",DATA_GOES_HERE!AH1176)),"ADULTS",
IF(ISNUMBER(SEARCH("*CHILDREN*",DATA_GOES_HERE!AH1176)),"CHILDREN",
IF(ISNUMBER(SEARCH("*TEENS*",DATA_GOES_HERE!AH1176)),"TEENS"))))</f>
        <v>CHILDREN</v>
      </c>
      <c r="D1347" t="str">
        <f>CONCATENATE(DATA_GOES_HERE!A1176,CHAR(13),DATA_GOES_HERE!L1176,", ",TEXT((DATA_GOES_HERE!J1176),"MMM D")," ",TEXT((DATA_GOES_HERE!M1176), "h:mm am/pm"))</f>
        <v xml:space="preserve"> Kid Zone: The Face Behind Racing: Isaac Murphy_x000D_Thursday, Apr 28 4:00 PM</v>
      </c>
    </row>
    <row r="1348" spans="1:4" x14ac:dyDescent="0.25">
      <c r="A1348" t="str">
        <f>DATA_GOES_HERE!Y1177</f>
        <v>Madison</v>
      </c>
      <c r="B1348" t="str">
        <f>IF(DATA_GOES_HERE!AH1177="","",
IF(ISNUMBER(SEARCH("*ADULTS*",DATA_GOES_HERE!AH1177)),"ADULTS",
IF(ISNUMBER(SEARCH("*CHILDREN*",DATA_GOES_HERE!AH1177)),"CHILDREN",
IF(ISNUMBER(SEARCH("*TEENS*",DATA_GOES_HERE!AH1177)),"TEENS"))))</f>
        <v>CHILDREN</v>
      </c>
      <c r="D1348" t="str">
        <f>CONCATENATE(DATA_GOES_HERE!A1177,CHAR(13),DATA_GOES_HERE!L1177,", ",TEXT((DATA_GOES_HERE!J1177),"MMM D")," ",TEXT((DATA_GOES_HERE!M1177), "h:mm am/pm"))</f>
        <v xml:space="preserve"> Baby Story Time_x000D_Friday, Apr 29 10:30 AM</v>
      </c>
    </row>
    <row r="1349" spans="1:4" x14ac:dyDescent="0.25">
      <c r="A1349" t="str">
        <f>DATA_GOES_HERE!Y1178</f>
        <v>Madison</v>
      </c>
      <c r="B1349" t="str">
        <f>IF(DATA_GOES_HERE!AH1178="","",
IF(ISNUMBER(SEARCH("*ADULTS*",DATA_GOES_HERE!AH1178)),"ADULTS",
IF(ISNUMBER(SEARCH("*CHILDREN*",DATA_GOES_HERE!AH1178)),"CHILDREN",
IF(ISNUMBER(SEARCH("*TEENS*",DATA_GOES_HERE!AH1178)),"TEENS"))))</f>
        <v>CHILDREN</v>
      </c>
      <c r="D1349" t="str">
        <f>CONCATENATE(DATA_GOES_HERE!A1178,CHAR(13),DATA_GOES_HERE!L1178,", ",TEXT((DATA_GOES_HERE!J1178),"MMM D")," ",TEXT((DATA_GOES_HERE!M1178), "h:mm am/pm"))</f>
        <v xml:space="preserve"> Baby Story Time_x000D_Monday, May 2 10:30 AM</v>
      </c>
    </row>
    <row r="1350" spans="1:4" x14ac:dyDescent="0.25">
      <c r="A1350" t="str">
        <f>DATA_GOES_HERE!Y1179</f>
        <v>Madison</v>
      </c>
      <c r="B1350" t="str">
        <f>IF(DATA_GOES_HERE!AH1179="","",
IF(ISNUMBER(SEARCH("*ADULTS*",DATA_GOES_HERE!AH1179)),"ADULTS",
IF(ISNUMBER(SEARCH("*CHILDREN*",DATA_GOES_HERE!AH1179)),"CHILDREN",
IF(ISNUMBER(SEARCH("*TEENS*",DATA_GOES_HERE!AH1179)),"TEENS"))))</f>
        <v>TEENS</v>
      </c>
      <c r="D1350" t="str">
        <f>CONCATENATE(DATA_GOES_HERE!A1179,CHAR(13),DATA_GOES_HERE!L1179,", ",TEXT((DATA_GOES_HERE!J1179),"MMM D")," ",TEXT((DATA_GOES_HERE!M1179), "h:mm am/pm"))</f>
        <v xml:space="preserve"> Game Time: Xbox and Play Station_x000D_Monday, May 2 3:00 PM</v>
      </c>
    </row>
    <row r="1351" spans="1:4" x14ac:dyDescent="0.25">
      <c r="A1351" t="str">
        <f>DATA_GOES_HERE!Y1180</f>
        <v>Madison</v>
      </c>
      <c r="B1351" t="str">
        <f>IF(DATA_GOES_HERE!AH1180="","",
IF(ISNUMBER(SEARCH("*ADULTS*",DATA_GOES_HERE!AH1180)),"ADULTS",
IF(ISNUMBER(SEARCH("*CHILDREN*",DATA_GOES_HERE!AH1180)),"CHILDREN",
IF(ISNUMBER(SEARCH("*TEENS*",DATA_GOES_HERE!AH1180)),"TEENS"))))</f>
        <v>TEENS</v>
      </c>
      <c r="D1351" t="str">
        <f>CONCATENATE(DATA_GOES_HERE!A1180,CHAR(13),DATA_GOES_HERE!L1180,", ",TEXT((DATA_GOES_HERE!J1180),"MMM D")," ",TEXT((DATA_GOES_HERE!M1180), "h:mm am/pm"))</f>
        <v xml:space="preserve"> Digital Programs_x000D_Monday, May 2 3:30 PM</v>
      </c>
    </row>
    <row r="1352" spans="1:4" x14ac:dyDescent="0.25">
      <c r="A1352" t="str">
        <f>DATA_GOES_HERE!Y1181</f>
        <v>Madison</v>
      </c>
      <c r="B1352" t="str">
        <f>IF(DATA_GOES_HERE!AH1181="","",
IF(ISNUMBER(SEARCH("*ADULTS*",DATA_GOES_HERE!AH1181)),"ADULTS",
IF(ISNUMBER(SEARCH("*CHILDREN*",DATA_GOES_HERE!AH1181)),"CHILDREN",
IF(ISNUMBER(SEARCH("*TEENS*",DATA_GOES_HERE!AH1181)),"TEENS"))))</f>
        <v>ADULTS</v>
      </c>
      <c r="D1352" t="str">
        <f>CONCATENATE(DATA_GOES_HERE!A1181,CHAR(13),DATA_GOES_HERE!L1181,", ",TEXT((DATA_GOES_HERE!J1181),"MMM D")," ",TEXT((DATA_GOES_HERE!M1181), "h:mm am/pm"))</f>
        <v xml:space="preserve"> Madison Branch Chess Club Evening_x000D_Monday, May 2 6:00 PM</v>
      </c>
    </row>
    <row r="1353" spans="1:4" x14ac:dyDescent="0.25">
      <c r="A1353" t="str">
        <f>DATA_GOES_HERE!Y1182</f>
        <v>Madison</v>
      </c>
      <c r="B1353" t="str">
        <f>IF(DATA_GOES_HERE!AH1182="","",
IF(ISNUMBER(SEARCH("*ADULTS*",DATA_GOES_HERE!AH1182)),"ADULTS",
IF(ISNUMBER(SEARCH("*CHILDREN*",DATA_GOES_HERE!AH1182)),"CHILDREN",
IF(ISNUMBER(SEARCH("*TEENS*",DATA_GOES_HERE!AH1182)),"TEENS"))))</f>
        <v>ADULTS</v>
      </c>
      <c r="D1353" t="str">
        <f>CONCATENATE(DATA_GOES_HERE!A1182,CHAR(13),DATA_GOES_HERE!L1182,", ",TEXT((DATA_GOES_HERE!J1182),"MMM D")," ",TEXT((DATA_GOES_HERE!M1182), "h:mm am/pm"))</f>
        <v xml:space="preserve"> Jobs Lab_x000D_Tuesday, May 3 10:00 AM</v>
      </c>
    </row>
    <row r="1354" spans="1:4" x14ac:dyDescent="0.25">
      <c r="A1354" t="str">
        <f>DATA_GOES_HERE!Y1183</f>
        <v>Madison</v>
      </c>
      <c r="B1354" t="str">
        <f>IF(DATA_GOES_HERE!AH1183="","",
IF(ISNUMBER(SEARCH("*ADULTS*",DATA_GOES_HERE!AH1183)),"ADULTS",
IF(ISNUMBER(SEARCH("*CHILDREN*",DATA_GOES_HERE!AH1183)),"CHILDREN",
IF(ISNUMBER(SEARCH("*TEENS*",DATA_GOES_HERE!AH1183)),"TEENS"))))</f>
        <v>ADULTS</v>
      </c>
      <c r="D1354" t="str">
        <f>CONCATENATE(DATA_GOES_HERE!A1183,CHAR(13),DATA_GOES_HERE!L1183,", ",TEXT((DATA_GOES_HERE!J1183),"MMM D")," ",TEXT((DATA_GOES_HERE!M1183), "h:mm am/pm"))</f>
        <v xml:space="preserve"> Financial Empowerment Center_x000D_Tuesday, May 3 3:00 PM</v>
      </c>
    </row>
    <row r="1355" spans="1:4" x14ac:dyDescent="0.25">
      <c r="A1355" t="str">
        <f>DATA_GOES_HERE!Y1184</f>
        <v>Madison</v>
      </c>
      <c r="B1355" t="str">
        <f>IF(DATA_GOES_HERE!AH1184="","",
IF(ISNUMBER(SEARCH("*ADULTS*",DATA_GOES_HERE!AH1184)),"ADULTS",
IF(ISNUMBER(SEARCH("*CHILDREN*",DATA_GOES_HERE!AH1184)),"CHILDREN",
IF(ISNUMBER(SEARCH("*TEENS*",DATA_GOES_HERE!AH1184)),"TEENS"))))</f>
        <v>ADULTS</v>
      </c>
      <c r="D1355" t="str">
        <f>CONCATENATE(DATA_GOES_HERE!A1184,CHAR(13),DATA_GOES_HERE!L1184,", ",TEXT((DATA_GOES_HERE!J1184),"MMM D")," ",TEXT((DATA_GOES_HERE!M1184), "h:mm am/pm"))</f>
        <v xml:space="preserve"> Learn English at the Library_x000D_Tuesday, May 3 5:45 PM</v>
      </c>
    </row>
    <row r="1356" spans="1:4" x14ac:dyDescent="0.25">
      <c r="A1356" t="str">
        <f>DATA_GOES_HERE!Y1185</f>
        <v>Madison</v>
      </c>
      <c r="B1356" t="str">
        <f>IF(DATA_GOES_HERE!AH1185="","",
IF(ISNUMBER(SEARCH("*ADULTS*",DATA_GOES_HERE!AH1185)),"ADULTS",
IF(ISNUMBER(SEARCH("*CHILDREN*",DATA_GOES_HERE!AH1185)),"CHILDREN",
IF(ISNUMBER(SEARCH("*TEENS*",DATA_GOES_HERE!AH1185)),"TEENS"))))</f>
        <v>CHILDREN</v>
      </c>
      <c r="D1356" t="str">
        <f>CONCATENATE(DATA_GOES_HERE!A1185,CHAR(13),DATA_GOES_HERE!L1185,", ",TEXT((DATA_GOES_HERE!J1185),"MMM D")," ",TEXT((DATA_GOES_HERE!M1185), "h:mm am/pm"))</f>
        <v xml:space="preserve"> Preschool Story Time _x000D_Wednesday, May 4 10:30 AM</v>
      </c>
    </row>
    <row r="1357" spans="1:4" x14ac:dyDescent="0.25">
      <c r="A1357" t="str">
        <f>DATA_GOES_HERE!Y1186</f>
        <v>Madison</v>
      </c>
      <c r="B1357" t="str">
        <f>IF(DATA_GOES_HERE!AH1186="","",
IF(ISNUMBER(SEARCH("*ADULTS*",DATA_GOES_HERE!AH1186)),"ADULTS",
IF(ISNUMBER(SEARCH("*CHILDREN*",DATA_GOES_HERE!AH1186)),"CHILDREN",
IF(ISNUMBER(SEARCH("*TEENS*",DATA_GOES_HERE!AH1186)),"TEENS"))))</f>
        <v>TEENS</v>
      </c>
      <c r="D1357" t="str">
        <f>CONCATENATE(DATA_GOES_HERE!A1186,CHAR(13),DATA_GOES_HERE!L1186,", ",TEXT((DATA_GOES_HERE!J1186),"MMM D")," ",TEXT((DATA_GOES_HERE!M1186), "h:mm am/pm"))</f>
        <v xml:space="preserve"> Game Time: Xbox and Play Station_x000D_Wednesday, May 4 3:00 PM</v>
      </c>
    </row>
    <row r="1358" spans="1:4" x14ac:dyDescent="0.25">
      <c r="A1358" t="str">
        <f>DATA_GOES_HERE!Y1187</f>
        <v>Madison</v>
      </c>
      <c r="B1358" t="str">
        <f>IF(DATA_GOES_HERE!AH1187="","",
IF(ISNUMBER(SEARCH("*ADULTS*",DATA_GOES_HERE!AH1187)),"ADULTS",
IF(ISNUMBER(SEARCH("*CHILDREN*",DATA_GOES_HERE!AH1187)),"CHILDREN",
IF(ISNUMBER(SEARCH("*TEENS*",DATA_GOES_HERE!AH1187)),"TEENS"))))</f>
        <v>TEENS</v>
      </c>
      <c r="D1358" t="str">
        <f>CONCATENATE(DATA_GOES_HERE!A1187,CHAR(13),DATA_GOES_HERE!L1187,", ",TEXT((DATA_GOES_HERE!J1187),"MMM D")," ",TEXT((DATA_GOES_HERE!M1187), "h:mm am/pm"))</f>
        <v xml:space="preserve"> Digital Creations_x000D_Thursday, May 5 3:00 PM</v>
      </c>
    </row>
    <row r="1359" spans="1:4" x14ac:dyDescent="0.25">
      <c r="A1359" t="str">
        <f>DATA_GOES_HERE!Y1188</f>
        <v>Madison</v>
      </c>
      <c r="B1359" t="str">
        <f>IF(DATA_GOES_HERE!AH1188="","",
IF(ISNUMBER(SEARCH("*ADULTS*",DATA_GOES_HERE!AH1188)),"ADULTS",
IF(ISNUMBER(SEARCH("*CHILDREN*",DATA_GOES_HERE!AH1188)),"CHILDREN",
IF(ISNUMBER(SEARCH("*TEENS*",DATA_GOES_HERE!AH1188)),"TEENS"))))</f>
        <v>CHILDREN</v>
      </c>
      <c r="D1359" t="str">
        <f>CONCATENATE(DATA_GOES_HERE!A1188,CHAR(13),DATA_GOES_HERE!L1188,", ",TEXT((DATA_GOES_HERE!J1188),"MMM D")," ",TEXT((DATA_GOES_HERE!M1188), "h:mm am/pm"))</f>
        <v xml:space="preserve"> Kid Zone_x000D_Thursday, May 5 4:00 PM</v>
      </c>
    </row>
    <row r="1360" spans="1:4" x14ac:dyDescent="0.25">
      <c r="A1360" t="str">
        <f>DATA_GOES_HERE!Y1189</f>
        <v>Madison</v>
      </c>
      <c r="B1360" t="str">
        <f>IF(DATA_GOES_HERE!AH1189="","",
IF(ISNUMBER(SEARCH("*ADULTS*",DATA_GOES_HERE!AH1189)),"ADULTS",
IF(ISNUMBER(SEARCH("*CHILDREN*",DATA_GOES_HERE!AH1189)),"CHILDREN",
IF(ISNUMBER(SEARCH("*TEENS*",DATA_GOES_HERE!AH1189)),"TEENS"))))</f>
        <v>CHILDREN</v>
      </c>
      <c r="D1360" t="str">
        <f>CONCATENATE(DATA_GOES_HERE!A1189,CHAR(13),DATA_GOES_HERE!L1189,", ",TEXT((DATA_GOES_HERE!J1189),"MMM D")," ",TEXT((DATA_GOES_HERE!M1189), "h:mm am/pm"))</f>
        <v xml:space="preserve"> Baby Story Time_x000D_Friday, May 6 10:30 AM</v>
      </c>
    </row>
    <row r="1361" spans="1:4" x14ac:dyDescent="0.25">
      <c r="A1361" t="str">
        <f>DATA_GOES_HERE!Y1190</f>
        <v>Madison</v>
      </c>
      <c r="B1361" t="str">
        <f>IF(DATA_GOES_HERE!AH1190="","",
IF(ISNUMBER(SEARCH("*ADULTS*",DATA_GOES_HERE!AH1190)),"ADULTS",
IF(ISNUMBER(SEARCH("*CHILDREN*",DATA_GOES_HERE!AH1190)),"CHILDREN",
IF(ISNUMBER(SEARCH("*TEENS*",DATA_GOES_HERE!AH1190)),"TEENS"))))</f>
        <v>TEENS</v>
      </c>
      <c r="D1361" t="str">
        <f>CONCATENATE(DATA_GOES_HERE!A1190,CHAR(13),DATA_GOES_HERE!L1190,", ",TEXT((DATA_GOES_HERE!J1190),"MMM D")," ",TEXT((DATA_GOES_HERE!M1190), "h:mm am/pm"))</f>
        <v xml:space="preserve"> Photography and Design_x000D_Friday, May 6 2:00 PM</v>
      </c>
    </row>
    <row r="1362" spans="1:4" x14ac:dyDescent="0.25">
      <c r="A1362" t="str">
        <f>DATA_GOES_HERE!Y1191</f>
        <v>Madison</v>
      </c>
      <c r="B1362" t="str">
        <f>IF(DATA_GOES_HERE!AH1191="","",
IF(ISNUMBER(SEARCH("*ADULTS*",DATA_GOES_HERE!AH1191)),"ADULTS",
IF(ISNUMBER(SEARCH("*CHILDREN*",DATA_GOES_HERE!AH1191)),"CHILDREN",
IF(ISNUMBER(SEARCH("*TEENS*",DATA_GOES_HERE!AH1191)),"TEENS"))))</f>
        <v>ADULTS</v>
      </c>
      <c r="D1362" t="str">
        <f>CONCATENATE(DATA_GOES_HERE!A1191,CHAR(13),DATA_GOES_HERE!L1191,", ",TEXT((DATA_GOES_HERE!J1191),"MMM D")," ",TEXT((DATA_GOES_HERE!M1191), "h:mm am/pm"))</f>
        <v xml:space="preserve"> Create a Family Tree_x000D_Saturday, May 7 2:00 PM</v>
      </c>
    </row>
    <row r="1363" spans="1:4" x14ac:dyDescent="0.25">
      <c r="A1363" t="str">
        <f>DATA_GOES_HERE!Y1192</f>
        <v>Madison</v>
      </c>
      <c r="B1363" t="str">
        <f>IF(DATA_GOES_HERE!AH1192="","",
IF(ISNUMBER(SEARCH("*ADULTS*",DATA_GOES_HERE!AH1192)),"ADULTS",
IF(ISNUMBER(SEARCH("*CHILDREN*",DATA_GOES_HERE!AH1192)),"CHILDREN",
IF(ISNUMBER(SEARCH("*TEENS*",DATA_GOES_HERE!AH1192)),"TEENS"))))</f>
        <v>CHILDREN</v>
      </c>
      <c r="D1363" t="str">
        <f>CONCATENATE(DATA_GOES_HERE!A1192,CHAR(13),DATA_GOES_HERE!L1192,", ",TEXT((DATA_GOES_HERE!J1192),"MMM D")," ",TEXT((DATA_GOES_HERE!M1192), "h:mm am/pm"))</f>
        <v xml:space="preserve"> Baby Story Time_x000D_Monday, May 9 10:30 AM</v>
      </c>
    </row>
    <row r="1364" spans="1:4" x14ac:dyDescent="0.25">
      <c r="A1364" t="str">
        <f>DATA_GOES_HERE!Y1193</f>
        <v>Madison</v>
      </c>
      <c r="B1364" t="str">
        <f>IF(DATA_GOES_HERE!AH1193="","",
IF(ISNUMBER(SEARCH("*ADULTS*",DATA_GOES_HERE!AH1193)),"ADULTS",
IF(ISNUMBER(SEARCH("*CHILDREN*",DATA_GOES_HERE!AH1193)),"CHILDREN",
IF(ISNUMBER(SEARCH("*TEENS*",DATA_GOES_HERE!AH1193)),"TEENS"))))</f>
        <v>TEENS</v>
      </c>
      <c r="D1364" t="str">
        <f>CONCATENATE(DATA_GOES_HERE!A1193,CHAR(13),DATA_GOES_HERE!L1193,", ",TEXT((DATA_GOES_HERE!J1193),"MMM D")," ",TEXT((DATA_GOES_HERE!M1193), "h:mm am/pm"))</f>
        <v xml:space="preserve"> Game Time: Xbox and Play Station_x000D_Monday, May 9 3:00 PM</v>
      </c>
    </row>
    <row r="1365" spans="1:4" x14ac:dyDescent="0.25">
      <c r="A1365" t="str">
        <f>DATA_GOES_HERE!Y1194</f>
        <v>Madison</v>
      </c>
      <c r="B1365" t="str">
        <f>IF(DATA_GOES_HERE!AH1194="","",
IF(ISNUMBER(SEARCH("*ADULTS*",DATA_GOES_HERE!AH1194)),"ADULTS",
IF(ISNUMBER(SEARCH("*CHILDREN*",DATA_GOES_HERE!AH1194)),"CHILDREN",
IF(ISNUMBER(SEARCH("*TEENS*",DATA_GOES_HERE!AH1194)),"TEENS"))))</f>
        <v>TEENS</v>
      </c>
      <c r="D1365" t="str">
        <f>CONCATENATE(DATA_GOES_HERE!A1194,CHAR(13),DATA_GOES_HERE!L1194,", ",TEXT((DATA_GOES_HERE!J1194),"MMM D")," ",TEXT((DATA_GOES_HERE!M1194), "h:mm am/pm"))</f>
        <v xml:space="preserve"> Digital Programs_x000D_Monday, May 9 3:30 PM</v>
      </c>
    </row>
    <row r="1366" spans="1:4" x14ac:dyDescent="0.25">
      <c r="A1366" t="str">
        <f>DATA_GOES_HERE!Y1195</f>
        <v>Madison</v>
      </c>
      <c r="B1366" t="str">
        <f>IF(DATA_GOES_HERE!AH1195="","",
IF(ISNUMBER(SEARCH("*ADULTS*",DATA_GOES_HERE!AH1195)),"ADULTS",
IF(ISNUMBER(SEARCH("*CHILDREN*",DATA_GOES_HERE!AH1195)),"CHILDREN",
IF(ISNUMBER(SEARCH("*TEENS*",DATA_GOES_HERE!AH1195)),"TEENS"))))</f>
        <v>ADULTS</v>
      </c>
      <c r="D1366" t="str">
        <f>CONCATENATE(DATA_GOES_HERE!A1195,CHAR(13),DATA_GOES_HERE!L1195,", ",TEXT((DATA_GOES_HERE!J1195),"MMM D")," ",TEXT((DATA_GOES_HERE!M1195), "h:mm am/pm"))</f>
        <v xml:space="preserve"> Jobs Lab_x000D_Tuesday, May 10 10:00 AM</v>
      </c>
    </row>
    <row r="1367" spans="1:4" x14ac:dyDescent="0.25">
      <c r="A1367" t="str">
        <f>DATA_GOES_HERE!Y1196</f>
        <v>Madison</v>
      </c>
      <c r="B1367" t="str">
        <f>IF(DATA_GOES_HERE!AH1196="","",
IF(ISNUMBER(SEARCH("*ADULTS*",DATA_GOES_HERE!AH1196)),"ADULTS",
IF(ISNUMBER(SEARCH("*CHILDREN*",DATA_GOES_HERE!AH1196)),"CHILDREN",
IF(ISNUMBER(SEARCH("*TEENS*",DATA_GOES_HERE!AH1196)),"TEENS"))))</f>
        <v>ADULTS</v>
      </c>
      <c r="D1367" t="str">
        <f>CONCATENATE(DATA_GOES_HERE!A1196,CHAR(13),DATA_GOES_HERE!L1196,", ",TEXT((DATA_GOES_HERE!J1196),"MMM D")," ",TEXT((DATA_GOES_HERE!M1196), "h:mm am/pm"))</f>
        <v xml:space="preserve"> Financial Empowerment Center_x000D_Tuesday, May 10 3:00 PM</v>
      </c>
    </row>
    <row r="1368" spans="1:4" x14ac:dyDescent="0.25">
      <c r="A1368" t="str">
        <f>DATA_GOES_HERE!Y1197</f>
        <v>Madison</v>
      </c>
      <c r="B1368" t="str">
        <f>IF(DATA_GOES_HERE!AH1197="","",
IF(ISNUMBER(SEARCH("*ADULTS*",DATA_GOES_HERE!AH1197)),"ADULTS",
IF(ISNUMBER(SEARCH("*CHILDREN*",DATA_GOES_HERE!AH1197)),"CHILDREN",
IF(ISNUMBER(SEARCH("*TEENS*",DATA_GOES_HERE!AH1197)),"TEENS"))))</f>
        <v>TEENS</v>
      </c>
      <c r="D1368" t="str">
        <f>CONCATENATE(DATA_GOES_HERE!A1197,CHAR(13),DATA_GOES_HERE!L1197,", ",TEXT((DATA_GOES_HERE!J1197),"MMM D")," ",TEXT((DATA_GOES_HERE!M1197), "h:mm am/pm"))</f>
        <v xml:space="preserve"> Cypher_x000D_Tuesday, May 10 4:30 PM</v>
      </c>
    </row>
    <row r="1369" spans="1:4" x14ac:dyDescent="0.25">
      <c r="A1369" t="str">
        <f>DATA_GOES_HERE!Y1198</f>
        <v>Madison</v>
      </c>
      <c r="B1369" t="str">
        <f>IF(DATA_GOES_HERE!AH1198="","",
IF(ISNUMBER(SEARCH("*ADULTS*",DATA_GOES_HERE!AH1198)),"ADULTS",
IF(ISNUMBER(SEARCH("*CHILDREN*",DATA_GOES_HERE!AH1198)),"CHILDREN",
IF(ISNUMBER(SEARCH("*TEENS*",DATA_GOES_HERE!AH1198)),"TEENS"))))</f>
        <v>ADULTS</v>
      </c>
      <c r="D1369" t="str">
        <f>CONCATENATE(DATA_GOES_HERE!A1198,CHAR(13),DATA_GOES_HERE!L1198,", ",TEXT((DATA_GOES_HERE!J1198),"MMM D")," ",TEXT((DATA_GOES_HERE!M1198), "h:mm am/pm"))</f>
        <v xml:space="preserve"> Learn English at the Library_x000D_Tuesday, May 10 5:45 PM</v>
      </c>
    </row>
    <row r="1370" spans="1:4" x14ac:dyDescent="0.25">
      <c r="A1370" t="str">
        <f>DATA_GOES_HERE!Y1199</f>
        <v>Madison</v>
      </c>
      <c r="B1370" t="str">
        <f>IF(DATA_GOES_HERE!AH1199="","",
IF(ISNUMBER(SEARCH("*ADULTS*",DATA_GOES_HERE!AH1199)),"ADULTS",
IF(ISNUMBER(SEARCH("*CHILDREN*",DATA_GOES_HERE!AH1199)),"CHILDREN",
IF(ISNUMBER(SEARCH("*TEENS*",DATA_GOES_HERE!AH1199)),"TEENS"))))</f>
        <v>CHILDREN</v>
      </c>
      <c r="D1370" t="str">
        <f>CONCATENATE(DATA_GOES_HERE!A1199,CHAR(13),DATA_GOES_HERE!L1199,", ",TEXT((DATA_GOES_HERE!J1199),"MMM D")," ",TEXT((DATA_GOES_HERE!M1199), "h:mm am/pm"))</f>
        <v xml:space="preserve"> Preschool Story Time _x000D_Wednesday, May 11 10:30 AM</v>
      </c>
    </row>
    <row r="1371" spans="1:4" x14ac:dyDescent="0.25">
      <c r="A1371" t="str">
        <f>DATA_GOES_HERE!Y1200</f>
        <v>Madison</v>
      </c>
      <c r="B1371" t="str">
        <f>IF(DATA_GOES_HERE!AH1200="","",
IF(ISNUMBER(SEARCH("*ADULTS*",DATA_GOES_HERE!AH1200)),"ADULTS",
IF(ISNUMBER(SEARCH("*CHILDREN*",DATA_GOES_HERE!AH1200)),"CHILDREN",
IF(ISNUMBER(SEARCH("*TEENS*",DATA_GOES_HERE!AH1200)),"TEENS"))))</f>
        <v>TEENS</v>
      </c>
      <c r="D1371" t="str">
        <f>CONCATENATE(DATA_GOES_HERE!A1200,CHAR(13),DATA_GOES_HERE!L1200,", ",TEXT((DATA_GOES_HERE!J1200),"MMM D")," ",TEXT((DATA_GOES_HERE!M1200), "h:mm am/pm"))</f>
        <v xml:space="preserve"> Game Time: Xbox and Play Station_x000D_Wednesday, May 11 3:00 PM</v>
      </c>
    </row>
    <row r="1372" spans="1:4" x14ac:dyDescent="0.25">
      <c r="A1372" t="str">
        <f>DATA_GOES_HERE!Y1201</f>
        <v>Madison</v>
      </c>
      <c r="B1372" t="str">
        <f>IF(DATA_GOES_HERE!AH1201="","",
IF(ISNUMBER(SEARCH("*ADULTS*",DATA_GOES_HERE!AH1201)),"ADULTS",
IF(ISNUMBER(SEARCH("*CHILDREN*",DATA_GOES_HERE!AH1201)),"CHILDREN",
IF(ISNUMBER(SEARCH("*TEENS*",DATA_GOES_HERE!AH1201)),"TEENS"))))</f>
        <v>TEENS</v>
      </c>
      <c r="D1372" t="str">
        <f>CONCATENATE(DATA_GOES_HERE!A1201,CHAR(13),DATA_GOES_HERE!L1201,", ",TEXT((DATA_GOES_HERE!J1201),"MMM D")," ",TEXT((DATA_GOES_HERE!M1201), "h:mm am/pm"))</f>
        <v xml:space="preserve"> Digital Creations_x000D_Thursday, May 12 3:00 PM</v>
      </c>
    </row>
    <row r="1373" spans="1:4" x14ac:dyDescent="0.25">
      <c r="A1373" t="str">
        <f>DATA_GOES_HERE!Y1202</f>
        <v>Madison</v>
      </c>
      <c r="B1373" t="str">
        <f>IF(DATA_GOES_HERE!AH1202="","",
IF(ISNUMBER(SEARCH("*ADULTS*",DATA_GOES_HERE!AH1202)),"ADULTS",
IF(ISNUMBER(SEARCH("*CHILDREN*",DATA_GOES_HERE!AH1202)),"CHILDREN",
IF(ISNUMBER(SEARCH("*TEENS*",DATA_GOES_HERE!AH1202)),"TEENS"))))</f>
        <v>CHILDREN</v>
      </c>
      <c r="D1373" t="str">
        <f>CONCATENATE(DATA_GOES_HERE!A1202,CHAR(13),DATA_GOES_HERE!L1202,", ",TEXT((DATA_GOES_HERE!J1202),"MMM D")," ",TEXT((DATA_GOES_HERE!M1202), "h:mm am/pm"))</f>
        <v xml:space="preserve"> Kid Zone_x000D_Thursday, May 12 4:00 PM</v>
      </c>
    </row>
    <row r="1374" spans="1:4" x14ac:dyDescent="0.25">
      <c r="A1374" t="str">
        <f>DATA_GOES_HERE!Y1203</f>
        <v>Madison</v>
      </c>
      <c r="B1374" t="str">
        <f>IF(DATA_GOES_HERE!AH1203="","",
IF(ISNUMBER(SEARCH("*ADULTS*",DATA_GOES_HERE!AH1203)),"ADULTS",
IF(ISNUMBER(SEARCH("*CHILDREN*",DATA_GOES_HERE!AH1203)),"CHILDREN",
IF(ISNUMBER(SEARCH("*TEENS*",DATA_GOES_HERE!AH1203)),"TEENS"))))</f>
        <v>CHILDREN</v>
      </c>
      <c r="D1374" t="str">
        <f>CONCATENATE(DATA_GOES_HERE!A1203,CHAR(13),DATA_GOES_HERE!L1203,", ",TEXT((DATA_GOES_HERE!J1203),"MMM D")," ",TEXT((DATA_GOES_HERE!M1203), "h:mm am/pm"))</f>
        <v xml:space="preserve"> Baby Story Time_x000D_Friday, May 13 10:30 AM</v>
      </c>
    </row>
    <row r="1375" spans="1:4" x14ac:dyDescent="0.25">
      <c r="A1375" t="str">
        <f>DATA_GOES_HERE!Y1204</f>
        <v>Madison</v>
      </c>
      <c r="B1375" t="str">
        <f>IF(DATA_GOES_HERE!AH1204="","",
IF(ISNUMBER(SEARCH("*ADULTS*",DATA_GOES_HERE!AH1204)),"ADULTS",
IF(ISNUMBER(SEARCH("*CHILDREN*",DATA_GOES_HERE!AH1204)),"CHILDREN",
IF(ISNUMBER(SEARCH("*TEENS*",DATA_GOES_HERE!AH1204)),"TEENS"))))</f>
        <v>TEENS</v>
      </c>
      <c r="D1375" t="str">
        <f>CONCATENATE(DATA_GOES_HERE!A1204,CHAR(13),DATA_GOES_HERE!L1204,", ",TEXT((DATA_GOES_HERE!J1204),"MMM D")," ",TEXT((DATA_GOES_HERE!M1204), "h:mm am/pm"))</f>
        <v xml:space="preserve"> Photography and Design_x000D_Friday, May 13 2:00 PM</v>
      </c>
    </row>
    <row r="1376" spans="1:4" x14ac:dyDescent="0.25">
      <c r="A1376" t="str">
        <f>DATA_GOES_HERE!Y1205</f>
        <v>Madison</v>
      </c>
      <c r="B1376" t="str">
        <f>IF(DATA_GOES_HERE!AH1205="","",
IF(ISNUMBER(SEARCH("*ADULTS*",DATA_GOES_HERE!AH1205)),"ADULTS",
IF(ISNUMBER(SEARCH("*CHILDREN*",DATA_GOES_HERE!AH1205)),"CHILDREN",
IF(ISNUMBER(SEARCH("*TEENS*",DATA_GOES_HERE!AH1205)),"TEENS"))))</f>
        <v>CHILDREN</v>
      </c>
      <c r="D1376" t="str">
        <f>CONCATENATE(DATA_GOES_HERE!A1205,CHAR(13),DATA_GOES_HERE!L1205,", ",TEXT((DATA_GOES_HERE!J1205),"MMM D")," ",TEXT((DATA_GOES_HERE!M1205), "h:mm am/pm"))</f>
        <v xml:space="preserve"> Baby Story Time_x000D_Monday, May 16 10:30 AM</v>
      </c>
    </row>
    <row r="1377" spans="1:4" x14ac:dyDescent="0.25">
      <c r="A1377" t="str">
        <f>DATA_GOES_HERE!Y1206</f>
        <v>Madison</v>
      </c>
      <c r="B1377" t="str">
        <f>IF(DATA_GOES_HERE!AH1206="","",
IF(ISNUMBER(SEARCH("*ADULTS*",DATA_GOES_HERE!AH1206)),"ADULTS",
IF(ISNUMBER(SEARCH("*CHILDREN*",DATA_GOES_HERE!AH1206)),"CHILDREN",
IF(ISNUMBER(SEARCH("*TEENS*",DATA_GOES_HERE!AH1206)),"TEENS"))))</f>
        <v>TEENS</v>
      </c>
      <c r="D1377" t="str">
        <f>CONCATENATE(DATA_GOES_HERE!A1206,CHAR(13),DATA_GOES_HERE!L1206,", ",TEXT((DATA_GOES_HERE!J1206),"MMM D")," ",TEXT((DATA_GOES_HERE!M1206), "h:mm am/pm"))</f>
        <v xml:space="preserve"> Game Time: Xbox and Play Station_x000D_Monday, May 16 3:00 PM</v>
      </c>
    </row>
    <row r="1378" spans="1:4" x14ac:dyDescent="0.25">
      <c r="A1378" t="str">
        <f>DATA_GOES_HERE!Y1207</f>
        <v>Madison</v>
      </c>
      <c r="B1378" t="str">
        <f>IF(DATA_GOES_HERE!AH1207="","",
IF(ISNUMBER(SEARCH("*ADULTS*",DATA_GOES_HERE!AH1207)),"ADULTS",
IF(ISNUMBER(SEARCH("*CHILDREN*",DATA_GOES_HERE!AH1207)),"CHILDREN",
IF(ISNUMBER(SEARCH("*TEENS*",DATA_GOES_HERE!AH1207)),"TEENS"))))</f>
        <v>TEENS</v>
      </c>
      <c r="D1378" t="str">
        <f>CONCATENATE(DATA_GOES_HERE!A1207,CHAR(13),DATA_GOES_HERE!L1207,", ",TEXT((DATA_GOES_HERE!J1207),"MMM D")," ",TEXT((DATA_GOES_HERE!M1207), "h:mm am/pm"))</f>
        <v xml:space="preserve"> Digital Programs_x000D_Monday, May 16 3:30 PM</v>
      </c>
    </row>
    <row r="1379" spans="1:4" x14ac:dyDescent="0.25">
      <c r="A1379" t="str">
        <f>DATA_GOES_HERE!Y1208</f>
        <v>Madison</v>
      </c>
      <c r="B1379" t="str">
        <f>IF(DATA_GOES_HERE!AH1208="","",
IF(ISNUMBER(SEARCH("*ADULTS*",DATA_GOES_HERE!AH1208)),"ADULTS",
IF(ISNUMBER(SEARCH("*CHILDREN*",DATA_GOES_HERE!AH1208)),"CHILDREN",
IF(ISNUMBER(SEARCH("*TEENS*",DATA_GOES_HERE!AH1208)),"TEENS"))))</f>
        <v>ADULTS</v>
      </c>
      <c r="D1379" t="str">
        <f>CONCATENATE(DATA_GOES_HERE!A1208,CHAR(13),DATA_GOES_HERE!L1208,", ",TEXT((DATA_GOES_HERE!J1208),"MMM D")," ",TEXT((DATA_GOES_HERE!M1208), "h:mm am/pm"))</f>
        <v xml:space="preserve"> Jobs Lab_x000D_Tuesday, May 17 10:00 AM</v>
      </c>
    </row>
    <row r="1380" spans="1:4" x14ac:dyDescent="0.25">
      <c r="A1380" t="str">
        <f>DATA_GOES_HERE!Y1209</f>
        <v>Madison</v>
      </c>
      <c r="B1380" t="str">
        <f>IF(DATA_GOES_HERE!AH1209="","",
IF(ISNUMBER(SEARCH("*ADULTS*",DATA_GOES_HERE!AH1209)),"ADULTS",
IF(ISNUMBER(SEARCH("*CHILDREN*",DATA_GOES_HERE!AH1209)),"CHILDREN",
IF(ISNUMBER(SEARCH("*TEENS*",DATA_GOES_HERE!AH1209)),"TEENS"))))</f>
        <v>ADULTS</v>
      </c>
      <c r="D1380" t="str">
        <f>CONCATENATE(DATA_GOES_HERE!A1209,CHAR(13),DATA_GOES_HERE!L1209,", ",TEXT((DATA_GOES_HERE!J1209),"MMM D")," ",TEXT((DATA_GOES_HERE!M1209), "h:mm am/pm"))</f>
        <v xml:space="preserve"> Financial Empowerment Center_x000D_Tuesday, May 17 3:00 PM</v>
      </c>
    </row>
    <row r="1381" spans="1:4" x14ac:dyDescent="0.25">
      <c r="A1381" t="str">
        <f>DATA_GOES_HERE!Y1210</f>
        <v>Madison</v>
      </c>
      <c r="B1381" t="str">
        <f>IF(DATA_GOES_HERE!AH1210="","",
IF(ISNUMBER(SEARCH("*ADULTS*",DATA_GOES_HERE!AH1210)),"ADULTS",
IF(ISNUMBER(SEARCH("*CHILDREN*",DATA_GOES_HERE!AH1210)),"CHILDREN",
IF(ISNUMBER(SEARCH("*TEENS*",DATA_GOES_HERE!AH1210)),"TEENS"))))</f>
        <v>TEENS</v>
      </c>
      <c r="D1381" t="str">
        <f>CONCATENATE(DATA_GOES_HERE!A1210,CHAR(13),DATA_GOES_HERE!L1210,", ",TEXT((DATA_GOES_HERE!J1210),"MMM D")," ",TEXT((DATA_GOES_HERE!M1210), "h:mm am/pm"))</f>
        <v xml:space="preserve"> Cypher_x000D_Tuesday, May 17 4:30 PM</v>
      </c>
    </row>
    <row r="1382" spans="1:4" x14ac:dyDescent="0.25">
      <c r="A1382" t="str">
        <f>DATA_GOES_HERE!Y1211</f>
        <v>Madison</v>
      </c>
      <c r="B1382" t="str">
        <f>IF(DATA_GOES_HERE!AH1211="","",
IF(ISNUMBER(SEARCH("*ADULTS*",DATA_GOES_HERE!AH1211)),"ADULTS",
IF(ISNUMBER(SEARCH("*CHILDREN*",DATA_GOES_HERE!AH1211)),"CHILDREN",
IF(ISNUMBER(SEARCH("*TEENS*",DATA_GOES_HERE!AH1211)),"TEENS"))))</f>
        <v>ADULTS</v>
      </c>
      <c r="D1382" t="str">
        <f>CONCATENATE(DATA_GOES_HERE!A1211,CHAR(13),DATA_GOES_HERE!L1211,", ",TEXT((DATA_GOES_HERE!J1211),"MMM D")," ",TEXT((DATA_GOES_HERE!M1211), "h:mm am/pm"))</f>
        <v xml:space="preserve"> Learn English at the Library_x000D_Tuesday, May 17 5:45 PM</v>
      </c>
    </row>
    <row r="1383" spans="1:4" x14ac:dyDescent="0.25">
      <c r="A1383" t="str">
        <f>DATA_GOES_HERE!Y1212</f>
        <v>Madison</v>
      </c>
      <c r="B1383" t="str">
        <f>IF(DATA_GOES_HERE!AH1212="","",
IF(ISNUMBER(SEARCH("*ADULTS*",DATA_GOES_HERE!AH1212)),"ADULTS",
IF(ISNUMBER(SEARCH("*CHILDREN*",DATA_GOES_HERE!AH1212)),"CHILDREN",
IF(ISNUMBER(SEARCH("*TEENS*",DATA_GOES_HERE!AH1212)),"TEENS"))))</f>
        <v>CHILDREN</v>
      </c>
      <c r="D1383" t="str">
        <f>CONCATENATE(DATA_GOES_HERE!A1212,CHAR(13),DATA_GOES_HERE!L1212,", ",TEXT((DATA_GOES_HERE!J1212),"MMM D")," ",TEXT((DATA_GOES_HERE!M1212), "h:mm am/pm"))</f>
        <v xml:space="preserve"> Preschool Story Time _x000D_Wednesday, May 18 10:30 AM</v>
      </c>
    </row>
    <row r="1384" spans="1:4" x14ac:dyDescent="0.25">
      <c r="A1384" t="str">
        <f>DATA_GOES_HERE!Y1213</f>
        <v>Madison</v>
      </c>
      <c r="B1384" t="str">
        <f>IF(DATA_GOES_HERE!AH1213="","",
IF(ISNUMBER(SEARCH("*ADULTS*",DATA_GOES_HERE!AH1213)),"ADULTS",
IF(ISNUMBER(SEARCH("*CHILDREN*",DATA_GOES_HERE!AH1213)),"CHILDREN",
IF(ISNUMBER(SEARCH("*TEENS*",DATA_GOES_HERE!AH1213)),"TEENS"))))</f>
        <v>TEENS</v>
      </c>
      <c r="D1384" t="str">
        <f>CONCATENATE(DATA_GOES_HERE!A1213,CHAR(13),DATA_GOES_HERE!L1213,", ",TEXT((DATA_GOES_HERE!J1213),"MMM D")," ",TEXT((DATA_GOES_HERE!M1213), "h:mm am/pm"))</f>
        <v xml:space="preserve"> Game Time: Xbox and Play Station_x000D_Wednesday, May 18 3:00 PM</v>
      </c>
    </row>
    <row r="1385" spans="1:4" x14ac:dyDescent="0.25">
      <c r="A1385" t="str">
        <f>DATA_GOES_HERE!Y1214</f>
        <v>Madison</v>
      </c>
      <c r="B1385" t="str">
        <f>IF(DATA_GOES_HERE!AH1214="","",
IF(ISNUMBER(SEARCH("*ADULTS*",DATA_GOES_HERE!AH1214)),"ADULTS",
IF(ISNUMBER(SEARCH("*CHILDREN*",DATA_GOES_HERE!AH1214)),"CHILDREN",
IF(ISNUMBER(SEARCH("*TEENS*",DATA_GOES_HERE!AH1214)),"TEENS"))))</f>
        <v>TEENS</v>
      </c>
      <c r="D1385" t="str">
        <f>CONCATENATE(DATA_GOES_HERE!A1214,CHAR(13),DATA_GOES_HERE!L1214,", ",TEXT((DATA_GOES_HERE!J1214),"MMM D")," ",TEXT((DATA_GOES_HERE!M1214), "h:mm am/pm"))</f>
        <v xml:space="preserve"> Digital Creations_x000D_Thursday, May 19 3:00 PM</v>
      </c>
    </row>
    <row r="1386" spans="1:4" x14ac:dyDescent="0.25">
      <c r="A1386" t="str">
        <f>DATA_GOES_HERE!Y1215</f>
        <v>Madison</v>
      </c>
      <c r="B1386" t="str">
        <f>IF(DATA_GOES_HERE!AH1215="","",
IF(ISNUMBER(SEARCH("*ADULTS*",DATA_GOES_HERE!AH1215)),"ADULTS",
IF(ISNUMBER(SEARCH("*CHILDREN*",DATA_GOES_HERE!AH1215)),"CHILDREN",
IF(ISNUMBER(SEARCH("*TEENS*",DATA_GOES_HERE!AH1215)),"TEENS"))))</f>
        <v>CHILDREN</v>
      </c>
      <c r="D1386" t="str">
        <f>CONCATENATE(DATA_GOES_HERE!A1215,CHAR(13),DATA_GOES_HERE!L1215,", ",TEXT((DATA_GOES_HERE!J1215),"MMM D")," ",TEXT((DATA_GOES_HERE!M1215), "h:mm am/pm"))</f>
        <v xml:space="preserve"> Kid Zone_x000D_Thursday, May 19 4:00 PM</v>
      </c>
    </row>
    <row r="1387" spans="1:4" x14ac:dyDescent="0.25">
      <c r="A1387" t="str">
        <f>DATA_GOES_HERE!Y1216</f>
        <v>Madison</v>
      </c>
      <c r="B1387" t="str">
        <f>IF(DATA_GOES_HERE!AH1216="","",
IF(ISNUMBER(SEARCH("*ADULTS*",DATA_GOES_HERE!AH1216)),"ADULTS",
IF(ISNUMBER(SEARCH("*CHILDREN*",DATA_GOES_HERE!AH1216)),"CHILDREN",
IF(ISNUMBER(SEARCH("*TEENS*",DATA_GOES_HERE!AH1216)),"TEENS"))))</f>
        <v>CHILDREN</v>
      </c>
      <c r="D1387" t="str">
        <f>CONCATENATE(DATA_GOES_HERE!A1216,CHAR(13),DATA_GOES_HERE!L1216,", ",TEXT((DATA_GOES_HERE!J1216),"MMM D")," ",TEXT((DATA_GOES_HERE!M1216), "h:mm am/pm"))</f>
        <v xml:space="preserve"> Baby Story Time_x000D_Friday, May 20 10:30 AM</v>
      </c>
    </row>
    <row r="1388" spans="1:4" x14ac:dyDescent="0.25">
      <c r="A1388" t="str">
        <f>DATA_GOES_HERE!Y1217</f>
        <v>Madison</v>
      </c>
      <c r="B1388" t="str">
        <f>IF(DATA_GOES_HERE!AH1217="","",
IF(ISNUMBER(SEARCH("*ADULTS*",DATA_GOES_HERE!AH1217)),"ADULTS",
IF(ISNUMBER(SEARCH("*CHILDREN*",DATA_GOES_HERE!AH1217)),"CHILDREN",
IF(ISNUMBER(SEARCH("*TEENS*",DATA_GOES_HERE!AH1217)),"TEENS"))))</f>
        <v>TEENS</v>
      </c>
      <c r="D1388" t="str">
        <f>CONCATENATE(DATA_GOES_HERE!A1217,CHAR(13),DATA_GOES_HERE!L1217,", ",TEXT((DATA_GOES_HERE!J1217),"MMM D")," ",TEXT((DATA_GOES_HERE!M1217), "h:mm am/pm"))</f>
        <v xml:space="preserve"> Photography and Design_x000D_Friday, May 20 2:00 PM</v>
      </c>
    </row>
    <row r="1389" spans="1:4" x14ac:dyDescent="0.25">
      <c r="A1389" t="str">
        <f>DATA_GOES_HERE!Y1218</f>
        <v>Madison</v>
      </c>
      <c r="B1389" t="str">
        <f>IF(DATA_GOES_HERE!AH1218="","",
IF(ISNUMBER(SEARCH("*ADULTS*",DATA_GOES_HERE!AH1218)),"ADULTS",
IF(ISNUMBER(SEARCH("*CHILDREN*",DATA_GOES_HERE!AH1218)),"CHILDREN",
IF(ISNUMBER(SEARCH("*TEENS*",DATA_GOES_HERE!AH1218)),"TEENS"))))</f>
        <v>CHILDREN</v>
      </c>
      <c r="D1389" t="str">
        <f>CONCATENATE(DATA_GOES_HERE!A1218,CHAR(13),DATA_GOES_HERE!L1218,", ",TEXT((DATA_GOES_HERE!J1218),"MMM D")," ",TEXT((DATA_GOES_HERE!M1218), "h:mm am/pm"))</f>
        <v xml:space="preserve"> Baby Story Time_x000D_Monday, May 23 10:30 AM</v>
      </c>
    </row>
    <row r="1390" spans="1:4" x14ac:dyDescent="0.25">
      <c r="A1390" t="str">
        <f>DATA_GOES_HERE!Y1219</f>
        <v>Madison</v>
      </c>
      <c r="B1390" t="str">
        <f>IF(DATA_GOES_HERE!AH1219="","",
IF(ISNUMBER(SEARCH("*ADULTS*",DATA_GOES_HERE!AH1219)),"ADULTS",
IF(ISNUMBER(SEARCH("*CHILDREN*",DATA_GOES_HERE!AH1219)),"CHILDREN",
IF(ISNUMBER(SEARCH("*TEENS*",DATA_GOES_HERE!AH1219)),"TEENS"))))</f>
        <v>TEENS</v>
      </c>
      <c r="D1390" t="str">
        <f>CONCATENATE(DATA_GOES_HERE!A1219,CHAR(13),DATA_GOES_HERE!L1219,", ",TEXT((DATA_GOES_HERE!J1219),"MMM D")," ",TEXT((DATA_GOES_HERE!M1219), "h:mm am/pm"))</f>
        <v xml:space="preserve"> Game Time: Xbox and Play Station_x000D_Monday, May 23 3:00 PM</v>
      </c>
    </row>
    <row r="1391" spans="1:4" x14ac:dyDescent="0.25">
      <c r="A1391" t="str">
        <f>DATA_GOES_HERE!Y1220</f>
        <v>Madison</v>
      </c>
      <c r="B1391" t="str">
        <f>IF(DATA_GOES_HERE!AH1220="","",
IF(ISNUMBER(SEARCH("*ADULTS*",DATA_GOES_HERE!AH1220)),"ADULTS",
IF(ISNUMBER(SEARCH("*CHILDREN*",DATA_GOES_HERE!AH1220)),"CHILDREN",
IF(ISNUMBER(SEARCH("*TEENS*",DATA_GOES_HERE!AH1220)),"TEENS"))))</f>
        <v>TEENS</v>
      </c>
      <c r="D1391" t="str">
        <f>CONCATENATE(DATA_GOES_HERE!A1220,CHAR(13),DATA_GOES_HERE!L1220,", ",TEXT((DATA_GOES_HERE!J1220),"MMM D")," ",TEXT((DATA_GOES_HERE!M1220), "h:mm am/pm"))</f>
        <v xml:space="preserve"> Game Time: Xbox and Play Station_x000D_Monday, May 23 3:00 PM</v>
      </c>
    </row>
    <row r="1392" spans="1:4" x14ac:dyDescent="0.25">
      <c r="A1392" t="str">
        <f>DATA_GOES_HERE!Y1221</f>
        <v>Madison</v>
      </c>
      <c r="B1392" t="str">
        <f>IF(DATA_GOES_HERE!AH1221="","",
IF(ISNUMBER(SEARCH("*ADULTS*",DATA_GOES_HERE!AH1221)),"ADULTS",
IF(ISNUMBER(SEARCH("*CHILDREN*",DATA_GOES_HERE!AH1221)),"CHILDREN",
IF(ISNUMBER(SEARCH("*TEENS*",DATA_GOES_HERE!AH1221)),"TEENS"))))</f>
        <v>TEENS</v>
      </c>
      <c r="D1392" t="str">
        <f>CONCATENATE(DATA_GOES_HERE!A1221,CHAR(13),DATA_GOES_HERE!L1221,", ",TEXT((DATA_GOES_HERE!J1221),"MMM D")," ",TEXT((DATA_GOES_HERE!M1221), "h:mm am/pm"))</f>
        <v xml:space="preserve"> Digital Programs_x000D_Monday, May 23 3:30 PM</v>
      </c>
    </row>
    <row r="1393" spans="1:4" x14ac:dyDescent="0.25">
      <c r="A1393" t="str">
        <f>DATA_GOES_HERE!Y1222</f>
        <v>Madison</v>
      </c>
      <c r="B1393" t="str">
        <f>IF(DATA_GOES_HERE!AH1222="","",
IF(ISNUMBER(SEARCH("*ADULTS*",DATA_GOES_HERE!AH1222)),"ADULTS",
IF(ISNUMBER(SEARCH("*CHILDREN*",DATA_GOES_HERE!AH1222)),"CHILDREN",
IF(ISNUMBER(SEARCH("*TEENS*",DATA_GOES_HERE!AH1222)),"TEENS"))))</f>
        <v>ADULTS</v>
      </c>
      <c r="D1393" t="str">
        <f>CONCATENATE(DATA_GOES_HERE!A1222,CHAR(13),DATA_GOES_HERE!L1222,", ",TEXT((DATA_GOES_HERE!J1222),"MMM D")," ",TEXT((DATA_GOES_HERE!M1222), "h:mm am/pm"))</f>
        <v xml:space="preserve"> Jobs Lab_x000D_Tuesday, May 24 10:00 AM</v>
      </c>
    </row>
    <row r="1394" spans="1:4" x14ac:dyDescent="0.25">
      <c r="A1394" t="str">
        <f>DATA_GOES_HERE!Y1223</f>
        <v>Madison</v>
      </c>
      <c r="B1394" t="str">
        <f>IF(DATA_GOES_HERE!AH1223="","",
IF(ISNUMBER(SEARCH("*ADULTS*",DATA_GOES_HERE!AH1223)),"ADULTS",
IF(ISNUMBER(SEARCH("*CHILDREN*",DATA_GOES_HERE!AH1223)),"CHILDREN",
IF(ISNUMBER(SEARCH("*TEENS*",DATA_GOES_HERE!AH1223)),"TEENS"))))</f>
        <v>ADULTS</v>
      </c>
      <c r="D1394" t="str">
        <f>CONCATENATE(DATA_GOES_HERE!A1223,CHAR(13),DATA_GOES_HERE!L1223,", ",TEXT((DATA_GOES_HERE!J1223),"MMM D")," ",TEXT((DATA_GOES_HERE!M1223), "h:mm am/pm"))</f>
        <v xml:space="preserve"> Financial Empowerment Center_x000D_Tuesday, May 24 3:00 PM</v>
      </c>
    </row>
    <row r="1395" spans="1:4" x14ac:dyDescent="0.25">
      <c r="A1395" t="str">
        <f>DATA_GOES_HERE!Y1224</f>
        <v>Madison</v>
      </c>
      <c r="B1395" t="str">
        <f>IF(DATA_GOES_HERE!AH1224="","",
IF(ISNUMBER(SEARCH("*ADULTS*",DATA_GOES_HERE!AH1224)),"ADULTS",
IF(ISNUMBER(SEARCH("*CHILDREN*",DATA_GOES_HERE!AH1224)),"CHILDREN",
IF(ISNUMBER(SEARCH("*TEENS*",DATA_GOES_HERE!AH1224)),"TEENS"))))</f>
        <v>TEENS</v>
      </c>
      <c r="D1395" t="str">
        <f>CONCATENATE(DATA_GOES_HERE!A1224,CHAR(13),DATA_GOES_HERE!L1224,", ",TEXT((DATA_GOES_HERE!J1224),"MMM D")," ",TEXT((DATA_GOES_HERE!M1224), "h:mm am/pm"))</f>
        <v xml:space="preserve"> Cypher_x000D_Tuesday, May 24 4:30 PM</v>
      </c>
    </row>
    <row r="1396" spans="1:4" x14ac:dyDescent="0.25">
      <c r="A1396" t="str">
        <f>DATA_GOES_HERE!Y1225</f>
        <v>Madison</v>
      </c>
      <c r="B1396" t="str">
        <f>IF(DATA_GOES_HERE!AH1225="","",
IF(ISNUMBER(SEARCH("*ADULTS*",DATA_GOES_HERE!AH1225)),"ADULTS",
IF(ISNUMBER(SEARCH("*CHILDREN*",DATA_GOES_HERE!AH1225)),"CHILDREN",
IF(ISNUMBER(SEARCH("*TEENS*",DATA_GOES_HERE!AH1225)),"TEENS"))))</f>
        <v>CHILDREN</v>
      </c>
      <c r="D1396" t="str">
        <f>CONCATENATE(DATA_GOES_HERE!A1225,CHAR(13),DATA_GOES_HERE!L1225,", ",TEXT((DATA_GOES_HERE!J1225),"MMM D")," ",TEXT((DATA_GOES_HERE!M1225), "h:mm am/pm"))</f>
        <v xml:space="preserve"> Preschool Story Time _x000D_Wednesday, May 25 10:30 AM</v>
      </c>
    </row>
    <row r="1397" spans="1:4" x14ac:dyDescent="0.25">
      <c r="A1397" t="str">
        <f>DATA_GOES_HERE!Y1226</f>
        <v>Madison</v>
      </c>
      <c r="B1397" t="str">
        <f>IF(DATA_GOES_HERE!AH1226="","",
IF(ISNUMBER(SEARCH("*ADULTS*",DATA_GOES_HERE!AH1226)),"ADULTS",
IF(ISNUMBER(SEARCH("*CHILDREN*",DATA_GOES_HERE!AH1226)),"CHILDREN",
IF(ISNUMBER(SEARCH("*TEENS*",DATA_GOES_HERE!AH1226)),"TEENS"))))</f>
        <v>TEENS</v>
      </c>
      <c r="D1397" t="str">
        <f>CONCATENATE(DATA_GOES_HERE!A1226,CHAR(13),DATA_GOES_HERE!L1226,", ",TEXT((DATA_GOES_HERE!J1226),"MMM D")," ",TEXT((DATA_GOES_HERE!M1226), "h:mm am/pm"))</f>
        <v xml:space="preserve"> Digital Creations_x000D_Thursday, May 26 3:00 PM</v>
      </c>
    </row>
    <row r="1398" spans="1:4" x14ac:dyDescent="0.25">
      <c r="A1398" t="str">
        <f>DATA_GOES_HERE!Y1227</f>
        <v>Madison</v>
      </c>
      <c r="B1398" t="str">
        <f>IF(DATA_GOES_HERE!AH1227="","",
IF(ISNUMBER(SEARCH("*ADULTS*",DATA_GOES_HERE!AH1227)),"ADULTS",
IF(ISNUMBER(SEARCH("*CHILDREN*",DATA_GOES_HERE!AH1227)),"CHILDREN",
IF(ISNUMBER(SEARCH("*TEENS*",DATA_GOES_HERE!AH1227)),"TEENS"))))</f>
        <v>CHILDREN</v>
      </c>
      <c r="D1398" t="str">
        <f>CONCATENATE(DATA_GOES_HERE!A1227,CHAR(13),DATA_GOES_HERE!L1227,", ",TEXT((DATA_GOES_HERE!J1227),"MMM D")," ",TEXT((DATA_GOES_HERE!M1227), "h:mm am/pm"))</f>
        <v xml:space="preserve"> Baby Story Time_x000D_Friday, May 27 10:30 AM</v>
      </c>
    </row>
    <row r="1399" spans="1:4" x14ac:dyDescent="0.25">
      <c r="A1399" t="str">
        <f>DATA_GOES_HERE!Y1228</f>
        <v>Madison</v>
      </c>
      <c r="B1399" t="str">
        <f>IF(DATA_GOES_HERE!AH1228="","",
IF(ISNUMBER(SEARCH("*ADULTS*",DATA_GOES_HERE!AH1228)),"ADULTS",
IF(ISNUMBER(SEARCH("*CHILDREN*",DATA_GOES_HERE!AH1228)),"CHILDREN",
IF(ISNUMBER(SEARCH("*TEENS*",DATA_GOES_HERE!AH1228)),"TEENS"))))</f>
        <v>TEENS</v>
      </c>
      <c r="D1399" t="str">
        <f>CONCATENATE(DATA_GOES_HERE!A1228,CHAR(13),DATA_GOES_HERE!L1228,", ",TEXT((DATA_GOES_HERE!J1228),"MMM D")," ",TEXT((DATA_GOES_HERE!M1228), "h:mm am/pm"))</f>
        <v xml:space="preserve"> Photography and Design_x000D_Friday, May 27 2:00 PM</v>
      </c>
    </row>
    <row r="1400" spans="1:4" x14ac:dyDescent="0.25">
      <c r="A1400" t="str">
        <f>DATA_GOES_HERE!Y1229</f>
        <v>Madison</v>
      </c>
      <c r="B1400" t="str">
        <f>IF(DATA_GOES_HERE!AH1229="","",
IF(ISNUMBER(SEARCH("*ADULTS*",DATA_GOES_HERE!AH1229)),"ADULTS",
IF(ISNUMBER(SEARCH("*CHILDREN*",DATA_GOES_HERE!AH1229)),"CHILDREN",
IF(ISNUMBER(SEARCH("*TEENS*",DATA_GOES_HERE!AH1229)),"TEENS"))))</f>
        <v>ADULTS</v>
      </c>
      <c r="D1400" t="str">
        <f>CONCATENATE(DATA_GOES_HERE!A1229,CHAR(13),DATA_GOES_HERE!L1229,", ",TEXT((DATA_GOES_HERE!J1229),"MMM D")," ",TEXT((DATA_GOES_HERE!M1229), "h:mm am/pm"))</f>
        <v xml:space="preserve"> Movies at Madison: Mr. Holmes_x000D_Saturday, May 28 2:00 PM</v>
      </c>
    </row>
    <row r="1401" spans="1:4" x14ac:dyDescent="0.25">
      <c r="A1401" t="str">
        <f>DATA_GOES_HERE!Y1230</f>
        <v>All Libraries</v>
      </c>
      <c r="B1401" t="str">
        <f>IF(DATA_GOES_HERE!AH1230="","",
IF(ISNUMBER(SEARCH("*ADULTS*",DATA_GOES_HERE!AH1230)),"ADULTS",
IF(ISNUMBER(SEARCH("*CHILDREN*",DATA_GOES_HERE!AH1230)),"CHILDREN",
IF(ISNUMBER(SEARCH("*TEENS*",DATA_GOES_HERE!AH1230)),"TEENS"))))</f>
        <v>TEENS</v>
      </c>
      <c r="D1401" t="str">
        <f>CONCATENATE(DATA_GOES_HERE!A1230,CHAR(13),DATA_GOES_HERE!L1230,", ",TEXT((DATA_GOES_HERE!J1230),"MMM D")," ",TEXT((DATA_GOES_HERE!M1230), "h:mm am/pm"))</f>
        <v xml:space="preserve"> CLOSED: All libraries closed for Memorial Day_x000D_Monday, May 30 12:00 AM</v>
      </c>
    </row>
    <row r="1402" spans="1:4" x14ac:dyDescent="0.25">
      <c r="A1402" t="str">
        <f>DATA_GOES_HERE!Y1231</f>
        <v>Madison</v>
      </c>
      <c r="B1402" t="str">
        <f>IF(DATA_GOES_HERE!AH1231="","",
IF(ISNUMBER(SEARCH("*ADULTS*",DATA_GOES_HERE!AH1231)),"ADULTS",
IF(ISNUMBER(SEARCH("*CHILDREN*",DATA_GOES_HERE!AH1231)),"CHILDREN",
IF(ISNUMBER(SEARCH("*TEENS*",DATA_GOES_HERE!AH1231)),"TEENS"))))</f>
        <v>ADULTS</v>
      </c>
      <c r="D1402" t="str">
        <f>CONCATENATE(DATA_GOES_HERE!A1231,CHAR(13),DATA_GOES_HERE!L1231,", ",TEXT((DATA_GOES_HERE!J1231),"MMM D")," ",TEXT((DATA_GOES_HERE!M1231), "h:mm am/pm"))</f>
        <v xml:space="preserve"> Jobs Lab_x000D_Tuesday, May 31 10:00 AM</v>
      </c>
    </row>
    <row r="1403" spans="1:4" x14ac:dyDescent="0.25">
      <c r="A1403" t="str">
        <f>DATA_GOES_HERE!Y1232</f>
        <v>Madison</v>
      </c>
      <c r="B1403" t="str">
        <f>IF(DATA_GOES_HERE!AH1232="","",
IF(ISNUMBER(SEARCH("*ADULTS*",DATA_GOES_HERE!AH1232)),"ADULTS",
IF(ISNUMBER(SEARCH("*CHILDREN*",DATA_GOES_HERE!AH1232)),"CHILDREN",
IF(ISNUMBER(SEARCH("*TEENS*",DATA_GOES_HERE!AH1232)),"TEENS"))))</f>
        <v>ADULTS</v>
      </c>
      <c r="D1403" t="str">
        <f>CONCATENATE(DATA_GOES_HERE!A1232,CHAR(13),DATA_GOES_HERE!L1232,", ",TEXT((DATA_GOES_HERE!J1232),"MMM D")," ",TEXT((DATA_GOES_HERE!M1232), "h:mm am/pm"))</f>
        <v xml:space="preserve"> Financial Empowerment Center_x000D_Tuesday, May 31 3:00 PM</v>
      </c>
    </row>
    <row r="1404" spans="1:4" x14ac:dyDescent="0.25">
      <c r="A1404" t="str">
        <f>DATA_GOES_HERE!Y1233</f>
        <v>Madison</v>
      </c>
      <c r="B1404" t="str">
        <f>IF(DATA_GOES_HERE!AH1233="","",
IF(ISNUMBER(SEARCH("*ADULTS*",DATA_GOES_HERE!AH1233)),"ADULTS",
IF(ISNUMBER(SEARCH("*CHILDREN*",DATA_GOES_HERE!AH1233)),"CHILDREN",
IF(ISNUMBER(SEARCH("*TEENS*",DATA_GOES_HERE!AH1233)),"TEENS"))))</f>
        <v>ADULTS</v>
      </c>
      <c r="D1404" t="str">
        <f>CONCATENATE(DATA_GOES_HERE!A1233,CHAR(13),DATA_GOES_HERE!L1233,", ",TEXT((DATA_GOES_HERE!J1233),"MMM D")," ",TEXT((DATA_GOES_HERE!M1233), "h:mm am/pm"))</f>
        <v xml:space="preserve"> Learn English at the Library_x000D_Tuesday, May 31 5:45 PM</v>
      </c>
    </row>
    <row r="1405" spans="1:4" x14ac:dyDescent="0.25">
      <c r="A1405">
        <f>DATA_GOES_HERE!Y1234</f>
        <v>0</v>
      </c>
      <c r="B1405" t="str">
        <f>IF(DATA_GOES_HERE!AH1234="","",
IF(ISNUMBER(SEARCH("*ADULTS*",DATA_GOES_HERE!AH1234)),"ADULTS",
IF(ISNUMBER(SEARCH("*CHILDREN*",DATA_GOES_HERE!AH1234)),"CHILDREN",
IF(ISNUMBER(SEARCH("*TEENS*",DATA_GOES_HERE!AH1234)),"TEENS"))))</f>
        <v/>
      </c>
      <c r="D1405" t="str">
        <f>CONCATENATE(DATA_GOES_HERE!A1234,CHAR(13),DATA_GOES_HERE!L1234,", ",TEXT((DATA_GOES_HERE!J1234),"MMM D")," ",TEXT((DATA_GOES_HERE!M1234), "h:mm am/pm"))</f>
        <v>_x000D_, Jan 0 12:00 AM</v>
      </c>
    </row>
    <row r="1406" spans="1:4" x14ac:dyDescent="0.25">
      <c r="A1406">
        <f>DATA_GOES_HERE!Y1235</f>
        <v>0</v>
      </c>
      <c r="B1406" t="str">
        <f>IF(DATA_GOES_HERE!AH1235="","",
IF(ISNUMBER(SEARCH("*ADULTS*",DATA_GOES_HERE!AH1235)),"ADULTS",
IF(ISNUMBER(SEARCH("*CHILDREN*",DATA_GOES_HERE!AH1235)),"CHILDREN",
IF(ISNUMBER(SEARCH("*TEENS*",DATA_GOES_HERE!AH1235)),"TEENS"))))</f>
        <v/>
      </c>
      <c r="D1406" t="str">
        <f>CONCATENATE(DATA_GOES_HERE!A1235,CHAR(13),DATA_GOES_HERE!L1235,", ",TEXT((DATA_GOES_HERE!J1235),"MMM D")," ",TEXT((DATA_GOES_HERE!M1235), "h:mm am/pm"))</f>
        <v>_x000D_, Jan 0 12:00 AM</v>
      </c>
    </row>
    <row r="1407" spans="1:4" x14ac:dyDescent="0.25">
      <c r="A1407">
        <f>DATA_GOES_HERE!Y1236</f>
        <v>0</v>
      </c>
      <c r="B1407" t="str">
        <f>IF(DATA_GOES_HERE!AH1236="","",
IF(ISNUMBER(SEARCH("*ADULTS*",DATA_GOES_HERE!AH1236)),"ADULTS",
IF(ISNUMBER(SEARCH("*CHILDREN*",DATA_GOES_HERE!AH1236)),"CHILDREN",
IF(ISNUMBER(SEARCH("*TEENS*",DATA_GOES_HERE!AH1236)),"TEENS"))))</f>
        <v/>
      </c>
      <c r="D1407" t="str">
        <f>CONCATENATE(DATA_GOES_HERE!A1236,CHAR(13),DATA_GOES_HERE!L1236,", ",TEXT((DATA_GOES_HERE!J1236),"MMM D")," ",TEXT((DATA_GOES_HERE!M1236), "h:mm am/pm"))</f>
        <v>_x000D_, Jan 0 12:00 AM</v>
      </c>
    </row>
    <row r="1408" spans="1:4" x14ac:dyDescent="0.25">
      <c r="A1408">
        <f>DATA_GOES_HERE!Y1237</f>
        <v>0</v>
      </c>
      <c r="B1408" t="str">
        <f>IF(DATA_GOES_HERE!AH1237="","",
IF(ISNUMBER(SEARCH("*ADULTS*",DATA_GOES_HERE!AH1237)),"ADULTS",
IF(ISNUMBER(SEARCH("*CHILDREN*",DATA_GOES_HERE!AH1237)),"CHILDREN",
IF(ISNUMBER(SEARCH("*TEENS*",DATA_GOES_HERE!AH1237)),"TEENS"))))</f>
        <v/>
      </c>
      <c r="D1408" t="str">
        <f>CONCATENATE(DATA_GOES_HERE!A1237,CHAR(13),DATA_GOES_HERE!L1237,", ",TEXT((DATA_GOES_HERE!J1237),"MMM D")," ",TEXT((DATA_GOES_HERE!M1237), "h:mm am/pm"))</f>
        <v>_x000D_, Jan 0 12:00 AM</v>
      </c>
    </row>
    <row r="1409" spans="1:4" x14ac:dyDescent="0.25">
      <c r="A1409">
        <f>DATA_GOES_HERE!Y1238</f>
        <v>0</v>
      </c>
      <c r="B1409" t="str">
        <f>IF(DATA_GOES_HERE!AH1238="","",
IF(ISNUMBER(SEARCH("*ADULTS*",DATA_GOES_HERE!AH1238)),"ADULTS",
IF(ISNUMBER(SEARCH("*CHILDREN*",DATA_GOES_HERE!AH1238)),"CHILDREN",
IF(ISNUMBER(SEARCH("*TEENS*",DATA_GOES_HERE!AH1238)),"TEENS"))))</f>
        <v/>
      </c>
      <c r="D1409" t="str">
        <f>CONCATENATE(DATA_GOES_HERE!A1238,CHAR(13),DATA_GOES_HERE!L1238,", ",TEXT((DATA_GOES_HERE!J1238),"MMM D")," ",TEXT((DATA_GOES_HERE!M1238), "h:mm am/pm"))</f>
        <v>_x000D_, Jan 0 12:00 AM</v>
      </c>
    </row>
    <row r="1410" spans="1:4" x14ac:dyDescent="0.25">
      <c r="A1410">
        <f>DATA_GOES_HERE!Y1239</f>
        <v>0</v>
      </c>
      <c r="B1410" t="str">
        <f>IF(DATA_GOES_HERE!AH1239="","",
IF(ISNUMBER(SEARCH("*ADULTS*",DATA_GOES_HERE!AH1239)),"ADULTS",
IF(ISNUMBER(SEARCH("*CHILDREN*",DATA_GOES_HERE!AH1239)),"CHILDREN",
IF(ISNUMBER(SEARCH("*TEENS*",DATA_GOES_HERE!AH1239)),"TEENS"))))</f>
        <v/>
      </c>
      <c r="D1410" t="str">
        <f>CONCATENATE(DATA_GOES_HERE!A1239,CHAR(13),DATA_GOES_HERE!L1239,", ",TEXT((DATA_GOES_HERE!J1239),"MMM D")," ",TEXT((DATA_GOES_HERE!M1239), "h:mm am/pm"))</f>
        <v>_x000D_, Jan 0 12:00 AM</v>
      </c>
    </row>
    <row r="1411" spans="1:4" x14ac:dyDescent="0.25">
      <c r="A1411">
        <f>DATA_GOES_HERE!Y1240</f>
        <v>0</v>
      </c>
      <c r="B1411" t="str">
        <f>IF(DATA_GOES_HERE!AH1240="","",
IF(ISNUMBER(SEARCH("*ADULTS*",DATA_GOES_HERE!AH1240)),"ADULTS",
IF(ISNUMBER(SEARCH("*CHILDREN*",DATA_GOES_HERE!AH1240)),"CHILDREN",
IF(ISNUMBER(SEARCH("*TEENS*",DATA_GOES_HERE!AH1240)),"TEENS"))))</f>
        <v/>
      </c>
      <c r="D1411" t="str">
        <f>CONCATENATE(DATA_GOES_HERE!A1240,CHAR(13),DATA_GOES_HERE!L1240,", ",TEXT((DATA_GOES_HERE!J1240),"MMM D")," ",TEXT((DATA_GOES_HERE!M1240), "h:mm am/pm"))</f>
        <v>_x000D_, Jan 0 12:00 AM</v>
      </c>
    </row>
    <row r="1412" spans="1:4" x14ac:dyDescent="0.25">
      <c r="A1412">
        <f>DATA_GOES_HERE!Y1241</f>
        <v>0</v>
      </c>
      <c r="B1412" t="str">
        <f>IF(DATA_GOES_HERE!AH1241="","",
IF(ISNUMBER(SEARCH("*ADULTS*",DATA_GOES_HERE!AH1241)),"ADULTS",
IF(ISNUMBER(SEARCH("*CHILDREN*",DATA_GOES_HERE!AH1241)),"CHILDREN",
IF(ISNUMBER(SEARCH("*TEENS*",DATA_GOES_HERE!AH1241)),"TEENS"))))</f>
        <v/>
      </c>
      <c r="D1412" t="str">
        <f>CONCATENATE(DATA_GOES_HERE!A1241,CHAR(13),DATA_GOES_HERE!L1241,", ",TEXT((DATA_GOES_HERE!J1241),"MMM D")," ",TEXT((DATA_GOES_HERE!M1241), "h:mm am/pm"))</f>
        <v>_x000D_, Jan 0 12:00 AM</v>
      </c>
    </row>
    <row r="1413" spans="1:4" x14ac:dyDescent="0.25">
      <c r="A1413">
        <f>DATA_GOES_HERE!Y1242</f>
        <v>0</v>
      </c>
      <c r="B1413" t="str">
        <f>IF(DATA_GOES_HERE!AH1242="","",
IF(ISNUMBER(SEARCH("*ADULTS*",DATA_GOES_HERE!AH1242)),"ADULTS",
IF(ISNUMBER(SEARCH("*CHILDREN*",DATA_GOES_HERE!AH1242)),"CHILDREN",
IF(ISNUMBER(SEARCH("*TEENS*",DATA_GOES_HERE!AH1242)),"TEENS"))))</f>
        <v/>
      </c>
      <c r="D1413" t="str">
        <f>CONCATENATE(DATA_GOES_HERE!A1242,CHAR(13),DATA_GOES_HERE!L1242,", ",TEXT((DATA_GOES_HERE!J1242),"MMM D")," ",TEXT((DATA_GOES_HERE!M1242), "h:mm am/pm"))</f>
        <v>_x000D_, Jan 0 12:00 AM</v>
      </c>
    </row>
    <row r="1414" spans="1:4" x14ac:dyDescent="0.25">
      <c r="A1414">
        <f>DATA_GOES_HERE!Y1243</f>
        <v>0</v>
      </c>
      <c r="B1414" t="str">
        <f>IF(DATA_GOES_HERE!AH1243="","",
IF(ISNUMBER(SEARCH("*ADULTS*",DATA_GOES_HERE!AH1243)),"ADULTS",
IF(ISNUMBER(SEARCH("*CHILDREN*",DATA_GOES_HERE!AH1243)),"CHILDREN",
IF(ISNUMBER(SEARCH("*TEENS*",DATA_GOES_HERE!AH1243)),"TEENS"))))</f>
        <v/>
      </c>
      <c r="D1414" t="str">
        <f>CONCATENATE(DATA_GOES_HERE!A1243,CHAR(13),DATA_GOES_HERE!L1243,", ",TEXT((DATA_GOES_HERE!J1243),"MMM D")," ",TEXT((DATA_GOES_HERE!M1243), "h:mm am/pm"))</f>
        <v>_x000D_, Jan 0 12:00 AM</v>
      </c>
    </row>
    <row r="1415" spans="1:4" x14ac:dyDescent="0.25">
      <c r="A1415">
        <f>DATA_GOES_HERE!Y1244</f>
        <v>0</v>
      </c>
      <c r="B1415" t="str">
        <f>IF(DATA_GOES_HERE!AH1244="","",
IF(ISNUMBER(SEARCH("*ADULTS*",DATA_GOES_HERE!AH1244)),"ADULTS",
IF(ISNUMBER(SEARCH("*CHILDREN*",DATA_GOES_HERE!AH1244)),"CHILDREN",
IF(ISNUMBER(SEARCH("*TEENS*",DATA_GOES_HERE!AH1244)),"TEENS"))))</f>
        <v/>
      </c>
      <c r="D1415" t="str">
        <f>CONCATENATE(DATA_GOES_HERE!A1244,CHAR(13),DATA_GOES_HERE!L1244,", ",TEXT((DATA_GOES_HERE!J1244),"MMM D")," ",TEXT((DATA_GOES_HERE!M1244), "h:mm am/pm"))</f>
        <v>_x000D_, Jan 0 12:00 AM</v>
      </c>
    </row>
    <row r="1416" spans="1:4" x14ac:dyDescent="0.25">
      <c r="A1416">
        <f>DATA_GOES_HERE!Y1245</f>
        <v>0</v>
      </c>
      <c r="B1416" t="str">
        <f>IF(DATA_GOES_HERE!AH1245="","",
IF(ISNUMBER(SEARCH("*ADULTS*",DATA_GOES_HERE!AH1245)),"ADULTS",
IF(ISNUMBER(SEARCH("*CHILDREN*",DATA_GOES_HERE!AH1245)),"CHILDREN",
IF(ISNUMBER(SEARCH("*TEENS*",DATA_GOES_HERE!AH1245)),"TEENS"))))</f>
        <v/>
      </c>
      <c r="D1416" t="str">
        <f>CONCATENATE(DATA_GOES_HERE!A1245,CHAR(13),DATA_GOES_HERE!L1245,", ",TEXT((DATA_GOES_HERE!J1245),"MMM D")," ",TEXT((DATA_GOES_HERE!M1245), "h:mm am/pm"))</f>
        <v>_x000D_, Jan 0 12:00 AM</v>
      </c>
    </row>
    <row r="1417" spans="1:4" x14ac:dyDescent="0.25">
      <c r="A1417">
        <f>DATA_GOES_HERE!Y1246</f>
        <v>0</v>
      </c>
      <c r="B1417" t="str">
        <f>IF(DATA_GOES_HERE!AH1246="","",
IF(ISNUMBER(SEARCH("*ADULTS*",DATA_GOES_HERE!AH1246)),"ADULTS",
IF(ISNUMBER(SEARCH("*CHILDREN*",DATA_GOES_HERE!AH1246)),"CHILDREN",
IF(ISNUMBER(SEARCH("*TEENS*",DATA_GOES_HERE!AH1246)),"TEENS"))))</f>
        <v/>
      </c>
      <c r="D1417" t="str">
        <f>CONCATENATE(DATA_GOES_HERE!A1246,CHAR(13),DATA_GOES_HERE!L1246,", ",TEXT((DATA_GOES_HERE!J1246),"MMM D")," ",TEXT((DATA_GOES_HERE!M1246), "h:mm am/pm"))</f>
        <v>_x000D_, Jan 0 12:00 AM</v>
      </c>
    </row>
    <row r="1418" spans="1:4" x14ac:dyDescent="0.25">
      <c r="A1418">
        <f>DATA_GOES_HERE!Y1247</f>
        <v>0</v>
      </c>
      <c r="B1418" t="str">
        <f>IF(DATA_GOES_HERE!AH1247="","",
IF(ISNUMBER(SEARCH("*ADULTS*",DATA_GOES_HERE!AH1247)),"ADULTS",
IF(ISNUMBER(SEARCH("*CHILDREN*",DATA_GOES_HERE!AH1247)),"CHILDREN",
IF(ISNUMBER(SEARCH("*TEENS*",DATA_GOES_HERE!AH1247)),"TEENS"))))</f>
        <v/>
      </c>
      <c r="D1418" t="str">
        <f>CONCATENATE(DATA_GOES_HERE!A1247,CHAR(13),DATA_GOES_HERE!L1247,", ",TEXT((DATA_GOES_HERE!J1247),"MMM D")," ",TEXT((DATA_GOES_HERE!M1247), "h:mm am/pm"))</f>
        <v>_x000D_, Jan 0 12:00 AM</v>
      </c>
    </row>
    <row r="1419" spans="1:4" x14ac:dyDescent="0.25">
      <c r="A1419">
        <f>DATA_GOES_HERE!Y1248</f>
        <v>0</v>
      </c>
      <c r="B1419" t="str">
        <f>IF(DATA_GOES_HERE!AH1248="","",
IF(ISNUMBER(SEARCH("*ADULTS*",DATA_GOES_HERE!AH1248)),"ADULTS",
IF(ISNUMBER(SEARCH("*CHILDREN*",DATA_GOES_HERE!AH1248)),"CHILDREN",
IF(ISNUMBER(SEARCH("*TEENS*",DATA_GOES_HERE!AH1248)),"TEENS"))))</f>
        <v/>
      </c>
      <c r="D1419" t="str">
        <f>CONCATENATE(DATA_GOES_HERE!A1248,CHAR(13),DATA_GOES_HERE!L1248,", ",TEXT((DATA_GOES_HERE!J1248),"MMM D")," ",TEXT((DATA_GOES_HERE!M1248), "h:mm am/pm"))</f>
        <v>_x000D_, Jan 0 12:00 AM</v>
      </c>
    </row>
    <row r="1420" spans="1:4" x14ac:dyDescent="0.25">
      <c r="A1420">
        <f>DATA_GOES_HERE!Y1249</f>
        <v>0</v>
      </c>
      <c r="B1420" t="str">
        <f>IF(DATA_GOES_HERE!AH1249="","",
IF(ISNUMBER(SEARCH("*ADULTS*",DATA_GOES_HERE!AH1249)),"ADULTS",
IF(ISNUMBER(SEARCH("*CHILDREN*",DATA_GOES_HERE!AH1249)),"CHILDREN",
IF(ISNUMBER(SEARCH("*TEENS*",DATA_GOES_HERE!AH1249)),"TEENS"))))</f>
        <v/>
      </c>
      <c r="D1420" t="str">
        <f>CONCATENATE(DATA_GOES_HERE!A1249,CHAR(13),DATA_GOES_HERE!L1249,", ",TEXT((DATA_GOES_HERE!J1249),"MMM D")," ",TEXT((DATA_GOES_HERE!M1249), "h:mm am/pm"))</f>
        <v>_x000D_, Jan 0 12:00 AM</v>
      </c>
    </row>
    <row r="1421" spans="1:4" x14ac:dyDescent="0.25">
      <c r="A1421">
        <f>DATA_GOES_HERE!Y1250</f>
        <v>0</v>
      </c>
      <c r="B1421" t="str">
        <f>IF(DATA_GOES_HERE!AH1250="","",
IF(ISNUMBER(SEARCH("*ADULTS*",DATA_GOES_HERE!AH1250)),"ADULTS",
IF(ISNUMBER(SEARCH("*CHILDREN*",DATA_GOES_HERE!AH1250)),"CHILDREN",
IF(ISNUMBER(SEARCH("*TEENS*",DATA_GOES_HERE!AH1250)),"TEENS"))))</f>
        <v/>
      </c>
      <c r="D1421" t="str">
        <f>CONCATENATE(DATA_GOES_HERE!A1250,CHAR(13),DATA_GOES_HERE!L1250,", ",TEXT((DATA_GOES_HERE!J1250),"MMM D")," ",TEXT((DATA_GOES_HERE!M1250), "h:mm am/pm"))</f>
        <v>_x000D_, Jan 0 12:00 AM</v>
      </c>
    </row>
    <row r="1422" spans="1:4" x14ac:dyDescent="0.25">
      <c r="A1422">
        <f>DATA_GOES_HERE!Y1251</f>
        <v>0</v>
      </c>
      <c r="B1422" t="str">
        <f>IF(DATA_GOES_HERE!AH1251="","",
IF(ISNUMBER(SEARCH("*ADULTS*",DATA_GOES_HERE!AH1251)),"ADULTS",
IF(ISNUMBER(SEARCH("*CHILDREN*",DATA_GOES_HERE!AH1251)),"CHILDREN",
IF(ISNUMBER(SEARCH("*TEENS*",DATA_GOES_HERE!AH1251)),"TEENS"))))</f>
        <v/>
      </c>
      <c r="D1422" t="str">
        <f>CONCATENATE(DATA_GOES_HERE!A1251,CHAR(13),DATA_GOES_HERE!L1251,", ",TEXT((DATA_GOES_HERE!J1251),"MMM D")," ",TEXT((DATA_GOES_HERE!M1251), "h:mm am/pm"))</f>
        <v>_x000D_, Jan 0 12:00 AM</v>
      </c>
    </row>
    <row r="1423" spans="1:4" x14ac:dyDescent="0.25">
      <c r="A1423">
        <f>DATA_GOES_HERE!Y1252</f>
        <v>0</v>
      </c>
      <c r="B1423" t="str">
        <f>IF(DATA_GOES_HERE!AH1252="","",
IF(ISNUMBER(SEARCH("*ADULTS*",DATA_GOES_HERE!AH1252)),"ADULTS",
IF(ISNUMBER(SEARCH("*CHILDREN*",DATA_GOES_HERE!AH1252)),"CHILDREN",
IF(ISNUMBER(SEARCH("*TEENS*",DATA_GOES_HERE!AH1252)),"TEENS"))))</f>
        <v/>
      </c>
      <c r="D1423" t="str">
        <f>CONCATENATE(DATA_GOES_HERE!A1252,CHAR(13),DATA_GOES_HERE!L1252,", ",TEXT((DATA_GOES_HERE!J1252),"MMM D")," ",TEXT((DATA_GOES_HERE!M1252), "h:mm am/pm"))</f>
        <v>_x000D_, Jan 0 12:00 AM</v>
      </c>
    </row>
    <row r="1424" spans="1:4" x14ac:dyDescent="0.25">
      <c r="A1424">
        <f>DATA_GOES_HERE!Y1253</f>
        <v>0</v>
      </c>
      <c r="B1424" t="str">
        <f>IF(DATA_GOES_HERE!AH1253="","",
IF(ISNUMBER(SEARCH("*ADULTS*",DATA_GOES_HERE!AH1253)),"ADULTS",
IF(ISNUMBER(SEARCH("*CHILDREN*",DATA_GOES_HERE!AH1253)),"CHILDREN",
IF(ISNUMBER(SEARCH("*TEENS*",DATA_GOES_HERE!AH1253)),"TEENS"))))</f>
        <v/>
      </c>
      <c r="D1424" t="str">
        <f>CONCATENATE(DATA_GOES_HERE!A1253,CHAR(13),DATA_GOES_HERE!L1253,", ",TEXT((DATA_GOES_HERE!J1253),"MMM D")," ",TEXT((DATA_GOES_HERE!M1253), "h:mm am/pm"))</f>
        <v>_x000D_, Jan 0 12:00 AM</v>
      </c>
    </row>
    <row r="1425" spans="1:4" x14ac:dyDescent="0.25">
      <c r="A1425">
        <f>DATA_GOES_HERE!Y1254</f>
        <v>0</v>
      </c>
      <c r="B1425" t="str">
        <f>IF(DATA_GOES_HERE!AH1254="","",
IF(ISNUMBER(SEARCH("*ADULTS*",DATA_GOES_HERE!AH1254)),"ADULTS",
IF(ISNUMBER(SEARCH("*CHILDREN*",DATA_GOES_HERE!AH1254)),"CHILDREN",
IF(ISNUMBER(SEARCH("*TEENS*",DATA_GOES_HERE!AH1254)),"TEENS"))))</f>
        <v/>
      </c>
      <c r="D1425" t="str">
        <f>CONCATENATE(DATA_GOES_HERE!A1254,CHAR(13),DATA_GOES_HERE!L1254,", ",TEXT((DATA_GOES_HERE!J1254),"MMM D")," ",TEXT((DATA_GOES_HERE!M1254), "h:mm am/pm"))</f>
        <v>_x000D_, Jan 0 12:00 AM</v>
      </c>
    </row>
    <row r="1426" spans="1:4" x14ac:dyDescent="0.25">
      <c r="A1426">
        <f>DATA_GOES_HERE!Y1255</f>
        <v>0</v>
      </c>
      <c r="B1426" t="str">
        <f>IF(DATA_GOES_HERE!AH1255="","",
IF(ISNUMBER(SEARCH("*ADULTS*",DATA_GOES_HERE!AH1255)),"ADULTS",
IF(ISNUMBER(SEARCH("*CHILDREN*",DATA_GOES_HERE!AH1255)),"CHILDREN",
IF(ISNUMBER(SEARCH("*TEENS*",DATA_GOES_HERE!AH1255)),"TEENS"))))</f>
        <v/>
      </c>
      <c r="D1426" t="str">
        <f>CONCATENATE(DATA_GOES_HERE!A1255,CHAR(13),DATA_GOES_HERE!L1255,", ",TEXT((DATA_GOES_HERE!J1255),"MMM D")," ",TEXT((DATA_GOES_HERE!M1255), "h:mm am/pm"))</f>
        <v>_x000D_, Jan 0 12:00 AM</v>
      </c>
    </row>
    <row r="1427" spans="1:4" x14ac:dyDescent="0.25">
      <c r="A1427">
        <f>DATA_GOES_HERE!Y1256</f>
        <v>0</v>
      </c>
      <c r="B1427" t="str">
        <f>IF(DATA_GOES_HERE!AH1256="","",
IF(ISNUMBER(SEARCH("*ADULTS*",DATA_GOES_HERE!AH1256)),"ADULTS",
IF(ISNUMBER(SEARCH("*CHILDREN*",DATA_GOES_HERE!AH1256)),"CHILDREN",
IF(ISNUMBER(SEARCH("*TEENS*",DATA_GOES_HERE!AH1256)),"TEENS"))))</f>
        <v/>
      </c>
      <c r="D1427" t="str">
        <f>CONCATENATE(DATA_GOES_HERE!A1256,CHAR(13),DATA_GOES_HERE!L1256,", ",TEXT((DATA_GOES_HERE!J1256),"MMM D")," ",TEXT((DATA_GOES_HERE!M1256), "h:mm am/pm"))</f>
        <v>_x000D_, Jan 0 12:00 AM</v>
      </c>
    </row>
    <row r="1428" spans="1:4" x14ac:dyDescent="0.25">
      <c r="A1428">
        <f>DATA_GOES_HERE!Y1257</f>
        <v>0</v>
      </c>
      <c r="B1428" t="str">
        <f>IF(DATA_GOES_HERE!AH1257="","",
IF(ISNUMBER(SEARCH("*ADULTS*",DATA_GOES_HERE!AH1257)),"ADULTS",
IF(ISNUMBER(SEARCH("*CHILDREN*",DATA_GOES_HERE!AH1257)),"CHILDREN",
IF(ISNUMBER(SEARCH("*TEENS*",DATA_GOES_HERE!AH1257)),"TEENS"))))</f>
        <v/>
      </c>
      <c r="D1428" t="str">
        <f>CONCATENATE(DATA_GOES_HERE!A1257,CHAR(13),DATA_GOES_HERE!L1257,", ",TEXT((DATA_GOES_HERE!J1257),"MMM D")," ",TEXT((DATA_GOES_HERE!M1257), "h:mm am/pm"))</f>
        <v>_x000D_, Jan 0 12:00 AM</v>
      </c>
    </row>
    <row r="1429" spans="1:4" x14ac:dyDescent="0.25">
      <c r="A1429">
        <f>DATA_GOES_HERE!Y1258</f>
        <v>0</v>
      </c>
      <c r="B1429" t="str">
        <f>IF(DATA_GOES_HERE!AH1258="","",
IF(ISNUMBER(SEARCH("*ADULTS*",DATA_GOES_HERE!AH1258)),"ADULTS",
IF(ISNUMBER(SEARCH("*CHILDREN*",DATA_GOES_HERE!AH1258)),"CHILDREN",
IF(ISNUMBER(SEARCH("*TEENS*",DATA_GOES_HERE!AH1258)),"TEENS"))))</f>
        <v/>
      </c>
      <c r="D1429" t="str">
        <f>CONCATENATE(DATA_GOES_HERE!A1258,CHAR(13),DATA_GOES_HERE!L1258,", ",TEXT((DATA_GOES_HERE!J1258),"MMM D")," ",TEXT((DATA_GOES_HERE!M1258), "h:mm am/pm"))</f>
        <v>_x000D_, Jan 0 12:00 AM</v>
      </c>
    </row>
    <row r="1430" spans="1:4" x14ac:dyDescent="0.25">
      <c r="A1430">
        <f>DATA_GOES_HERE!Y1259</f>
        <v>0</v>
      </c>
      <c r="B1430" t="str">
        <f>IF(DATA_GOES_HERE!AH1259="","",
IF(ISNUMBER(SEARCH("*ADULTS*",DATA_GOES_HERE!AH1259)),"ADULTS",
IF(ISNUMBER(SEARCH("*CHILDREN*",DATA_GOES_HERE!AH1259)),"CHILDREN",
IF(ISNUMBER(SEARCH("*TEENS*",DATA_GOES_HERE!AH1259)),"TEENS"))))</f>
        <v/>
      </c>
      <c r="D1430" t="str">
        <f>CONCATENATE(DATA_GOES_HERE!A1259,CHAR(13),DATA_GOES_HERE!L1259,", ",TEXT((DATA_GOES_HERE!J1259),"MMM D")," ",TEXT((DATA_GOES_HERE!M1259), "h:mm am/pm"))</f>
        <v>_x000D_, Jan 0 12:00 AM</v>
      </c>
    </row>
    <row r="1431" spans="1:4" x14ac:dyDescent="0.25">
      <c r="A1431">
        <f>DATA_GOES_HERE!Y1260</f>
        <v>0</v>
      </c>
      <c r="B1431" t="str">
        <f>IF(DATA_GOES_HERE!AH1260="","",
IF(ISNUMBER(SEARCH("*ADULTS*",DATA_GOES_HERE!AH1260)),"ADULTS",
IF(ISNUMBER(SEARCH("*CHILDREN*",DATA_GOES_HERE!AH1260)),"CHILDREN",
IF(ISNUMBER(SEARCH("*TEENS*",DATA_GOES_HERE!AH1260)),"TEENS"))))</f>
        <v/>
      </c>
      <c r="D1431" t="str">
        <f>CONCATENATE(DATA_GOES_HERE!A1260,CHAR(13),DATA_GOES_HERE!L1260,", ",TEXT((DATA_GOES_HERE!J1260),"MMM D")," ",TEXT((DATA_GOES_HERE!M1260), "h:mm am/pm"))</f>
        <v>_x000D_, Jan 0 12:00 AM</v>
      </c>
    </row>
    <row r="1432" spans="1:4" x14ac:dyDescent="0.25">
      <c r="A1432">
        <f>DATA_GOES_HERE!Y1261</f>
        <v>0</v>
      </c>
      <c r="B1432" t="str">
        <f>IF(DATA_GOES_HERE!AH1261="","",
IF(ISNUMBER(SEARCH("*ADULTS*",DATA_GOES_HERE!AH1261)),"ADULTS",
IF(ISNUMBER(SEARCH("*CHILDREN*",DATA_GOES_HERE!AH1261)),"CHILDREN",
IF(ISNUMBER(SEARCH("*TEENS*",DATA_GOES_HERE!AH1261)),"TEENS"))))</f>
        <v/>
      </c>
      <c r="D1432" t="str">
        <f>CONCATENATE(DATA_GOES_HERE!A1261,CHAR(13),DATA_GOES_HERE!L1261,", ",TEXT((DATA_GOES_HERE!J1261),"MMM D")," ",TEXT((DATA_GOES_HERE!M1261), "h:mm am/pm"))</f>
        <v>_x000D_, Jan 0 12:00 AM</v>
      </c>
    </row>
    <row r="1433" spans="1:4" x14ac:dyDescent="0.25">
      <c r="A1433">
        <f>DATA_GOES_HERE!Y1262</f>
        <v>0</v>
      </c>
      <c r="B1433" t="str">
        <f>IF(DATA_GOES_HERE!AH1262="","",
IF(ISNUMBER(SEARCH("*ADULTS*",DATA_GOES_HERE!AH1262)),"ADULTS",
IF(ISNUMBER(SEARCH("*CHILDREN*",DATA_GOES_HERE!AH1262)),"CHILDREN",
IF(ISNUMBER(SEARCH("*TEENS*",DATA_GOES_HERE!AH1262)),"TEENS"))))</f>
        <v/>
      </c>
      <c r="D1433" t="str">
        <f>CONCATENATE(DATA_GOES_HERE!A1262,CHAR(13),DATA_GOES_HERE!L1262,", ",TEXT((DATA_GOES_HERE!J1262),"MMM D")," ",TEXT((DATA_GOES_HERE!M1262), "h:mm am/pm"))</f>
        <v>_x000D_, Jan 0 12:00 AM</v>
      </c>
    </row>
    <row r="1434" spans="1:4" x14ac:dyDescent="0.25">
      <c r="A1434">
        <f>DATA_GOES_HERE!Y1263</f>
        <v>0</v>
      </c>
      <c r="B1434" t="str">
        <f>IF(DATA_GOES_HERE!AH1263="","",
IF(ISNUMBER(SEARCH("*ADULTS*",DATA_GOES_HERE!AH1263)),"ADULTS",
IF(ISNUMBER(SEARCH("*CHILDREN*",DATA_GOES_HERE!AH1263)),"CHILDREN",
IF(ISNUMBER(SEARCH("*TEENS*",DATA_GOES_HERE!AH1263)),"TEENS"))))</f>
        <v/>
      </c>
      <c r="D1434" t="str">
        <f>CONCATENATE(DATA_GOES_HERE!A1263,CHAR(13),DATA_GOES_HERE!L1263,", ",TEXT((DATA_GOES_HERE!J1263),"MMM D")," ",TEXT((DATA_GOES_HERE!M1263), "h:mm am/pm"))</f>
        <v>_x000D_, Jan 0 12:00 AM</v>
      </c>
    </row>
    <row r="1435" spans="1:4" x14ac:dyDescent="0.25">
      <c r="A1435">
        <f>DATA_GOES_HERE!Y1264</f>
        <v>0</v>
      </c>
      <c r="B1435" t="str">
        <f>IF(DATA_GOES_HERE!AH1264="","",
IF(ISNUMBER(SEARCH("*ADULTS*",DATA_GOES_HERE!AH1264)),"ADULTS",
IF(ISNUMBER(SEARCH("*CHILDREN*",DATA_GOES_HERE!AH1264)),"CHILDREN",
IF(ISNUMBER(SEARCH("*TEENS*",DATA_GOES_HERE!AH1264)),"TEENS"))))</f>
        <v/>
      </c>
      <c r="D1435" t="str">
        <f>CONCATENATE(DATA_GOES_HERE!A1264,CHAR(13),DATA_GOES_HERE!L1264,", ",TEXT((DATA_GOES_HERE!J1264),"MMM D")," ",TEXT((DATA_GOES_HERE!M1264), "h:mm am/pm"))</f>
        <v>_x000D_, Jan 0 12:00 AM</v>
      </c>
    </row>
    <row r="1436" spans="1:4" x14ac:dyDescent="0.25">
      <c r="A1436">
        <f>DATA_GOES_HERE!Y1265</f>
        <v>0</v>
      </c>
      <c r="B1436" t="str">
        <f>IF(DATA_GOES_HERE!AH1265="","",
IF(ISNUMBER(SEARCH("*ADULTS*",DATA_GOES_HERE!AH1265)),"ADULTS",
IF(ISNUMBER(SEARCH("*CHILDREN*",DATA_GOES_HERE!AH1265)),"CHILDREN",
IF(ISNUMBER(SEARCH("*TEENS*",DATA_GOES_HERE!AH1265)),"TEENS"))))</f>
        <v/>
      </c>
      <c r="D1436" t="str">
        <f>CONCATENATE(DATA_GOES_HERE!A1265,CHAR(13),DATA_GOES_HERE!L1265,", ",TEXT((DATA_GOES_HERE!J1265),"MMM D")," ",TEXT((DATA_GOES_HERE!M1265), "h:mm am/pm"))</f>
        <v>_x000D_, Jan 0 12:00 AM</v>
      </c>
    </row>
    <row r="1437" spans="1:4" x14ac:dyDescent="0.25">
      <c r="A1437">
        <f>DATA_GOES_HERE!Y1266</f>
        <v>0</v>
      </c>
      <c r="B1437" t="str">
        <f>IF(DATA_GOES_HERE!AH1266="","",
IF(ISNUMBER(SEARCH("*ADULTS*",DATA_GOES_HERE!AH1266)),"ADULTS",
IF(ISNUMBER(SEARCH("*CHILDREN*",DATA_GOES_HERE!AH1266)),"CHILDREN",
IF(ISNUMBER(SEARCH("*TEENS*",DATA_GOES_HERE!AH1266)),"TEENS"))))</f>
        <v/>
      </c>
      <c r="D1437" t="str">
        <f>CONCATENATE(DATA_GOES_HERE!A1266,CHAR(13),DATA_GOES_HERE!L1266,", ",TEXT((DATA_GOES_HERE!J1266),"MMM D")," ",TEXT((DATA_GOES_HERE!M1266), "h:mm am/pm"))</f>
        <v>_x000D_, Jan 0 12:00 AM</v>
      </c>
    </row>
    <row r="1438" spans="1:4" x14ac:dyDescent="0.25">
      <c r="A1438">
        <f>DATA_GOES_HERE!Y1267</f>
        <v>0</v>
      </c>
      <c r="B1438" t="str">
        <f>IF(DATA_GOES_HERE!AH1267="","",
IF(ISNUMBER(SEARCH("*ADULTS*",DATA_GOES_HERE!AH1267)),"ADULTS",
IF(ISNUMBER(SEARCH("*CHILDREN*",DATA_GOES_HERE!AH1267)),"CHILDREN",
IF(ISNUMBER(SEARCH("*TEENS*",DATA_GOES_HERE!AH1267)),"TEENS"))))</f>
        <v/>
      </c>
      <c r="D1438" t="str">
        <f>CONCATENATE(DATA_GOES_HERE!A1267,CHAR(13),DATA_GOES_HERE!L1267,", ",TEXT((DATA_GOES_HERE!J1267),"MMM D")," ",TEXT((DATA_GOES_HERE!M1267), "h:mm am/pm"))</f>
        <v>_x000D_, Jan 0 12:00 AM</v>
      </c>
    </row>
    <row r="1439" spans="1:4" x14ac:dyDescent="0.25">
      <c r="A1439">
        <f>DATA_GOES_HERE!Y1268</f>
        <v>0</v>
      </c>
      <c r="B1439" t="str">
        <f>IF(DATA_GOES_HERE!AH1268="","",
IF(ISNUMBER(SEARCH("*ADULTS*",DATA_GOES_HERE!AH1268)),"ADULTS",
IF(ISNUMBER(SEARCH("*CHILDREN*",DATA_GOES_HERE!AH1268)),"CHILDREN",
IF(ISNUMBER(SEARCH("*TEENS*",DATA_GOES_HERE!AH1268)),"TEENS"))))</f>
        <v/>
      </c>
      <c r="D1439" t="str">
        <f>CONCATENATE(DATA_GOES_HERE!A1268,CHAR(13),DATA_GOES_HERE!L1268,", ",TEXT((DATA_GOES_HERE!J1268),"MMM D")," ",TEXT((DATA_GOES_HERE!M1268), "h:mm am/pm"))</f>
        <v>_x000D_, Jan 0 12:00 AM</v>
      </c>
    </row>
    <row r="1440" spans="1:4" x14ac:dyDescent="0.25">
      <c r="A1440">
        <f>DATA_GOES_HERE!Y1269</f>
        <v>0</v>
      </c>
      <c r="B1440" t="str">
        <f>IF(DATA_GOES_HERE!AH1269="","",
IF(ISNUMBER(SEARCH("*ADULTS*",DATA_GOES_HERE!AH1269)),"ADULTS",
IF(ISNUMBER(SEARCH("*CHILDREN*",DATA_GOES_HERE!AH1269)),"CHILDREN",
IF(ISNUMBER(SEARCH("*TEENS*",DATA_GOES_HERE!AH1269)),"TEENS"))))</f>
        <v/>
      </c>
      <c r="D1440" t="str">
        <f>CONCATENATE(DATA_GOES_HERE!A1269,CHAR(13),DATA_GOES_HERE!L1269,", ",TEXT((DATA_GOES_HERE!J1269),"MMM D")," ",TEXT((DATA_GOES_HERE!M1269), "h:mm am/pm"))</f>
        <v>_x000D_, Jan 0 12:00 AM</v>
      </c>
    </row>
    <row r="1441" spans="1:4" x14ac:dyDescent="0.25">
      <c r="A1441">
        <f>DATA_GOES_HERE!Y1270</f>
        <v>0</v>
      </c>
      <c r="B1441" t="str">
        <f>IF(DATA_GOES_HERE!AH1270="","",
IF(ISNUMBER(SEARCH("*ADULTS*",DATA_GOES_HERE!AH1270)),"ADULTS",
IF(ISNUMBER(SEARCH("*CHILDREN*",DATA_GOES_HERE!AH1270)),"CHILDREN",
IF(ISNUMBER(SEARCH("*TEENS*",DATA_GOES_HERE!AH1270)),"TEENS"))))</f>
        <v/>
      </c>
      <c r="D1441" t="str">
        <f>CONCATENATE(DATA_GOES_HERE!A1270,CHAR(13),DATA_GOES_HERE!L1270,", ",TEXT((DATA_GOES_HERE!J1270),"MMM D")," ",TEXT((DATA_GOES_HERE!M1270), "h:mm am/pm"))</f>
        <v>_x000D_, Jan 0 12:00 AM</v>
      </c>
    </row>
    <row r="1442" spans="1:4" x14ac:dyDescent="0.25">
      <c r="A1442">
        <f>DATA_GOES_HERE!Y1271</f>
        <v>0</v>
      </c>
      <c r="B1442" t="str">
        <f>IF(DATA_GOES_HERE!AH1271="","",
IF(ISNUMBER(SEARCH("*ADULTS*",DATA_GOES_HERE!AH1271)),"ADULTS",
IF(ISNUMBER(SEARCH("*CHILDREN*",DATA_GOES_HERE!AH1271)),"CHILDREN",
IF(ISNUMBER(SEARCH("*TEENS*",DATA_GOES_HERE!AH1271)),"TEENS"))))</f>
        <v/>
      </c>
      <c r="D1442" t="str">
        <f>CONCATENATE(DATA_GOES_HERE!A1271,CHAR(13),DATA_GOES_HERE!L1271,", ",TEXT((DATA_GOES_HERE!J1271),"MMM D")," ",TEXT((DATA_GOES_HERE!M1271), "h:mm am/pm"))</f>
        <v>_x000D_, Jan 0 12:00 AM</v>
      </c>
    </row>
    <row r="1443" spans="1:4" x14ac:dyDescent="0.25">
      <c r="A1443">
        <f>DATA_GOES_HERE!Y1272</f>
        <v>0</v>
      </c>
      <c r="B1443" t="str">
        <f>IF(DATA_GOES_HERE!AH1272="","",
IF(ISNUMBER(SEARCH("*ADULTS*",DATA_GOES_HERE!AH1272)),"ADULTS",
IF(ISNUMBER(SEARCH("*CHILDREN*",DATA_GOES_HERE!AH1272)),"CHILDREN",
IF(ISNUMBER(SEARCH("*TEENS*",DATA_GOES_HERE!AH1272)),"TEENS"))))</f>
        <v/>
      </c>
      <c r="D1443" t="str">
        <f>CONCATENATE(DATA_GOES_HERE!A1272,CHAR(13),DATA_GOES_HERE!L1272,", ",TEXT((DATA_GOES_HERE!J1272),"MMM D")," ",TEXT((DATA_GOES_HERE!M1272), "h:mm am/pm"))</f>
        <v>_x000D_, Jan 0 12:00 AM</v>
      </c>
    </row>
    <row r="1444" spans="1:4" x14ac:dyDescent="0.25">
      <c r="A1444">
        <f>DATA_GOES_HERE!Y1273</f>
        <v>0</v>
      </c>
      <c r="B1444" t="str">
        <f>IF(DATA_GOES_HERE!AH1273="","",
IF(ISNUMBER(SEARCH("*ADULTS*",DATA_GOES_HERE!AH1273)),"ADULTS",
IF(ISNUMBER(SEARCH("*CHILDREN*",DATA_GOES_HERE!AH1273)),"CHILDREN",
IF(ISNUMBER(SEARCH("*TEENS*",DATA_GOES_HERE!AH1273)),"TEENS"))))</f>
        <v/>
      </c>
      <c r="D1444" t="str">
        <f>CONCATENATE(DATA_GOES_HERE!A1273,CHAR(13),DATA_GOES_HERE!L1273,", ",TEXT((DATA_GOES_HERE!J1273),"MMM D")," ",TEXT((DATA_GOES_HERE!M1273), "h:mm am/pm"))</f>
        <v>_x000D_, Jan 0 12:00 AM</v>
      </c>
    </row>
    <row r="1445" spans="1:4" x14ac:dyDescent="0.25">
      <c r="A1445">
        <f>DATA_GOES_HERE!Y1274</f>
        <v>0</v>
      </c>
      <c r="B1445" t="str">
        <f>IF(DATA_GOES_HERE!AH1274="","",
IF(ISNUMBER(SEARCH("*ADULTS*",DATA_GOES_HERE!AH1274)),"ADULTS",
IF(ISNUMBER(SEARCH("*CHILDREN*",DATA_GOES_HERE!AH1274)),"CHILDREN",
IF(ISNUMBER(SEARCH("*TEENS*",DATA_GOES_HERE!AH1274)),"TEENS"))))</f>
        <v/>
      </c>
      <c r="D1445" t="str">
        <f>CONCATENATE(DATA_GOES_HERE!A1274,CHAR(13),DATA_GOES_HERE!L1274,", ",TEXT((DATA_GOES_HERE!J1274),"MMM D")," ",TEXT((DATA_GOES_HERE!M1274), "h:mm am/pm"))</f>
        <v>_x000D_, Jan 0 12:00 AM</v>
      </c>
    </row>
    <row r="1446" spans="1:4" x14ac:dyDescent="0.25">
      <c r="A1446">
        <f>DATA_GOES_HERE!Y1275</f>
        <v>0</v>
      </c>
      <c r="B1446" t="str">
        <f>IF(DATA_GOES_HERE!AH1275="","",
IF(ISNUMBER(SEARCH("*ADULTS*",DATA_GOES_HERE!AH1275)),"ADULTS",
IF(ISNUMBER(SEARCH("*CHILDREN*",DATA_GOES_HERE!AH1275)),"CHILDREN",
IF(ISNUMBER(SEARCH("*TEENS*",DATA_GOES_HERE!AH1275)),"TEENS"))))</f>
        <v/>
      </c>
      <c r="D1446" t="str">
        <f>CONCATENATE(DATA_GOES_HERE!A1275,CHAR(13),DATA_GOES_HERE!L1275,", ",TEXT((DATA_GOES_HERE!J1275),"MMM D")," ",TEXT((DATA_GOES_HERE!M1275), "h:mm am/pm"))</f>
        <v>_x000D_, Jan 0 12:00 AM</v>
      </c>
    </row>
    <row r="1447" spans="1:4" x14ac:dyDescent="0.25">
      <c r="A1447">
        <f>DATA_GOES_HERE!Y1276</f>
        <v>0</v>
      </c>
      <c r="B1447" t="str">
        <f>IF(DATA_GOES_HERE!AH1276="","",
IF(ISNUMBER(SEARCH("*ADULTS*",DATA_GOES_HERE!AH1276)),"ADULTS",
IF(ISNUMBER(SEARCH("*CHILDREN*",DATA_GOES_HERE!AH1276)),"CHILDREN",
IF(ISNUMBER(SEARCH("*TEENS*",DATA_GOES_HERE!AH1276)),"TEENS"))))</f>
        <v/>
      </c>
      <c r="D1447" t="str">
        <f>CONCATENATE(DATA_GOES_HERE!A1276,CHAR(13),DATA_GOES_HERE!L1276,", ",TEXT((DATA_GOES_HERE!J1276),"MMM D")," ",TEXT((DATA_GOES_HERE!M1276), "h:mm am/pm"))</f>
        <v>_x000D_, Jan 0 12:00 AM</v>
      </c>
    </row>
    <row r="1448" spans="1:4" x14ac:dyDescent="0.25">
      <c r="A1448">
        <f>DATA_GOES_HERE!Y1277</f>
        <v>0</v>
      </c>
      <c r="B1448" t="str">
        <f>IF(DATA_GOES_HERE!AH1277="","",
IF(ISNUMBER(SEARCH("*ADULTS*",DATA_GOES_HERE!AH1277)),"ADULTS",
IF(ISNUMBER(SEARCH("*CHILDREN*",DATA_GOES_HERE!AH1277)),"CHILDREN",
IF(ISNUMBER(SEARCH("*TEENS*",DATA_GOES_HERE!AH1277)),"TEENS"))))</f>
        <v/>
      </c>
      <c r="D1448" t="str">
        <f>CONCATENATE(DATA_GOES_HERE!A1277,CHAR(13),DATA_GOES_HERE!L1277,", ",TEXT((DATA_GOES_HERE!J1277),"MMM D")," ",TEXT((DATA_GOES_HERE!M1277), "h:mm am/pm"))</f>
        <v>_x000D_, Jan 0 12:00 AM</v>
      </c>
    </row>
    <row r="1449" spans="1:4" x14ac:dyDescent="0.25">
      <c r="A1449">
        <f>DATA_GOES_HERE!Y1278</f>
        <v>0</v>
      </c>
      <c r="B1449" t="str">
        <f>IF(DATA_GOES_HERE!AH1278="","",
IF(ISNUMBER(SEARCH("*ADULTS*",DATA_GOES_HERE!AH1278)),"ADULTS",
IF(ISNUMBER(SEARCH("*CHILDREN*",DATA_GOES_HERE!AH1278)),"CHILDREN",
IF(ISNUMBER(SEARCH("*TEENS*",DATA_GOES_HERE!AH1278)),"TEENS"))))</f>
        <v/>
      </c>
      <c r="D1449" t="str">
        <f>CONCATENATE(DATA_GOES_HERE!A1278,CHAR(13),DATA_GOES_HERE!L1278,", ",TEXT((DATA_GOES_HERE!J1278),"MMM D")," ",TEXT((DATA_GOES_HERE!M1278), "h:mm am/pm"))</f>
        <v>_x000D_, Jan 0 12:00 AM</v>
      </c>
    </row>
    <row r="1450" spans="1:4" x14ac:dyDescent="0.25">
      <c r="A1450">
        <f>DATA_GOES_HERE!Y1279</f>
        <v>0</v>
      </c>
      <c r="B1450" t="str">
        <f>IF(DATA_GOES_HERE!AH1279="","",
IF(ISNUMBER(SEARCH("*ADULTS*",DATA_GOES_HERE!AH1279)),"ADULTS",
IF(ISNUMBER(SEARCH("*CHILDREN*",DATA_GOES_HERE!AH1279)),"CHILDREN",
IF(ISNUMBER(SEARCH("*TEENS*",DATA_GOES_HERE!AH1279)),"TEENS"))))</f>
        <v/>
      </c>
      <c r="D1450" t="str">
        <f>CONCATENATE(DATA_GOES_HERE!A1279,CHAR(13),DATA_GOES_HERE!L1279,", ",TEXT((DATA_GOES_HERE!J1279),"MMM D")," ",TEXT((DATA_GOES_HERE!M1279), "h:mm am/pm"))</f>
        <v>_x000D_, Jan 0 12:00 AM</v>
      </c>
    </row>
    <row r="1451" spans="1:4" x14ac:dyDescent="0.25">
      <c r="A1451">
        <f>DATA_GOES_HERE!Y1280</f>
        <v>0</v>
      </c>
      <c r="B1451" t="str">
        <f>IF(DATA_GOES_HERE!AH1280="","",
IF(ISNUMBER(SEARCH("*ADULTS*",DATA_GOES_HERE!AH1280)),"ADULTS",
IF(ISNUMBER(SEARCH("*CHILDREN*",DATA_GOES_HERE!AH1280)),"CHILDREN",
IF(ISNUMBER(SEARCH("*TEENS*",DATA_GOES_HERE!AH1280)),"TEENS"))))</f>
        <v/>
      </c>
      <c r="D1451" t="str">
        <f>CONCATENATE(DATA_GOES_HERE!A1280,CHAR(13),DATA_GOES_HERE!L1280,", ",TEXT((DATA_GOES_HERE!J1280),"MMM D")," ",TEXT((DATA_GOES_HERE!M1280), "h:mm am/pm"))</f>
        <v>_x000D_, Jan 0 12:00 AM</v>
      </c>
    </row>
    <row r="1452" spans="1:4" x14ac:dyDescent="0.25">
      <c r="A1452">
        <f>DATA_GOES_HERE!Y1281</f>
        <v>0</v>
      </c>
      <c r="B1452" t="str">
        <f>IF(DATA_GOES_HERE!AH1281="","",
IF(ISNUMBER(SEARCH("*ADULTS*",DATA_GOES_HERE!AH1281)),"ADULTS",
IF(ISNUMBER(SEARCH("*CHILDREN*",DATA_GOES_HERE!AH1281)),"CHILDREN",
IF(ISNUMBER(SEARCH("*TEENS*",DATA_GOES_HERE!AH1281)),"TEENS"))))</f>
        <v/>
      </c>
      <c r="D1452" t="str">
        <f>CONCATENATE(DATA_GOES_HERE!A1281,CHAR(13),DATA_GOES_HERE!L1281,", ",TEXT((DATA_GOES_HERE!J1281),"MMM D")," ",TEXT((DATA_GOES_HERE!M1281), "h:mm am/pm"))</f>
        <v>_x000D_, Jan 0 12:00 AM</v>
      </c>
    </row>
    <row r="1453" spans="1:4" x14ac:dyDescent="0.25">
      <c r="A1453">
        <f>DATA_GOES_HERE!Y1282</f>
        <v>0</v>
      </c>
      <c r="B1453" t="str">
        <f>IF(DATA_GOES_HERE!AH1282="","",
IF(ISNUMBER(SEARCH("*ADULTS*",DATA_GOES_HERE!AH1282)),"ADULTS",
IF(ISNUMBER(SEARCH("*CHILDREN*",DATA_GOES_HERE!AH1282)),"CHILDREN",
IF(ISNUMBER(SEARCH("*TEENS*",DATA_GOES_HERE!AH1282)),"TEENS"))))</f>
        <v/>
      </c>
      <c r="D1453" t="str">
        <f>CONCATENATE(DATA_GOES_HERE!A1282,CHAR(13),DATA_GOES_HERE!L1282,", ",TEXT((DATA_GOES_HERE!J1282),"MMM D")," ",TEXT((DATA_GOES_HERE!M1282), "h:mm am/pm"))</f>
        <v>_x000D_, Jan 0 12:00 AM</v>
      </c>
    </row>
    <row r="1454" spans="1:4" x14ac:dyDescent="0.25">
      <c r="A1454">
        <f>DATA_GOES_HERE!Y1283</f>
        <v>0</v>
      </c>
      <c r="B1454" t="str">
        <f>IF(DATA_GOES_HERE!AH1283="","",
IF(ISNUMBER(SEARCH("*ADULTS*",DATA_GOES_HERE!AH1283)),"ADULTS",
IF(ISNUMBER(SEARCH("*CHILDREN*",DATA_GOES_HERE!AH1283)),"CHILDREN",
IF(ISNUMBER(SEARCH("*TEENS*",DATA_GOES_HERE!AH1283)),"TEENS"))))</f>
        <v/>
      </c>
      <c r="D1454" t="str">
        <f>CONCATENATE(DATA_GOES_HERE!A1283,CHAR(13),DATA_GOES_HERE!L1283,", ",TEXT((DATA_GOES_HERE!J1283),"MMM D")," ",TEXT((DATA_GOES_HERE!M1283), "h:mm am/pm"))</f>
        <v>_x000D_, Jan 0 12:00 AM</v>
      </c>
    </row>
    <row r="1455" spans="1:4" x14ac:dyDescent="0.25">
      <c r="A1455">
        <f>DATA_GOES_HERE!Y1284</f>
        <v>0</v>
      </c>
      <c r="B1455" t="str">
        <f>IF(DATA_GOES_HERE!AH1284="","",
IF(ISNUMBER(SEARCH("*ADULTS*",DATA_GOES_HERE!AH1284)),"ADULTS",
IF(ISNUMBER(SEARCH("*CHILDREN*",DATA_GOES_HERE!AH1284)),"CHILDREN",
IF(ISNUMBER(SEARCH("*TEENS*",DATA_GOES_HERE!AH1284)),"TEENS"))))</f>
        <v/>
      </c>
      <c r="D1455" t="str">
        <f>CONCATENATE(DATA_GOES_HERE!A1284,CHAR(13),DATA_GOES_HERE!L1284,", ",TEXT((DATA_GOES_HERE!J1284),"MMM D")," ",TEXT((DATA_GOES_HERE!M1284), "h:mm am/pm"))</f>
        <v>_x000D_, Jan 0 12:00 AM</v>
      </c>
    </row>
    <row r="1456" spans="1:4" x14ac:dyDescent="0.25">
      <c r="A1456">
        <f>DATA_GOES_HERE!Y1285</f>
        <v>0</v>
      </c>
      <c r="B1456" t="str">
        <f>IF(DATA_GOES_HERE!AH1285="","",
IF(ISNUMBER(SEARCH("*ADULTS*",DATA_GOES_HERE!AH1285)),"ADULTS",
IF(ISNUMBER(SEARCH("*CHILDREN*",DATA_GOES_HERE!AH1285)),"CHILDREN",
IF(ISNUMBER(SEARCH("*TEENS*",DATA_GOES_HERE!AH1285)),"TEENS"))))</f>
        <v/>
      </c>
      <c r="D1456" t="str">
        <f>CONCATENATE(DATA_GOES_HERE!A1285,CHAR(13),DATA_GOES_HERE!L1285,", ",TEXT((DATA_GOES_HERE!J1285),"MMM D")," ",TEXT((DATA_GOES_HERE!M1285), "h:mm am/pm"))</f>
        <v>_x000D_, Jan 0 12:00 AM</v>
      </c>
    </row>
    <row r="1457" spans="1:4" x14ac:dyDescent="0.25">
      <c r="A1457">
        <f>DATA_GOES_HERE!Y1286</f>
        <v>0</v>
      </c>
      <c r="B1457" t="str">
        <f>IF(DATA_GOES_HERE!AH1286="","",
IF(ISNUMBER(SEARCH("*ADULTS*",DATA_GOES_HERE!AH1286)),"ADULTS",
IF(ISNUMBER(SEARCH("*CHILDREN*",DATA_GOES_HERE!AH1286)),"CHILDREN",
IF(ISNUMBER(SEARCH("*TEENS*",DATA_GOES_HERE!AH1286)),"TEENS"))))</f>
        <v/>
      </c>
      <c r="D1457" t="str">
        <f>CONCATENATE(DATA_GOES_HERE!A1286,CHAR(13),DATA_GOES_HERE!L1286,", ",TEXT((DATA_GOES_HERE!J1286),"MMM D")," ",TEXT((DATA_GOES_HERE!M1286), "h:mm am/pm"))</f>
        <v>_x000D_, Jan 0 12:00 AM</v>
      </c>
    </row>
    <row r="1458" spans="1:4" x14ac:dyDescent="0.25">
      <c r="A1458">
        <f>DATA_GOES_HERE!Y1287</f>
        <v>0</v>
      </c>
      <c r="B1458" t="str">
        <f>IF(DATA_GOES_HERE!AH1287="","",
IF(ISNUMBER(SEARCH("*ADULTS*",DATA_GOES_HERE!AH1287)),"ADULTS",
IF(ISNUMBER(SEARCH("*CHILDREN*",DATA_GOES_HERE!AH1287)),"CHILDREN",
IF(ISNUMBER(SEARCH("*TEENS*",DATA_GOES_HERE!AH1287)),"TEENS"))))</f>
        <v/>
      </c>
      <c r="D1458" t="str">
        <f>CONCATENATE(DATA_GOES_HERE!A1287,CHAR(13),DATA_GOES_HERE!L1287,", ",TEXT((DATA_GOES_HERE!J1287),"MMM D")," ",TEXT((DATA_GOES_HERE!M1287), "h:mm am/pm"))</f>
        <v>_x000D_, Jan 0 12:00 AM</v>
      </c>
    </row>
    <row r="1459" spans="1:4" x14ac:dyDescent="0.25">
      <c r="A1459">
        <f>DATA_GOES_HERE!Y1288</f>
        <v>0</v>
      </c>
      <c r="B1459" t="str">
        <f>IF(DATA_GOES_HERE!AH1288="","",
IF(ISNUMBER(SEARCH("*ADULTS*",DATA_GOES_HERE!AH1288)),"ADULTS",
IF(ISNUMBER(SEARCH("*CHILDREN*",DATA_GOES_HERE!AH1288)),"CHILDREN",
IF(ISNUMBER(SEARCH("*TEENS*",DATA_GOES_HERE!AH1288)),"TEENS"))))</f>
        <v/>
      </c>
      <c r="D1459" t="str">
        <f>CONCATENATE(DATA_GOES_HERE!A1288,CHAR(13),DATA_GOES_HERE!L1288,", ",TEXT((DATA_GOES_HERE!J1288),"MMM D")," ",TEXT((DATA_GOES_HERE!M1288), "h:mm am/pm"))</f>
        <v>_x000D_, Jan 0 12:00 AM</v>
      </c>
    </row>
    <row r="1460" spans="1:4" x14ac:dyDescent="0.25">
      <c r="A1460">
        <f>DATA_GOES_HERE!Y1289</f>
        <v>0</v>
      </c>
      <c r="B1460" t="str">
        <f>IF(DATA_GOES_HERE!AH1289="","",
IF(ISNUMBER(SEARCH("*ADULTS*",DATA_GOES_HERE!AH1289)),"ADULTS",
IF(ISNUMBER(SEARCH("*CHILDREN*",DATA_GOES_HERE!AH1289)),"CHILDREN",
IF(ISNUMBER(SEARCH("*TEENS*",DATA_GOES_HERE!AH1289)),"TEENS"))))</f>
        <v/>
      </c>
      <c r="D1460" t="str">
        <f>CONCATENATE(DATA_GOES_HERE!A1289,CHAR(13),DATA_GOES_HERE!L1289,", ",TEXT((DATA_GOES_HERE!J1289),"MMM D")," ",TEXT((DATA_GOES_HERE!M1289), "h:mm am/pm"))</f>
        <v>_x000D_, Jan 0 12:00 AM</v>
      </c>
    </row>
    <row r="1461" spans="1:4" x14ac:dyDescent="0.25">
      <c r="A1461">
        <f>DATA_GOES_HERE!Y1290</f>
        <v>0</v>
      </c>
      <c r="B1461" t="str">
        <f>IF(DATA_GOES_HERE!AH1290="","",
IF(ISNUMBER(SEARCH("*ADULTS*",DATA_GOES_HERE!AH1290)),"ADULTS",
IF(ISNUMBER(SEARCH("*CHILDREN*",DATA_GOES_HERE!AH1290)),"CHILDREN",
IF(ISNUMBER(SEARCH("*TEENS*",DATA_GOES_HERE!AH1290)),"TEENS"))))</f>
        <v/>
      </c>
      <c r="D1461" t="str">
        <f>CONCATENATE(DATA_GOES_HERE!A1290,CHAR(13),DATA_GOES_HERE!L1290,", ",TEXT((DATA_GOES_HERE!J1290),"MMM D")," ",TEXT((DATA_GOES_HERE!M1290), "h:mm am/pm"))</f>
        <v>_x000D_, Jan 0 12:00 AM</v>
      </c>
    </row>
    <row r="1462" spans="1:4" x14ac:dyDescent="0.25">
      <c r="A1462">
        <f>DATA_GOES_HERE!Y1291</f>
        <v>0</v>
      </c>
      <c r="B1462" t="str">
        <f>IF(DATA_GOES_HERE!AH1291="","",
IF(ISNUMBER(SEARCH("*ADULTS*",DATA_GOES_HERE!AH1291)),"ADULTS",
IF(ISNUMBER(SEARCH("*CHILDREN*",DATA_GOES_HERE!AH1291)),"CHILDREN",
IF(ISNUMBER(SEARCH("*TEENS*",DATA_GOES_HERE!AH1291)),"TEENS"))))</f>
        <v/>
      </c>
      <c r="D1462" t="str">
        <f>CONCATENATE(DATA_GOES_HERE!A1291,CHAR(13),DATA_GOES_HERE!L1291,", ",TEXT((DATA_GOES_HERE!J1291),"MMM D")," ",TEXT((DATA_GOES_HERE!M1291), "h:mm am/pm"))</f>
        <v>_x000D_, Jan 0 12:00 AM</v>
      </c>
    </row>
    <row r="1463" spans="1:4" x14ac:dyDescent="0.25">
      <c r="A1463">
        <f>DATA_GOES_HERE!Y1292</f>
        <v>0</v>
      </c>
      <c r="B1463" t="str">
        <f>IF(DATA_GOES_HERE!AH1292="","",
IF(ISNUMBER(SEARCH("*ADULTS*",DATA_GOES_HERE!AH1292)),"ADULTS",
IF(ISNUMBER(SEARCH("*CHILDREN*",DATA_GOES_HERE!AH1292)),"CHILDREN",
IF(ISNUMBER(SEARCH("*TEENS*",DATA_GOES_HERE!AH1292)),"TEENS"))))</f>
        <v/>
      </c>
      <c r="D1463" t="str">
        <f>CONCATENATE(DATA_GOES_HERE!A1292,CHAR(13),DATA_GOES_HERE!L1292,", ",TEXT((DATA_GOES_HERE!J1292),"MMM D")," ",TEXT((DATA_GOES_HERE!M1292), "h:mm am/pm"))</f>
        <v>_x000D_, Jan 0 12:00 AM</v>
      </c>
    </row>
    <row r="1464" spans="1:4" x14ac:dyDescent="0.25">
      <c r="A1464">
        <f>DATA_GOES_HERE!Y1293</f>
        <v>0</v>
      </c>
      <c r="B1464" t="str">
        <f>IF(DATA_GOES_HERE!AH1293="","",
IF(ISNUMBER(SEARCH("*ADULTS*",DATA_GOES_HERE!AH1293)),"ADULTS",
IF(ISNUMBER(SEARCH("*CHILDREN*",DATA_GOES_HERE!AH1293)),"CHILDREN",
IF(ISNUMBER(SEARCH("*TEENS*",DATA_GOES_HERE!AH1293)),"TEENS"))))</f>
        <v/>
      </c>
      <c r="D1464" t="str">
        <f>CONCATENATE(DATA_GOES_HERE!A1293,CHAR(13),DATA_GOES_HERE!L1293,", ",TEXT((DATA_GOES_HERE!J1293),"MMM D")," ",TEXT((DATA_GOES_HERE!M1293), "h:mm am/pm"))</f>
        <v>_x000D_, Jan 0 12:00 AM</v>
      </c>
    </row>
    <row r="1465" spans="1:4" x14ac:dyDescent="0.25">
      <c r="A1465">
        <f>DATA_GOES_HERE!Y1294</f>
        <v>0</v>
      </c>
      <c r="B1465" t="str">
        <f>IF(DATA_GOES_HERE!AH1294="","",
IF(ISNUMBER(SEARCH("*ADULTS*",DATA_GOES_HERE!AH1294)),"ADULTS",
IF(ISNUMBER(SEARCH("*CHILDREN*",DATA_GOES_HERE!AH1294)),"CHILDREN",
IF(ISNUMBER(SEARCH("*TEENS*",DATA_GOES_HERE!AH1294)),"TEENS"))))</f>
        <v/>
      </c>
      <c r="D1465" t="str">
        <f>CONCATENATE(DATA_GOES_HERE!A1294,CHAR(13),DATA_GOES_HERE!L1294,", ",TEXT((DATA_GOES_HERE!J1294),"MMM D")," ",TEXT((DATA_GOES_HERE!M1294), "h:mm am/pm"))</f>
        <v>_x000D_, Jan 0 12:00 AM</v>
      </c>
    </row>
    <row r="1466" spans="1:4" x14ac:dyDescent="0.25">
      <c r="A1466">
        <f>DATA_GOES_HERE!Y1295</f>
        <v>0</v>
      </c>
      <c r="B1466" t="str">
        <f>IF(DATA_GOES_HERE!AH1295="","",
IF(ISNUMBER(SEARCH("*ADULTS*",DATA_GOES_HERE!AH1295)),"ADULTS",
IF(ISNUMBER(SEARCH("*CHILDREN*",DATA_GOES_HERE!AH1295)),"CHILDREN",
IF(ISNUMBER(SEARCH("*TEENS*",DATA_GOES_HERE!AH1295)),"TEENS"))))</f>
        <v/>
      </c>
      <c r="D1466" t="str">
        <f>CONCATENATE(DATA_GOES_HERE!A1295,CHAR(13),DATA_GOES_HERE!L1295,", ",TEXT((DATA_GOES_HERE!J1295),"MMM D")," ",TEXT((DATA_GOES_HERE!M1295), "h:mm am/pm"))</f>
        <v>_x000D_, Jan 0 12:00 AM</v>
      </c>
    </row>
    <row r="1467" spans="1:4" x14ac:dyDescent="0.25">
      <c r="A1467">
        <f>DATA_GOES_HERE!Y1296</f>
        <v>0</v>
      </c>
      <c r="B1467" t="str">
        <f>IF(DATA_GOES_HERE!AH1296="","",
IF(ISNUMBER(SEARCH("*ADULTS*",DATA_GOES_HERE!AH1296)),"ADULTS",
IF(ISNUMBER(SEARCH("*CHILDREN*",DATA_GOES_HERE!AH1296)),"CHILDREN",
IF(ISNUMBER(SEARCH("*TEENS*",DATA_GOES_HERE!AH1296)),"TEENS"))))</f>
        <v/>
      </c>
      <c r="D1467" t="str">
        <f>CONCATENATE(DATA_GOES_HERE!A1296,CHAR(13),DATA_GOES_HERE!L1296,", ",TEXT((DATA_GOES_HERE!J1296),"MMM D")," ",TEXT((DATA_GOES_HERE!M1296), "h:mm am/pm"))</f>
        <v>_x000D_, Jan 0 12:00 AM</v>
      </c>
    </row>
    <row r="1468" spans="1:4" x14ac:dyDescent="0.25">
      <c r="A1468">
        <f>DATA_GOES_HERE!Y1297</f>
        <v>0</v>
      </c>
      <c r="B1468" t="str">
        <f>IF(DATA_GOES_HERE!AH1297="","",
IF(ISNUMBER(SEARCH("*ADULTS*",DATA_GOES_HERE!AH1297)),"ADULTS",
IF(ISNUMBER(SEARCH("*CHILDREN*",DATA_GOES_HERE!AH1297)),"CHILDREN",
IF(ISNUMBER(SEARCH("*TEENS*",DATA_GOES_HERE!AH1297)),"TEENS"))))</f>
        <v/>
      </c>
      <c r="D1468" t="str">
        <f>CONCATENATE(DATA_GOES_HERE!A1297,CHAR(13),DATA_GOES_HERE!L1297,", ",TEXT((DATA_GOES_HERE!J1297),"MMM D")," ",TEXT((DATA_GOES_HERE!M1297), "h:mm am/pm"))</f>
        <v>_x000D_, Jan 0 12:00 AM</v>
      </c>
    </row>
    <row r="1469" spans="1:4" x14ac:dyDescent="0.25">
      <c r="A1469">
        <f>DATA_GOES_HERE!Y1298</f>
        <v>0</v>
      </c>
      <c r="B1469" t="str">
        <f>IF(DATA_GOES_HERE!AH1298="","",
IF(ISNUMBER(SEARCH("*ADULTS*",DATA_GOES_HERE!AH1298)),"ADULTS",
IF(ISNUMBER(SEARCH("*CHILDREN*",DATA_GOES_HERE!AH1298)),"CHILDREN",
IF(ISNUMBER(SEARCH("*TEENS*",DATA_GOES_HERE!AH1298)),"TEENS"))))</f>
        <v/>
      </c>
      <c r="D1469" t="str">
        <f>CONCATENATE(DATA_GOES_HERE!A1298,CHAR(13),DATA_GOES_HERE!L1298,", ",TEXT((DATA_GOES_HERE!J1298),"MMM D")," ",TEXT((DATA_GOES_HERE!M1298), "h:mm am/pm"))</f>
        <v>_x000D_, Jan 0 12:00 AM</v>
      </c>
    </row>
    <row r="1470" spans="1:4" x14ac:dyDescent="0.25">
      <c r="A1470">
        <f>DATA_GOES_HERE!Y1299</f>
        <v>0</v>
      </c>
      <c r="B1470" t="str">
        <f>IF(DATA_GOES_HERE!AH1299="","",
IF(ISNUMBER(SEARCH("*ADULTS*",DATA_GOES_HERE!AH1299)),"ADULTS",
IF(ISNUMBER(SEARCH("*CHILDREN*",DATA_GOES_HERE!AH1299)),"CHILDREN",
IF(ISNUMBER(SEARCH("*TEENS*",DATA_GOES_HERE!AH1299)),"TEENS"))))</f>
        <v/>
      </c>
      <c r="D1470" t="str">
        <f>CONCATENATE(DATA_GOES_HERE!A1299,CHAR(13),DATA_GOES_HERE!L1299,", ",TEXT((DATA_GOES_HERE!J1299),"MMM D")," ",TEXT((DATA_GOES_HERE!M1299), "h:mm am/pm"))</f>
        <v>_x000D_, Jan 0 12:00 AM</v>
      </c>
    </row>
    <row r="1471" spans="1:4" x14ac:dyDescent="0.25">
      <c r="A1471">
        <f>DATA_GOES_HERE!Y1300</f>
        <v>0</v>
      </c>
      <c r="B1471" t="str">
        <f>IF(DATA_GOES_HERE!AH1300="","",
IF(ISNUMBER(SEARCH("*ADULTS*",DATA_GOES_HERE!AH1300)),"ADULTS",
IF(ISNUMBER(SEARCH("*CHILDREN*",DATA_GOES_HERE!AH1300)),"CHILDREN",
IF(ISNUMBER(SEARCH("*TEENS*",DATA_GOES_HERE!AH1300)),"TEENS"))))</f>
        <v/>
      </c>
      <c r="D1471" t="str">
        <f>CONCATENATE(DATA_GOES_HERE!A1300,CHAR(13),DATA_GOES_HERE!L1300,", ",TEXT((DATA_GOES_HERE!J1300),"MMM D")," ",TEXT((DATA_GOES_HERE!M1300), "h:mm am/pm"))</f>
        <v>_x000D_, Jan 0 12:00 AM</v>
      </c>
    </row>
    <row r="1472" spans="1:4" x14ac:dyDescent="0.25">
      <c r="A1472">
        <f>DATA_GOES_HERE!Y1301</f>
        <v>0</v>
      </c>
      <c r="B1472" t="str">
        <f>IF(DATA_GOES_HERE!AH1301="","",
IF(ISNUMBER(SEARCH("*ADULTS*",DATA_GOES_HERE!AH1301)),"ADULTS",
IF(ISNUMBER(SEARCH("*CHILDREN*",DATA_GOES_HERE!AH1301)),"CHILDREN",
IF(ISNUMBER(SEARCH("*TEENS*",DATA_GOES_HERE!AH1301)),"TEENS"))))</f>
        <v/>
      </c>
      <c r="D1472" t="str">
        <f>CONCATENATE(DATA_GOES_HERE!A1301,CHAR(13),DATA_GOES_HERE!L1301,", ",TEXT((DATA_GOES_HERE!J1301),"MMM D")," ",TEXT((DATA_GOES_HERE!M1301), "h:mm am/pm"))</f>
        <v>_x000D_, Jan 0 12:00 AM</v>
      </c>
    </row>
    <row r="1473" spans="1:4" x14ac:dyDescent="0.25">
      <c r="A1473">
        <f>DATA_GOES_HERE!Y1302</f>
        <v>0</v>
      </c>
      <c r="B1473" t="str">
        <f>IF(DATA_GOES_HERE!AH1302="","",
IF(ISNUMBER(SEARCH("*ADULTS*",DATA_GOES_HERE!AH1302)),"ADULTS",
IF(ISNUMBER(SEARCH("*CHILDREN*",DATA_GOES_HERE!AH1302)),"CHILDREN",
IF(ISNUMBER(SEARCH("*TEENS*",DATA_GOES_HERE!AH1302)),"TEENS"))))</f>
        <v/>
      </c>
      <c r="D1473" t="str">
        <f>CONCATENATE(DATA_GOES_HERE!A1302,CHAR(13),DATA_GOES_HERE!L1302,", ",TEXT((DATA_GOES_HERE!J1302),"MMM D")," ",TEXT((DATA_GOES_HERE!M1302), "h:mm am/pm"))</f>
        <v>_x000D_, Jan 0 12:00 AM</v>
      </c>
    </row>
    <row r="1474" spans="1:4" x14ac:dyDescent="0.25">
      <c r="A1474">
        <f>DATA_GOES_HERE!Y1303</f>
        <v>0</v>
      </c>
      <c r="B1474" t="str">
        <f>IF(DATA_GOES_HERE!AH1303="","",
IF(ISNUMBER(SEARCH("*ADULTS*",DATA_GOES_HERE!AH1303)),"ADULTS",
IF(ISNUMBER(SEARCH("*CHILDREN*",DATA_GOES_HERE!AH1303)),"CHILDREN",
IF(ISNUMBER(SEARCH("*TEENS*",DATA_GOES_HERE!AH1303)),"TEENS"))))</f>
        <v/>
      </c>
      <c r="D1474" t="str">
        <f>CONCATENATE(DATA_GOES_HERE!A1303,CHAR(13),DATA_GOES_HERE!L1303,", ",TEXT((DATA_GOES_HERE!J1303),"MMM D")," ",TEXT((DATA_GOES_HERE!M1303), "h:mm am/pm"))</f>
        <v>_x000D_, Jan 0 12:00 AM</v>
      </c>
    </row>
    <row r="1475" spans="1:4" x14ac:dyDescent="0.25">
      <c r="A1475">
        <f>DATA_GOES_HERE!Y1304</f>
        <v>0</v>
      </c>
      <c r="B1475" t="str">
        <f>IF(DATA_GOES_HERE!AH1304="","",
IF(ISNUMBER(SEARCH("*ADULTS*",DATA_GOES_HERE!AH1304)),"ADULTS",
IF(ISNUMBER(SEARCH("*CHILDREN*",DATA_GOES_HERE!AH1304)),"CHILDREN",
IF(ISNUMBER(SEARCH("*TEENS*",DATA_GOES_HERE!AH1304)),"TEENS"))))</f>
        <v/>
      </c>
      <c r="D1475" t="str">
        <f>CONCATENATE(DATA_GOES_HERE!A1304,CHAR(13),DATA_GOES_HERE!L1304,", ",TEXT((DATA_GOES_HERE!J1304),"MMM D")," ",TEXT((DATA_GOES_HERE!M1304), "h:mm am/pm"))</f>
        <v>_x000D_, Jan 0 12:00 AM</v>
      </c>
    </row>
    <row r="1476" spans="1:4" x14ac:dyDescent="0.25">
      <c r="A1476">
        <f>DATA_GOES_HERE!Y1305</f>
        <v>0</v>
      </c>
      <c r="B1476" t="str">
        <f>IF(DATA_GOES_HERE!AH1305="","",
IF(ISNUMBER(SEARCH("*ADULTS*",DATA_GOES_HERE!AH1305)),"ADULTS",
IF(ISNUMBER(SEARCH("*CHILDREN*",DATA_GOES_HERE!AH1305)),"CHILDREN",
IF(ISNUMBER(SEARCH("*TEENS*",DATA_GOES_HERE!AH1305)),"TEENS"))))</f>
        <v/>
      </c>
      <c r="D1476" t="str">
        <f>CONCATENATE(DATA_GOES_HERE!A1305,CHAR(13),DATA_GOES_HERE!L1305,", ",TEXT((DATA_GOES_HERE!J1305),"MMM D")," ",TEXT((DATA_GOES_HERE!M1305), "h:mm am/pm"))</f>
        <v>_x000D_, Jan 0 12:00 AM</v>
      </c>
    </row>
    <row r="1477" spans="1:4" x14ac:dyDescent="0.25">
      <c r="A1477">
        <f>DATA_GOES_HERE!Y1306</f>
        <v>0</v>
      </c>
      <c r="B1477" t="str">
        <f>IF(DATA_GOES_HERE!AH1306="","",
IF(ISNUMBER(SEARCH("*ADULTS*",DATA_GOES_HERE!AH1306)),"ADULTS",
IF(ISNUMBER(SEARCH("*CHILDREN*",DATA_GOES_HERE!AH1306)),"CHILDREN",
IF(ISNUMBER(SEARCH("*TEENS*",DATA_GOES_HERE!AH1306)),"TEENS"))))</f>
        <v/>
      </c>
      <c r="D1477" t="str">
        <f>CONCATENATE(DATA_GOES_HERE!A1306,CHAR(13),DATA_GOES_HERE!L1306,", ",TEXT((DATA_GOES_HERE!J1306),"MMM D")," ",TEXT((DATA_GOES_HERE!M1306), "h:mm am/pm"))</f>
        <v>_x000D_, Jan 0 12:00 AM</v>
      </c>
    </row>
    <row r="1478" spans="1:4" x14ac:dyDescent="0.25">
      <c r="A1478">
        <f>DATA_GOES_HERE!Y1307</f>
        <v>0</v>
      </c>
      <c r="B1478" t="str">
        <f>IF(DATA_GOES_HERE!AH1307="","",
IF(ISNUMBER(SEARCH("*ADULTS*",DATA_GOES_HERE!AH1307)),"ADULTS",
IF(ISNUMBER(SEARCH("*CHILDREN*",DATA_GOES_HERE!AH1307)),"CHILDREN",
IF(ISNUMBER(SEARCH("*TEENS*",DATA_GOES_HERE!AH1307)),"TEENS"))))</f>
        <v/>
      </c>
      <c r="D1478" t="str">
        <f>CONCATENATE(DATA_GOES_HERE!A1307,CHAR(13),DATA_GOES_HERE!L1307,", ",TEXT((DATA_GOES_HERE!J1307),"MMM D")," ",TEXT((DATA_GOES_HERE!M1307), "h:mm am/pm"))</f>
        <v>_x000D_, Jan 0 12:00 AM</v>
      </c>
    </row>
    <row r="1479" spans="1:4" x14ac:dyDescent="0.25">
      <c r="A1479">
        <f>DATA_GOES_HERE!Y1308</f>
        <v>0</v>
      </c>
      <c r="B1479" t="str">
        <f>IF(DATA_GOES_HERE!AH1308="","",
IF(ISNUMBER(SEARCH("*ADULTS*",DATA_GOES_HERE!AH1308)),"ADULTS",
IF(ISNUMBER(SEARCH("*CHILDREN*",DATA_GOES_HERE!AH1308)),"CHILDREN",
IF(ISNUMBER(SEARCH("*TEENS*",DATA_GOES_HERE!AH1308)),"TEENS"))))</f>
        <v/>
      </c>
      <c r="D1479" t="str">
        <f>CONCATENATE(DATA_GOES_HERE!A1308,CHAR(13),DATA_GOES_HERE!L1308,", ",TEXT((DATA_GOES_HERE!J1308),"MMM D")," ",TEXT((DATA_GOES_HERE!M1308), "h:mm am/pm"))</f>
        <v>_x000D_, Jan 0 12:00 AM</v>
      </c>
    </row>
    <row r="1480" spans="1:4" x14ac:dyDescent="0.25">
      <c r="A1480">
        <f>DATA_GOES_HERE!Y1309</f>
        <v>0</v>
      </c>
      <c r="B1480" t="str">
        <f>IF(DATA_GOES_HERE!AH1309="","",
IF(ISNUMBER(SEARCH("*ADULTS*",DATA_GOES_HERE!AH1309)),"ADULTS",
IF(ISNUMBER(SEARCH("*CHILDREN*",DATA_GOES_HERE!AH1309)),"CHILDREN",
IF(ISNUMBER(SEARCH("*TEENS*",DATA_GOES_HERE!AH1309)),"TEENS"))))</f>
        <v/>
      </c>
      <c r="D1480" t="str">
        <f>CONCATENATE(DATA_GOES_HERE!A1309,CHAR(13),DATA_GOES_HERE!L1309,", ",TEXT((DATA_GOES_HERE!J1309),"MMM D")," ",TEXT((DATA_GOES_HERE!M1309), "h:mm am/pm"))</f>
        <v>_x000D_, Jan 0 12:00 AM</v>
      </c>
    </row>
    <row r="1481" spans="1:4" x14ac:dyDescent="0.25">
      <c r="A1481">
        <f>DATA_GOES_HERE!Y1310</f>
        <v>0</v>
      </c>
      <c r="B1481" t="str">
        <f>IF(DATA_GOES_HERE!AH1310="","",
IF(ISNUMBER(SEARCH("*ADULTS*",DATA_GOES_HERE!AH1310)),"ADULTS",
IF(ISNUMBER(SEARCH("*CHILDREN*",DATA_GOES_HERE!AH1310)),"CHILDREN",
IF(ISNUMBER(SEARCH("*TEENS*",DATA_GOES_HERE!AH1310)),"TEENS"))))</f>
        <v/>
      </c>
      <c r="D1481" t="str">
        <f>CONCATENATE(DATA_GOES_HERE!A1310,CHAR(13),DATA_GOES_HERE!L1310,", ",TEXT((DATA_GOES_HERE!J1310),"MMM D")," ",TEXT((DATA_GOES_HERE!M1310), "h:mm am/pm"))</f>
        <v>_x000D_, Jan 0 12:00 AM</v>
      </c>
    </row>
    <row r="1482" spans="1:4" x14ac:dyDescent="0.25">
      <c r="A1482">
        <f>DATA_GOES_HERE!Y1311</f>
        <v>0</v>
      </c>
      <c r="B1482" t="str">
        <f>IF(DATA_GOES_HERE!AH1311="","",
IF(ISNUMBER(SEARCH("*ADULTS*",DATA_GOES_HERE!AH1311)),"ADULTS",
IF(ISNUMBER(SEARCH("*CHILDREN*",DATA_GOES_HERE!AH1311)),"CHILDREN",
IF(ISNUMBER(SEARCH("*TEENS*",DATA_GOES_HERE!AH1311)),"TEENS"))))</f>
        <v/>
      </c>
      <c r="D1482" t="str">
        <f>CONCATENATE(DATA_GOES_HERE!A1311,CHAR(13),DATA_GOES_HERE!L1311,", ",TEXT((DATA_GOES_HERE!J1311),"MMM D")," ",TEXT((DATA_GOES_HERE!M1311), "h:mm am/pm"))</f>
        <v>_x000D_, Jan 0 12:00 AM</v>
      </c>
    </row>
    <row r="1483" spans="1:4" x14ac:dyDescent="0.25">
      <c r="A1483">
        <f>DATA_GOES_HERE!Y1312</f>
        <v>0</v>
      </c>
      <c r="B1483" t="str">
        <f>IF(DATA_GOES_HERE!AH1312="","",
IF(ISNUMBER(SEARCH("*ADULTS*",DATA_GOES_HERE!AH1312)),"ADULTS",
IF(ISNUMBER(SEARCH("*CHILDREN*",DATA_GOES_HERE!AH1312)),"CHILDREN",
IF(ISNUMBER(SEARCH("*TEENS*",DATA_GOES_HERE!AH1312)),"TEENS"))))</f>
        <v/>
      </c>
      <c r="D1483" t="str">
        <f>CONCATENATE(DATA_GOES_HERE!A1312,CHAR(13),DATA_GOES_HERE!L1312,", ",TEXT((DATA_GOES_HERE!J1312),"MMM D")," ",TEXT((DATA_GOES_HERE!M1312), "h:mm am/pm"))</f>
        <v>_x000D_, Jan 0 12:00 AM</v>
      </c>
    </row>
    <row r="1484" spans="1:4" x14ac:dyDescent="0.25">
      <c r="A1484">
        <f>DATA_GOES_HERE!Y1313</f>
        <v>0</v>
      </c>
      <c r="B1484" t="str">
        <f>IF(DATA_GOES_HERE!AH1313="","",
IF(ISNUMBER(SEARCH("*ADULTS*",DATA_GOES_HERE!AH1313)),"ADULTS",
IF(ISNUMBER(SEARCH("*CHILDREN*",DATA_GOES_HERE!AH1313)),"CHILDREN",
IF(ISNUMBER(SEARCH("*TEENS*",DATA_GOES_HERE!AH1313)),"TEENS"))))</f>
        <v/>
      </c>
      <c r="D1484" t="str">
        <f>CONCATENATE(DATA_GOES_HERE!A1313,CHAR(13),DATA_GOES_HERE!L1313,", ",TEXT((DATA_GOES_HERE!J1313),"MMM D")," ",TEXT((DATA_GOES_HERE!M1313), "h:mm am/pm"))</f>
        <v>_x000D_, Jan 0 12:00 AM</v>
      </c>
    </row>
    <row r="1485" spans="1:4" x14ac:dyDescent="0.25">
      <c r="A1485">
        <f>DATA_GOES_HERE!Y1314</f>
        <v>0</v>
      </c>
      <c r="B1485" t="str">
        <f>IF(DATA_GOES_HERE!AH1314="","",
IF(ISNUMBER(SEARCH("*ADULTS*",DATA_GOES_HERE!AH1314)),"ADULTS",
IF(ISNUMBER(SEARCH("*CHILDREN*",DATA_GOES_HERE!AH1314)),"CHILDREN",
IF(ISNUMBER(SEARCH("*TEENS*",DATA_GOES_HERE!AH1314)),"TEENS"))))</f>
        <v/>
      </c>
      <c r="D1485" t="str">
        <f>CONCATENATE(DATA_GOES_HERE!A1314,CHAR(13),DATA_GOES_HERE!L1314,", ",TEXT((DATA_GOES_HERE!J1314),"MMM D")," ",TEXT((DATA_GOES_HERE!M1314), "h:mm am/pm"))</f>
        <v>_x000D_, Jan 0 12:00 AM</v>
      </c>
    </row>
    <row r="1486" spans="1:4" x14ac:dyDescent="0.25">
      <c r="A1486">
        <f>DATA_GOES_HERE!Y1315</f>
        <v>0</v>
      </c>
      <c r="B1486" t="str">
        <f>IF(DATA_GOES_HERE!AH1315="","",
IF(ISNUMBER(SEARCH("*ADULTS*",DATA_GOES_HERE!AH1315)),"ADULTS",
IF(ISNUMBER(SEARCH("*CHILDREN*",DATA_GOES_HERE!AH1315)),"CHILDREN",
IF(ISNUMBER(SEARCH("*TEENS*",DATA_GOES_HERE!AH1315)),"TEENS"))))</f>
        <v/>
      </c>
      <c r="D1486" t="str">
        <f>CONCATENATE(DATA_GOES_HERE!A1315,CHAR(13),DATA_GOES_HERE!L1315,", ",TEXT((DATA_GOES_HERE!J1315),"MMM D")," ",TEXT((DATA_GOES_HERE!M1315), "h:mm am/pm"))</f>
        <v>_x000D_, Jan 0 12:00 AM</v>
      </c>
    </row>
    <row r="1487" spans="1:4" x14ac:dyDescent="0.25">
      <c r="A1487">
        <f>DATA_GOES_HERE!Y1316</f>
        <v>0</v>
      </c>
      <c r="B1487" t="str">
        <f>IF(DATA_GOES_HERE!AH1316="","",
IF(ISNUMBER(SEARCH("*ADULTS*",DATA_GOES_HERE!AH1316)),"ADULTS",
IF(ISNUMBER(SEARCH("*CHILDREN*",DATA_GOES_HERE!AH1316)),"CHILDREN",
IF(ISNUMBER(SEARCH("*TEENS*",DATA_GOES_HERE!AH1316)),"TEENS"))))</f>
        <v/>
      </c>
      <c r="D1487" t="str">
        <f>CONCATENATE(DATA_GOES_HERE!A1316,CHAR(13),DATA_GOES_HERE!L1316,", ",TEXT((DATA_GOES_HERE!J1316),"MMM D")," ",TEXT((DATA_GOES_HERE!M1316), "h:mm am/pm"))</f>
        <v>_x000D_, Jan 0 12:00 AM</v>
      </c>
    </row>
    <row r="1488" spans="1:4" x14ac:dyDescent="0.25">
      <c r="A1488">
        <f>DATA_GOES_HERE!Y1317</f>
        <v>0</v>
      </c>
      <c r="B1488" t="str">
        <f>IF(DATA_GOES_HERE!AH1317="","",
IF(ISNUMBER(SEARCH("*ADULTS*",DATA_GOES_HERE!AH1317)),"ADULTS",
IF(ISNUMBER(SEARCH("*CHILDREN*",DATA_GOES_HERE!AH1317)),"CHILDREN",
IF(ISNUMBER(SEARCH("*TEENS*",DATA_GOES_HERE!AH1317)),"TEENS"))))</f>
        <v/>
      </c>
      <c r="D1488" t="str">
        <f>CONCATENATE(DATA_GOES_HERE!A1317,CHAR(13),DATA_GOES_HERE!L1317,", ",TEXT((DATA_GOES_HERE!J1317),"MMM D")," ",TEXT((DATA_GOES_HERE!M1317), "h:mm am/pm"))</f>
        <v>_x000D_, Jan 0 12:00 AM</v>
      </c>
    </row>
    <row r="1489" spans="1:4" x14ac:dyDescent="0.25">
      <c r="A1489">
        <f>DATA_GOES_HERE!Y1318</f>
        <v>0</v>
      </c>
      <c r="B1489" t="str">
        <f>IF(DATA_GOES_HERE!AH1318="","",
IF(ISNUMBER(SEARCH("*ADULTS*",DATA_GOES_HERE!AH1318)),"ADULTS",
IF(ISNUMBER(SEARCH("*CHILDREN*",DATA_GOES_HERE!AH1318)),"CHILDREN",
IF(ISNUMBER(SEARCH("*TEENS*",DATA_GOES_HERE!AH1318)),"TEENS"))))</f>
        <v/>
      </c>
      <c r="D1489" t="str">
        <f>CONCATENATE(DATA_GOES_HERE!A1318,CHAR(13),DATA_GOES_HERE!L1318,", ",TEXT((DATA_GOES_HERE!J1318),"MMM D")," ",TEXT((DATA_GOES_HERE!M1318), "h:mm am/pm"))</f>
        <v>_x000D_, Jan 0 12:00 AM</v>
      </c>
    </row>
    <row r="1490" spans="1:4" x14ac:dyDescent="0.25">
      <c r="A1490">
        <f>DATA_GOES_HERE!Y1319</f>
        <v>0</v>
      </c>
      <c r="B1490" t="str">
        <f>IF(DATA_GOES_HERE!AH1319="","",
IF(ISNUMBER(SEARCH("*ADULTS*",DATA_GOES_HERE!AH1319)),"ADULTS",
IF(ISNUMBER(SEARCH("*CHILDREN*",DATA_GOES_HERE!AH1319)),"CHILDREN",
IF(ISNUMBER(SEARCH("*TEENS*",DATA_GOES_HERE!AH1319)),"TEENS"))))</f>
        <v/>
      </c>
      <c r="D1490" t="str">
        <f>CONCATENATE(DATA_GOES_HERE!A1319,CHAR(13),DATA_GOES_HERE!L1319,", ",TEXT((DATA_GOES_HERE!J1319),"MMM D")," ",TEXT((DATA_GOES_HERE!M1319), "h:mm am/pm"))</f>
        <v>_x000D_, Jan 0 12:00 AM</v>
      </c>
    </row>
    <row r="1491" spans="1:4" x14ac:dyDescent="0.25">
      <c r="A1491">
        <f>DATA_GOES_HERE!Y1320</f>
        <v>0</v>
      </c>
      <c r="B1491" t="str">
        <f>IF(DATA_GOES_HERE!AH1320="","",
IF(ISNUMBER(SEARCH("*ADULTS*",DATA_GOES_HERE!AH1320)),"ADULTS",
IF(ISNUMBER(SEARCH("*CHILDREN*",DATA_GOES_HERE!AH1320)),"CHILDREN",
IF(ISNUMBER(SEARCH("*TEENS*",DATA_GOES_HERE!AH1320)),"TEENS"))))</f>
        <v/>
      </c>
      <c r="D1491" t="str">
        <f>CONCATENATE(DATA_GOES_HERE!A1320,CHAR(13),DATA_GOES_HERE!L1320,", ",TEXT((DATA_GOES_HERE!J1320),"MMM D")," ",TEXT((DATA_GOES_HERE!M1320), "h:mm am/pm"))</f>
        <v>_x000D_, Jan 0 12:00 AM</v>
      </c>
    </row>
    <row r="1492" spans="1:4" x14ac:dyDescent="0.25">
      <c r="A1492">
        <f>DATA_GOES_HERE!Y1321</f>
        <v>0</v>
      </c>
      <c r="B1492" t="str">
        <f>IF(DATA_GOES_HERE!AH1321="","",
IF(ISNUMBER(SEARCH("*ADULTS*",DATA_GOES_HERE!AH1321)),"ADULTS",
IF(ISNUMBER(SEARCH("*CHILDREN*",DATA_GOES_HERE!AH1321)),"CHILDREN",
IF(ISNUMBER(SEARCH("*TEENS*",DATA_GOES_HERE!AH1321)),"TEENS"))))</f>
        <v/>
      </c>
      <c r="D1492" t="str">
        <f>CONCATENATE(DATA_GOES_HERE!A1321,CHAR(13),DATA_GOES_HERE!L1321,", ",TEXT((DATA_GOES_HERE!J1321),"MMM D")," ",TEXT((DATA_GOES_HERE!M1321), "h:mm am/pm"))</f>
        <v>_x000D_, Jan 0 12:00 AM</v>
      </c>
    </row>
    <row r="1493" spans="1:4" x14ac:dyDescent="0.25">
      <c r="A1493">
        <f>DATA_GOES_HERE!Y1322</f>
        <v>0</v>
      </c>
      <c r="B1493" t="str">
        <f>IF(DATA_GOES_HERE!AH1322="","",
IF(ISNUMBER(SEARCH("*ADULTS*",DATA_GOES_HERE!AH1322)),"ADULTS",
IF(ISNUMBER(SEARCH("*CHILDREN*",DATA_GOES_HERE!AH1322)),"CHILDREN",
IF(ISNUMBER(SEARCH("*TEENS*",DATA_GOES_HERE!AH1322)),"TEENS"))))</f>
        <v/>
      </c>
      <c r="D1493" t="str">
        <f>CONCATENATE(DATA_GOES_HERE!A1322,CHAR(13),DATA_GOES_HERE!L1322,", ",TEXT((DATA_GOES_HERE!J1322),"MMM D")," ",TEXT((DATA_GOES_HERE!M1322), "h:mm am/pm"))</f>
        <v>_x000D_, Jan 0 12:00 AM</v>
      </c>
    </row>
    <row r="1494" spans="1:4" x14ac:dyDescent="0.25">
      <c r="A1494">
        <f>DATA_GOES_HERE!Y1323</f>
        <v>0</v>
      </c>
      <c r="B1494" t="str">
        <f>IF(DATA_GOES_HERE!AH1323="","",
IF(ISNUMBER(SEARCH("*ADULTS*",DATA_GOES_HERE!AH1323)),"ADULTS",
IF(ISNUMBER(SEARCH("*CHILDREN*",DATA_GOES_HERE!AH1323)),"CHILDREN",
IF(ISNUMBER(SEARCH("*TEENS*",DATA_GOES_HERE!AH1323)),"TEENS"))))</f>
        <v/>
      </c>
      <c r="D1494" t="str">
        <f>CONCATENATE(DATA_GOES_HERE!A1323,CHAR(13),DATA_GOES_HERE!L1323,", ",TEXT((DATA_GOES_HERE!J1323),"MMM D")," ",TEXT((DATA_GOES_HERE!M1323), "h:mm am/pm"))</f>
        <v>_x000D_, Jan 0 12:00 AM</v>
      </c>
    </row>
    <row r="1495" spans="1:4" x14ac:dyDescent="0.25">
      <c r="A1495">
        <f>DATA_GOES_HERE!Y1324</f>
        <v>0</v>
      </c>
      <c r="B1495" t="str">
        <f>IF(DATA_GOES_HERE!AH1324="","",
IF(ISNUMBER(SEARCH("*ADULTS*",DATA_GOES_HERE!AH1324)),"ADULTS",
IF(ISNUMBER(SEARCH("*CHILDREN*",DATA_GOES_HERE!AH1324)),"CHILDREN",
IF(ISNUMBER(SEARCH("*TEENS*",DATA_GOES_HERE!AH1324)),"TEENS"))))</f>
        <v/>
      </c>
      <c r="D1495" t="str">
        <f>CONCATENATE(DATA_GOES_HERE!A1324,CHAR(13),DATA_GOES_HERE!L1324,", ",TEXT((DATA_GOES_HERE!J1324),"MMM D")," ",TEXT((DATA_GOES_HERE!M1324), "h:mm am/pm"))</f>
        <v>_x000D_, Jan 0 12:00 AM</v>
      </c>
    </row>
    <row r="1496" spans="1:4" x14ac:dyDescent="0.25">
      <c r="A1496">
        <f>DATA_GOES_HERE!Y1325</f>
        <v>0</v>
      </c>
      <c r="B1496" t="str">
        <f>IF(DATA_GOES_HERE!AH1325="","",
IF(ISNUMBER(SEARCH("*ADULTS*",DATA_GOES_HERE!AH1325)),"ADULTS",
IF(ISNUMBER(SEARCH("*CHILDREN*",DATA_GOES_HERE!AH1325)),"CHILDREN",
IF(ISNUMBER(SEARCH("*TEENS*",DATA_GOES_HERE!AH1325)),"TEENS"))))</f>
        <v/>
      </c>
      <c r="D1496" t="str">
        <f>CONCATENATE(DATA_GOES_HERE!A1325,CHAR(13),DATA_GOES_HERE!L1325,", ",TEXT((DATA_GOES_HERE!J1325),"MMM D")," ",TEXT((DATA_GOES_HERE!M1325), "h:mm am/pm"))</f>
        <v>_x000D_, Jan 0 12:00 AM</v>
      </c>
    </row>
    <row r="1497" spans="1:4" x14ac:dyDescent="0.25">
      <c r="A1497">
        <f>DATA_GOES_HERE!Y1326</f>
        <v>0</v>
      </c>
      <c r="B1497" t="str">
        <f>IF(DATA_GOES_HERE!AH1326="","",
IF(ISNUMBER(SEARCH("*ADULTS*",DATA_GOES_HERE!AH1326)),"ADULTS",
IF(ISNUMBER(SEARCH("*CHILDREN*",DATA_GOES_HERE!AH1326)),"CHILDREN",
IF(ISNUMBER(SEARCH("*TEENS*",DATA_GOES_HERE!AH1326)),"TEENS"))))</f>
        <v/>
      </c>
      <c r="D1497" t="str">
        <f>CONCATENATE(DATA_GOES_HERE!A1326,CHAR(13),DATA_GOES_HERE!L1326,", ",TEXT((DATA_GOES_HERE!J1326),"MMM D")," ",TEXT((DATA_GOES_HERE!M1326), "h:mm am/pm"))</f>
        <v>_x000D_, Jan 0 12:00 AM</v>
      </c>
    </row>
    <row r="1498" spans="1:4" x14ac:dyDescent="0.25">
      <c r="A1498">
        <f>DATA_GOES_HERE!Y1327</f>
        <v>0</v>
      </c>
      <c r="B1498" t="str">
        <f>IF(DATA_GOES_HERE!AH1327="","",
IF(ISNUMBER(SEARCH("*ADULTS*",DATA_GOES_HERE!AH1327)),"ADULTS",
IF(ISNUMBER(SEARCH("*CHILDREN*",DATA_GOES_HERE!AH1327)),"CHILDREN",
IF(ISNUMBER(SEARCH("*TEENS*",DATA_GOES_HERE!AH1327)),"TEENS"))))</f>
        <v/>
      </c>
      <c r="D1498" t="str">
        <f>CONCATENATE(DATA_GOES_HERE!A1327,CHAR(13),DATA_GOES_HERE!L1327,", ",TEXT((DATA_GOES_HERE!J1327),"MMM D")," ",TEXT((DATA_GOES_HERE!M1327), "h:mm am/pm"))</f>
        <v>_x000D_, Jan 0 12:00 AM</v>
      </c>
    </row>
    <row r="1499" spans="1:4" x14ac:dyDescent="0.25">
      <c r="A1499">
        <f>DATA_GOES_HERE!Y1328</f>
        <v>0</v>
      </c>
      <c r="B1499" t="str">
        <f>IF(DATA_GOES_HERE!AH1328="","",
IF(ISNUMBER(SEARCH("*ADULTS*",DATA_GOES_HERE!AH1328)),"ADULTS",
IF(ISNUMBER(SEARCH("*CHILDREN*",DATA_GOES_HERE!AH1328)),"CHILDREN",
IF(ISNUMBER(SEARCH("*TEENS*",DATA_GOES_HERE!AH1328)),"TEENS"))))</f>
        <v/>
      </c>
      <c r="D1499" t="str">
        <f>CONCATENATE(DATA_GOES_HERE!A1328,CHAR(13),DATA_GOES_HERE!L1328,", ",TEXT((DATA_GOES_HERE!J1328),"MMM D")," ",TEXT((DATA_GOES_HERE!M1328), "h:mm am/pm"))</f>
        <v>_x000D_, Jan 0 12:00 AM</v>
      </c>
    </row>
    <row r="1500" spans="1:4" x14ac:dyDescent="0.25">
      <c r="A1500">
        <f>DATA_GOES_HERE!Y1329</f>
        <v>0</v>
      </c>
      <c r="B1500" t="str">
        <f>IF(DATA_GOES_HERE!AH1329="","",
IF(ISNUMBER(SEARCH("*ADULTS*",DATA_GOES_HERE!AH1329)),"ADULTS",
IF(ISNUMBER(SEARCH("*CHILDREN*",DATA_GOES_HERE!AH1329)),"CHILDREN",
IF(ISNUMBER(SEARCH("*TEENS*",DATA_GOES_HERE!AH1329)),"TEENS"))))</f>
        <v/>
      </c>
      <c r="D1500" t="str">
        <f>CONCATENATE(DATA_GOES_HERE!A1329,CHAR(13),DATA_GOES_HERE!L1329,", ",TEXT((DATA_GOES_HERE!J1329),"MMM D")," ",TEXT((DATA_GOES_HERE!M1329), "h:mm am/pm"))</f>
        <v>_x000D_, Jan 0 12:00 AM</v>
      </c>
    </row>
    <row r="1501" spans="1:4" x14ac:dyDescent="0.25">
      <c r="A1501">
        <f>DATA_GOES_HERE!Y1330</f>
        <v>0</v>
      </c>
      <c r="B1501" t="str">
        <f>IF(DATA_GOES_HERE!AH1330="","",
IF(ISNUMBER(SEARCH("*ADULTS*",DATA_GOES_HERE!AH1330)),"ADULTS",
IF(ISNUMBER(SEARCH("*CHILDREN*",DATA_GOES_HERE!AH1330)),"CHILDREN",
IF(ISNUMBER(SEARCH("*TEENS*",DATA_GOES_HERE!AH1330)),"TEENS"))))</f>
        <v/>
      </c>
      <c r="D1501" t="str">
        <f>CONCATENATE(DATA_GOES_HERE!A1330,CHAR(13),DATA_GOES_HERE!L1330,", ",TEXT((DATA_GOES_HERE!J1330),"MMM D")," ",TEXT((DATA_GOES_HERE!M1330), "h:mm am/pm"))</f>
        <v>_x000D_, Jan 0 12:00 AM</v>
      </c>
    </row>
    <row r="1502" spans="1:4" x14ac:dyDescent="0.25">
      <c r="A1502">
        <f>DATA_GOES_HERE!Y1331</f>
        <v>0</v>
      </c>
      <c r="B1502" t="str">
        <f>IF(DATA_GOES_HERE!AH1331="","",
IF(ISNUMBER(SEARCH("*ADULTS*",DATA_GOES_HERE!AH1331)),"ADULTS",
IF(ISNUMBER(SEARCH("*CHILDREN*",DATA_GOES_HERE!AH1331)),"CHILDREN",
IF(ISNUMBER(SEARCH("*TEENS*",DATA_GOES_HERE!AH1331)),"TEENS"))))</f>
        <v/>
      </c>
      <c r="D1502" t="str">
        <f>CONCATENATE(DATA_GOES_HERE!A1331,CHAR(13),DATA_GOES_HERE!L1331,", ",TEXT((DATA_GOES_HERE!J1331),"MMM D")," ",TEXT((DATA_GOES_HERE!M1331), "h:mm am/pm"))</f>
        <v>_x000D_, Jan 0 12:00 AM</v>
      </c>
    </row>
  </sheetData>
  <sortState ref="A2:D349">
    <sortCondition ref="A2:A201"/>
    <sortCondition ref="B2:B201" customList="CHILDREN,TEENS,ADULTS"/>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activeCell="B2" sqref="B2:B23"/>
    </sheetView>
  </sheetViews>
  <sheetFormatPr defaultRowHeight="15" x14ac:dyDescent="0.25"/>
  <sheetData>
    <row r="1" spans="1:2" x14ac:dyDescent="0.25">
      <c r="A1" t="s">
        <v>1192</v>
      </c>
      <c r="B1" s="4" t="s">
        <v>44</v>
      </c>
    </row>
    <row r="2" spans="1:2" x14ac:dyDescent="0.25">
      <c r="A2" t="s">
        <v>1219</v>
      </c>
      <c r="B2" t="s">
        <v>47</v>
      </c>
    </row>
    <row r="3" spans="1:2" x14ac:dyDescent="0.25">
      <c r="A3" t="s">
        <v>1193</v>
      </c>
      <c r="B3" t="s">
        <v>49</v>
      </c>
    </row>
    <row r="4" spans="1:2" x14ac:dyDescent="0.25">
      <c r="A4" t="s">
        <v>1194</v>
      </c>
      <c r="B4" t="s">
        <v>51</v>
      </c>
    </row>
    <row r="5" spans="1:2" x14ac:dyDescent="0.25">
      <c r="B5" t="s">
        <v>53</v>
      </c>
    </row>
    <row r="6" spans="1:2" x14ac:dyDescent="0.25">
      <c r="B6" t="s">
        <v>55</v>
      </c>
    </row>
    <row r="7" spans="1:2" x14ac:dyDescent="0.25">
      <c r="B7" t="s">
        <v>57</v>
      </c>
    </row>
    <row r="8" spans="1:2" x14ac:dyDescent="0.25">
      <c r="B8" t="s">
        <v>59</v>
      </c>
    </row>
    <row r="9" spans="1:2" x14ac:dyDescent="0.25">
      <c r="B9" t="s">
        <v>61</v>
      </c>
    </row>
    <row r="10" spans="1:2" x14ac:dyDescent="0.25">
      <c r="B10" t="s">
        <v>63</v>
      </c>
    </row>
    <row r="11" spans="1:2" x14ac:dyDescent="0.25">
      <c r="B11" t="s">
        <v>65</v>
      </c>
    </row>
    <row r="12" spans="1:2" x14ac:dyDescent="0.25">
      <c r="B12" t="s">
        <v>67</v>
      </c>
    </row>
    <row r="13" spans="1:2" x14ac:dyDescent="0.25">
      <c r="B13" t="s">
        <v>69</v>
      </c>
    </row>
    <row r="14" spans="1:2" x14ac:dyDescent="0.25">
      <c r="B14" t="s">
        <v>71</v>
      </c>
    </row>
    <row r="15" spans="1:2" x14ac:dyDescent="0.25">
      <c r="B15" t="s">
        <v>73</v>
      </c>
    </row>
    <row r="16" spans="1:2" x14ac:dyDescent="0.25">
      <c r="B16" t="s">
        <v>75</v>
      </c>
    </row>
    <row r="17" spans="2:2" x14ac:dyDescent="0.25">
      <c r="B17" t="s">
        <v>77</v>
      </c>
    </row>
    <row r="18" spans="2:2" x14ac:dyDescent="0.25">
      <c r="B18" t="s">
        <v>79</v>
      </c>
    </row>
    <row r="19" spans="2:2" x14ac:dyDescent="0.25">
      <c r="B19" t="s">
        <v>81</v>
      </c>
    </row>
    <row r="20" spans="2:2" x14ac:dyDescent="0.25">
      <c r="B20" t="s">
        <v>83</v>
      </c>
    </row>
    <row r="21" spans="2:2" x14ac:dyDescent="0.25">
      <c r="B21" t="s">
        <v>85</v>
      </c>
    </row>
    <row r="22" spans="2:2" x14ac:dyDescent="0.25">
      <c r="B22" t="s">
        <v>87</v>
      </c>
    </row>
    <row r="23" spans="2:2" x14ac:dyDescent="0.25">
      <c r="B23" t="s">
        <v>89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pane xSplit="11" ySplit="17" topLeftCell="L18" activePane="bottomRight" state="frozen"/>
      <selection pane="topRight" activeCell="L1" sqref="L1"/>
      <selection pane="bottomLeft" activeCell="A20" sqref="A20"/>
      <selection pane="bottomRight" activeCell="D17" sqref="D17"/>
    </sheetView>
  </sheetViews>
  <sheetFormatPr defaultColWidth="8.85546875" defaultRowHeight="15" x14ac:dyDescent="0.25"/>
  <cols>
    <col min="1" max="1" width="37.28515625" bestFit="1" customWidth="1"/>
    <col min="3" max="3" width="13.7109375" bestFit="1" customWidth="1"/>
  </cols>
  <sheetData>
    <row r="1" spans="1:4" x14ac:dyDescent="0.25">
      <c r="A1" s="5" t="s">
        <v>44</v>
      </c>
      <c r="B1" s="5" t="s">
        <v>45</v>
      </c>
      <c r="C1" s="5" t="s">
        <v>46</v>
      </c>
      <c r="D1" s="5" t="s">
        <v>1195</v>
      </c>
    </row>
    <row r="2" spans="1:4" x14ac:dyDescent="0.25">
      <c r="A2" t="s">
        <v>47</v>
      </c>
      <c r="B2">
        <v>34423</v>
      </c>
      <c r="C2" t="s">
        <v>48</v>
      </c>
      <c r="D2" t="s">
        <v>1196</v>
      </c>
    </row>
    <row r="3" spans="1:4" x14ac:dyDescent="0.25">
      <c r="A3" t="s">
        <v>49</v>
      </c>
      <c r="B3">
        <v>32113</v>
      </c>
      <c r="C3" t="s">
        <v>50</v>
      </c>
      <c r="D3" t="s">
        <v>1197</v>
      </c>
    </row>
    <row r="4" spans="1:4" x14ac:dyDescent="0.25">
      <c r="A4" t="s">
        <v>51</v>
      </c>
      <c r="B4">
        <v>32949</v>
      </c>
      <c r="C4" t="s">
        <v>52</v>
      </c>
      <c r="D4" t="s">
        <v>1198</v>
      </c>
    </row>
    <row r="5" spans="1:4" x14ac:dyDescent="0.25">
      <c r="A5" t="s">
        <v>53</v>
      </c>
      <c r="B5">
        <v>32913</v>
      </c>
      <c r="C5" t="s">
        <v>54</v>
      </c>
      <c r="D5" t="s">
        <v>1199</v>
      </c>
    </row>
    <row r="6" spans="1:4" x14ac:dyDescent="0.25">
      <c r="A6" t="s">
        <v>55</v>
      </c>
      <c r="B6">
        <v>32185</v>
      </c>
      <c r="C6" t="s">
        <v>56</v>
      </c>
      <c r="D6" t="s">
        <v>1200</v>
      </c>
    </row>
    <row r="7" spans="1:4" x14ac:dyDescent="0.25">
      <c r="A7" t="s">
        <v>57</v>
      </c>
      <c r="B7">
        <v>31246</v>
      </c>
      <c r="C7" t="s">
        <v>58</v>
      </c>
      <c r="D7" t="s">
        <v>1201</v>
      </c>
    </row>
    <row r="8" spans="1:4" x14ac:dyDescent="0.25">
      <c r="A8" t="s">
        <v>59</v>
      </c>
      <c r="B8">
        <v>31250</v>
      </c>
      <c r="C8" t="s">
        <v>60</v>
      </c>
      <c r="D8" t="s">
        <v>1202</v>
      </c>
    </row>
    <row r="9" spans="1:4" x14ac:dyDescent="0.25">
      <c r="A9" t="s">
        <v>61</v>
      </c>
      <c r="B9">
        <v>30928</v>
      </c>
      <c r="C9" t="s">
        <v>62</v>
      </c>
      <c r="D9" t="s">
        <v>1203</v>
      </c>
    </row>
    <row r="10" spans="1:4" x14ac:dyDescent="0.25">
      <c r="A10" t="s">
        <v>63</v>
      </c>
      <c r="B10">
        <v>33367</v>
      </c>
      <c r="C10" t="s">
        <v>64</v>
      </c>
      <c r="D10" t="s">
        <v>1204</v>
      </c>
    </row>
    <row r="11" spans="1:4" x14ac:dyDescent="0.25">
      <c r="A11" t="s">
        <v>65</v>
      </c>
      <c r="B11">
        <v>31249</v>
      </c>
      <c r="C11" t="s">
        <v>66</v>
      </c>
      <c r="D11" t="s">
        <v>1205</v>
      </c>
    </row>
    <row r="12" spans="1:4" x14ac:dyDescent="0.25">
      <c r="A12" t="s">
        <v>67</v>
      </c>
      <c r="B12">
        <v>31248</v>
      </c>
      <c r="C12" t="s">
        <v>68</v>
      </c>
      <c r="D12" t="s">
        <v>1206</v>
      </c>
    </row>
    <row r="13" spans="1:4" x14ac:dyDescent="0.25">
      <c r="A13" t="s">
        <v>69</v>
      </c>
      <c r="B13">
        <v>33365</v>
      </c>
      <c r="C13" t="s">
        <v>70</v>
      </c>
      <c r="D13" t="s">
        <v>1207</v>
      </c>
    </row>
    <row r="14" spans="1:4" x14ac:dyDescent="0.25">
      <c r="A14" t="s">
        <v>71</v>
      </c>
      <c r="B14">
        <v>31587</v>
      </c>
      <c r="C14" t="s">
        <v>72</v>
      </c>
      <c r="D14" t="s">
        <v>1208</v>
      </c>
    </row>
    <row r="15" spans="1:4" x14ac:dyDescent="0.25">
      <c r="A15" t="s">
        <v>73</v>
      </c>
      <c r="B15">
        <v>30605</v>
      </c>
      <c r="C15" t="s">
        <v>74</v>
      </c>
      <c r="D15" t="s">
        <v>1209</v>
      </c>
    </row>
    <row r="16" spans="1:4" x14ac:dyDescent="0.25">
      <c r="A16" t="s">
        <v>75</v>
      </c>
      <c r="B16">
        <v>35194</v>
      </c>
      <c r="C16" t="s">
        <v>76</v>
      </c>
      <c r="D16" t="s">
        <v>1210</v>
      </c>
    </row>
    <row r="17" spans="1:4" x14ac:dyDescent="0.25">
      <c r="A17" t="s">
        <v>77</v>
      </c>
      <c r="B17">
        <v>34850</v>
      </c>
      <c r="C17" t="s">
        <v>78</v>
      </c>
      <c r="D17" t="s">
        <v>1211</v>
      </c>
    </row>
    <row r="18" spans="1:4" x14ac:dyDescent="0.25">
      <c r="A18" t="s">
        <v>79</v>
      </c>
      <c r="B18">
        <v>34851</v>
      </c>
      <c r="C18" t="s">
        <v>80</v>
      </c>
      <c r="D18" t="s">
        <v>1212</v>
      </c>
    </row>
    <row r="19" spans="1:4" x14ac:dyDescent="0.25">
      <c r="A19" t="s">
        <v>81</v>
      </c>
      <c r="B19">
        <v>31403</v>
      </c>
      <c r="C19" t="s">
        <v>82</v>
      </c>
      <c r="D19" t="s">
        <v>1213</v>
      </c>
    </row>
    <row r="20" spans="1:4" x14ac:dyDescent="0.25">
      <c r="A20" t="s">
        <v>83</v>
      </c>
      <c r="B20">
        <v>31881</v>
      </c>
      <c r="C20" t="s">
        <v>84</v>
      </c>
      <c r="D20" t="s">
        <v>1214</v>
      </c>
    </row>
    <row r="21" spans="1:4" x14ac:dyDescent="0.25">
      <c r="A21" t="s">
        <v>85</v>
      </c>
      <c r="B21">
        <v>31252</v>
      </c>
      <c r="C21" t="s">
        <v>86</v>
      </c>
      <c r="D21" t="s">
        <v>1215</v>
      </c>
    </row>
    <row r="22" spans="1:4" x14ac:dyDescent="0.25">
      <c r="A22" t="s">
        <v>87</v>
      </c>
      <c r="B22">
        <v>33795</v>
      </c>
      <c r="C22" t="s">
        <v>88</v>
      </c>
      <c r="D22" t="s">
        <v>1216</v>
      </c>
    </row>
    <row r="23" spans="1:4" x14ac:dyDescent="0.25">
      <c r="A23" t="s">
        <v>89</v>
      </c>
      <c r="B23">
        <v>32115</v>
      </c>
      <c r="C23" t="s">
        <v>90</v>
      </c>
      <c r="D23" t="s">
        <v>1217</v>
      </c>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8"/>
  <sheetViews>
    <sheetView workbookViewId="0">
      <selection activeCell="A5" sqref="A5:XFD5"/>
    </sheetView>
  </sheetViews>
  <sheetFormatPr defaultColWidth="8.85546875" defaultRowHeight="15" x14ac:dyDescent="0.25"/>
  <cols>
    <col min="1" max="1" width="21.85546875" bestFit="1" customWidth="1"/>
    <col min="2" max="2" width="25.42578125" bestFit="1" customWidth="1"/>
    <col min="3" max="3" width="8.28515625" bestFit="1" customWidth="1"/>
  </cols>
  <sheetData>
    <row r="1" spans="1:3" x14ac:dyDescent="0.25">
      <c r="A1" s="5" t="s">
        <v>91</v>
      </c>
      <c r="B1" s="5" t="s">
        <v>92</v>
      </c>
      <c r="C1" s="5" t="s">
        <v>93</v>
      </c>
    </row>
    <row r="2" spans="1:3" x14ac:dyDescent="0.25">
      <c r="A2" t="s">
        <v>94</v>
      </c>
      <c r="B2" t="s">
        <v>95</v>
      </c>
      <c r="C2" s="4">
        <v>11</v>
      </c>
    </row>
    <row r="3" spans="1:3" x14ac:dyDescent="0.25">
      <c r="A3" t="s">
        <v>96</v>
      </c>
      <c r="B3" t="s">
        <v>97</v>
      </c>
      <c r="C3">
        <v>6</v>
      </c>
    </row>
    <row r="4" spans="1:3" x14ac:dyDescent="0.25">
      <c r="A4" t="s">
        <v>98</v>
      </c>
      <c r="B4" t="s">
        <v>97</v>
      </c>
      <c r="C4">
        <v>6</v>
      </c>
    </row>
    <row r="5" spans="1:3" x14ac:dyDescent="0.25">
      <c r="A5" s="6" t="s">
        <v>100</v>
      </c>
      <c r="B5" t="s">
        <v>99</v>
      </c>
      <c r="C5">
        <v>7</v>
      </c>
    </row>
    <row r="6" spans="1:3" x14ac:dyDescent="0.25">
      <c r="A6" t="s">
        <v>101</v>
      </c>
      <c r="B6" t="s">
        <v>102</v>
      </c>
      <c r="C6">
        <v>11</v>
      </c>
    </row>
    <row r="7" spans="1:3" x14ac:dyDescent="0.25">
      <c r="A7" t="s">
        <v>103</v>
      </c>
      <c r="B7" t="s">
        <v>95</v>
      </c>
      <c r="C7">
        <v>11</v>
      </c>
    </row>
    <row r="8" spans="1:3" x14ac:dyDescent="0.25">
      <c r="A8" t="s">
        <v>104</v>
      </c>
      <c r="B8" t="s">
        <v>105</v>
      </c>
      <c r="C8">
        <v>4</v>
      </c>
    </row>
    <row r="9" spans="1:3" x14ac:dyDescent="0.25">
      <c r="A9" t="s">
        <v>106</v>
      </c>
      <c r="B9" t="s">
        <v>107</v>
      </c>
      <c r="C9">
        <v>13</v>
      </c>
    </row>
    <row r="10" spans="1:3" x14ac:dyDescent="0.25">
      <c r="A10" t="s">
        <v>108</v>
      </c>
      <c r="B10" t="s">
        <v>109</v>
      </c>
      <c r="C10">
        <v>12</v>
      </c>
    </row>
    <row r="11" spans="1:3" x14ac:dyDescent="0.25">
      <c r="A11" t="s">
        <v>110</v>
      </c>
      <c r="B11" t="s">
        <v>111</v>
      </c>
      <c r="C11">
        <v>47</v>
      </c>
    </row>
    <row r="12" spans="1:3" x14ac:dyDescent="0.25">
      <c r="A12" t="s">
        <v>112</v>
      </c>
      <c r="B12" t="s">
        <v>113</v>
      </c>
      <c r="C12">
        <v>5</v>
      </c>
    </row>
    <row r="13" spans="1:3" x14ac:dyDescent="0.25">
      <c r="A13" t="s">
        <v>114</v>
      </c>
      <c r="B13" t="s">
        <v>115</v>
      </c>
      <c r="C13">
        <v>3</v>
      </c>
    </row>
    <row r="14" spans="1:3" x14ac:dyDescent="0.25">
      <c r="A14" t="s">
        <v>116</v>
      </c>
      <c r="B14" t="s">
        <v>117</v>
      </c>
      <c r="C14">
        <v>34</v>
      </c>
    </row>
    <row r="15" spans="1:3" x14ac:dyDescent="0.25">
      <c r="A15" t="s">
        <v>118</v>
      </c>
      <c r="C15">
        <v>49</v>
      </c>
    </row>
    <row r="16" spans="1:3" x14ac:dyDescent="0.25">
      <c r="A16" t="s">
        <v>119</v>
      </c>
      <c r="B16" t="s">
        <v>120</v>
      </c>
      <c r="C16">
        <v>44</v>
      </c>
    </row>
    <row r="17" spans="1:3" x14ac:dyDescent="0.25">
      <c r="A17" t="s">
        <v>121</v>
      </c>
      <c r="B17" t="s">
        <v>122</v>
      </c>
      <c r="C17">
        <v>35</v>
      </c>
    </row>
    <row r="18" spans="1:3" x14ac:dyDescent="0.25">
      <c r="A18" t="s">
        <v>123</v>
      </c>
      <c r="B18" t="s">
        <v>124</v>
      </c>
      <c r="C18">
        <v>2</v>
      </c>
    </row>
    <row r="19" spans="1:3" x14ac:dyDescent="0.25">
      <c r="B19" t="s">
        <v>125</v>
      </c>
      <c r="C19">
        <v>8</v>
      </c>
    </row>
    <row r="20" spans="1:3" x14ac:dyDescent="0.25">
      <c r="C20">
        <v>11</v>
      </c>
    </row>
    <row r="21" spans="1:3" x14ac:dyDescent="0.25">
      <c r="C21">
        <v>14</v>
      </c>
    </row>
    <row r="22" spans="1:3" x14ac:dyDescent="0.25">
      <c r="C22">
        <v>15</v>
      </c>
    </row>
    <row r="23" spans="1:3" x14ac:dyDescent="0.25">
      <c r="C23">
        <v>16</v>
      </c>
    </row>
    <row r="24" spans="1:3" x14ac:dyDescent="0.25">
      <c r="C24">
        <v>17</v>
      </c>
    </row>
    <row r="25" spans="1:3" x14ac:dyDescent="0.25">
      <c r="C25">
        <v>18</v>
      </c>
    </row>
    <row r="26" spans="1:3" x14ac:dyDescent="0.25">
      <c r="C26">
        <v>19</v>
      </c>
    </row>
    <row r="27" spans="1:3" x14ac:dyDescent="0.25">
      <c r="C27">
        <v>20</v>
      </c>
    </row>
    <row r="28" spans="1:3" x14ac:dyDescent="0.25">
      <c r="C28">
        <v>21</v>
      </c>
    </row>
    <row r="29" spans="1:3" x14ac:dyDescent="0.25">
      <c r="C29">
        <v>22</v>
      </c>
    </row>
    <row r="30" spans="1:3" x14ac:dyDescent="0.25">
      <c r="C30">
        <v>23</v>
      </c>
    </row>
    <row r="31" spans="1:3" x14ac:dyDescent="0.25">
      <c r="C31">
        <v>24</v>
      </c>
    </row>
    <row r="32" spans="1:3" x14ac:dyDescent="0.25">
      <c r="C32">
        <v>25</v>
      </c>
    </row>
    <row r="33" spans="2:3" x14ac:dyDescent="0.25">
      <c r="C33">
        <v>26</v>
      </c>
    </row>
    <row r="34" spans="2:3" x14ac:dyDescent="0.25">
      <c r="C34">
        <v>27</v>
      </c>
    </row>
    <row r="35" spans="2:3" x14ac:dyDescent="0.25">
      <c r="C35">
        <v>28</v>
      </c>
    </row>
    <row r="36" spans="2:3" x14ac:dyDescent="0.25">
      <c r="C36">
        <v>29</v>
      </c>
    </row>
    <row r="37" spans="2:3" x14ac:dyDescent="0.25">
      <c r="C37">
        <v>30</v>
      </c>
    </row>
    <row r="38" spans="2:3" x14ac:dyDescent="0.25">
      <c r="B38" t="s">
        <v>126</v>
      </c>
      <c r="C38">
        <v>31</v>
      </c>
    </row>
    <row r="39" spans="2:3" x14ac:dyDescent="0.25">
      <c r="B39" t="s">
        <v>127</v>
      </c>
      <c r="C39">
        <v>32</v>
      </c>
    </row>
    <row r="40" spans="2:3" x14ac:dyDescent="0.25">
      <c r="C40">
        <v>33</v>
      </c>
    </row>
    <row r="41" spans="2:3" x14ac:dyDescent="0.25">
      <c r="C41">
        <v>36</v>
      </c>
    </row>
    <row r="42" spans="2:3" x14ac:dyDescent="0.25">
      <c r="C42">
        <v>37</v>
      </c>
    </row>
    <row r="43" spans="2:3" x14ac:dyDescent="0.25">
      <c r="B43" t="s">
        <v>128</v>
      </c>
      <c r="C43">
        <v>38</v>
      </c>
    </row>
    <row r="44" spans="2:3" x14ac:dyDescent="0.25">
      <c r="C44">
        <v>39</v>
      </c>
    </row>
    <row r="45" spans="2:3" x14ac:dyDescent="0.25">
      <c r="C45">
        <v>40</v>
      </c>
    </row>
    <row r="46" spans="2:3" x14ac:dyDescent="0.25">
      <c r="C46">
        <v>41</v>
      </c>
    </row>
    <row r="47" spans="2:3" x14ac:dyDescent="0.25">
      <c r="C47">
        <v>42</v>
      </c>
    </row>
    <row r="48" spans="2:3" x14ac:dyDescent="0.25">
      <c r="C48">
        <v>43</v>
      </c>
    </row>
    <row r="49" spans="2:3" x14ac:dyDescent="0.25">
      <c r="B49" t="s">
        <v>129</v>
      </c>
      <c r="C49">
        <v>45</v>
      </c>
    </row>
    <row r="50" spans="2:3" x14ac:dyDescent="0.25">
      <c r="B50" t="s">
        <v>130</v>
      </c>
      <c r="C50">
        <v>46</v>
      </c>
    </row>
    <row r="51" spans="2:3" x14ac:dyDescent="0.25">
      <c r="C51">
        <v>48</v>
      </c>
    </row>
    <row r="52" spans="2:3" x14ac:dyDescent="0.25">
      <c r="C52">
        <v>50</v>
      </c>
    </row>
    <row r="53" spans="2:3" x14ac:dyDescent="0.25">
      <c r="C53">
        <v>51</v>
      </c>
    </row>
    <row r="54" spans="2:3" x14ac:dyDescent="0.25">
      <c r="C54">
        <v>52</v>
      </c>
    </row>
    <row r="55" spans="2:3" x14ac:dyDescent="0.25">
      <c r="C55">
        <v>53</v>
      </c>
    </row>
    <row r="56" spans="2:3" x14ac:dyDescent="0.25">
      <c r="C56">
        <v>54</v>
      </c>
    </row>
    <row r="57" spans="2:3" x14ac:dyDescent="0.25">
      <c r="C57">
        <v>55</v>
      </c>
    </row>
    <row r="58" spans="2:3" x14ac:dyDescent="0.25">
      <c r="C58">
        <v>56</v>
      </c>
    </row>
    <row r="59" spans="2:3" x14ac:dyDescent="0.25">
      <c r="C59">
        <v>57</v>
      </c>
    </row>
    <row r="60" spans="2:3" x14ac:dyDescent="0.25">
      <c r="C60">
        <v>58</v>
      </c>
    </row>
    <row r="61" spans="2:3" x14ac:dyDescent="0.25">
      <c r="C61">
        <v>59</v>
      </c>
    </row>
    <row r="62" spans="2:3" x14ac:dyDescent="0.25">
      <c r="C62">
        <v>60</v>
      </c>
    </row>
    <row r="63" spans="2:3" x14ac:dyDescent="0.25">
      <c r="C63">
        <v>61</v>
      </c>
    </row>
    <row r="64" spans="2:3" x14ac:dyDescent="0.25">
      <c r="C64">
        <v>62</v>
      </c>
    </row>
    <row r="65" spans="3:3" x14ac:dyDescent="0.25">
      <c r="C65">
        <v>63</v>
      </c>
    </row>
    <row r="66" spans="3:3" x14ac:dyDescent="0.25">
      <c r="C66">
        <v>64</v>
      </c>
    </row>
    <row r="67" spans="3:3" x14ac:dyDescent="0.25">
      <c r="C67">
        <v>65</v>
      </c>
    </row>
    <row r="68" spans="3:3" x14ac:dyDescent="0.25">
      <c r="C68">
        <v>66</v>
      </c>
    </row>
    <row r="69" spans="3:3" x14ac:dyDescent="0.25">
      <c r="C69">
        <v>67</v>
      </c>
    </row>
    <row r="70" spans="3:3" x14ac:dyDescent="0.25">
      <c r="C70">
        <v>68</v>
      </c>
    </row>
    <row r="71" spans="3:3" x14ac:dyDescent="0.25">
      <c r="C71">
        <v>69</v>
      </c>
    </row>
    <row r="72" spans="3:3" x14ac:dyDescent="0.25">
      <c r="C72">
        <v>70</v>
      </c>
    </row>
    <row r="73" spans="3:3" x14ac:dyDescent="0.25">
      <c r="C73">
        <v>71</v>
      </c>
    </row>
    <row r="74" spans="3:3" x14ac:dyDescent="0.25">
      <c r="C74">
        <v>72</v>
      </c>
    </row>
    <row r="75" spans="3:3" x14ac:dyDescent="0.25">
      <c r="C75">
        <v>73</v>
      </c>
    </row>
    <row r="76" spans="3:3" x14ac:dyDescent="0.25">
      <c r="C76">
        <v>74</v>
      </c>
    </row>
    <row r="77" spans="3:3" x14ac:dyDescent="0.25">
      <c r="C77">
        <v>75</v>
      </c>
    </row>
    <row r="78" spans="3:3" x14ac:dyDescent="0.25">
      <c r="C78">
        <v>76</v>
      </c>
    </row>
    <row r="79" spans="3:3" x14ac:dyDescent="0.25">
      <c r="C79">
        <v>77</v>
      </c>
    </row>
    <row r="80" spans="3:3" x14ac:dyDescent="0.25">
      <c r="C80">
        <v>78</v>
      </c>
    </row>
    <row r="81" spans="3:3" x14ac:dyDescent="0.25">
      <c r="C81">
        <v>79</v>
      </c>
    </row>
    <row r="82" spans="3:3" x14ac:dyDescent="0.25">
      <c r="C82">
        <v>80</v>
      </c>
    </row>
    <row r="83" spans="3:3" x14ac:dyDescent="0.25">
      <c r="C83">
        <v>81</v>
      </c>
    </row>
    <row r="84" spans="3:3" x14ac:dyDescent="0.25">
      <c r="C84">
        <v>82</v>
      </c>
    </row>
    <row r="85" spans="3:3" x14ac:dyDescent="0.25">
      <c r="C85">
        <v>83</v>
      </c>
    </row>
    <row r="86" spans="3:3" x14ac:dyDescent="0.25">
      <c r="C86">
        <v>84</v>
      </c>
    </row>
    <row r="87" spans="3:3" x14ac:dyDescent="0.25">
      <c r="C87">
        <v>85</v>
      </c>
    </row>
    <row r="88" spans="3:3" x14ac:dyDescent="0.25">
      <c r="C88">
        <v>86</v>
      </c>
    </row>
  </sheetData>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[1]TOPICALAREAS!#REF!</xm:f>
          </x14:formula1>
          <xm:sqref>A9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99"/>
  <sheetViews>
    <sheetView workbookViewId="0">
      <pane ySplit="1" topLeftCell="A95" activePane="bottomLeft" state="frozen"/>
      <selection pane="bottomLeft" activeCell="A95" sqref="A95"/>
    </sheetView>
  </sheetViews>
  <sheetFormatPr defaultColWidth="8.85546875" defaultRowHeight="15" x14ac:dyDescent="0.25"/>
  <cols>
    <col min="2" max="2" width="27" bestFit="1" customWidth="1"/>
    <col min="3" max="3" width="34.7109375" bestFit="1" customWidth="1"/>
    <col min="5" max="5" width="9.140625" bestFit="1" customWidth="1"/>
    <col min="6" max="6" width="74.5703125" customWidth="1"/>
    <col min="7" max="8" width="10.7109375" bestFit="1" customWidth="1"/>
    <col min="9" max="9" width="11.140625" bestFit="1" customWidth="1"/>
    <col min="12" max="12" width="22" bestFit="1" customWidth="1"/>
    <col min="13" max="13" width="8.42578125" bestFit="1" customWidth="1"/>
    <col min="17" max="17" width="13.7109375" bestFit="1" customWidth="1"/>
  </cols>
  <sheetData>
    <row r="1" spans="1:30" x14ac:dyDescent="0.25">
      <c r="A1" s="5" t="s">
        <v>152</v>
      </c>
      <c r="B1" s="5" t="s">
        <v>151</v>
      </c>
      <c r="C1" s="5" t="s">
        <v>150</v>
      </c>
      <c r="D1" s="15" t="s">
        <v>149</v>
      </c>
      <c r="E1" s="14" t="s">
        <v>148</v>
      </c>
      <c r="F1" s="5" t="s">
        <v>32</v>
      </c>
      <c r="G1" s="13" t="s">
        <v>147</v>
      </c>
      <c r="H1" s="5" t="s">
        <v>146</v>
      </c>
      <c r="I1" s="12" t="s">
        <v>145</v>
      </c>
      <c r="J1" s="12" t="s">
        <v>144</v>
      </c>
      <c r="K1" s="12" t="s">
        <v>143</v>
      </c>
      <c r="L1" s="12" t="s">
        <v>142</v>
      </c>
      <c r="M1" s="5" t="s">
        <v>141</v>
      </c>
      <c r="N1" s="5" t="s">
        <v>140</v>
      </c>
      <c r="O1" t="s">
        <v>139</v>
      </c>
      <c r="P1" t="s">
        <v>138</v>
      </c>
      <c r="Q1" t="s">
        <v>137</v>
      </c>
      <c r="R1" t="s">
        <v>136</v>
      </c>
      <c r="S1" t="s">
        <v>135</v>
      </c>
      <c r="T1" t="s">
        <v>134</v>
      </c>
      <c r="U1" t="s">
        <v>133</v>
      </c>
      <c r="V1" t="s">
        <v>132</v>
      </c>
      <c r="W1" t="s">
        <v>39</v>
      </c>
      <c r="X1" t="s">
        <v>40</v>
      </c>
      <c r="Y1" t="s">
        <v>41</v>
      </c>
      <c r="Z1" t="s">
        <v>42</v>
      </c>
      <c r="AA1" t="s">
        <v>43</v>
      </c>
      <c r="AB1" t="s">
        <v>35</v>
      </c>
      <c r="AC1" t="s">
        <v>36</v>
      </c>
      <c r="AD1" t="s">
        <v>131</v>
      </c>
    </row>
    <row r="2" spans="1:30" x14ac:dyDescent="0.25">
      <c r="A2" s="7" t="s">
        <v>153</v>
      </c>
      <c r="B2" t="str">
        <f>DATA_GOES_HERE!A2</f>
        <v xml:space="preserve"> Adventure Club: Crafts, Movies, and More</v>
      </c>
      <c r="E2" s="9" t="str">
        <f>IF((ISTEXT(DATA_GOES_HERE!F2)),(DATA_GOES_HERE!F2),"")</f>
        <v/>
      </c>
      <c r="F2" t="str">
        <f>DATA_GOES_HERE!AI2</f>
        <v>School-age children can join us for crafts, activities, special guests, movies, and more! There's something new every week. Grades K-4.</v>
      </c>
      <c r="G2" s="1">
        <f>DATA_GOES_HERE!J2</f>
        <v>42430</v>
      </c>
      <c r="H2" s="1">
        <f>DATA_GOES_HERE!R2</f>
        <v>42430</v>
      </c>
      <c r="I2" s="1">
        <f t="shared" ref="I2:I33" ca="1" si="0">TODAY()</f>
        <v>42423</v>
      </c>
      <c r="J2">
        <v>0</v>
      </c>
      <c r="K2">
        <v>31158</v>
      </c>
      <c r="L2" t="s">
        <v>161</v>
      </c>
      <c r="M2">
        <f>VLOOKUP(DATA_GOES_HERE!Y2,VENUEID!$A$2:$B$28,2,TRUE)</f>
        <v>34423</v>
      </c>
      <c r="N2">
        <f>VLOOKUP(DATA_GOES_HERE!AH2,eventTypeID!$A:$C,3,TRUE)</f>
        <v>47</v>
      </c>
      <c r="O2">
        <v>12</v>
      </c>
      <c r="P2" s="10"/>
      <c r="Q2" t="str">
        <f>VLOOKUP(DATA_GOES_HERE!Y2,VENUEID!$A$2:$C25,3,TRUE)</f>
        <v>(615) 862-5854</v>
      </c>
      <c r="R2" s="8">
        <f>DATA_GOES_HERE!M2</f>
        <v>0.66666666666666663</v>
      </c>
      <c r="W2" t="str">
        <f>IF(DATA_GOES_HERE!L2="Monday",1," ")</f>
        <v xml:space="preserve"> </v>
      </c>
      <c r="X2">
        <f>IF(DATA_GOES_HERE!L2="Tuesday",1," ")</f>
        <v>1</v>
      </c>
      <c r="Y2" t="str">
        <f>IF(DATA_GOES_HERE!L2="Wednesday",1," ")</f>
        <v xml:space="preserve"> </v>
      </c>
      <c r="Z2" t="str">
        <f>IF(DATA_GOES_HERE!L2="Thursday",1," ")</f>
        <v xml:space="preserve"> </v>
      </c>
      <c r="AA2" t="str">
        <f>IF(DATA_GOES_HERE!L2="Friday",1," ")</f>
        <v xml:space="preserve"> </v>
      </c>
      <c r="AB2" t="str">
        <f>IF(DATA_GOES_HERE!L2="Saturday",1," ")</f>
        <v xml:space="preserve"> </v>
      </c>
      <c r="AC2" t="str">
        <f>IF(DATA_GOES_HERE!L2="Sunday",1," ")</f>
        <v xml:space="preserve"> </v>
      </c>
    </row>
    <row r="3" spans="1:30" x14ac:dyDescent="0.25">
      <c r="A3" s="7" t="s">
        <v>153</v>
      </c>
      <c r="B3" t="str">
        <f>DATA_GOES_HERE!A3</f>
        <v xml:space="preserve"> Teen Studio: Crafts, Gaming, Robotics, and More</v>
      </c>
      <c r="E3" s="9" t="str">
        <f>IF((ISTEXT(DATA_GOES_HERE!F3)),(DATA_GOES_HERE!F3),"")</f>
        <v/>
      </c>
      <c r="F3" t="str">
        <f>DATA_GOES_HERE!AI3</f>
        <v>Monday-Thursday when school is in session. We do something different each week, including crafts, gaming, robotics, 3D printing, and more. Join the fun after school! Grades 5-12.</v>
      </c>
      <c r="G3" s="1">
        <f>DATA_GOES_HERE!J3</f>
        <v>42430</v>
      </c>
      <c r="H3" s="1">
        <f>DATA_GOES_HERE!R3</f>
        <v>42430</v>
      </c>
      <c r="I3" s="1">
        <f t="shared" ca="1" si="0"/>
        <v>42423</v>
      </c>
      <c r="J3">
        <v>0</v>
      </c>
      <c r="K3">
        <v>31158</v>
      </c>
      <c r="L3" t="s">
        <v>161</v>
      </c>
      <c r="M3">
        <f>VLOOKUP(DATA_GOES_HERE!Y3,VENUEID!$A$2:$B$28,2,TRUE)</f>
        <v>34423</v>
      </c>
      <c r="N3">
        <f>VLOOKUP(DATA_GOES_HERE!AH3,eventTypeID!$A:$C,3,TRUE)</f>
        <v>11</v>
      </c>
      <c r="O3">
        <v>12</v>
      </c>
      <c r="P3" s="10"/>
      <c r="Q3" t="str">
        <f>VLOOKUP(DATA_GOES_HERE!Y3,VENUEID!$A$2:$C26,3,TRUE)</f>
        <v>(615) 862-5854</v>
      </c>
      <c r="R3" s="8">
        <f>DATA_GOES_HERE!M3</f>
        <v>0.67708333333333337</v>
      </c>
      <c r="W3" t="str">
        <f>IF(DATA_GOES_HERE!L3="Monday",1," ")</f>
        <v xml:space="preserve"> </v>
      </c>
      <c r="X3">
        <f>IF(DATA_GOES_HERE!L3="Tuesday",1," ")</f>
        <v>1</v>
      </c>
      <c r="Y3" t="str">
        <f>IF(DATA_GOES_HERE!L3="Wednesday",1," ")</f>
        <v xml:space="preserve"> </v>
      </c>
      <c r="Z3" t="str">
        <f>IF(DATA_GOES_HERE!L3="Thursday",1," ")</f>
        <v xml:space="preserve"> </v>
      </c>
      <c r="AA3" t="str">
        <f>IF(DATA_GOES_HERE!L3="Friday",1," ")</f>
        <v xml:space="preserve"> </v>
      </c>
      <c r="AB3" t="str">
        <f>IF(DATA_GOES_HERE!L3="Saturday",1," ")</f>
        <v xml:space="preserve"> </v>
      </c>
      <c r="AC3" t="str">
        <f>IF(DATA_GOES_HERE!L3="Sunday",1," ")</f>
        <v xml:space="preserve"> </v>
      </c>
    </row>
    <row r="4" spans="1:30" x14ac:dyDescent="0.25">
      <c r="A4" s="7" t="s">
        <v>153</v>
      </c>
      <c r="B4" t="str">
        <f>DATA_GOES_HERE!A4</f>
        <v xml:space="preserve"> Bellevue Writers Group: Share and Get Ideas</v>
      </c>
      <c r="E4" s="9" t="str">
        <f>IF((ISTEXT(DATA_GOES_HERE!F4)),(DATA_GOES_HERE!F4),"")</f>
        <v/>
      </c>
      <c r="F4" t="str">
        <f>DATA_GOES_HERE!AI4</f>
        <v>1st and 3rd Tuesdays each month. Bellevue Writers Group welcomes adults of all ages who write prose fiction and literary nonfiction. Join us as we share our works and receive feedback from fellow writers.</v>
      </c>
      <c r="G4" s="1">
        <f>DATA_GOES_HERE!J4</f>
        <v>42430</v>
      </c>
      <c r="H4" s="1">
        <f>DATA_GOES_HERE!R4</f>
        <v>42430</v>
      </c>
      <c r="I4" s="1">
        <f t="shared" ca="1" si="0"/>
        <v>42423</v>
      </c>
      <c r="J4">
        <v>0</v>
      </c>
      <c r="K4">
        <v>31158</v>
      </c>
      <c r="L4" t="s">
        <v>161</v>
      </c>
      <c r="M4">
        <f>VLOOKUP(DATA_GOES_HERE!Y4,VENUEID!$A$2:$B$28,2,TRUE)</f>
        <v>34423</v>
      </c>
      <c r="N4">
        <f>VLOOKUP(DATA_GOES_HERE!AH4,eventTypeID!$A:$C,3,TRUE)</f>
        <v>11</v>
      </c>
      <c r="O4">
        <v>12</v>
      </c>
      <c r="P4" s="10"/>
      <c r="Q4" t="str">
        <f>VLOOKUP(DATA_GOES_HERE!Y4,VENUEID!$A$2:$C27,3,TRUE)</f>
        <v>(615) 862-5854</v>
      </c>
      <c r="R4" s="8">
        <f>DATA_GOES_HERE!M4</f>
        <v>0.75</v>
      </c>
      <c r="W4" t="str">
        <f>IF(DATA_GOES_HERE!L4="Monday",1," ")</f>
        <v xml:space="preserve"> </v>
      </c>
      <c r="X4">
        <f>IF(DATA_GOES_HERE!L4="Tuesday",1," ")</f>
        <v>1</v>
      </c>
      <c r="Y4" t="str">
        <f>IF(DATA_GOES_HERE!L4="Wednesday",1," ")</f>
        <v xml:space="preserve"> </v>
      </c>
      <c r="Z4" t="str">
        <f>IF(DATA_GOES_HERE!L4="Thursday",1," ")</f>
        <v xml:space="preserve"> </v>
      </c>
      <c r="AA4" t="str">
        <f>IF(DATA_GOES_HERE!L4="Friday",1," ")</f>
        <v xml:space="preserve"> </v>
      </c>
      <c r="AB4" t="str">
        <f>IF(DATA_GOES_HERE!L4="Saturday",1," ")</f>
        <v xml:space="preserve"> </v>
      </c>
      <c r="AC4" t="str">
        <f>IF(DATA_GOES_HERE!L4="Sunday",1," ")</f>
        <v xml:space="preserve"> </v>
      </c>
    </row>
    <row r="5" spans="1:30" ht="15.75" customHeight="1" x14ac:dyDescent="0.25">
      <c r="A5" s="7" t="s">
        <v>153</v>
      </c>
      <c r="B5" t="str">
        <f>DATA_GOES_HERE!A5</f>
        <v xml:space="preserve"> Story Time </v>
      </c>
      <c r="E5" s="9" t="str">
        <f>IF((ISTEXT(DATA_GOES_HERE!F5)),(DATA_GOES_HERE!F5),"")</f>
        <v/>
      </c>
      <c r="F5" t="str">
        <f>DATA_GOES_HERE!AI5</f>
        <v>Every Wednesday at 10:15 and 11:15 a.m. Singing, fingerplays, rhymes, ABCs, 123s, stories, and much more with Miss Donna and Bear!</v>
      </c>
      <c r="G5" s="1">
        <f>DATA_GOES_HERE!J5</f>
        <v>42431</v>
      </c>
      <c r="H5" s="1">
        <f>DATA_GOES_HERE!R5</f>
        <v>42431</v>
      </c>
      <c r="I5" s="1">
        <f t="shared" ca="1" si="0"/>
        <v>42423</v>
      </c>
      <c r="J5">
        <v>0</v>
      </c>
      <c r="K5">
        <v>31158</v>
      </c>
      <c r="L5" t="s">
        <v>161</v>
      </c>
      <c r="M5">
        <f>VLOOKUP(DATA_GOES_HERE!Y5,VENUEID!$A$2:$B$28,2,TRUE)</f>
        <v>34423</v>
      </c>
      <c r="N5">
        <f>VLOOKUP(DATA_GOES_HERE!AH5,eventTypeID!$A:$C,3,TRUE)</f>
        <v>47</v>
      </c>
      <c r="O5">
        <v>12</v>
      </c>
      <c r="P5" s="11"/>
      <c r="Q5" t="str">
        <f>VLOOKUP(DATA_GOES_HERE!Y5,VENUEID!$A$2:$C28,3,TRUE)</f>
        <v>(615) 862-5854</v>
      </c>
      <c r="R5" s="8">
        <f>DATA_GOES_HERE!M5</f>
        <v>0.42708333333333331</v>
      </c>
      <c r="W5" t="str">
        <f>IF(DATA_GOES_HERE!L5="Monday",1," ")</f>
        <v xml:space="preserve"> </v>
      </c>
      <c r="X5" t="str">
        <f>IF(DATA_GOES_HERE!L5="Tuesday",1," ")</f>
        <v xml:space="preserve"> </v>
      </c>
      <c r="Y5">
        <f>IF(DATA_GOES_HERE!L5="Wednesday",1," ")</f>
        <v>1</v>
      </c>
      <c r="Z5" t="str">
        <f>IF(DATA_GOES_HERE!L5="Thursday",1," ")</f>
        <v xml:space="preserve"> </v>
      </c>
      <c r="AA5" t="str">
        <f>IF(DATA_GOES_HERE!L5="Friday",1," ")</f>
        <v xml:space="preserve"> </v>
      </c>
      <c r="AB5" t="str">
        <f>IF(DATA_GOES_HERE!L5="Saturday",1," ")</f>
        <v xml:space="preserve"> </v>
      </c>
      <c r="AC5" t="str">
        <f>IF(DATA_GOES_HERE!L5="Sunday",1," ")</f>
        <v xml:space="preserve"> </v>
      </c>
    </row>
    <row r="6" spans="1:30" x14ac:dyDescent="0.25">
      <c r="A6" s="7" t="s">
        <v>153</v>
      </c>
      <c r="B6" t="str">
        <f>DATA_GOES_HERE!A6</f>
        <v xml:space="preserve"> Story Time</v>
      </c>
      <c r="E6" s="9" t="str">
        <f>IF((ISTEXT(DATA_GOES_HERE!F6)),(DATA_GOES_HERE!F6),"")</f>
        <v/>
      </c>
      <c r="F6" t="str">
        <f>DATA_GOES_HERE!AI6</f>
        <v>Every Wednesday at 10:15 and 11:15 a.m. Singing, fingerplays, rhymes, ABCs, 123s, stories, and much more with Miss Donna and Bear!</v>
      </c>
      <c r="G6" s="1">
        <f>DATA_GOES_HERE!J6</f>
        <v>42431</v>
      </c>
      <c r="H6" s="1">
        <f>DATA_GOES_HERE!R6</f>
        <v>42431</v>
      </c>
      <c r="I6" s="1">
        <f t="shared" ca="1" si="0"/>
        <v>42423</v>
      </c>
      <c r="J6">
        <v>0</v>
      </c>
      <c r="K6">
        <v>31158</v>
      </c>
      <c r="L6" t="s">
        <v>161</v>
      </c>
      <c r="M6">
        <f>VLOOKUP(DATA_GOES_HERE!Y6,VENUEID!$A$2:$B$28,2,TRUE)</f>
        <v>34423</v>
      </c>
      <c r="N6">
        <f>VLOOKUP(DATA_GOES_HERE!AH6,eventTypeID!$A:$C,3,TRUE)</f>
        <v>47</v>
      </c>
      <c r="O6">
        <v>12</v>
      </c>
      <c r="P6" s="10"/>
      <c r="Q6" t="str">
        <f>VLOOKUP(DATA_GOES_HERE!Y6,VENUEID!$A$2:$C29,3,TRUE)</f>
        <v>(615) 862-5854</v>
      </c>
      <c r="R6" s="8">
        <f>DATA_GOES_HERE!M6</f>
        <v>0.46875</v>
      </c>
      <c r="W6" t="str">
        <f>IF(DATA_GOES_HERE!L6="Monday",1," ")</f>
        <v xml:space="preserve"> </v>
      </c>
      <c r="X6" t="str">
        <f>IF(DATA_GOES_HERE!L6="Tuesday",1," ")</f>
        <v xml:space="preserve"> </v>
      </c>
      <c r="Y6">
        <f>IF(DATA_GOES_HERE!L6="Wednesday",1," ")</f>
        <v>1</v>
      </c>
      <c r="Z6" t="str">
        <f>IF(DATA_GOES_HERE!L6="Thursday",1," ")</f>
        <v xml:space="preserve"> </v>
      </c>
      <c r="AA6" t="str">
        <f>IF(DATA_GOES_HERE!L6="Friday",1," ")</f>
        <v xml:space="preserve"> </v>
      </c>
      <c r="AB6" t="str">
        <f>IF(DATA_GOES_HERE!L6="Saturday",1," ")</f>
        <v xml:space="preserve"> </v>
      </c>
      <c r="AC6" t="str">
        <f>IF(DATA_GOES_HERE!L6="Sunday",1," ")</f>
        <v xml:space="preserve"> </v>
      </c>
    </row>
    <row r="7" spans="1:30" x14ac:dyDescent="0.25">
      <c r="A7" s="7" t="s">
        <v>153</v>
      </c>
      <c r="B7" t="str">
        <f>DATA_GOES_HERE!A7</f>
        <v xml:space="preserve"> Let's Watch Anime</v>
      </c>
      <c r="E7" s="9" t="str">
        <f>IF((ISTEXT(DATA_GOES_HERE!F7)),(DATA_GOES_HERE!F7),"")</f>
        <v/>
      </c>
      <c r="F7" t="str">
        <f>DATA_GOES_HERE!AI7</f>
        <v>Celebrate Animanga month with fellow teens by watching anime! Grades 5-12.</v>
      </c>
      <c r="G7" s="1">
        <f>DATA_GOES_HERE!J7</f>
        <v>42431</v>
      </c>
      <c r="H7" s="1">
        <f>DATA_GOES_HERE!R7</f>
        <v>42431</v>
      </c>
      <c r="I7" s="1">
        <f t="shared" ca="1" si="0"/>
        <v>42423</v>
      </c>
      <c r="J7">
        <v>0</v>
      </c>
      <c r="K7">
        <v>31158</v>
      </c>
      <c r="L7" t="s">
        <v>161</v>
      </c>
      <c r="M7">
        <f>VLOOKUP(DATA_GOES_HERE!Y7,VENUEID!$A$2:$B$28,2,TRUE)</f>
        <v>34423</v>
      </c>
      <c r="N7">
        <f>VLOOKUP(DATA_GOES_HERE!AH7,eventTypeID!$A:$C,3,TRUE)</f>
        <v>47</v>
      </c>
      <c r="O7">
        <v>12</v>
      </c>
      <c r="P7" s="10"/>
      <c r="Q7" t="str">
        <f>VLOOKUP(DATA_GOES_HERE!Y7,VENUEID!$A$2:$C30,3,TRUE)</f>
        <v>(615) 862-5854</v>
      </c>
      <c r="R7" s="8">
        <f>DATA_GOES_HERE!M7</f>
        <v>0.67708333333333337</v>
      </c>
      <c r="W7" t="str">
        <f>IF(DATA_GOES_HERE!L7="Monday",1," ")</f>
        <v xml:space="preserve"> </v>
      </c>
      <c r="X7" t="str">
        <f>IF(DATA_GOES_HERE!L7="Tuesday",1," ")</f>
        <v xml:space="preserve"> </v>
      </c>
      <c r="Y7">
        <f>IF(DATA_GOES_HERE!L7="Wednesday",1," ")</f>
        <v>1</v>
      </c>
      <c r="Z7" t="str">
        <f>IF(DATA_GOES_HERE!L7="Thursday",1," ")</f>
        <v xml:space="preserve"> </v>
      </c>
      <c r="AA7" t="str">
        <f>IF(DATA_GOES_HERE!L7="Friday",1," ")</f>
        <v xml:space="preserve"> </v>
      </c>
      <c r="AB7" t="str">
        <f>IF(DATA_GOES_HERE!L7="Saturday",1," ")</f>
        <v xml:space="preserve"> </v>
      </c>
      <c r="AC7" t="str">
        <f>IF(DATA_GOES_HERE!L7="Sunday",1," ")</f>
        <v xml:space="preserve"> </v>
      </c>
    </row>
    <row r="8" spans="1:30" x14ac:dyDescent="0.25">
      <c r="A8" s="7" t="s">
        <v>153</v>
      </c>
      <c r="B8" t="str">
        <f>DATA_GOES_HERE!A8</f>
        <v xml:space="preserve"> Gentle Yoga for All Levels</v>
      </c>
      <c r="E8" s="9" t="str">
        <f>IF((ISTEXT(DATA_GOES_HERE!F8)),(DATA_GOES_HERE!F8),"")</f>
        <v/>
      </c>
      <c r="F8" t="str">
        <f>DATA_GOES_HERE!AI8</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8" s="1">
        <f>DATA_GOES_HERE!J8</f>
        <v>42431</v>
      </c>
      <c r="H8" s="1">
        <f>DATA_GOES_HERE!R8</f>
        <v>42431</v>
      </c>
      <c r="I8" s="1">
        <f t="shared" ca="1" si="0"/>
        <v>42423</v>
      </c>
      <c r="J8">
        <v>0</v>
      </c>
      <c r="K8">
        <v>31158</v>
      </c>
      <c r="L8" t="s">
        <v>161</v>
      </c>
      <c r="M8">
        <f>VLOOKUP(DATA_GOES_HERE!Y8,VENUEID!$A$2:$B$28,2,TRUE)</f>
        <v>34423</v>
      </c>
      <c r="N8">
        <f>VLOOKUP(DATA_GOES_HERE!AH8,eventTypeID!$A:$C,3,TRUE)</f>
        <v>11</v>
      </c>
      <c r="O8">
        <v>12</v>
      </c>
      <c r="P8" s="10"/>
      <c r="Q8" t="str">
        <f>VLOOKUP(DATA_GOES_HERE!Y8,VENUEID!$A$2:$C31,3,TRUE)</f>
        <v>(615) 862-5854</v>
      </c>
      <c r="R8" s="8">
        <f>DATA_GOES_HERE!M8</f>
        <v>0.6875</v>
      </c>
      <c r="W8" t="str">
        <f>IF(DATA_GOES_HERE!L8="Monday",1," ")</f>
        <v xml:space="preserve"> </v>
      </c>
      <c r="X8" t="str">
        <f>IF(DATA_GOES_HERE!L8="Tuesday",1," ")</f>
        <v xml:space="preserve"> </v>
      </c>
      <c r="Y8">
        <f>IF(DATA_GOES_HERE!L8="Wednesday",1," ")</f>
        <v>1</v>
      </c>
      <c r="Z8" t="str">
        <f>IF(DATA_GOES_HERE!L8="Thursday",1," ")</f>
        <v xml:space="preserve"> </v>
      </c>
      <c r="AA8" t="str">
        <f>IF(DATA_GOES_HERE!L8="Friday",1," ")</f>
        <v xml:space="preserve"> </v>
      </c>
      <c r="AB8" t="str">
        <f>IF(DATA_GOES_HERE!L8="Saturday",1," ")</f>
        <v xml:space="preserve"> </v>
      </c>
      <c r="AC8" t="str">
        <f>IF(DATA_GOES_HERE!L8="Sunday",1," ")</f>
        <v xml:space="preserve"> </v>
      </c>
    </row>
    <row r="9" spans="1:30" x14ac:dyDescent="0.25">
      <c r="A9" s="7" t="s">
        <v>153</v>
      </c>
      <c r="B9" t="str">
        <f>DATA_GOES_HERE!A9</f>
        <v xml:space="preserve"> Mindfulness Meditation</v>
      </c>
      <c r="E9" s="9" t="str">
        <f>IF((ISTEXT(DATA_GOES_HERE!F9)),(DATA_GOES_HERE!F9),"")</f>
        <v/>
      </c>
      <c r="F9" t="str">
        <f>DATA_GOES_HERE!AI9</f>
        <v>Every 1st Wednesday. Lisa Ernst, meditation teacher and founder of One Dharma Nashville, will demonstrate mindfulness techniques to help you reduce stress and increase overall well-being.</v>
      </c>
      <c r="G9" s="1">
        <f>DATA_GOES_HERE!J9</f>
        <v>42431</v>
      </c>
      <c r="H9" s="1">
        <f>DATA_GOES_HERE!R9</f>
        <v>42431</v>
      </c>
      <c r="I9" s="1">
        <f t="shared" ca="1" si="0"/>
        <v>42423</v>
      </c>
      <c r="J9">
        <v>0</v>
      </c>
      <c r="K9">
        <v>31158</v>
      </c>
      <c r="L9" t="s">
        <v>161</v>
      </c>
      <c r="M9">
        <f>VLOOKUP(DATA_GOES_HERE!Y9,VENUEID!$A$2:$B$28,2,TRUE)</f>
        <v>34423</v>
      </c>
      <c r="N9">
        <f>VLOOKUP(DATA_GOES_HERE!AH9,eventTypeID!$A:$C,3,TRUE)</f>
        <v>11</v>
      </c>
      <c r="O9">
        <v>12</v>
      </c>
      <c r="Q9" t="str">
        <f>VLOOKUP(DATA_GOES_HERE!Y9,VENUEID!$A$2:$C32,3,TRUE)</f>
        <v>(615) 862-5854</v>
      </c>
      <c r="R9" s="8">
        <f>DATA_GOES_HERE!M9</f>
        <v>0.77083333333333337</v>
      </c>
      <c r="W9" t="str">
        <f>IF(DATA_GOES_HERE!L9="Monday",1," ")</f>
        <v xml:space="preserve"> </v>
      </c>
      <c r="X9" t="str">
        <f>IF(DATA_GOES_HERE!L9="Tuesday",1," ")</f>
        <v xml:space="preserve"> </v>
      </c>
      <c r="Y9">
        <f>IF(DATA_GOES_HERE!L9="Wednesday",1," ")</f>
        <v>1</v>
      </c>
      <c r="Z9" t="str">
        <f>IF(DATA_GOES_HERE!L9="Thursday",1," ")</f>
        <v xml:space="preserve"> </v>
      </c>
      <c r="AA9" t="str">
        <f>IF(DATA_GOES_HERE!L9="Friday",1," ")</f>
        <v xml:space="preserve"> </v>
      </c>
      <c r="AB9" t="str">
        <f>IF(DATA_GOES_HERE!L9="Saturday",1," ")</f>
        <v xml:space="preserve"> </v>
      </c>
      <c r="AC9" t="str">
        <f>IF(DATA_GOES_HERE!L9="Sunday",1," ")</f>
        <v xml:space="preserve"> </v>
      </c>
    </row>
    <row r="10" spans="1:30" x14ac:dyDescent="0.25">
      <c r="A10" s="7" t="s">
        <v>153</v>
      </c>
      <c r="B10" t="str">
        <f>DATA_GOES_HERE!A10</f>
        <v xml:space="preserve"> Crayon Kids: Crafts and Fun</v>
      </c>
      <c r="E10" s="9" t="str">
        <f>IF((ISTEXT(DATA_GOES_HERE!F10)),(DATA_GOES_HERE!F10),"")</f>
        <v/>
      </c>
      <c r="F10" t="str">
        <f>DATA_GOES_HERE!AI10</f>
        <v>Every Thursday, join Ms. Katie at the library for some crafty fun!</v>
      </c>
      <c r="G10" s="1">
        <f>DATA_GOES_HERE!J10</f>
        <v>42432</v>
      </c>
      <c r="H10" s="1">
        <f>DATA_GOES_HERE!R10</f>
        <v>42432</v>
      </c>
      <c r="I10" s="1">
        <f t="shared" ca="1" si="0"/>
        <v>42423</v>
      </c>
      <c r="J10">
        <v>0</v>
      </c>
      <c r="K10">
        <v>31158</v>
      </c>
      <c r="L10" t="s">
        <v>161</v>
      </c>
      <c r="M10">
        <f>VLOOKUP(DATA_GOES_HERE!Y10,VENUEID!$A$2:$B$28,2,TRUE)</f>
        <v>34423</v>
      </c>
      <c r="N10">
        <f>VLOOKUP(DATA_GOES_HERE!AH10,eventTypeID!$A:$C,3,TRUE)</f>
        <v>11</v>
      </c>
      <c r="O10">
        <v>12</v>
      </c>
      <c r="Q10" t="str">
        <f>VLOOKUP(DATA_GOES_HERE!Y10,VENUEID!$A$2:$C33,3,TRUE)</f>
        <v>(615) 862-5854</v>
      </c>
      <c r="R10" s="8">
        <f>DATA_GOES_HERE!M10</f>
        <v>0.42708333333333331</v>
      </c>
      <c r="W10" t="str">
        <f>IF(DATA_GOES_HERE!L10="Monday",1," ")</f>
        <v xml:space="preserve"> </v>
      </c>
      <c r="X10" t="str">
        <f>IF(DATA_GOES_HERE!L10="Tuesday",1," ")</f>
        <v xml:space="preserve"> </v>
      </c>
      <c r="Y10" t="str">
        <f>IF(DATA_GOES_HERE!L10="Wednesday",1," ")</f>
        <v xml:space="preserve"> </v>
      </c>
      <c r="Z10">
        <f>IF(DATA_GOES_HERE!L10="Thursday",1," ")</f>
        <v>1</v>
      </c>
      <c r="AA10" t="str">
        <f>IF(DATA_GOES_HERE!L10="Friday",1," ")</f>
        <v xml:space="preserve"> </v>
      </c>
      <c r="AB10" t="str">
        <f>IF(DATA_GOES_HERE!L10="Saturday",1," ")</f>
        <v xml:space="preserve"> </v>
      </c>
      <c r="AC10" t="str">
        <f>IF(DATA_GOES_HERE!L10="Sunday",1," ")</f>
        <v xml:space="preserve"> </v>
      </c>
    </row>
    <row r="11" spans="1:30" x14ac:dyDescent="0.25">
      <c r="A11" s="7" t="s">
        <v>153</v>
      </c>
      <c r="B11" t="str">
        <f>DATA_GOES_HERE!A11</f>
        <v xml:space="preserve"> Scrabble Group for All Levels</v>
      </c>
      <c r="E11" s="9" t="str">
        <f>IF((ISTEXT(DATA_GOES_HERE!F11)),(DATA_GOES_HERE!F11),"")</f>
        <v/>
      </c>
      <c r="F11" t="str">
        <f>DATA_GOES_HERE!AI11</f>
        <v>Every Thursday, play Scrabble the old-fashioned way&amp;hellip; on a board! All levels of players welcome. Bring your board if you have one.</v>
      </c>
      <c r="G11" s="1">
        <f>DATA_GOES_HERE!J11</f>
        <v>42432</v>
      </c>
      <c r="H11" s="1">
        <f>DATA_GOES_HERE!R11</f>
        <v>42432</v>
      </c>
      <c r="I11" s="1">
        <f t="shared" ca="1" si="0"/>
        <v>42423</v>
      </c>
      <c r="J11">
        <v>0</v>
      </c>
      <c r="K11">
        <v>31158</v>
      </c>
      <c r="L11" t="s">
        <v>161</v>
      </c>
      <c r="M11">
        <f>VLOOKUP(DATA_GOES_HERE!Y11,VENUEID!$A$2:$B$28,2,TRUE)</f>
        <v>34423</v>
      </c>
      <c r="N11">
        <f>VLOOKUP(DATA_GOES_HERE!AH11,eventTypeID!$A:$C,3,TRUE)</f>
        <v>11</v>
      </c>
      <c r="O11">
        <v>12</v>
      </c>
      <c r="Q11" t="str">
        <f>VLOOKUP(DATA_GOES_HERE!Y11,VENUEID!$A$2:$C34,3,TRUE)</f>
        <v>(615) 862-5854</v>
      </c>
      <c r="R11" s="8">
        <f>DATA_GOES_HERE!M11</f>
        <v>0.5625</v>
      </c>
      <c r="W11" t="str">
        <f>IF(DATA_GOES_HERE!L11="Monday",1," ")</f>
        <v xml:space="preserve"> </v>
      </c>
      <c r="X11" t="str">
        <f>IF(DATA_GOES_HERE!L11="Tuesday",1," ")</f>
        <v xml:space="preserve"> </v>
      </c>
      <c r="Y11" t="str">
        <f>IF(DATA_GOES_HERE!L11="Wednesday",1," ")</f>
        <v xml:space="preserve"> </v>
      </c>
      <c r="Z11">
        <f>IF(DATA_GOES_HERE!L11="Thursday",1," ")</f>
        <v>1</v>
      </c>
      <c r="AA11" t="str">
        <f>IF(DATA_GOES_HERE!L11="Friday",1," ")</f>
        <v xml:space="preserve"> </v>
      </c>
      <c r="AB11" t="str">
        <f>IF(DATA_GOES_HERE!L11="Saturday",1," ")</f>
        <v xml:space="preserve"> </v>
      </c>
      <c r="AC11" t="str">
        <f>IF(DATA_GOES_HERE!L11="Sunday",1," ")</f>
        <v xml:space="preserve"> </v>
      </c>
    </row>
    <row r="12" spans="1:30" x14ac:dyDescent="0.25">
      <c r="A12" s="7" t="s">
        <v>153</v>
      </c>
      <c r="B12" t="str">
        <f>DATA_GOES_HERE!A12</f>
        <v xml:space="preserve"> Teen Studio: Crafts, Gaming, Robotics, and More</v>
      </c>
      <c r="E12" s="9" t="str">
        <f>IF((ISTEXT(DATA_GOES_HERE!F12)),(DATA_GOES_HERE!F12),"")</f>
        <v/>
      </c>
      <c r="F12" t="str">
        <f>DATA_GOES_HERE!AI12</f>
        <v>Monday-Thursday when school is in session. We do something different each week, including crafts, gaming, robotics, 3D printing, and more. Join the fun after school! Grades 5-12.</v>
      </c>
      <c r="G12" s="1">
        <f>DATA_GOES_HERE!J12</f>
        <v>42432</v>
      </c>
      <c r="H12" s="1">
        <f>DATA_GOES_HERE!R12</f>
        <v>42432</v>
      </c>
      <c r="I12" s="1">
        <f t="shared" ca="1" si="0"/>
        <v>42423</v>
      </c>
      <c r="J12">
        <v>0</v>
      </c>
      <c r="K12">
        <v>31158</v>
      </c>
      <c r="L12" t="s">
        <v>161</v>
      </c>
      <c r="M12">
        <f>VLOOKUP(DATA_GOES_HERE!Y12,VENUEID!$A$2:$B$28,2,TRUE)</f>
        <v>34423</v>
      </c>
      <c r="N12">
        <f>VLOOKUP(DATA_GOES_HERE!AH12,eventTypeID!$A:$C,3,TRUE)</f>
        <v>35</v>
      </c>
      <c r="O12">
        <v>12</v>
      </c>
      <c r="Q12" t="str">
        <f>VLOOKUP(DATA_GOES_HERE!Y12,VENUEID!$A$2:$C35,3,TRUE)</f>
        <v>(615) 862-5854</v>
      </c>
      <c r="R12" s="8">
        <f>DATA_GOES_HERE!M12</f>
        <v>0.67708333333333337</v>
      </c>
      <c r="W12" t="str">
        <f>IF(DATA_GOES_HERE!L12="Monday",1," ")</f>
        <v xml:space="preserve"> </v>
      </c>
      <c r="X12" t="str">
        <f>IF(DATA_GOES_HERE!L12="Tuesday",1," ")</f>
        <v xml:space="preserve"> </v>
      </c>
      <c r="Y12" t="str">
        <f>IF(DATA_GOES_HERE!L12="Wednesday",1," ")</f>
        <v xml:space="preserve"> </v>
      </c>
      <c r="Z12">
        <f>IF(DATA_GOES_HERE!L12="Thursday",1," ")</f>
        <v>1</v>
      </c>
      <c r="AA12" t="str">
        <f>IF(DATA_GOES_HERE!L12="Friday",1," ")</f>
        <v xml:space="preserve"> </v>
      </c>
      <c r="AB12" t="str">
        <f>IF(DATA_GOES_HERE!L12="Saturday",1," ")</f>
        <v xml:space="preserve"> </v>
      </c>
      <c r="AC12" t="str">
        <f>IF(DATA_GOES_HERE!L12="Sunday",1," ")</f>
        <v xml:space="preserve"> </v>
      </c>
    </row>
    <row r="13" spans="1:30" x14ac:dyDescent="0.25">
      <c r="A13" s="7" t="s">
        <v>153</v>
      </c>
      <c r="B13" t="str">
        <f>DATA_GOES_HERE!A13</f>
        <v xml:space="preserve"> Music Production Workshop</v>
      </c>
      <c r="E13" s="9" t="str">
        <f>IF((ISTEXT(DATA_GOES_HERE!F13)),(DATA_GOES_HERE!F13),"")</f>
        <v/>
      </c>
      <c r="F13" t="str">
        <f>DATA_GOES_HERE!AI13</f>
        <v>Every Thursday when school's in session. Learn how to make beats and music tracks using Logic Pro. Open to producers of all levels as well as songwriters, singers, rappers, and anyone interested in producing their own music. For teens in grades 7-12.</v>
      </c>
      <c r="G13" s="1">
        <f>DATA_GOES_HERE!J13</f>
        <v>42432</v>
      </c>
      <c r="H13" s="1">
        <f>DATA_GOES_HERE!R13</f>
        <v>42432</v>
      </c>
      <c r="I13" s="1">
        <f t="shared" ca="1" si="0"/>
        <v>42423</v>
      </c>
      <c r="J13">
        <v>0</v>
      </c>
      <c r="K13">
        <v>31158</v>
      </c>
      <c r="L13" t="s">
        <v>161</v>
      </c>
      <c r="M13">
        <f>VLOOKUP(DATA_GOES_HERE!Y13,VENUEID!$A$2:$B$28,2,TRUE)</f>
        <v>34423</v>
      </c>
      <c r="N13">
        <f>VLOOKUP(DATA_GOES_HERE!AH13,eventTypeID!$A:$C,3,TRUE)</f>
        <v>35</v>
      </c>
      <c r="O13">
        <v>12</v>
      </c>
      <c r="Q13" t="str">
        <f>VLOOKUP(DATA_GOES_HERE!Y13,VENUEID!$A$2:$C36,3,TRUE)</f>
        <v>(615) 862-5854</v>
      </c>
      <c r="R13" s="8">
        <f>DATA_GOES_HERE!M13</f>
        <v>0.6875</v>
      </c>
      <c r="W13" t="str">
        <f>IF(DATA_GOES_HERE!L13="Monday",1," ")</f>
        <v xml:space="preserve"> </v>
      </c>
      <c r="X13" t="str">
        <f>IF(DATA_GOES_HERE!L13="Tuesday",1," ")</f>
        <v xml:space="preserve"> </v>
      </c>
      <c r="Y13" t="str">
        <f>IF(DATA_GOES_HERE!L13="Wednesday",1," ")</f>
        <v xml:space="preserve"> </v>
      </c>
      <c r="Z13">
        <f>IF(DATA_GOES_HERE!L13="Thursday",1," ")</f>
        <v>1</v>
      </c>
      <c r="AA13" t="str">
        <f>IF(DATA_GOES_HERE!L13="Friday",1," ")</f>
        <v xml:space="preserve"> </v>
      </c>
      <c r="AB13" t="str">
        <f>IF(DATA_GOES_HERE!L13="Saturday",1," ")</f>
        <v xml:space="preserve"> </v>
      </c>
      <c r="AC13" t="str">
        <f>IF(DATA_GOES_HERE!L13="Sunday",1," ")</f>
        <v xml:space="preserve"> </v>
      </c>
    </row>
    <row r="14" spans="1:30" x14ac:dyDescent="0.25">
      <c r="A14" s="7" t="s">
        <v>153</v>
      </c>
      <c r="B14" t="str">
        <f>DATA_GOES_HERE!A14</f>
        <v xml:space="preserve"> American Red Cross Blood Drive</v>
      </c>
      <c r="E14" s="9" t="str">
        <f>IF((ISTEXT(DATA_GOES_HERE!F14)),(DATA_GOES_HERE!F14),"")</f>
        <v/>
      </c>
      <c r="F14" t="str">
        <f>DATA_GOES_HERE!AI14</f>
        <v>Give the gift of life at an American Red Cross Blood Drive! \n \nCall the Bellevue Branch at 615-862-5854, or email Kathryn.shaw@nashville.gov to book a donor appointment. \n\nRed Cross will provide drinks and snacks.</v>
      </c>
      <c r="G14" s="1">
        <f>DATA_GOES_HERE!J14</f>
        <v>42433</v>
      </c>
      <c r="H14" s="1">
        <f>DATA_GOES_HERE!R14</f>
        <v>42433</v>
      </c>
      <c r="I14" s="1">
        <f t="shared" ca="1" si="0"/>
        <v>42423</v>
      </c>
      <c r="J14">
        <v>0</v>
      </c>
      <c r="K14">
        <v>31158</v>
      </c>
      <c r="L14" t="s">
        <v>161</v>
      </c>
      <c r="M14">
        <f>VLOOKUP(DATA_GOES_HERE!Y14,VENUEID!$A$2:$B$28,2,TRUE)</f>
        <v>34423</v>
      </c>
      <c r="N14">
        <f>VLOOKUP(DATA_GOES_HERE!AH14,eventTypeID!$A:$C,3,TRUE)</f>
        <v>11</v>
      </c>
      <c r="O14">
        <v>12</v>
      </c>
      <c r="Q14" t="str">
        <f>VLOOKUP(DATA_GOES_HERE!Y14,VENUEID!$A$2:$C37,3,TRUE)</f>
        <v>(615) 862-5854</v>
      </c>
      <c r="R14" s="8">
        <f>DATA_GOES_HERE!M14</f>
        <v>0.45833333333333331</v>
      </c>
      <c r="W14" t="str">
        <f>IF(DATA_GOES_HERE!L14="Monday",1," ")</f>
        <v xml:space="preserve"> </v>
      </c>
      <c r="X14" t="str">
        <f>IF(DATA_GOES_HERE!L14="Tuesday",1," ")</f>
        <v xml:space="preserve"> </v>
      </c>
      <c r="Y14" t="str">
        <f>IF(DATA_GOES_HERE!L14="Wednesday",1," ")</f>
        <v xml:space="preserve"> </v>
      </c>
      <c r="Z14" t="str">
        <f>IF(DATA_GOES_HERE!L14="Thursday",1," ")</f>
        <v xml:space="preserve"> </v>
      </c>
      <c r="AA14">
        <f>IF(DATA_GOES_HERE!L14="Friday",1," ")</f>
        <v>1</v>
      </c>
      <c r="AB14" t="str">
        <f>IF(DATA_GOES_HERE!L14="Saturday",1," ")</f>
        <v xml:space="preserve"> </v>
      </c>
      <c r="AC14" t="str">
        <f>IF(DATA_GOES_HERE!L14="Sunday",1," ")</f>
        <v xml:space="preserve"> </v>
      </c>
    </row>
    <row r="15" spans="1:30" x14ac:dyDescent="0.25">
      <c r="A15" s="7" t="s">
        <v>153</v>
      </c>
      <c r="B15" t="str">
        <f>DATA_GOES_HERE!A15</f>
        <v xml:space="preserve"> Teen Studio: Crafts, Gaming, Robotics, and More</v>
      </c>
      <c r="E15" s="9" t="str">
        <f>IF((ISTEXT(DATA_GOES_HERE!F15)),(DATA_GOES_HERE!F15),"")</f>
        <v/>
      </c>
      <c r="F15" t="str">
        <f>DATA_GOES_HERE!AI15</f>
        <v>Monday-Thursday when school is in session. We do something different each week, including crafts, gaming, robotics, 3D printing, and more. Join the fun after school! Grades 5-12.</v>
      </c>
      <c r="G15" s="1">
        <f>DATA_GOES_HERE!J15</f>
        <v>42433</v>
      </c>
      <c r="H15" s="1">
        <f>DATA_GOES_HERE!R15</f>
        <v>42433</v>
      </c>
      <c r="I15" s="1">
        <f t="shared" ca="1" si="0"/>
        <v>42423</v>
      </c>
      <c r="J15">
        <v>0</v>
      </c>
      <c r="K15">
        <v>31158</v>
      </c>
      <c r="L15" t="s">
        <v>161</v>
      </c>
      <c r="M15">
        <f>VLOOKUP(DATA_GOES_HERE!Y15,VENUEID!$A$2:$B$28,2,TRUE)</f>
        <v>34423</v>
      </c>
      <c r="N15">
        <f>VLOOKUP(DATA_GOES_HERE!AH15,eventTypeID!$A:$C,3,TRUE)</f>
        <v>35</v>
      </c>
      <c r="O15">
        <v>12</v>
      </c>
      <c r="Q15" t="str">
        <f>VLOOKUP(DATA_GOES_HERE!Y15,VENUEID!$A$2:$C38,3,TRUE)</f>
        <v>(615) 862-5854</v>
      </c>
      <c r="R15" s="8">
        <f>DATA_GOES_HERE!M15</f>
        <v>0.67708333333333337</v>
      </c>
      <c r="W15" t="str">
        <f>IF(DATA_GOES_HERE!L15="Monday",1," ")</f>
        <v xml:space="preserve"> </v>
      </c>
      <c r="X15" t="str">
        <f>IF(DATA_GOES_HERE!L15="Tuesday",1," ")</f>
        <v xml:space="preserve"> </v>
      </c>
      <c r="Y15" t="str">
        <f>IF(DATA_GOES_HERE!L15="Wednesday",1," ")</f>
        <v xml:space="preserve"> </v>
      </c>
      <c r="Z15" t="str">
        <f>IF(DATA_GOES_HERE!L15="Thursday",1," ")</f>
        <v xml:space="preserve"> </v>
      </c>
      <c r="AA15">
        <f>IF(DATA_GOES_HERE!L15="Friday",1," ")</f>
        <v>1</v>
      </c>
      <c r="AB15" t="str">
        <f>IF(DATA_GOES_HERE!L15="Saturday",1," ")</f>
        <v xml:space="preserve"> </v>
      </c>
      <c r="AC15" t="str">
        <f>IF(DATA_GOES_HERE!L15="Sunday",1," ")</f>
        <v xml:space="preserve"> </v>
      </c>
    </row>
    <row r="16" spans="1:30" x14ac:dyDescent="0.25">
      <c r="A16" s="7" t="s">
        <v>153</v>
      </c>
      <c r="B16" t="str">
        <f>DATA_GOES_HERE!A16</f>
        <v xml:space="preserve"> Storyland Saturdays: Preschool Story Time</v>
      </c>
      <c r="E16" s="9" t="str">
        <f>IF((ISTEXT(DATA_GOES_HERE!F16)),(DATA_GOES_HERE!F16),"")</f>
        <v/>
      </c>
      <c r="F16" t="str">
        <f>DATA_GOES_HERE!AI16</f>
        <v>Every Saturday, come to the library for some super stories, songs, and silliness!</v>
      </c>
      <c r="G16" s="1">
        <f>DATA_GOES_HERE!J16</f>
        <v>42434</v>
      </c>
      <c r="H16" s="1">
        <f>DATA_GOES_HERE!R16</f>
        <v>42434</v>
      </c>
      <c r="I16" s="1">
        <f t="shared" ca="1" si="0"/>
        <v>42423</v>
      </c>
      <c r="J16">
        <v>0</v>
      </c>
      <c r="K16">
        <v>31158</v>
      </c>
      <c r="L16" t="s">
        <v>161</v>
      </c>
      <c r="M16">
        <f>VLOOKUP(DATA_GOES_HERE!Y16,VENUEID!$A$2:$B$28,2,TRUE)</f>
        <v>34423</v>
      </c>
      <c r="N16">
        <f>VLOOKUP(DATA_GOES_HERE!AH16,eventTypeID!$A:$C,3,TRUE)</f>
        <v>47</v>
      </c>
      <c r="O16">
        <v>12</v>
      </c>
      <c r="Q16" t="str">
        <f>VLOOKUP(DATA_GOES_HERE!Y16,VENUEID!$A$2:$C39,3,TRUE)</f>
        <v>(615) 862-5854</v>
      </c>
      <c r="R16" s="8">
        <f>DATA_GOES_HERE!M16</f>
        <v>0.42708333333333331</v>
      </c>
      <c r="W16" t="str">
        <f>IF(DATA_GOES_HERE!L16="Monday",1," ")</f>
        <v xml:space="preserve"> </v>
      </c>
      <c r="X16" t="str">
        <f>IF(DATA_GOES_HERE!L16="Tuesday",1," ")</f>
        <v xml:space="preserve"> </v>
      </c>
      <c r="Y16" t="str">
        <f>IF(DATA_GOES_HERE!L16="Wednesday",1," ")</f>
        <v xml:space="preserve"> </v>
      </c>
      <c r="Z16" t="str">
        <f>IF(DATA_GOES_HERE!L16="Thursday",1," ")</f>
        <v xml:space="preserve"> </v>
      </c>
      <c r="AA16" t="str">
        <f>IF(DATA_GOES_HERE!L16="Friday",1," ")</f>
        <v xml:space="preserve"> </v>
      </c>
      <c r="AB16">
        <f>IF(DATA_GOES_HERE!L16="Saturday",1," ")</f>
        <v>1</v>
      </c>
      <c r="AC16" t="str">
        <f>IF(DATA_GOES_HERE!L16="Sunday",1," ")</f>
        <v xml:space="preserve"> </v>
      </c>
    </row>
    <row r="17" spans="1:29" x14ac:dyDescent="0.25">
      <c r="A17" s="7" t="s">
        <v>153</v>
      </c>
      <c r="B17" t="str">
        <f>DATA_GOES_HERE!A17</f>
        <v xml:space="preserve"> READing Paws: Read with Snickers</v>
      </c>
      <c r="E17" s="9" t="str">
        <f>IF((ISTEXT(DATA_GOES_HERE!F17)),(DATA_GOES_HERE!F17),"")</f>
        <v/>
      </c>
      <c r="F17" t="str">
        <f>DATA_GOES_HERE!AI17</f>
        <v>Every 1st Saturday, visit with Snickers the dog, your canine friend who loves to listen while you read aloud. Bring your own book or choose one from the library. Registration is required. Please call (615) 862-5854 to register.</v>
      </c>
      <c r="G17" s="1">
        <f>DATA_GOES_HERE!J17</f>
        <v>42434</v>
      </c>
      <c r="H17" s="1">
        <f>DATA_GOES_HERE!R17</f>
        <v>42434</v>
      </c>
      <c r="I17" s="1">
        <f t="shared" ca="1" si="0"/>
        <v>42423</v>
      </c>
      <c r="J17">
        <v>0</v>
      </c>
      <c r="K17">
        <v>31158</v>
      </c>
      <c r="L17" t="s">
        <v>161</v>
      </c>
      <c r="M17">
        <f>VLOOKUP(DATA_GOES_HERE!Y17,VENUEID!$A$2:$B$28,2,TRUE)</f>
        <v>34423</v>
      </c>
      <c r="N17">
        <f>VLOOKUP(DATA_GOES_HERE!AH17,eventTypeID!$A:$C,3,TRUE)</f>
        <v>47</v>
      </c>
      <c r="O17">
        <v>12</v>
      </c>
      <c r="Q17" t="str">
        <f>VLOOKUP(DATA_GOES_HERE!Y17,VENUEID!$A$2:$C40,3,TRUE)</f>
        <v>(615) 862-5854</v>
      </c>
      <c r="R17" s="8">
        <f>DATA_GOES_HERE!M17</f>
        <v>0.5625</v>
      </c>
      <c r="W17" t="str">
        <f>IF(DATA_GOES_HERE!L17="Monday",1," ")</f>
        <v xml:space="preserve"> </v>
      </c>
      <c r="X17" t="str">
        <f>IF(DATA_GOES_HERE!L17="Tuesday",1," ")</f>
        <v xml:space="preserve"> </v>
      </c>
      <c r="Y17" t="str">
        <f>IF(DATA_GOES_HERE!L17="Wednesday",1," ")</f>
        <v xml:space="preserve"> </v>
      </c>
      <c r="Z17" t="str">
        <f>IF(DATA_GOES_HERE!L17="Thursday",1," ")</f>
        <v xml:space="preserve"> </v>
      </c>
      <c r="AA17" t="str">
        <f>IF(DATA_GOES_HERE!L17="Friday",1," ")</f>
        <v xml:space="preserve"> </v>
      </c>
      <c r="AB17">
        <f>IF(DATA_GOES_HERE!L17="Saturday",1," ")</f>
        <v>1</v>
      </c>
      <c r="AC17" t="str">
        <f>IF(DATA_GOES_HERE!L17="Sunday",1," ")</f>
        <v xml:space="preserve"> </v>
      </c>
    </row>
    <row r="18" spans="1:29" x14ac:dyDescent="0.25">
      <c r="A18" s="7" t="s">
        <v>153</v>
      </c>
      <c r="B18" t="str">
        <f>DATA_GOES_HERE!A18</f>
        <v xml:space="preserve"> Mother Goose Moments</v>
      </c>
      <c r="E18" s="9" t="str">
        <f>IF((ISTEXT(DATA_GOES_HERE!F18)),(DATA_GOES_HERE!F18),"")</f>
        <v/>
      </c>
      <c r="F18" t="str">
        <f>DATA_GOES_HERE!AI18</f>
        <v>Every Monday, babies and their caregivers are welcome to join Miss Donna for rhymes, songs, fingerplays, ABCs, 123s, stories, and more. For babies through 24 months old.</v>
      </c>
      <c r="G18" s="1">
        <f>DATA_GOES_HERE!J18</f>
        <v>42436</v>
      </c>
      <c r="H18" s="1">
        <f>DATA_GOES_HERE!R18</f>
        <v>42436</v>
      </c>
      <c r="I18" s="1">
        <f t="shared" ca="1" si="0"/>
        <v>42423</v>
      </c>
      <c r="J18">
        <v>0</v>
      </c>
      <c r="K18">
        <v>31158</v>
      </c>
      <c r="L18" t="s">
        <v>161</v>
      </c>
      <c r="M18">
        <f>VLOOKUP(DATA_GOES_HERE!Y18,VENUEID!$A$2:$B$28,2,TRUE)</f>
        <v>34423</v>
      </c>
      <c r="N18">
        <f>VLOOKUP(DATA_GOES_HERE!AH18,eventTypeID!$A:$C,3,TRUE)</f>
        <v>47</v>
      </c>
      <c r="O18">
        <v>12</v>
      </c>
      <c r="Q18" t="str">
        <f>VLOOKUP(DATA_GOES_HERE!Y18,VENUEID!$A$2:$C41,3,TRUE)</f>
        <v>(615) 862-5854</v>
      </c>
      <c r="R18" s="8">
        <f>DATA_GOES_HERE!M18</f>
        <v>0.42708333333333331</v>
      </c>
      <c r="W18">
        <f>IF(DATA_GOES_HERE!L18="Monday",1," ")</f>
        <v>1</v>
      </c>
      <c r="X18" t="str">
        <f>IF(DATA_GOES_HERE!L18="Tuesday",1," ")</f>
        <v xml:space="preserve"> </v>
      </c>
      <c r="Y18" t="str">
        <f>IF(DATA_GOES_HERE!L18="Wednesday",1," ")</f>
        <v xml:space="preserve"> </v>
      </c>
      <c r="Z18" t="str">
        <f>IF(DATA_GOES_HERE!L18="Thursday",1," ")</f>
        <v xml:space="preserve"> </v>
      </c>
      <c r="AA18" t="str">
        <f>IF(DATA_GOES_HERE!L18="Friday",1," ")</f>
        <v xml:space="preserve"> </v>
      </c>
      <c r="AB18" t="str">
        <f>IF(DATA_GOES_HERE!L18="Saturday",1," ")</f>
        <v xml:space="preserve"> </v>
      </c>
      <c r="AC18" t="str">
        <f>IF(DATA_GOES_HERE!L18="Sunday",1," ")</f>
        <v xml:space="preserve"> </v>
      </c>
    </row>
    <row r="19" spans="1:29" x14ac:dyDescent="0.25">
      <c r="A19" s="7" t="s">
        <v>153</v>
      </c>
      <c r="B19" t="str">
        <f>DATA_GOES_HERE!A19</f>
        <v xml:space="preserve"> Origami Time</v>
      </c>
      <c r="E19" s="9" t="str">
        <f>IF((ISTEXT(DATA_GOES_HERE!F19)),(DATA_GOES_HERE!F19),"")</f>
        <v/>
      </c>
      <c r="F19" t="str">
        <f>DATA_GOES_HERE!AI19</f>
        <v>Penguins, foxes, and throwing stars, oh my! Make paper animals, clothes, and more! Grades 5-12.</v>
      </c>
      <c r="G19" s="1">
        <f>DATA_GOES_HERE!J19</f>
        <v>42436</v>
      </c>
      <c r="H19" s="1">
        <f>DATA_GOES_HERE!R19</f>
        <v>42436</v>
      </c>
      <c r="I19" s="1">
        <f t="shared" ca="1" si="0"/>
        <v>42423</v>
      </c>
      <c r="J19">
        <v>0</v>
      </c>
      <c r="K19">
        <v>31158</v>
      </c>
      <c r="L19" t="s">
        <v>161</v>
      </c>
      <c r="M19">
        <f>VLOOKUP(DATA_GOES_HERE!Y19,VENUEID!$A$2:$B$28,2,TRUE)</f>
        <v>34423</v>
      </c>
      <c r="N19">
        <f>VLOOKUP(DATA_GOES_HERE!AH19,eventTypeID!$A:$C,3,TRUE)</f>
        <v>11</v>
      </c>
      <c r="O19">
        <v>12</v>
      </c>
      <c r="Q19" t="str">
        <f>VLOOKUP(DATA_GOES_HERE!Y19,VENUEID!$A$2:$C42,3,TRUE)</f>
        <v>(615) 862-5854</v>
      </c>
      <c r="R19" s="8">
        <f>DATA_GOES_HERE!M19</f>
        <v>0.67708333333333337</v>
      </c>
      <c r="W19">
        <f>IF(DATA_GOES_HERE!L19="Monday",1," ")</f>
        <v>1</v>
      </c>
      <c r="X19" t="str">
        <f>IF(DATA_GOES_HERE!L19="Tuesday",1," ")</f>
        <v xml:space="preserve"> </v>
      </c>
      <c r="Y19" t="str">
        <f>IF(DATA_GOES_HERE!L19="Wednesday",1," ")</f>
        <v xml:space="preserve"> </v>
      </c>
      <c r="Z19" t="str">
        <f>IF(DATA_GOES_HERE!L19="Thursday",1," ")</f>
        <v xml:space="preserve"> </v>
      </c>
      <c r="AA19" t="str">
        <f>IF(DATA_GOES_HERE!L19="Friday",1," ")</f>
        <v xml:space="preserve"> </v>
      </c>
      <c r="AB19" t="str">
        <f>IF(DATA_GOES_HERE!L19="Saturday",1," ")</f>
        <v xml:space="preserve"> </v>
      </c>
      <c r="AC19" t="str">
        <f>IF(DATA_GOES_HERE!L19="Sunday",1," ")</f>
        <v xml:space="preserve"> </v>
      </c>
    </row>
    <row r="20" spans="1:29" x14ac:dyDescent="0.25">
      <c r="A20" s="7" t="s">
        <v>153</v>
      </c>
      <c r="B20" t="str">
        <f>DATA_GOES_HERE!A20</f>
        <v xml:space="preserve"> Family Fun Time: Songs, Craft, and More</v>
      </c>
      <c r="E20" s="9" t="str">
        <f>IF((ISTEXT(DATA_GOES_HERE!#REF!)),(DATA_GOES_HERE!#REF!),"")</f>
        <v/>
      </c>
      <c r="F20" t="str">
        <f>DATA_GOES_HERE!AI20</f>
        <v>Every Monday, join Ms. Katie for stories, songs, fingerplays, and a craft! Ages 3 to 5.</v>
      </c>
      <c r="G20" s="1">
        <f>DATA_GOES_HERE!J20</f>
        <v>42436</v>
      </c>
      <c r="H20" s="1">
        <f>DATA_GOES_HERE!R20</f>
        <v>42436</v>
      </c>
      <c r="I20" s="1">
        <f t="shared" ca="1" si="0"/>
        <v>42423</v>
      </c>
      <c r="J20">
        <v>0</v>
      </c>
      <c r="K20">
        <v>31158</v>
      </c>
      <c r="L20" t="s">
        <v>161</v>
      </c>
      <c r="M20">
        <f>VLOOKUP(DATA_GOES_HERE!Y20,VENUEID!$A$2:$B$28,2,TRUE)</f>
        <v>34423</v>
      </c>
      <c r="N20">
        <f>VLOOKUP(DATA_GOES_HERE!AH20,eventTypeID!$A:$C,3,TRUE)</f>
        <v>47</v>
      </c>
      <c r="O20">
        <v>12</v>
      </c>
      <c r="Q20" t="e">
        <f>VLOOKUP(DATA_GOES_HERE!#REF!,VENUEID!$A$2:$C43,3,TRUE)</f>
        <v>#REF!</v>
      </c>
      <c r="R20" s="8" t="e">
        <f>DATA_GOES_HERE!#REF!</f>
        <v>#REF!</v>
      </c>
      <c r="W20" t="e">
        <f>IF(DATA_GOES_HERE!#REF!="Monday",1," ")</f>
        <v>#REF!</v>
      </c>
      <c r="X20" t="e">
        <f>IF(DATA_GOES_HERE!#REF!="Tuesday",1," ")</f>
        <v>#REF!</v>
      </c>
      <c r="Y20" t="e">
        <f>IF(DATA_GOES_HERE!#REF!="Wednesday",1," ")</f>
        <v>#REF!</v>
      </c>
      <c r="Z20" t="e">
        <f>IF(DATA_GOES_HERE!#REF!="Thursday",1," ")</f>
        <v>#REF!</v>
      </c>
      <c r="AA20" t="e">
        <f>IF(DATA_GOES_HERE!#REF!="Friday",1," ")</f>
        <v>#REF!</v>
      </c>
      <c r="AB20" t="e">
        <f>IF(DATA_GOES_HERE!#REF!="Saturday",1," ")</f>
        <v>#REF!</v>
      </c>
      <c r="AC20" t="e">
        <f>IF(DATA_GOES_HERE!#REF!="Sunday",1," ")</f>
        <v>#REF!</v>
      </c>
    </row>
    <row r="21" spans="1:29" x14ac:dyDescent="0.25">
      <c r="A21" s="7" t="s">
        <v>153</v>
      </c>
      <c r="B21" t="str">
        <f>DATA_GOES_HERE!A21</f>
        <v xml:space="preserve"> Adventure Club: Crafts, Movies, and More</v>
      </c>
      <c r="E21" s="9" t="str">
        <f>IF((ISTEXT(DATA_GOES_HERE!#REF!)),(DATA_GOES_HERE!#REF!),"")</f>
        <v/>
      </c>
      <c r="F21" t="str">
        <f>DATA_GOES_HERE!AI21</f>
        <v>School-age children can join us for crafts, activities, special guests, movies, and more! There's something new every week. Grades K-4.</v>
      </c>
      <c r="G21" s="1">
        <f>DATA_GOES_HERE!J21</f>
        <v>42437</v>
      </c>
      <c r="H21" s="1">
        <f>DATA_GOES_HERE!R21</f>
        <v>42437</v>
      </c>
      <c r="I21" s="1">
        <f t="shared" ca="1" si="0"/>
        <v>42423</v>
      </c>
      <c r="J21">
        <v>0</v>
      </c>
      <c r="K21">
        <v>31158</v>
      </c>
      <c r="L21" t="s">
        <v>161</v>
      </c>
      <c r="M21">
        <f>VLOOKUP(DATA_GOES_HERE!Y21,VENUEID!$A$2:$B$28,2,TRUE)</f>
        <v>34423</v>
      </c>
      <c r="N21">
        <f>VLOOKUP(DATA_GOES_HERE!AH21,eventTypeID!$A:$C,3,TRUE)</f>
        <v>47</v>
      </c>
      <c r="O21">
        <v>12</v>
      </c>
      <c r="Q21" t="e">
        <f>VLOOKUP(DATA_GOES_HERE!#REF!,VENUEID!$A$2:$C44,3,TRUE)</f>
        <v>#REF!</v>
      </c>
      <c r="R21" s="8" t="e">
        <f>DATA_GOES_HERE!#REF!</f>
        <v>#REF!</v>
      </c>
      <c r="W21" t="e">
        <f>IF(DATA_GOES_HERE!#REF!="Monday",1," ")</f>
        <v>#REF!</v>
      </c>
      <c r="X21" t="e">
        <f>IF(DATA_GOES_HERE!#REF!="Tuesday",1," ")</f>
        <v>#REF!</v>
      </c>
      <c r="Y21" t="e">
        <f>IF(DATA_GOES_HERE!#REF!="Wednesday",1," ")</f>
        <v>#REF!</v>
      </c>
      <c r="Z21" t="e">
        <f>IF(DATA_GOES_HERE!#REF!="Thursday",1," ")</f>
        <v>#REF!</v>
      </c>
      <c r="AA21" t="e">
        <f>IF(DATA_GOES_HERE!#REF!="Friday",1," ")</f>
        <v>#REF!</v>
      </c>
      <c r="AB21" t="e">
        <f>IF(DATA_GOES_HERE!#REF!="Saturday",1," ")</f>
        <v>#REF!</v>
      </c>
      <c r="AC21" t="e">
        <f>IF(DATA_GOES_HERE!#REF!="Sunday",1," ")</f>
        <v>#REF!</v>
      </c>
    </row>
    <row r="22" spans="1:29" x14ac:dyDescent="0.25">
      <c r="A22" s="7" t="s">
        <v>153</v>
      </c>
      <c r="B22" t="str">
        <f>DATA_GOES_HERE!A22</f>
        <v xml:space="preserve"> Teen Studio: Crafts, Gaming, Robotics, and More</v>
      </c>
      <c r="E22" s="9" t="str">
        <f>IF((ISTEXT(DATA_GOES_HERE!F20)),(DATA_GOES_HERE!F20),"")</f>
        <v/>
      </c>
      <c r="F22" t="str">
        <f>DATA_GOES_HERE!AI22</f>
        <v>Monday-Thursday when school is in session. We do something different each week, including crafts, gaming, robotics, 3D printing, and more. Join the fun after school! Grades 5-12.</v>
      </c>
      <c r="G22" s="1">
        <f>DATA_GOES_HERE!J22</f>
        <v>42437</v>
      </c>
      <c r="H22" s="1">
        <f>DATA_GOES_HERE!R22</f>
        <v>42437</v>
      </c>
      <c r="I22" s="1">
        <f t="shared" ca="1" si="0"/>
        <v>42423</v>
      </c>
      <c r="J22">
        <v>0</v>
      </c>
      <c r="K22">
        <v>31158</v>
      </c>
      <c r="L22" t="s">
        <v>161</v>
      </c>
      <c r="M22">
        <f>VLOOKUP(DATA_GOES_HERE!Y22,VENUEID!$A$2:$B$28,2,TRUE)</f>
        <v>34423</v>
      </c>
      <c r="N22">
        <f>VLOOKUP(DATA_GOES_HERE!AH22,eventTypeID!$A:$C,3,TRUE)</f>
        <v>35</v>
      </c>
      <c r="O22">
        <v>12</v>
      </c>
      <c r="Q22" t="str">
        <f>VLOOKUP(DATA_GOES_HERE!Y20,VENUEID!$A$2:$C45,3,TRUE)</f>
        <v>(615) 862-5854</v>
      </c>
      <c r="R22" s="8">
        <f>DATA_GOES_HERE!M20</f>
        <v>0.77083333333333337</v>
      </c>
      <c r="W22">
        <f>IF(DATA_GOES_HERE!L20="Monday",1," ")</f>
        <v>1</v>
      </c>
      <c r="X22" t="str">
        <f>IF(DATA_GOES_HERE!L20="Tuesday",1," ")</f>
        <v xml:space="preserve"> </v>
      </c>
      <c r="Y22" t="str">
        <f>IF(DATA_GOES_HERE!L20="Wednesday",1," ")</f>
        <v xml:space="preserve"> </v>
      </c>
      <c r="Z22" t="str">
        <f>IF(DATA_GOES_HERE!L20="Thursday",1," ")</f>
        <v xml:space="preserve"> </v>
      </c>
      <c r="AA22" t="str">
        <f>IF(DATA_GOES_HERE!L20="Friday",1," ")</f>
        <v xml:space="preserve"> </v>
      </c>
      <c r="AB22" t="str">
        <f>IF(DATA_GOES_HERE!L20="Saturday",1," ")</f>
        <v xml:space="preserve"> </v>
      </c>
      <c r="AC22" t="str">
        <f>IF(DATA_GOES_HERE!L20="Sunday",1," ")</f>
        <v xml:space="preserve"> </v>
      </c>
    </row>
    <row r="23" spans="1:29" x14ac:dyDescent="0.25">
      <c r="A23" s="7" t="s">
        <v>153</v>
      </c>
      <c r="B23" t="str">
        <f>DATA_GOES_HERE!A23</f>
        <v xml:space="preserve"> The Ins and Outs of Assisted Living and Memory Care</v>
      </c>
      <c r="E23" s="9" t="str">
        <f>IF((ISTEXT(DATA_GOES_HERE!F21)),(DATA_GOES_HERE!F21),"")</f>
        <v/>
      </c>
      <c r="F23" t="str">
        <f>DATA_GOES_HERE!AI23</f>
        <v>Still wanting your independence? Are you or a loved one struggling living on your own? Are you planning for the future?\n\nIf so join us for an educational event to learn about what assisted living and memory care has to offer.</v>
      </c>
      <c r="G23" s="1">
        <f>DATA_GOES_HERE!J23</f>
        <v>42437</v>
      </c>
      <c r="H23" s="1">
        <f>DATA_GOES_HERE!R23</f>
        <v>42437</v>
      </c>
      <c r="I23" s="1">
        <f t="shared" ca="1" si="0"/>
        <v>42423</v>
      </c>
      <c r="J23">
        <v>0</v>
      </c>
      <c r="K23">
        <v>31158</v>
      </c>
      <c r="L23" t="s">
        <v>161</v>
      </c>
      <c r="M23">
        <f>VLOOKUP(DATA_GOES_HERE!Y23,VENUEID!$A$2:$B$28,2,TRUE)</f>
        <v>34423</v>
      </c>
      <c r="N23">
        <f>VLOOKUP(DATA_GOES_HERE!AH23,eventTypeID!$A:$C,3,TRUE)</f>
        <v>11</v>
      </c>
      <c r="O23">
        <v>12</v>
      </c>
      <c r="Q23" t="str">
        <f>VLOOKUP(DATA_GOES_HERE!Y21,VENUEID!$A$2:$C46,3,TRUE)</f>
        <v>(615) 862-5854</v>
      </c>
      <c r="R23" s="8">
        <f>DATA_GOES_HERE!M21</f>
        <v>0.66666666666666663</v>
      </c>
      <c r="W23" t="str">
        <f>IF(DATA_GOES_HERE!L21="Monday",1," ")</f>
        <v xml:space="preserve"> </v>
      </c>
      <c r="X23">
        <f>IF(DATA_GOES_HERE!L21="Tuesday",1," ")</f>
        <v>1</v>
      </c>
      <c r="Y23" t="str">
        <f>IF(DATA_GOES_HERE!L21="Wednesday",1," ")</f>
        <v xml:space="preserve"> </v>
      </c>
      <c r="Z23" t="str">
        <f>IF(DATA_GOES_HERE!L21="Thursday",1," ")</f>
        <v xml:space="preserve"> </v>
      </c>
      <c r="AA23" t="str">
        <f>IF(DATA_GOES_HERE!L21="Friday",1," ")</f>
        <v xml:space="preserve"> </v>
      </c>
      <c r="AB23" t="str">
        <f>IF(DATA_GOES_HERE!L21="Saturday",1," ")</f>
        <v xml:space="preserve"> </v>
      </c>
      <c r="AC23" t="str">
        <f>IF(DATA_GOES_HERE!L21="Sunday",1," ")</f>
        <v xml:space="preserve"> </v>
      </c>
    </row>
    <row r="24" spans="1:29" x14ac:dyDescent="0.25">
      <c r="A24" s="7" t="s">
        <v>153</v>
      </c>
      <c r="B24" t="str">
        <f>DATA_GOES_HERE!A24</f>
        <v xml:space="preserve"> Story Time</v>
      </c>
      <c r="E24" s="9" t="str">
        <f>IF((ISTEXT(DATA_GOES_HERE!F22)),(DATA_GOES_HERE!F22),"")</f>
        <v/>
      </c>
      <c r="F24" t="str">
        <f>DATA_GOES_HERE!AI24</f>
        <v>Every Wednesday at 10:15 and 11:15 a.m. Singing, fingerplays, rhymes, ABCs, 123s, stories, and much more with Miss Donna and Bear!</v>
      </c>
      <c r="G24" s="1">
        <f>DATA_GOES_HERE!J24</f>
        <v>42438</v>
      </c>
      <c r="H24" s="1">
        <f>DATA_GOES_HERE!R24</f>
        <v>42438</v>
      </c>
      <c r="I24" s="1">
        <f t="shared" ca="1" si="0"/>
        <v>42423</v>
      </c>
      <c r="J24">
        <v>0</v>
      </c>
      <c r="K24">
        <v>31158</v>
      </c>
      <c r="L24" t="s">
        <v>161</v>
      </c>
      <c r="M24">
        <f>VLOOKUP(DATA_GOES_HERE!Y24,VENUEID!$A$2:$B$28,2,TRUE)</f>
        <v>34423</v>
      </c>
      <c r="N24">
        <f>VLOOKUP(DATA_GOES_HERE!AH24,eventTypeID!$A:$C,3,TRUE)</f>
        <v>47</v>
      </c>
      <c r="O24">
        <v>12</v>
      </c>
      <c r="Q24" t="str">
        <f>VLOOKUP(DATA_GOES_HERE!Y22,VENUEID!$A$2:$C47,3,TRUE)</f>
        <v>(615) 862-5854</v>
      </c>
      <c r="R24" s="8">
        <f>DATA_GOES_HERE!M22</f>
        <v>0.67708333333333337</v>
      </c>
      <c r="W24" t="str">
        <f>IF(DATA_GOES_HERE!L22="Monday",1," ")</f>
        <v xml:space="preserve"> </v>
      </c>
      <c r="X24">
        <f>IF(DATA_GOES_HERE!L22="Tuesday",1," ")</f>
        <v>1</v>
      </c>
      <c r="Y24" t="str">
        <f>IF(DATA_GOES_HERE!L22="Wednesday",1," ")</f>
        <v xml:space="preserve"> </v>
      </c>
      <c r="Z24" t="str">
        <f>IF(DATA_GOES_HERE!L22="Thursday",1," ")</f>
        <v xml:space="preserve"> </v>
      </c>
      <c r="AA24" t="str">
        <f>IF(DATA_GOES_HERE!L22="Friday",1," ")</f>
        <v xml:space="preserve"> </v>
      </c>
      <c r="AB24" t="str">
        <f>IF(DATA_GOES_HERE!L22="Saturday",1," ")</f>
        <v xml:space="preserve"> </v>
      </c>
      <c r="AC24" t="str">
        <f>IF(DATA_GOES_HERE!L22="Sunday",1," ")</f>
        <v xml:space="preserve"> </v>
      </c>
    </row>
    <row r="25" spans="1:29" x14ac:dyDescent="0.25">
      <c r="A25" s="7" t="s">
        <v>153</v>
      </c>
      <c r="B25" t="str">
        <f>DATA_GOES_HERE!A25</f>
        <v xml:space="preserve"> Story Time</v>
      </c>
      <c r="E25" s="9" t="str">
        <f>IF((ISTEXT(DATA_GOES_HERE!#REF!)),(DATA_GOES_HERE!#REF!),"")</f>
        <v/>
      </c>
      <c r="F25" t="str">
        <f>DATA_GOES_HERE!AI25</f>
        <v>Every Wednesday at 10:15 and 11:15 a.m. Singing, fingerplays, rhymes, ABCs, 123s, stories, and much more with Miss Donna and Bear!</v>
      </c>
      <c r="G25" s="1">
        <f>DATA_GOES_HERE!J25</f>
        <v>42438</v>
      </c>
      <c r="H25" s="1">
        <f>DATA_GOES_HERE!R25</f>
        <v>42438</v>
      </c>
      <c r="I25" s="1">
        <f t="shared" ca="1" si="0"/>
        <v>42423</v>
      </c>
      <c r="J25">
        <v>0</v>
      </c>
      <c r="K25">
        <v>31158</v>
      </c>
      <c r="L25" t="s">
        <v>161</v>
      </c>
      <c r="M25">
        <f>VLOOKUP(DATA_GOES_HERE!Y25,VENUEID!$A$2:$B$28,2,TRUE)</f>
        <v>34423</v>
      </c>
      <c r="N25">
        <f>VLOOKUP(DATA_GOES_HERE!AH25,eventTypeID!$A:$C,3,TRUE)</f>
        <v>47</v>
      </c>
      <c r="O25">
        <v>12</v>
      </c>
      <c r="Q25" t="e">
        <f>VLOOKUP(DATA_GOES_HERE!#REF!,VENUEID!$A$2:$C48,3,TRUE)</f>
        <v>#REF!</v>
      </c>
      <c r="R25" s="8" t="e">
        <f>DATA_GOES_HERE!#REF!</f>
        <v>#REF!</v>
      </c>
      <c r="W25" t="e">
        <f>IF(DATA_GOES_HERE!#REF!="Monday",1," ")</f>
        <v>#REF!</v>
      </c>
      <c r="X25" t="e">
        <f>IF(DATA_GOES_HERE!#REF!="Tuesday",1," ")</f>
        <v>#REF!</v>
      </c>
      <c r="Y25" t="e">
        <f>IF(DATA_GOES_HERE!#REF!="Wednesday",1," ")</f>
        <v>#REF!</v>
      </c>
      <c r="Z25" t="e">
        <f>IF(DATA_GOES_HERE!#REF!="Thursday",1," ")</f>
        <v>#REF!</v>
      </c>
      <c r="AA25" t="e">
        <f>IF(DATA_GOES_HERE!#REF!="Friday",1," ")</f>
        <v>#REF!</v>
      </c>
      <c r="AB25" t="e">
        <f>IF(DATA_GOES_HERE!#REF!="Saturday",1," ")</f>
        <v>#REF!</v>
      </c>
      <c r="AC25" t="e">
        <f>IF(DATA_GOES_HERE!#REF!="Sunday",1," ")</f>
        <v>#REF!</v>
      </c>
    </row>
    <row r="26" spans="1:29" x14ac:dyDescent="0.25">
      <c r="A26" s="7" t="s">
        <v>153</v>
      </c>
      <c r="B26" t="str">
        <f>DATA_GOES_HERE!A26</f>
        <v xml:space="preserve"> Homeschool Crew: Learn About Loom Weaving</v>
      </c>
      <c r="E26" s="9" t="str">
        <f>IF((ISTEXT(DATA_GOES_HERE!F23)),(DATA_GOES_HERE!F23),"")</f>
        <v/>
      </c>
      <c r="F26" t="str">
        <f>DATA_GOES_HERE!AI26</f>
        <v>Every 2nd and 4th Wednesday, Homeschool Crew introduces homeschooled children to a different topic. 3/9: Loom Weaving. 3/23: Tradition of Egg Decorating. 4/13: The Care and Keeping of Bees with Dr. Kirk Jones. 4/27: Jewelry Making. 5/11: Garden in a Jar. 5/25: The Turtle.</v>
      </c>
      <c r="G26" s="1">
        <f>DATA_GOES_HERE!J26</f>
        <v>42438</v>
      </c>
      <c r="H26" s="1">
        <f>DATA_GOES_HERE!R26</f>
        <v>42438</v>
      </c>
      <c r="I26" s="1">
        <f t="shared" ca="1" si="0"/>
        <v>42423</v>
      </c>
      <c r="J26">
        <v>0</v>
      </c>
      <c r="K26">
        <v>31158</v>
      </c>
      <c r="L26" t="s">
        <v>161</v>
      </c>
      <c r="M26">
        <f>VLOOKUP(DATA_GOES_HERE!Y26,VENUEID!$A$2:$B$28,2,TRUE)</f>
        <v>34423</v>
      </c>
      <c r="N26">
        <f>VLOOKUP(DATA_GOES_HERE!AH26,eventTypeID!$A:$C,3,TRUE)</f>
        <v>11</v>
      </c>
      <c r="O26">
        <v>12</v>
      </c>
      <c r="Q26" t="str">
        <f>VLOOKUP(DATA_GOES_HERE!Y23,VENUEID!$A$2:$C49,3,TRUE)</f>
        <v>(615) 862-5854</v>
      </c>
      <c r="R26" s="8">
        <f>DATA_GOES_HERE!M23</f>
        <v>0.75</v>
      </c>
      <c r="W26" t="str">
        <f>IF(DATA_GOES_HERE!L23="Monday",1," ")</f>
        <v xml:space="preserve"> </v>
      </c>
      <c r="X26">
        <f>IF(DATA_GOES_HERE!L23="Tuesday",1," ")</f>
        <v>1</v>
      </c>
      <c r="Y26" t="str">
        <f>IF(DATA_GOES_HERE!L23="Wednesday",1," ")</f>
        <v xml:space="preserve"> </v>
      </c>
      <c r="Z26" t="str">
        <f>IF(DATA_GOES_HERE!L23="Thursday",1," ")</f>
        <v xml:space="preserve"> </v>
      </c>
      <c r="AA26" t="str">
        <f>IF(DATA_GOES_HERE!L23="Friday",1," ")</f>
        <v xml:space="preserve"> </v>
      </c>
      <c r="AB26" t="str">
        <f>IF(DATA_GOES_HERE!L23="Saturday",1," ")</f>
        <v xml:space="preserve"> </v>
      </c>
      <c r="AC26" t="str">
        <f>IF(DATA_GOES_HERE!L23="Sunday",1," ")</f>
        <v xml:space="preserve"> </v>
      </c>
    </row>
    <row r="27" spans="1:29" x14ac:dyDescent="0.25">
      <c r="A27" s="7" t="s">
        <v>153</v>
      </c>
      <c r="B27" t="str">
        <f>DATA_GOES_HERE!A27</f>
        <v xml:space="preserve"> Cosplay Time</v>
      </c>
      <c r="E27" s="9" t="str">
        <f>IF((ISTEXT(DATA_GOES_HERE!F24)),(DATA_GOES_HERE!F24),"")</f>
        <v/>
      </c>
      <c r="F27" t="str">
        <f>DATA_GOES_HERE!AI27</f>
        <v xml:space="preserve">Dress up as your favorite manga or anime character, and explore different fandoms! Grades 5-12. </v>
      </c>
      <c r="G27" s="1">
        <f>DATA_GOES_HERE!J27</f>
        <v>42438</v>
      </c>
      <c r="H27" s="1">
        <f>DATA_GOES_HERE!R27</f>
        <v>42438</v>
      </c>
      <c r="I27" s="1">
        <f t="shared" ca="1" si="0"/>
        <v>42423</v>
      </c>
      <c r="J27">
        <v>0</v>
      </c>
      <c r="K27">
        <v>31158</v>
      </c>
      <c r="L27" t="s">
        <v>161</v>
      </c>
      <c r="M27">
        <f>VLOOKUP(DATA_GOES_HERE!Y27,VENUEID!$A$2:$B$28,2,TRUE)</f>
        <v>34423</v>
      </c>
      <c r="N27">
        <f>VLOOKUP(DATA_GOES_HERE!AH27,eventTypeID!$A:$C,3,TRUE)</f>
        <v>11</v>
      </c>
      <c r="O27">
        <v>12</v>
      </c>
      <c r="Q27" t="str">
        <f>VLOOKUP(DATA_GOES_HERE!Y24,VENUEID!$A$2:$C50,3,TRUE)</f>
        <v>(615) 862-5854</v>
      </c>
      <c r="R27" s="8">
        <f>DATA_GOES_HERE!M24</f>
        <v>0.42708333333333331</v>
      </c>
      <c r="W27" t="str">
        <f>IF(DATA_GOES_HERE!L24="Monday",1," ")</f>
        <v xml:space="preserve"> </v>
      </c>
      <c r="X27" t="str">
        <f>IF(DATA_GOES_HERE!L24="Tuesday",1," ")</f>
        <v xml:space="preserve"> </v>
      </c>
      <c r="Y27">
        <f>IF(DATA_GOES_HERE!L24="Wednesday",1," ")</f>
        <v>1</v>
      </c>
      <c r="Z27" t="str">
        <f>IF(DATA_GOES_HERE!L24="Thursday",1," ")</f>
        <v xml:space="preserve"> </v>
      </c>
      <c r="AA27" t="str">
        <f>IF(DATA_GOES_HERE!L24="Friday",1," ")</f>
        <v xml:space="preserve"> </v>
      </c>
      <c r="AB27" t="str">
        <f>IF(DATA_GOES_HERE!L24="Saturday",1," ")</f>
        <v xml:space="preserve"> </v>
      </c>
      <c r="AC27" t="str">
        <f>IF(DATA_GOES_HERE!L24="Sunday",1," ")</f>
        <v xml:space="preserve"> </v>
      </c>
    </row>
    <row r="28" spans="1:29" x14ac:dyDescent="0.25">
      <c r="A28" s="7" t="s">
        <v>153</v>
      </c>
      <c r="B28" t="str">
        <f>DATA_GOES_HERE!A28</f>
        <v xml:space="preserve"> Gentle Yoga for All Levels</v>
      </c>
      <c r="E28" s="9" t="str">
        <f>IF((ISTEXT(DATA_GOES_HERE!F25)),(DATA_GOES_HERE!F25),"")</f>
        <v/>
      </c>
      <c r="F28" t="str">
        <f>DATA_GOES_HERE!AI28</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28" s="1">
        <f>DATA_GOES_HERE!J28</f>
        <v>42438</v>
      </c>
      <c r="H28" s="1">
        <f>DATA_GOES_HERE!R28</f>
        <v>42438</v>
      </c>
      <c r="I28" s="1">
        <f t="shared" ca="1" si="0"/>
        <v>42423</v>
      </c>
      <c r="J28">
        <v>0</v>
      </c>
      <c r="K28">
        <v>31158</v>
      </c>
      <c r="L28" t="s">
        <v>161</v>
      </c>
      <c r="M28">
        <f>VLOOKUP(DATA_GOES_HERE!Y28,VENUEID!$A$2:$B$28,2,TRUE)</f>
        <v>34423</v>
      </c>
      <c r="N28">
        <f>VLOOKUP(DATA_GOES_HERE!AH28,eventTypeID!$A:$C,3,TRUE)</f>
        <v>11</v>
      </c>
      <c r="O28">
        <v>12</v>
      </c>
      <c r="Q28" t="str">
        <f>VLOOKUP(DATA_GOES_HERE!Y25,VENUEID!$A$2:$C51,3,TRUE)</f>
        <v>(615) 862-5854</v>
      </c>
      <c r="R28" s="8">
        <f>DATA_GOES_HERE!M25</f>
        <v>0.46875</v>
      </c>
      <c r="W28" t="str">
        <f>IF(DATA_GOES_HERE!L25="Monday",1," ")</f>
        <v xml:space="preserve"> </v>
      </c>
      <c r="X28" t="str">
        <f>IF(DATA_GOES_HERE!L25="Tuesday",1," ")</f>
        <v xml:space="preserve"> </v>
      </c>
      <c r="Y28">
        <f>IF(DATA_GOES_HERE!L25="Wednesday",1," ")</f>
        <v>1</v>
      </c>
      <c r="Z28" t="str">
        <f>IF(DATA_GOES_HERE!L25="Thursday",1," ")</f>
        <v xml:space="preserve"> </v>
      </c>
      <c r="AA28" t="str">
        <f>IF(DATA_GOES_HERE!L25="Friday",1," ")</f>
        <v xml:space="preserve"> </v>
      </c>
      <c r="AB28" t="str">
        <f>IF(DATA_GOES_HERE!L25="Saturday",1," ")</f>
        <v xml:space="preserve"> </v>
      </c>
      <c r="AC28" t="str">
        <f>IF(DATA_GOES_HERE!L25="Sunday",1," ")</f>
        <v xml:space="preserve"> </v>
      </c>
    </row>
    <row r="29" spans="1:29" x14ac:dyDescent="0.25">
      <c r="A29" s="7" t="s">
        <v>153</v>
      </c>
      <c r="B29" t="str">
        <f>DATA_GOES_HERE!A29</f>
        <v xml:space="preserve"> CLOSED: All Libraries Closed for Staff Training</v>
      </c>
      <c r="E29" s="9" t="str">
        <f>IF((ISTEXT(DATA_GOES_HERE!F26)),(DATA_GOES_HERE!F26),"")</f>
        <v/>
      </c>
      <c r="F29" t="str">
        <f>DATA_GOES_HERE!AI29</f>
        <v>All Library locations closed for Staff Training today. Libraries with regular Friday hours re-open on Friday, March 11.</v>
      </c>
      <c r="G29" s="1">
        <f>DATA_GOES_HERE!J29</f>
        <v>42439</v>
      </c>
      <c r="H29" s="1">
        <f>DATA_GOES_HERE!R29</f>
        <v>42439</v>
      </c>
      <c r="I29" s="1">
        <f t="shared" ca="1" si="0"/>
        <v>42423</v>
      </c>
      <c r="J29">
        <v>0</v>
      </c>
      <c r="K29">
        <v>31158</v>
      </c>
      <c r="L29" t="s">
        <v>161</v>
      </c>
      <c r="M29" t="e">
        <f>VLOOKUP(DATA_GOES_HERE!Y29,VENUEID!$A$2:$B$28,2,TRUE)</f>
        <v>#N/A</v>
      </c>
      <c r="N29" t="e">
        <f>VLOOKUP(DATA_GOES_HERE!AH29,eventTypeID!$A:$C,3,TRUE)</f>
        <v>#VALUE!</v>
      </c>
      <c r="O29">
        <v>12</v>
      </c>
      <c r="Q29" t="str">
        <f>VLOOKUP(DATA_GOES_HERE!Y26,VENUEID!$A$2:$C52,3,TRUE)</f>
        <v>(615) 862-5854</v>
      </c>
      <c r="R29" s="8">
        <f>DATA_GOES_HERE!M26</f>
        <v>0.58333333333333337</v>
      </c>
      <c r="W29" t="str">
        <f>IF(DATA_GOES_HERE!L26="Monday",1," ")</f>
        <v xml:space="preserve"> </v>
      </c>
      <c r="X29" t="str">
        <f>IF(DATA_GOES_HERE!L26="Tuesday",1," ")</f>
        <v xml:space="preserve"> </v>
      </c>
      <c r="Y29">
        <f>IF(DATA_GOES_HERE!L26="Wednesday",1," ")</f>
        <v>1</v>
      </c>
      <c r="Z29" t="str">
        <f>IF(DATA_GOES_HERE!L26="Thursday",1," ")</f>
        <v xml:space="preserve"> </v>
      </c>
      <c r="AA29" t="str">
        <f>IF(DATA_GOES_HERE!L26="Friday",1," ")</f>
        <v xml:space="preserve"> </v>
      </c>
      <c r="AB29" t="str">
        <f>IF(DATA_GOES_HERE!L26="Saturday",1," ")</f>
        <v xml:space="preserve"> </v>
      </c>
      <c r="AC29" t="str">
        <f>IF(DATA_GOES_HERE!L26="Sunday",1," ")</f>
        <v xml:space="preserve"> </v>
      </c>
    </row>
    <row r="30" spans="1:29" x14ac:dyDescent="0.25">
      <c r="A30" s="7" t="s">
        <v>153</v>
      </c>
      <c r="B30" t="str">
        <f>DATA_GOES_HERE!A30</f>
        <v xml:space="preserve"> Novel Conversations: Wonder by R. J. Palacio</v>
      </c>
      <c r="E30" s="9" t="str">
        <f>IF((ISTEXT(DATA_GOES_HERE!#REF!)),(DATA_GOES_HERE!#REF!),"")</f>
        <v/>
      </c>
      <c r="F30" t="str">
        <f>DATA_GOES_HERE!AI30</f>
        <v>March 10 Book Club will be held at\n\nCity Limits \n361 Clofton Dr\nNashville, TN 37221.\n\nEvery 2nd Thursday, join us for lively book discussions. \nMarch: Wonder, by R. J. Palacio. \nApril: The Color of Water, by James McBride. \nMay: My Life on the Road, by Gloria Steinem.</v>
      </c>
      <c r="G30" s="1">
        <f>DATA_GOES_HERE!J30</f>
        <v>42439</v>
      </c>
      <c r="H30" s="1">
        <f>DATA_GOES_HERE!R30</f>
        <v>42439</v>
      </c>
      <c r="I30" s="1">
        <f t="shared" ca="1" si="0"/>
        <v>42423</v>
      </c>
      <c r="J30">
        <v>0</v>
      </c>
      <c r="K30">
        <v>31158</v>
      </c>
      <c r="L30" t="s">
        <v>161</v>
      </c>
      <c r="M30">
        <f>VLOOKUP(DATA_GOES_HERE!Y30,VENUEID!$A$2:$B$28,2,TRUE)</f>
        <v>34850</v>
      </c>
      <c r="N30">
        <f>VLOOKUP(DATA_GOES_HERE!AH30,eventTypeID!$A:$C,3,TRUE)</f>
        <v>11</v>
      </c>
      <c r="O30">
        <v>12</v>
      </c>
      <c r="Q30" t="e">
        <f>VLOOKUP(DATA_GOES_HERE!#REF!,VENUEID!$A$2:$C53,3,TRUE)</f>
        <v>#REF!</v>
      </c>
      <c r="R30" s="8" t="e">
        <f>DATA_GOES_HERE!#REF!</f>
        <v>#REF!</v>
      </c>
      <c r="W30" t="e">
        <f>IF(DATA_GOES_HERE!#REF!="Monday",1," ")</f>
        <v>#REF!</v>
      </c>
      <c r="X30" t="e">
        <f>IF(DATA_GOES_HERE!#REF!="Tuesday",1," ")</f>
        <v>#REF!</v>
      </c>
      <c r="Y30" t="e">
        <f>IF(DATA_GOES_HERE!#REF!="Wednesday",1," ")</f>
        <v>#REF!</v>
      </c>
      <c r="Z30" t="e">
        <f>IF(DATA_GOES_HERE!#REF!="Thursday",1," ")</f>
        <v>#REF!</v>
      </c>
      <c r="AA30" t="e">
        <f>IF(DATA_GOES_HERE!#REF!="Friday",1," ")</f>
        <v>#REF!</v>
      </c>
      <c r="AB30" t="e">
        <f>IF(DATA_GOES_HERE!#REF!="Saturday",1," ")</f>
        <v>#REF!</v>
      </c>
      <c r="AC30" t="e">
        <f>IF(DATA_GOES_HERE!#REF!="Sunday",1," ")</f>
        <v>#REF!</v>
      </c>
    </row>
    <row r="31" spans="1:29" x14ac:dyDescent="0.25">
      <c r="A31" s="7" t="s">
        <v>153</v>
      </c>
      <c r="B31" t="str">
        <f>DATA_GOES_HERE!A31</f>
        <v xml:space="preserve"> Teen Studio: Crafts, Gaming, Robotics, and More</v>
      </c>
      <c r="E31" s="9" t="str">
        <f>IF((ISTEXT(DATA_GOES_HERE!#REF!)),(DATA_GOES_HERE!#REF!),"")</f>
        <v/>
      </c>
      <c r="F31" t="str">
        <f>DATA_GOES_HERE!AI31</f>
        <v>Monday-Thursday when school is in session. We do something different each week, including crafts, gaming, robotics, 3D printing, and more. Join the fun after school! Grades 5-12.</v>
      </c>
      <c r="G31" s="1">
        <f>DATA_GOES_HERE!J31</f>
        <v>42440</v>
      </c>
      <c r="H31" s="1">
        <f>DATA_GOES_HERE!R31</f>
        <v>42440</v>
      </c>
      <c r="I31" s="1">
        <f t="shared" ca="1" si="0"/>
        <v>42423</v>
      </c>
      <c r="J31">
        <v>0</v>
      </c>
      <c r="K31">
        <v>31158</v>
      </c>
      <c r="L31" t="s">
        <v>161</v>
      </c>
      <c r="M31">
        <f>VLOOKUP(DATA_GOES_HERE!Y31,VENUEID!$A$2:$B$28,2,TRUE)</f>
        <v>34423</v>
      </c>
      <c r="N31">
        <f>VLOOKUP(DATA_GOES_HERE!AH31,eventTypeID!$A:$C,3,TRUE)</f>
        <v>35</v>
      </c>
      <c r="O31">
        <v>12</v>
      </c>
      <c r="Q31" t="e">
        <f>VLOOKUP(DATA_GOES_HERE!#REF!,VENUEID!$A$2:$C54,3,TRUE)</f>
        <v>#REF!</v>
      </c>
      <c r="R31" s="8" t="e">
        <f>DATA_GOES_HERE!#REF!</f>
        <v>#REF!</v>
      </c>
      <c r="W31" t="e">
        <f>IF(DATA_GOES_HERE!#REF!="Monday",1," ")</f>
        <v>#REF!</v>
      </c>
      <c r="X31" t="e">
        <f>IF(DATA_GOES_HERE!#REF!="Tuesday",1," ")</f>
        <v>#REF!</v>
      </c>
      <c r="Y31" t="e">
        <f>IF(DATA_GOES_HERE!#REF!="Wednesday",1," ")</f>
        <v>#REF!</v>
      </c>
      <c r="Z31" t="e">
        <f>IF(DATA_GOES_HERE!#REF!="Thursday",1," ")</f>
        <v>#REF!</v>
      </c>
      <c r="AA31" t="e">
        <f>IF(DATA_GOES_HERE!#REF!="Friday",1," ")</f>
        <v>#REF!</v>
      </c>
      <c r="AB31" t="e">
        <f>IF(DATA_GOES_HERE!#REF!="Saturday",1," ")</f>
        <v>#REF!</v>
      </c>
      <c r="AC31" t="e">
        <f>IF(DATA_GOES_HERE!#REF!="Sunday",1," ")</f>
        <v>#REF!</v>
      </c>
    </row>
    <row r="32" spans="1:29" x14ac:dyDescent="0.25">
      <c r="A32" s="7" t="s">
        <v>153</v>
      </c>
      <c r="B32" t="str">
        <f>DATA_GOES_HERE!A32</f>
        <v xml:space="preserve"> Friends of the Bellevue Branch Library Meeting</v>
      </c>
      <c r="E32" s="9" t="str">
        <f>IF((ISTEXT(DATA_GOES_HERE!#REF!)),(DATA_GOES_HERE!#REF!),"")</f>
        <v/>
      </c>
      <c r="F32" t="str">
        <f>DATA_GOES_HERE!AI32</f>
        <v>Every 2nd Saturday, find out how you can get involved at the Bellevue Branch. New members are always welcome.</v>
      </c>
      <c r="G32" s="1">
        <f>DATA_GOES_HERE!J32</f>
        <v>42441</v>
      </c>
      <c r="H32" s="1">
        <f>DATA_GOES_HERE!R32</f>
        <v>42441</v>
      </c>
      <c r="I32" s="1">
        <f t="shared" ca="1" si="0"/>
        <v>42423</v>
      </c>
      <c r="J32">
        <v>0</v>
      </c>
      <c r="K32">
        <v>31158</v>
      </c>
      <c r="L32" t="s">
        <v>161</v>
      </c>
      <c r="M32">
        <f>VLOOKUP(DATA_GOES_HERE!Y32,VENUEID!$A$2:$B$28,2,TRUE)</f>
        <v>34423</v>
      </c>
      <c r="N32">
        <f>VLOOKUP(DATA_GOES_HERE!AH32,eventTypeID!$A:$C,3,TRUE)</f>
        <v>11</v>
      </c>
      <c r="O32">
        <v>12</v>
      </c>
      <c r="Q32" t="e">
        <f>VLOOKUP(DATA_GOES_HERE!#REF!,VENUEID!$A$2:$C55,3,TRUE)</f>
        <v>#REF!</v>
      </c>
      <c r="R32" s="8" t="e">
        <f>DATA_GOES_HERE!#REF!</f>
        <v>#REF!</v>
      </c>
      <c r="W32" t="e">
        <f>IF(DATA_GOES_HERE!#REF!="Monday",1," ")</f>
        <v>#REF!</v>
      </c>
      <c r="X32" t="e">
        <f>IF(DATA_GOES_HERE!#REF!="Tuesday",1," ")</f>
        <v>#REF!</v>
      </c>
      <c r="Y32" t="e">
        <f>IF(DATA_GOES_HERE!#REF!="Wednesday",1," ")</f>
        <v>#REF!</v>
      </c>
      <c r="Z32" t="e">
        <f>IF(DATA_GOES_HERE!#REF!="Thursday",1," ")</f>
        <v>#REF!</v>
      </c>
      <c r="AA32" t="e">
        <f>IF(DATA_GOES_HERE!#REF!="Friday",1," ")</f>
        <v>#REF!</v>
      </c>
      <c r="AB32" t="e">
        <f>IF(DATA_GOES_HERE!#REF!="Saturday",1," ")</f>
        <v>#REF!</v>
      </c>
      <c r="AC32" t="e">
        <f>IF(DATA_GOES_HERE!#REF!="Sunday",1," ")</f>
        <v>#REF!</v>
      </c>
    </row>
    <row r="33" spans="1:29" x14ac:dyDescent="0.25">
      <c r="A33" s="7" t="s">
        <v>153</v>
      </c>
      <c r="B33" t="str">
        <f>DATA_GOES_HERE!A33</f>
        <v xml:space="preserve"> Storyland Saturdays: Preschool Story Time</v>
      </c>
      <c r="E33" s="9" t="str">
        <f>IF((ISTEXT(DATA_GOES_HERE!#REF!)),(DATA_GOES_HERE!#REF!),"")</f>
        <v/>
      </c>
      <c r="F33" t="str">
        <f>DATA_GOES_HERE!AI33</f>
        <v>Every Saturday, come to the library for some super stories, songs, and silliness!</v>
      </c>
      <c r="G33" s="1">
        <f>DATA_GOES_HERE!J33</f>
        <v>42441</v>
      </c>
      <c r="H33" s="1">
        <f>DATA_GOES_HERE!R33</f>
        <v>42441</v>
      </c>
      <c r="I33" s="1">
        <f t="shared" ca="1" si="0"/>
        <v>42423</v>
      </c>
      <c r="J33">
        <v>0</v>
      </c>
      <c r="K33">
        <v>31158</v>
      </c>
      <c r="L33" t="s">
        <v>161</v>
      </c>
      <c r="M33">
        <f>VLOOKUP(DATA_GOES_HERE!Y33,VENUEID!$A$2:$B$28,2,TRUE)</f>
        <v>34423</v>
      </c>
      <c r="N33">
        <f>VLOOKUP(DATA_GOES_HERE!AH33,eventTypeID!$A:$C,3,TRUE)</f>
        <v>47</v>
      </c>
      <c r="O33">
        <v>12</v>
      </c>
      <c r="Q33" t="e">
        <f>VLOOKUP(DATA_GOES_HERE!#REF!,VENUEID!$A$2:$C56,3,TRUE)</f>
        <v>#REF!</v>
      </c>
      <c r="R33" s="8" t="e">
        <f>DATA_GOES_HERE!#REF!</f>
        <v>#REF!</v>
      </c>
      <c r="W33" t="e">
        <f>IF(DATA_GOES_HERE!#REF!="Monday",1," ")</f>
        <v>#REF!</v>
      </c>
      <c r="X33" t="e">
        <f>IF(DATA_GOES_HERE!#REF!="Tuesday",1," ")</f>
        <v>#REF!</v>
      </c>
      <c r="Y33" t="e">
        <f>IF(DATA_GOES_HERE!#REF!="Wednesday",1," ")</f>
        <v>#REF!</v>
      </c>
      <c r="Z33" t="e">
        <f>IF(DATA_GOES_HERE!#REF!="Thursday",1," ")</f>
        <v>#REF!</v>
      </c>
      <c r="AA33" t="e">
        <f>IF(DATA_GOES_HERE!#REF!="Friday",1," ")</f>
        <v>#REF!</v>
      </c>
      <c r="AB33" t="e">
        <f>IF(DATA_GOES_HERE!#REF!="Saturday",1," ")</f>
        <v>#REF!</v>
      </c>
      <c r="AC33" t="e">
        <f>IF(DATA_GOES_HERE!#REF!="Sunday",1," ")</f>
        <v>#REF!</v>
      </c>
    </row>
    <row r="34" spans="1:29" x14ac:dyDescent="0.25">
      <c r="A34" s="7" t="s">
        <v>153</v>
      </c>
      <c r="B34" t="str">
        <f>DATA_GOES_HERE!A34</f>
        <v xml:space="preserve"> Friends of the Bellevue Branch Library Meeting</v>
      </c>
      <c r="E34" s="9" t="str">
        <f>IF((ISTEXT(DATA_GOES_HERE!#REF!)),(DATA_GOES_HERE!#REF!),"")</f>
        <v/>
      </c>
      <c r="F34" t="str">
        <f>DATA_GOES_HERE!AI34</f>
        <v>Every 2nd Saturday, find out how you can get involved at the Bellevue Branch. New members are always welcome.</v>
      </c>
      <c r="G34" s="1">
        <f>DATA_GOES_HERE!J34</f>
        <v>42441</v>
      </c>
      <c r="H34" s="1">
        <f>DATA_GOES_HERE!R34</f>
        <v>42441</v>
      </c>
      <c r="I34" s="1">
        <f t="shared" ref="I34:I97" ca="1" si="1">TODAY()</f>
        <v>42423</v>
      </c>
      <c r="J34">
        <v>0</v>
      </c>
      <c r="K34">
        <v>31158</v>
      </c>
      <c r="L34" t="s">
        <v>161</v>
      </c>
      <c r="M34">
        <f>VLOOKUP(DATA_GOES_HERE!Y34,VENUEID!$A$2:$B$28,2,TRUE)</f>
        <v>34423</v>
      </c>
      <c r="N34">
        <f>VLOOKUP(DATA_GOES_HERE!AH34,eventTypeID!$A:$C,3,TRUE)</f>
        <v>11</v>
      </c>
      <c r="O34">
        <v>12</v>
      </c>
      <c r="Q34" t="e">
        <f>VLOOKUP(DATA_GOES_HERE!#REF!,VENUEID!$A$2:$C57,3,TRUE)</f>
        <v>#REF!</v>
      </c>
      <c r="R34" s="8" t="e">
        <f>DATA_GOES_HERE!#REF!</f>
        <v>#REF!</v>
      </c>
      <c r="W34" t="e">
        <f>IF(DATA_GOES_HERE!#REF!="Monday",1," ")</f>
        <v>#REF!</v>
      </c>
      <c r="X34" t="e">
        <f>IF(DATA_GOES_HERE!#REF!="Tuesday",1," ")</f>
        <v>#REF!</v>
      </c>
      <c r="Y34" t="e">
        <f>IF(DATA_GOES_HERE!#REF!="Wednesday",1," ")</f>
        <v>#REF!</v>
      </c>
      <c r="Z34" t="e">
        <f>IF(DATA_GOES_HERE!#REF!="Thursday",1," ")</f>
        <v>#REF!</v>
      </c>
      <c r="AA34" t="e">
        <f>IF(DATA_GOES_HERE!#REF!="Friday",1," ")</f>
        <v>#REF!</v>
      </c>
      <c r="AB34" t="e">
        <f>IF(DATA_GOES_HERE!#REF!="Saturday",1," ")</f>
        <v>#REF!</v>
      </c>
      <c r="AC34" t="e">
        <f>IF(DATA_GOES_HERE!#REF!="Sunday",1," ")</f>
        <v>#REF!</v>
      </c>
    </row>
    <row r="35" spans="1:29" x14ac:dyDescent="0.25">
      <c r="A35" s="7" t="s">
        <v>153</v>
      </c>
      <c r="B35" t="str">
        <f>DATA_GOES_HERE!A35</f>
        <v xml:space="preserve"> ACT Practice Exam</v>
      </c>
      <c r="E35" s="9" t="str">
        <f>IF((ISTEXT(DATA_GOES_HERE!#REF!)),(DATA_GOES_HERE!#REF!),"")</f>
        <v/>
      </c>
      <c r="F35" t="str">
        <f>DATA_GOES_HERE!AI35</f>
        <v>Take a free, full-length practice exam hosted by Princeton Review. You'll receive a personalized score report pinpointing your strengths and weaknesses as a follow up to your practice test. Registration is required. Please visit www.princetonreview.com or call (615) 564-2530 to register.</v>
      </c>
      <c r="G35" s="1">
        <f>DATA_GOES_HERE!J35</f>
        <v>42441</v>
      </c>
      <c r="H35" s="1">
        <f>DATA_GOES_HERE!R35</f>
        <v>42441</v>
      </c>
      <c r="I35" s="1">
        <f t="shared" ca="1" si="1"/>
        <v>42423</v>
      </c>
      <c r="J35">
        <v>0</v>
      </c>
      <c r="K35">
        <v>31158</v>
      </c>
      <c r="L35" t="s">
        <v>161</v>
      </c>
      <c r="M35">
        <f>VLOOKUP(DATA_GOES_HERE!Y35,VENUEID!$A$2:$B$28,2,TRUE)</f>
        <v>34423</v>
      </c>
      <c r="N35">
        <f>VLOOKUP(DATA_GOES_HERE!AH35,eventTypeID!$A:$C,3,TRUE)</f>
        <v>35</v>
      </c>
      <c r="O35">
        <v>12</v>
      </c>
      <c r="Q35" t="e">
        <f>VLOOKUP(DATA_GOES_HERE!#REF!,VENUEID!$A$2:$C58,3,TRUE)</f>
        <v>#REF!</v>
      </c>
      <c r="R35" s="8" t="e">
        <f>DATA_GOES_HERE!#REF!</f>
        <v>#REF!</v>
      </c>
      <c r="W35" t="e">
        <f>IF(DATA_GOES_HERE!#REF!="Monday",1," ")</f>
        <v>#REF!</v>
      </c>
      <c r="X35" t="e">
        <f>IF(DATA_GOES_HERE!#REF!="Tuesday",1," ")</f>
        <v>#REF!</v>
      </c>
      <c r="Y35" t="e">
        <f>IF(DATA_GOES_HERE!#REF!="Wednesday",1," ")</f>
        <v>#REF!</v>
      </c>
      <c r="Z35" t="e">
        <f>IF(DATA_GOES_HERE!#REF!="Thursday",1," ")</f>
        <v>#REF!</v>
      </c>
      <c r="AA35" t="e">
        <f>IF(DATA_GOES_HERE!#REF!="Friday",1," ")</f>
        <v>#REF!</v>
      </c>
      <c r="AB35" t="e">
        <f>IF(DATA_GOES_HERE!#REF!="Saturday",1," ")</f>
        <v>#REF!</v>
      </c>
      <c r="AC35" t="e">
        <f>IF(DATA_GOES_HERE!#REF!="Sunday",1," ")</f>
        <v>#REF!</v>
      </c>
    </row>
    <row r="36" spans="1:29" x14ac:dyDescent="0.25">
      <c r="A36" s="7" t="s">
        <v>153</v>
      </c>
      <c r="B36" t="str">
        <f>DATA_GOES_HERE!A36</f>
        <v xml:space="preserve"> Matinee Saturday: Hop (2011)</v>
      </c>
      <c r="E36" s="9" t="str">
        <f>IF((ISTEXT(DATA_GOES_HERE!#REF!)),(DATA_GOES_HERE!#REF!),"")</f>
        <v/>
      </c>
      <c r="F36" t="str">
        <f>DATA_GOES_HERE!AI36</f>
        <v>Saturdays, March 12, April 9, and May 28, join us for a special movie matinee. Mar 12: Hop. E.B., the Easter Bunny's teenage son, heads to Hollywood, determined to become a drummer in a rock 'n' roll band. In LA, he's taken in by Fred after the out-of-work slacker hits E.B. with his car. Rated PG. 94 minutes.</v>
      </c>
      <c r="G36" s="1">
        <f>DATA_GOES_HERE!J36</f>
        <v>42441</v>
      </c>
      <c r="H36" s="1">
        <f>DATA_GOES_HERE!R36</f>
        <v>42441</v>
      </c>
      <c r="I36" s="1">
        <f t="shared" ca="1" si="1"/>
        <v>42423</v>
      </c>
      <c r="J36">
        <v>0</v>
      </c>
      <c r="K36">
        <v>31158</v>
      </c>
      <c r="L36" t="s">
        <v>161</v>
      </c>
      <c r="M36">
        <f>VLOOKUP(DATA_GOES_HERE!Y36,VENUEID!$A$2:$B$28,2,TRUE)</f>
        <v>34423</v>
      </c>
      <c r="N36">
        <f>VLOOKUP(DATA_GOES_HERE!AH36,eventTypeID!$A:$C,3,TRUE)</f>
        <v>47</v>
      </c>
      <c r="O36">
        <v>12</v>
      </c>
      <c r="Q36" t="e">
        <f>VLOOKUP(DATA_GOES_HERE!#REF!,VENUEID!$A$2:$C59,3,TRUE)</f>
        <v>#REF!</v>
      </c>
      <c r="R36" s="8" t="e">
        <f>DATA_GOES_HERE!#REF!</f>
        <v>#REF!</v>
      </c>
      <c r="W36" t="e">
        <f>IF(DATA_GOES_HERE!#REF!="Monday",1," ")</f>
        <v>#REF!</v>
      </c>
      <c r="X36" t="e">
        <f>IF(DATA_GOES_HERE!#REF!="Tuesday",1," ")</f>
        <v>#REF!</v>
      </c>
      <c r="Y36" t="e">
        <f>IF(DATA_GOES_HERE!#REF!="Wednesday",1," ")</f>
        <v>#REF!</v>
      </c>
      <c r="Z36" t="e">
        <f>IF(DATA_GOES_HERE!#REF!="Thursday",1," ")</f>
        <v>#REF!</v>
      </c>
      <c r="AA36" t="e">
        <f>IF(DATA_GOES_HERE!#REF!="Friday",1," ")</f>
        <v>#REF!</v>
      </c>
      <c r="AB36" t="e">
        <f>IF(DATA_GOES_HERE!#REF!="Saturday",1," ")</f>
        <v>#REF!</v>
      </c>
      <c r="AC36" t="e">
        <f>IF(DATA_GOES_HERE!#REF!="Sunday",1," ")</f>
        <v>#REF!</v>
      </c>
    </row>
    <row r="37" spans="1:29" x14ac:dyDescent="0.25">
      <c r="A37" s="7" t="s">
        <v>153</v>
      </c>
      <c r="B37" t="str">
        <f>DATA_GOES_HERE!A37</f>
        <v xml:space="preserve"> Mother Goose Moments</v>
      </c>
      <c r="E37" s="9" t="str">
        <f>IF((ISTEXT(DATA_GOES_HERE!#REF!)),(DATA_GOES_HERE!#REF!),"")</f>
        <v/>
      </c>
      <c r="F37" t="str">
        <f>DATA_GOES_HERE!AI37</f>
        <v>Every Monday, babies and their caregivers are welcome to join Miss Donna for rhymes, songs, fingerplays, ABCs, 123s, stories, and more. For babies through 24 months old.</v>
      </c>
      <c r="G37" s="1">
        <f>DATA_GOES_HERE!J37</f>
        <v>42443</v>
      </c>
      <c r="H37" s="1">
        <f>DATA_GOES_HERE!R37</f>
        <v>42443</v>
      </c>
      <c r="I37" s="1">
        <f t="shared" ca="1" si="1"/>
        <v>42423</v>
      </c>
      <c r="J37">
        <v>0</v>
      </c>
      <c r="K37">
        <v>31158</v>
      </c>
      <c r="L37" t="s">
        <v>161</v>
      </c>
      <c r="M37">
        <f>VLOOKUP(DATA_GOES_HERE!Y37,VENUEID!$A$2:$B$28,2,TRUE)</f>
        <v>34423</v>
      </c>
      <c r="N37">
        <f>VLOOKUP(DATA_GOES_HERE!AH37,eventTypeID!$A:$C,3,TRUE)</f>
        <v>47</v>
      </c>
      <c r="O37">
        <v>12</v>
      </c>
      <c r="Q37" t="e">
        <f>VLOOKUP(DATA_GOES_HERE!#REF!,VENUEID!$A$2:$C60,3,TRUE)</f>
        <v>#REF!</v>
      </c>
      <c r="R37" s="8" t="e">
        <f>DATA_GOES_HERE!#REF!</f>
        <v>#REF!</v>
      </c>
      <c r="W37" t="e">
        <f>IF(DATA_GOES_HERE!#REF!="Monday",1," ")</f>
        <v>#REF!</v>
      </c>
      <c r="X37" t="e">
        <f>IF(DATA_GOES_HERE!#REF!="Tuesday",1," ")</f>
        <v>#REF!</v>
      </c>
      <c r="Y37" t="e">
        <f>IF(DATA_GOES_HERE!#REF!="Wednesday",1," ")</f>
        <v>#REF!</v>
      </c>
      <c r="Z37" t="e">
        <f>IF(DATA_GOES_HERE!#REF!="Thursday",1," ")</f>
        <v>#REF!</v>
      </c>
      <c r="AA37" t="e">
        <f>IF(DATA_GOES_HERE!#REF!="Friday",1," ")</f>
        <v>#REF!</v>
      </c>
      <c r="AB37" t="e">
        <f>IF(DATA_GOES_HERE!#REF!="Saturday",1," ")</f>
        <v>#REF!</v>
      </c>
      <c r="AC37" t="e">
        <f>IF(DATA_GOES_HERE!#REF!="Sunday",1," ")</f>
        <v>#REF!</v>
      </c>
    </row>
    <row r="38" spans="1:29" x14ac:dyDescent="0.25">
      <c r="A38" s="7" t="s">
        <v>153</v>
      </c>
      <c r="B38" t="str">
        <f>DATA_GOES_HERE!A38</f>
        <v xml:space="preserve"> Teen Studio: Crafts, Gaming, Robotics, and More</v>
      </c>
      <c r="E38" s="9" t="str">
        <f>IF((ISTEXT(DATA_GOES_HERE!#REF!)),(DATA_GOES_HERE!#REF!),"")</f>
        <v/>
      </c>
      <c r="F38" t="str">
        <f>DATA_GOES_HERE!AI38</f>
        <v>Monday-Thursday when school is in session. We do something different each week, including crafts, gaming, robotics, 3D printing, and more. Join the fun after school! Grades 5-12.</v>
      </c>
      <c r="G38" s="1">
        <f>DATA_GOES_HERE!J38</f>
        <v>42443</v>
      </c>
      <c r="H38" s="1">
        <f>DATA_GOES_HERE!R38</f>
        <v>42443</v>
      </c>
      <c r="I38" s="1">
        <f t="shared" ca="1" si="1"/>
        <v>42423</v>
      </c>
      <c r="J38">
        <v>0</v>
      </c>
      <c r="K38">
        <v>31158</v>
      </c>
      <c r="L38" t="s">
        <v>161</v>
      </c>
      <c r="M38">
        <f>VLOOKUP(DATA_GOES_HERE!Y38,VENUEID!$A$2:$B$28,2,TRUE)</f>
        <v>34423</v>
      </c>
      <c r="N38">
        <f>VLOOKUP(DATA_GOES_HERE!AH38,eventTypeID!$A:$C,3,TRUE)</f>
        <v>35</v>
      </c>
      <c r="O38">
        <v>12</v>
      </c>
      <c r="Q38" t="e">
        <f>VLOOKUP(DATA_GOES_HERE!#REF!,VENUEID!$A$2:$C61,3,TRUE)</f>
        <v>#REF!</v>
      </c>
      <c r="R38" s="8" t="e">
        <f>DATA_GOES_HERE!#REF!</f>
        <v>#REF!</v>
      </c>
      <c r="W38" t="e">
        <f>IF(DATA_GOES_HERE!#REF!="Monday",1," ")</f>
        <v>#REF!</v>
      </c>
      <c r="X38" t="e">
        <f>IF(DATA_GOES_HERE!#REF!="Tuesday",1," ")</f>
        <v>#REF!</v>
      </c>
      <c r="Y38" t="e">
        <f>IF(DATA_GOES_HERE!#REF!="Wednesday",1," ")</f>
        <v>#REF!</v>
      </c>
      <c r="Z38" t="e">
        <f>IF(DATA_GOES_HERE!#REF!="Thursday",1," ")</f>
        <v>#REF!</v>
      </c>
      <c r="AA38" t="e">
        <f>IF(DATA_GOES_HERE!#REF!="Friday",1," ")</f>
        <v>#REF!</v>
      </c>
      <c r="AB38" t="e">
        <f>IF(DATA_GOES_HERE!#REF!="Saturday",1," ")</f>
        <v>#REF!</v>
      </c>
      <c r="AC38" t="e">
        <f>IF(DATA_GOES_HERE!#REF!="Sunday",1," ")</f>
        <v>#REF!</v>
      </c>
    </row>
    <row r="39" spans="1:29" x14ac:dyDescent="0.25">
      <c r="A39" s="7" t="s">
        <v>153</v>
      </c>
      <c r="B39" t="str">
        <f>DATA_GOES_HERE!A39</f>
        <v xml:space="preserve"> First-Time Homebuyers Workshop</v>
      </c>
      <c r="E39" s="9" t="str">
        <f>IF((ISTEXT(DATA_GOES_HERE!#REF!)),(DATA_GOES_HERE!#REF!),"")</f>
        <v/>
      </c>
      <c r="F39" t="str">
        <f>DATA_GOES_HERE!AI39</f>
        <v>Considering buying a home but don't know where to start? Come join us for a FREE workshop that covers the basics: what to watch out for, what this market means to you, and tricks of the trade to ensure a great purchase.\n\nBrian Bandas of the Helton Real Estate Group and Rob Smith of Mortgage Investors Group share valuable insights and answer any questions you may have about finding and purchasing the right home for your family.\n\nWorkshop held monthly through spring 2016: Oct. 14, Nov. 9, Dec. 14, Jan. 11, Feb. 10, March 14</v>
      </c>
      <c r="G39" s="1">
        <f>DATA_GOES_HERE!J39</f>
        <v>42443</v>
      </c>
      <c r="H39" s="1">
        <f>DATA_GOES_HERE!R39</f>
        <v>42443</v>
      </c>
      <c r="I39" s="1">
        <f t="shared" ca="1" si="1"/>
        <v>42423</v>
      </c>
      <c r="J39">
        <v>0</v>
      </c>
      <c r="K39">
        <v>31158</v>
      </c>
      <c r="L39" t="s">
        <v>161</v>
      </c>
      <c r="M39">
        <f>VLOOKUP(DATA_GOES_HERE!Y39,VENUEID!$A$2:$B$28,2,TRUE)</f>
        <v>34423</v>
      </c>
      <c r="N39">
        <f>VLOOKUP(DATA_GOES_HERE!AH39,eventTypeID!$A:$C,3,TRUE)</f>
        <v>11</v>
      </c>
      <c r="O39">
        <v>12</v>
      </c>
      <c r="Q39" t="e">
        <f>VLOOKUP(DATA_GOES_HERE!#REF!,VENUEID!$A$2:$C62,3,TRUE)</f>
        <v>#REF!</v>
      </c>
      <c r="R39" s="8" t="e">
        <f>DATA_GOES_HERE!#REF!</f>
        <v>#REF!</v>
      </c>
      <c r="W39" t="e">
        <f>IF(DATA_GOES_HERE!#REF!="Monday",1," ")</f>
        <v>#REF!</v>
      </c>
      <c r="X39" t="e">
        <f>IF(DATA_GOES_HERE!#REF!="Tuesday",1," ")</f>
        <v>#REF!</v>
      </c>
      <c r="Y39" t="e">
        <f>IF(DATA_GOES_HERE!#REF!="Wednesday",1," ")</f>
        <v>#REF!</v>
      </c>
      <c r="Z39" t="e">
        <f>IF(DATA_GOES_HERE!#REF!="Thursday",1," ")</f>
        <v>#REF!</v>
      </c>
      <c r="AA39" t="e">
        <f>IF(DATA_GOES_HERE!#REF!="Friday",1," ")</f>
        <v>#REF!</v>
      </c>
      <c r="AB39" t="e">
        <f>IF(DATA_GOES_HERE!#REF!="Saturday",1," ")</f>
        <v>#REF!</v>
      </c>
      <c r="AC39" t="e">
        <f>IF(DATA_GOES_HERE!#REF!="Sunday",1," ")</f>
        <v>#REF!</v>
      </c>
    </row>
    <row r="40" spans="1:29" x14ac:dyDescent="0.25">
      <c r="A40" s="7" t="s">
        <v>153</v>
      </c>
      <c r="B40" t="str">
        <f>DATA_GOES_HERE!A40</f>
        <v xml:space="preserve"> Family Fun Time: Songs, Craft, and More</v>
      </c>
      <c r="E40" s="9" t="str">
        <f>IF((ISTEXT(DATA_GOES_HERE!#REF!)),(DATA_GOES_HERE!#REF!),"")</f>
        <v/>
      </c>
      <c r="F40" t="str">
        <f>DATA_GOES_HERE!AI40</f>
        <v>Every Monday, join Ms. Katie for stories, songs, fingerplays, and a craft! Ages 3 to 5.</v>
      </c>
      <c r="G40" s="1">
        <f>DATA_GOES_HERE!J40</f>
        <v>42443</v>
      </c>
      <c r="H40" s="1">
        <f>DATA_GOES_HERE!R40</f>
        <v>42443</v>
      </c>
      <c r="I40" s="1">
        <f t="shared" ca="1" si="1"/>
        <v>42423</v>
      </c>
      <c r="J40">
        <v>0</v>
      </c>
      <c r="K40">
        <v>31158</v>
      </c>
      <c r="L40" t="s">
        <v>161</v>
      </c>
      <c r="M40">
        <f>VLOOKUP(DATA_GOES_HERE!Y40,VENUEID!$A$2:$B$28,2,TRUE)</f>
        <v>34423</v>
      </c>
      <c r="N40">
        <f>VLOOKUP(DATA_GOES_HERE!AH40,eventTypeID!$A:$C,3,TRUE)</f>
        <v>47</v>
      </c>
      <c r="O40">
        <v>12</v>
      </c>
      <c r="Q40" t="e">
        <f>VLOOKUP(DATA_GOES_HERE!#REF!,VENUEID!$A$2:$C63,3,TRUE)</f>
        <v>#REF!</v>
      </c>
      <c r="R40" s="8" t="e">
        <f>DATA_GOES_HERE!#REF!</f>
        <v>#REF!</v>
      </c>
      <c r="W40" t="e">
        <f>IF(DATA_GOES_HERE!#REF!="Monday",1," ")</f>
        <v>#REF!</v>
      </c>
      <c r="X40" t="e">
        <f>IF(DATA_GOES_HERE!#REF!="Tuesday",1," ")</f>
        <v>#REF!</v>
      </c>
      <c r="Y40" t="e">
        <f>IF(DATA_GOES_HERE!#REF!="Wednesday",1," ")</f>
        <v>#REF!</v>
      </c>
      <c r="Z40" t="e">
        <f>IF(DATA_GOES_HERE!#REF!="Thursday",1," ")</f>
        <v>#REF!</v>
      </c>
      <c r="AA40" t="e">
        <f>IF(DATA_GOES_HERE!#REF!="Friday",1," ")</f>
        <v>#REF!</v>
      </c>
      <c r="AB40" t="e">
        <f>IF(DATA_GOES_HERE!#REF!="Saturday",1," ")</f>
        <v>#REF!</v>
      </c>
      <c r="AC40" t="e">
        <f>IF(DATA_GOES_HERE!#REF!="Sunday",1," ")</f>
        <v>#REF!</v>
      </c>
    </row>
    <row r="41" spans="1:29" x14ac:dyDescent="0.25">
      <c r="A41" s="7" t="s">
        <v>153</v>
      </c>
      <c r="B41" t="str">
        <f>DATA_GOES_HERE!A41</f>
        <v xml:space="preserve"> Adventure Club: Crafts, Movies, and More</v>
      </c>
      <c r="E41" s="9" t="str">
        <f>IF((ISTEXT(DATA_GOES_HERE!#REF!)),(DATA_GOES_HERE!#REF!),"")</f>
        <v/>
      </c>
      <c r="F41" t="str">
        <f>DATA_GOES_HERE!AI41</f>
        <v>School-age children can join us for crafts, activities, special guests, movies, and more! There's something new every week. Grades K-4.</v>
      </c>
      <c r="G41" s="1">
        <f>DATA_GOES_HERE!J41</f>
        <v>42444</v>
      </c>
      <c r="H41" s="1">
        <f>DATA_GOES_HERE!R41</f>
        <v>42444</v>
      </c>
      <c r="I41" s="1">
        <f t="shared" ca="1" si="1"/>
        <v>42423</v>
      </c>
      <c r="J41">
        <v>0</v>
      </c>
      <c r="K41">
        <v>31158</v>
      </c>
      <c r="L41" t="s">
        <v>161</v>
      </c>
      <c r="M41">
        <f>VLOOKUP(DATA_GOES_HERE!Y41,VENUEID!$A$2:$B$28,2,TRUE)</f>
        <v>34423</v>
      </c>
      <c r="N41">
        <f>VLOOKUP(DATA_GOES_HERE!AH41,eventTypeID!$A:$C,3,TRUE)</f>
        <v>47</v>
      </c>
      <c r="O41">
        <v>12</v>
      </c>
      <c r="Q41" t="e">
        <f>VLOOKUP(DATA_GOES_HERE!#REF!,VENUEID!$A$2:$C64,3,TRUE)</f>
        <v>#REF!</v>
      </c>
      <c r="R41" s="8" t="e">
        <f>DATA_GOES_HERE!#REF!</f>
        <v>#REF!</v>
      </c>
      <c r="W41" t="e">
        <f>IF(DATA_GOES_HERE!#REF!="Monday",1," ")</f>
        <v>#REF!</v>
      </c>
      <c r="X41" t="e">
        <f>IF(DATA_GOES_HERE!#REF!="Tuesday",1," ")</f>
        <v>#REF!</v>
      </c>
      <c r="Y41" t="e">
        <f>IF(DATA_GOES_HERE!#REF!="Wednesday",1," ")</f>
        <v>#REF!</v>
      </c>
      <c r="Z41" t="e">
        <f>IF(DATA_GOES_HERE!#REF!="Thursday",1," ")</f>
        <v>#REF!</v>
      </c>
      <c r="AA41" t="e">
        <f>IF(DATA_GOES_HERE!#REF!="Friday",1," ")</f>
        <v>#REF!</v>
      </c>
      <c r="AB41" t="e">
        <f>IF(DATA_GOES_HERE!#REF!="Saturday",1," ")</f>
        <v>#REF!</v>
      </c>
      <c r="AC41" t="e">
        <f>IF(DATA_GOES_HERE!#REF!="Sunday",1," ")</f>
        <v>#REF!</v>
      </c>
    </row>
    <row r="42" spans="1:29" x14ac:dyDescent="0.25">
      <c r="A42" s="7" t="s">
        <v>153</v>
      </c>
      <c r="B42" t="str">
        <f>DATA_GOES_HERE!A42</f>
        <v xml:space="preserve"> Teen Studio: Crafts, Gaming, Robotics, and More</v>
      </c>
      <c r="E42" s="9" t="str">
        <f>IF((ISTEXT(DATA_GOES_HERE!F27)),(DATA_GOES_HERE!F27),"")</f>
        <v/>
      </c>
      <c r="F42" t="str">
        <f>DATA_GOES_HERE!AI42</f>
        <v>Monday-Thursday when school is in session. We do something different each week, including crafts, gaming, robotics, 3D printing, and more. Join the fun after school! Grades 5-12.</v>
      </c>
      <c r="G42" s="1">
        <f>DATA_GOES_HERE!J42</f>
        <v>42444</v>
      </c>
      <c r="H42" s="1">
        <f>DATA_GOES_HERE!R42</f>
        <v>42444</v>
      </c>
      <c r="I42" s="1">
        <f t="shared" ca="1" si="1"/>
        <v>42423</v>
      </c>
      <c r="J42">
        <v>0</v>
      </c>
      <c r="K42">
        <v>31158</v>
      </c>
      <c r="L42" t="s">
        <v>161</v>
      </c>
      <c r="M42">
        <f>VLOOKUP(DATA_GOES_HERE!Y42,VENUEID!$A$2:$B$28,2,TRUE)</f>
        <v>34423</v>
      </c>
      <c r="N42">
        <f>VLOOKUP(DATA_GOES_HERE!AH42,eventTypeID!$A:$C,3,TRUE)</f>
        <v>35</v>
      </c>
      <c r="O42">
        <v>12</v>
      </c>
      <c r="Q42" t="str">
        <f>VLOOKUP(DATA_GOES_HERE!Y27,VENUEID!$A$2:$C65,3,TRUE)</f>
        <v>(615) 862-5854</v>
      </c>
      <c r="R42" s="8">
        <f>DATA_GOES_HERE!M27</f>
        <v>0.67708333333333337</v>
      </c>
      <c r="W42" t="str">
        <f>IF(DATA_GOES_HERE!L27="Monday",1," ")</f>
        <v xml:space="preserve"> </v>
      </c>
      <c r="X42" t="str">
        <f>IF(DATA_GOES_HERE!L27="Tuesday",1," ")</f>
        <v xml:space="preserve"> </v>
      </c>
      <c r="Y42">
        <f>IF(DATA_GOES_HERE!L27="Wednesday",1," ")</f>
        <v>1</v>
      </c>
      <c r="Z42" t="str">
        <f>IF(DATA_GOES_HERE!L27="Thursday",1," ")</f>
        <v xml:space="preserve"> </v>
      </c>
      <c r="AA42" t="str">
        <f>IF(DATA_GOES_HERE!L27="Friday",1," ")</f>
        <v xml:space="preserve"> </v>
      </c>
      <c r="AB42" t="str">
        <f>IF(DATA_GOES_HERE!L27="Saturday",1," ")</f>
        <v xml:space="preserve"> </v>
      </c>
      <c r="AC42" t="str">
        <f>IF(DATA_GOES_HERE!L27="Sunday",1," ")</f>
        <v xml:space="preserve"> </v>
      </c>
    </row>
    <row r="43" spans="1:29" x14ac:dyDescent="0.25">
      <c r="A43" s="7" t="s">
        <v>153</v>
      </c>
      <c r="B43" t="str">
        <f>DATA_GOES_HERE!A43</f>
        <v xml:space="preserve"> Bellevue Writers Group: Share and Get Ideas</v>
      </c>
      <c r="E43" s="9" t="str">
        <f>IF((ISTEXT(DATA_GOES_HERE!F28)),(DATA_GOES_HERE!F28),"")</f>
        <v/>
      </c>
      <c r="F43" t="str">
        <f>DATA_GOES_HERE!AI43</f>
        <v>1st and 3rd Tuesdays each month. Bellevue Writers Group welcomes adults of all ages who write prose fiction and literary nonfiction. Join us as we share our works and receive feedback from fellow writers.</v>
      </c>
      <c r="G43" s="1">
        <f>DATA_GOES_HERE!J43</f>
        <v>42444</v>
      </c>
      <c r="H43" s="1">
        <f>DATA_GOES_HERE!R43</f>
        <v>42444</v>
      </c>
      <c r="I43" s="1">
        <f t="shared" ca="1" si="1"/>
        <v>42423</v>
      </c>
      <c r="J43">
        <v>0</v>
      </c>
      <c r="K43">
        <v>31158</v>
      </c>
      <c r="L43" t="s">
        <v>161</v>
      </c>
      <c r="M43">
        <f>VLOOKUP(DATA_GOES_HERE!Y43,VENUEID!$A$2:$B$28,2,TRUE)</f>
        <v>34423</v>
      </c>
      <c r="N43">
        <f>VLOOKUP(DATA_GOES_HERE!AH43,eventTypeID!$A:$C,3,TRUE)</f>
        <v>11</v>
      </c>
      <c r="O43">
        <v>12</v>
      </c>
      <c r="Q43" t="str">
        <f>VLOOKUP(DATA_GOES_HERE!Y28,VENUEID!$A$2:$C66,3,TRUE)</f>
        <v>(615) 862-5854</v>
      </c>
      <c r="R43" s="8">
        <f>DATA_GOES_HERE!M28</f>
        <v>0.6875</v>
      </c>
      <c r="W43" t="str">
        <f>IF(DATA_GOES_HERE!L28="Monday",1," ")</f>
        <v xml:space="preserve"> </v>
      </c>
      <c r="X43" t="str">
        <f>IF(DATA_GOES_HERE!L28="Tuesday",1," ")</f>
        <v xml:space="preserve"> </v>
      </c>
      <c r="Y43">
        <f>IF(DATA_GOES_HERE!L28="Wednesday",1," ")</f>
        <v>1</v>
      </c>
      <c r="Z43" t="str">
        <f>IF(DATA_GOES_HERE!L28="Thursday",1," ")</f>
        <v xml:space="preserve"> </v>
      </c>
      <c r="AA43" t="str">
        <f>IF(DATA_GOES_HERE!L28="Friday",1," ")</f>
        <v xml:space="preserve"> </v>
      </c>
      <c r="AB43" t="str">
        <f>IF(DATA_GOES_HERE!L28="Saturday",1," ")</f>
        <v xml:space="preserve"> </v>
      </c>
      <c r="AC43" t="str">
        <f>IF(DATA_GOES_HERE!L28="Sunday",1," ")</f>
        <v xml:space="preserve"> </v>
      </c>
    </row>
    <row r="44" spans="1:29" x14ac:dyDescent="0.25">
      <c r="A44" s="7" t="s">
        <v>153</v>
      </c>
      <c r="B44" t="str">
        <f>DATA_GOES_HERE!A44</f>
        <v xml:space="preserve"> Loving and Learning Workshop</v>
      </c>
      <c r="E44" s="9" t="str">
        <f>IF((ISTEXT(DATA_GOES_HERE!F29)),(DATA_GOES_HERE!F29),"")</f>
        <v/>
      </c>
      <c r="F44" t="str">
        <f>DATA_GOES_HERE!AI44</f>
        <v>This interactive workshop will help parents nurture their child's love for books and reading in fun and surprisingly simple ways. We'll discuss the magic of reading aloud and practice developing narrative skills through picture walks and &amp;quot;&amp;quot;story talks.&amp;quot;&amp;quot; We'll share favorite books and ways to make book time a good time. For parents and children in Kindergarten or younger. Presented by Bringing Books to Life.</v>
      </c>
      <c r="G44" s="1">
        <f>DATA_GOES_HERE!J44</f>
        <v>42444</v>
      </c>
      <c r="H44" s="1">
        <f>DATA_GOES_HERE!R44</f>
        <v>42444</v>
      </c>
      <c r="I44" s="1">
        <f t="shared" ca="1" si="1"/>
        <v>42423</v>
      </c>
      <c r="J44">
        <v>0</v>
      </c>
      <c r="K44">
        <v>31158</v>
      </c>
      <c r="L44" t="s">
        <v>161</v>
      </c>
      <c r="M44">
        <f>VLOOKUP(DATA_GOES_HERE!Y44,VENUEID!$A$2:$B$28,2,TRUE)</f>
        <v>34423</v>
      </c>
      <c r="N44">
        <f>VLOOKUP(DATA_GOES_HERE!AH44,eventTypeID!$A:$C,3,TRUE)</f>
        <v>47</v>
      </c>
      <c r="O44">
        <v>12</v>
      </c>
      <c r="Q44" t="e">
        <f>VLOOKUP(DATA_GOES_HERE!Y29,VENUEID!$A$2:$C67,3,TRUE)</f>
        <v>#N/A</v>
      </c>
      <c r="R44" s="8">
        <f>DATA_GOES_HERE!M29</f>
        <v>0</v>
      </c>
      <c r="W44" t="str">
        <f>IF(DATA_GOES_HERE!L29="Monday",1," ")</f>
        <v xml:space="preserve"> </v>
      </c>
      <c r="X44" t="str">
        <f>IF(DATA_GOES_HERE!L29="Tuesday",1," ")</f>
        <v xml:space="preserve"> </v>
      </c>
      <c r="Y44" t="str">
        <f>IF(DATA_GOES_HERE!L29="Wednesday",1," ")</f>
        <v xml:space="preserve"> </v>
      </c>
      <c r="Z44">
        <f>IF(DATA_GOES_HERE!L29="Thursday",1," ")</f>
        <v>1</v>
      </c>
      <c r="AA44" t="str">
        <f>IF(DATA_GOES_HERE!L29="Friday",1," ")</f>
        <v xml:space="preserve"> </v>
      </c>
      <c r="AB44" t="str">
        <f>IF(DATA_GOES_HERE!L29="Saturday",1," ")</f>
        <v xml:space="preserve"> </v>
      </c>
      <c r="AC44" t="str">
        <f>IF(DATA_GOES_HERE!L29="Sunday",1," ")</f>
        <v xml:space="preserve"> </v>
      </c>
    </row>
    <row r="45" spans="1:29" x14ac:dyDescent="0.25">
      <c r="A45" s="7" t="s">
        <v>153</v>
      </c>
      <c r="B45" t="str">
        <f>DATA_GOES_HERE!A45</f>
        <v xml:space="preserve"> Story Time</v>
      </c>
      <c r="E45" s="9" t="str">
        <f>IF((ISTEXT(DATA_GOES_HERE!F30)),(DATA_GOES_HERE!F30),"")</f>
        <v>http://bit.ly/city_limits_directions</v>
      </c>
      <c r="F45" t="str">
        <f>DATA_GOES_HERE!AI45</f>
        <v>Every Wednesday at 10:15 and 11:15 a.m. Singing, fingerplays, rhymes, ABCs, 123s, stories, and much more with Miss Donna and Bear!</v>
      </c>
      <c r="G45" s="1">
        <f>DATA_GOES_HERE!J45</f>
        <v>42445</v>
      </c>
      <c r="H45" s="1">
        <f>DATA_GOES_HERE!R45</f>
        <v>42445</v>
      </c>
      <c r="I45" s="1">
        <f t="shared" ca="1" si="1"/>
        <v>42423</v>
      </c>
      <c r="J45">
        <v>0</v>
      </c>
      <c r="K45">
        <v>31158</v>
      </c>
      <c r="L45" t="s">
        <v>161</v>
      </c>
      <c r="M45">
        <f>VLOOKUP(DATA_GOES_HERE!Y45,VENUEID!$A$2:$B$28,2,TRUE)</f>
        <v>34423</v>
      </c>
      <c r="N45">
        <f>VLOOKUP(DATA_GOES_HERE!AH45,eventTypeID!$A:$C,3,TRUE)</f>
        <v>47</v>
      </c>
      <c r="O45">
        <v>12</v>
      </c>
      <c r="Q45" t="str">
        <f>VLOOKUP(DATA_GOES_HERE!Y30,VENUEID!$A$2:$C68,3,TRUE)</f>
        <v>(615) 862-5858</v>
      </c>
      <c r="R45" s="8">
        <f>DATA_GOES_HERE!M30</f>
        <v>0.75</v>
      </c>
      <c r="W45" t="str">
        <f>IF(DATA_GOES_HERE!L30="Monday",1," ")</f>
        <v xml:space="preserve"> </v>
      </c>
      <c r="X45" t="str">
        <f>IF(DATA_GOES_HERE!L30="Tuesday",1," ")</f>
        <v xml:space="preserve"> </v>
      </c>
      <c r="Y45" t="str">
        <f>IF(DATA_GOES_HERE!L30="Wednesday",1," ")</f>
        <v xml:space="preserve"> </v>
      </c>
      <c r="Z45">
        <f>IF(DATA_GOES_HERE!L30="Thursday",1," ")</f>
        <v>1</v>
      </c>
      <c r="AA45" t="str">
        <f>IF(DATA_GOES_HERE!L30="Friday",1," ")</f>
        <v xml:space="preserve"> </v>
      </c>
      <c r="AB45" t="str">
        <f>IF(DATA_GOES_HERE!L30="Saturday",1," ")</f>
        <v xml:space="preserve"> </v>
      </c>
      <c r="AC45" t="str">
        <f>IF(DATA_GOES_HERE!L30="Sunday",1," ")</f>
        <v xml:space="preserve"> </v>
      </c>
    </row>
    <row r="46" spans="1:29" x14ac:dyDescent="0.25">
      <c r="A46" s="7" t="s">
        <v>153</v>
      </c>
      <c r="B46" t="str">
        <f>DATA_GOES_HERE!A46</f>
        <v xml:space="preserve"> Story Time</v>
      </c>
      <c r="E46" s="9" t="str">
        <f>IF((ISTEXT(DATA_GOES_HERE!F31)),(DATA_GOES_HERE!F31),"")</f>
        <v/>
      </c>
      <c r="F46" t="str">
        <f>DATA_GOES_HERE!AI46</f>
        <v>Every Wednesday at 10:15 and 11:15 a.m. Singing, fingerplays, rhymes, ABCs, 123s, stories, and much more with Miss Donna and Bear!</v>
      </c>
      <c r="G46" s="1">
        <f>DATA_GOES_HERE!J46</f>
        <v>42445</v>
      </c>
      <c r="H46" s="1">
        <f>DATA_GOES_HERE!R46</f>
        <v>42445</v>
      </c>
      <c r="I46" s="1">
        <f t="shared" ca="1" si="1"/>
        <v>42423</v>
      </c>
      <c r="J46">
        <v>0</v>
      </c>
      <c r="K46">
        <v>31158</v>
      </c>
      <c r="L46" t="s">
        <v>161</v>
      </c>
      <c r="M46">
        <f>VLOOKUP(DATA_GOES_HERE!Y46,VENUEID!$A$2:$B$28,2,TRUE)</f>
        <v>34423</v>
      </c>
      <c r="N46">
        <f>VLOOKUP(DATA_GOES_HERE!AH46,eventTypeID!$A:$C,3,TRUE)</f>
        <v>47</v>
      </c>
      <c r="O46">
        <v>12</v>
      </c>
      <c r="Q46" t="str">
        <f>VLOOKUP(DATA_GOES_HERE!Y31,VENUEID!$A$2:$C69,3,TRUE)</f>
        <v>(615) 862-5854</v>
      </c>
      <c r="R46" s="8">
        <f>DATA_GOES_HERE!M31</f>
        <v>0.67708333333333337</v>
      </c>
      <c r="W46" t="str">
        <f>IF(DATA_GOES_HERE!L31="Monday",1," ")</f>
        <v xml:space="preserve"> </v>
      </c>
      <c r="X46" t="str">
        <f>IF(DATA_GOES_HERE!L31="Tuesday",1," ")</f>
        <v xml:space="preserve"> </v>
      </c>
      <c r="Y46" t="str">
        <f>IF(DATA_GOES_HERE!L31="Wednesday",1," ")</f>
        <v xml:space="preserve"> </v>
      </c>
      <c r="Z46" t="str">
        <f>IF(DATA_GOES_HERE!L31="Thursday",1," ")</f>
        <v xml:space="preserve"> </v>
      </c>
      <c r="AA46">
        <f>IF(DATA_GOES_HERE!L31="Friday",1," ")</f>
        <v>1</v>
      </c>
      <c r="AB46" t="str">
        <f>IF(DATA_GOES_HERE!L31="Saturday",1," ")</f>
        <v xml:space="preserve"> </v>
      </c>
      <c r="AC46" t="str">
        <f>IF(DATA_GOES_HERE!L31="Sunday",1," ")</f>
        <v xml:space="preserve"> </v>
      </c>
    </row>
    <row r="47" spans="1:29" x14ac:dyDescent="0.25">
      <c r="A47" s="7" t="s">
        <v>153</v>
      </c>
      <c r="B47" t="str">
        <f>DATA_GOES_HERE!A47</f>
        <v xml:space="preserve"> Gentle Yoga for All Levels</v>
      </c>
      <c r="E47" s="9" t="str">
        <f>IF((ISTEXT(DATA_GOES_HERE!#REF!)),(DATA_GOES_HERE!#REF!),"")</f>
        <v/>
      </c>
      <c r="F47" t="str">
        <f>DATA_GOES_HERE!AI47</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47" s="1">
        <f>DATA_GOES_HERE!J47</f>
        <v>42445</v>
      </c>
      <c r="H47" s="1">
        <f>DATA_GOES_HERE!R47</f>
        <v>42445</v>
      </c>
      <c r="I47" s="1">
        <f t="shared" ca="1" si="1"/>
        <v>42423</v>
      </c>
      <c r="J47">
        <v>0</v>
      </c>
      <c r="K47">
        <v>31158</v>
      </c>
      <c r="L47" t="s">
        <v>161</v>
      </c>
      <c r="M47">
        <f>VLOOKUP(DATA_GOES_HERE!Y47,VENUEID!$A$2:$B$28,2,TRUE)</f>
        <v>34423</v>
      </c>
      <c r="N47">
        <f>VLOOKUP(DATA_GOES_HERE!AH47,eventTypeID!$A:$C,3,TRUE)</f>
        <v>11</v>
      </c>
      <c r="O47">
        <v>12</v>
      </c>
      <c r="Q47" t="e">
        <f>VLOOKUP(DATA_GOES_HERE!#REF!,VENUEID!$A$2:$C70,3,TRUE)</f>
        <v>#REF!</v>
      </c>
      <c r="R47" s="8" t="e">
        <f>DATA_GOES_HERE!#REF!</f>
        <v>#REF!</v>
      </c>
      <c r="W47" t="e">
        <f>IF(DATA_GOES_HERE!#REF!="Monday",1," ")</f>
        <v>#REF!</v>
      </c>
      <c r="X47" t="e">
        <f>IF(DATA_GOES_HERE!#REF!="Tuesday",1," ")</f>
        <v>#REF!</v>
      </c>
      <c r="Y47" t="e">
        <f>IF(DATA_GOES_HERE!#REF!="Wednesday",1," ")</f>
        <v>#REF!</v>
      </c>
      <c r="Z47" t="e">
        <f>IF(DATA_GOES_HERE!#REF!="Thursday",1," ")</f>
        <v>#REF!</v>
      </c>
      <c r="AA47" t="e">
        <f>IF(DATA_GOES_HERE!#REF!="Friday",1," ")</f>
        <v>#REF!</v>
      </c>
      <c r="AB47" t="e">
        <f>IF(DATA_GOES_HERE!#REF!="Saturday",1," ")</f>
        <v>#REF!</v>
      </c>
      <c r="AC47" t="e">
        <f>IF(DATA_GOES_HERE!#REF!="Sunday",1," ")</f>
        <v>#REF!</v>
      </c>
    </row>
    <row r="48" spans="1:29" x14ac:dyDescent="0.25">
      <c r="A48" s="7" t="s">
        <v>153</v>
      </c>
      <c r="B48" t="str">
        <f>DATA_GOES_HERE!A48</f>
        <v xml:space="preserve"> Crayon Kids: Crafts and Fun</v>
      </c>
      <c r="E48" s="9" t="str">
        <f>IF((ISTEXT(DATA_GOES_HERE!#REF!)),(DATA_GOES_HERE!#REF!),"")</f>
        <v/>
      </c>
      <c r="F48" t="str">
        <f>DATA_GOES_HERE!AI48</f>
        <v>Every Thursday, join Ms. Katie at the library for some crafty fun!</v>
      </c>
      <c r="G48" s="1">
        <f>DATA_GOES_HERE!J48</f>
        <v>42446</v>
      </c>
      <c r="H48" s="1">
        <f>DATA_GOES_HERE!R48</f>
        <v>42446</v>
      </c>
      <c r="I48" s="1">
        <f t="shared" ca="1" si="1"/>
        <v>42423</v>
      </c>
      <c r="J48">
        <v>0</v>
      </c>
      <c r="K48">
        <v>31158</v>
      </c>
      <c r="L48" t="s">
        <v>161</v>
      </c>
      <c r="M48">
        <f>VLOOKUP(DATA_GOES_HERE!Y48,VENUEID!$A$2:$B$28,2,TRUE)</f>
        <v>34423</v>
      </c>
      <c r="N48">
        <f>VLOOKUP(DATA_GOES_HERE!AH48,eventTypeID!$A:$C,3,TRUE)</f>
        <v>11</v>
      </c>
      <c r="O48">
        <v>12</v>
      </c>
      <c r="Q48" t="e">
        <f>VLOOKUP(DATA_GOES_HERE!#REF!,VENUEID!$A$2:$C71,3,TRUE)</f>
        <v>#REF!</v>
      </c>
      <c r="R48" s="8" t="e">
        <f>DATA_GOES_HERE!#REF!</f>
        <v>#REF!</v>
      </c>
      <c r="W48" t="e">
        <f>IF(DATA_GOES_HERE!#REF!="Monday",1," ")</f>
        <v>#REF!</v>
      </c>
      <c r="X48" t="e">
        <f>IF(DATA_GOES_HERE!#REF!="Tuesday",1," ")</f>
        <v>#REF!</v>
      </c>
      <c r="Y48" t="e">
        <f>IF(DATA_GOES_HERE!#REF!="Wednesday",1," ")</f>
        <v>#REF!</v>
      </c>
      <c r="Z48" t="e">
        <f>IF(DATA_GOES_HERE!#REF!="Thursday",1," ")</f>
        <v>#REF!</v>
      </c>
      <c r="AA48" t="e">
        <f>IF(DATA_GOES_HERE!#REF!="Friday",1," ")</f>
        <v>#REF!</v>
      </c>
      <c r="AB48" t="e">
        <f>IF(DATA_GOES_HERE!#REF!="Saturday",1," ")</f>
        <v>#REF!</v>
      </c>
      <c r="AC48" t="e">
        <f>IF(DATA_GOES_HERE!#REF!="Sunday",1," ")</f>
        <v>#REF!</v>
      </c>
    </row>
    <row r="49" spans="1:29" x14ac:dyDescent="0.25">
      <c r="A49" s="7" t="s">
        <v>153</v>
      </c>
      <c r="B49" t="str">
        <f>DATA_GOES_HERE!A49</f>
        <v xml:space="preserve"> Scrabble Group for All Levels</v>
      </c>
      <c r="E49" s="9" t="str">
        <f>IF((ISTEXT(DATA_GOES_HERE!#REF!)),(DATA_GOES_HERE!#REF!),"")</f>
        <v/>
      </c>
      <c r="F49" t="str">
        <f>DATA_GOES_HERE!AI49</f>
        <v>Every Thursday, play Scrabble the old-fashioned way&amp;hellip; on a board! All levels of players welcome. Bring your board if you have one.</v>
      </c>
      <c r="G49" s="1">
        <f>DATA_GOES_HERE!J49</f>
        <v>42446</v>
      </c>
      <c r="H49" s="1">
        <f>DATA_GOES_HERE!R49</f>
        <v>42446</v>
      </c>
      <c r="I49" s="1">
        <f t="shared" ca="1" si="1"/>
        <v>42423</v>
      </c>
      <c r="J49">
        <v>0</v>
      </c>
      <c r="K49">
        <v>31158</v>
      </c>
      <c r="L49" t="s">
        <v>161</v>
      </c>
      <c r="M49">
        <f>VLOOKUP(DATA_GOES_HERE!Y49,VENUEID!$A$2:$B$28,2,TRUE)</f>
        <v>34423</v>
      </c>
      <c r="N49">
        <f>VLOOKUP(DATA_GOES_HERE!AH49,eventTypeID!$A:$C,3,TRUE)</f>
        <v>11</v>
      </c>
      <c r="O49">
        <v>12</v>
      </c>
      <c r="Q49" t="e">
        <f>VLOOKUP(DATA_GOES_HERE!#REF!,VENUEID!$A$2:$C72,3,TRUE)</f>
        <v>#REF!</v>
      </c>
      <c r="R49" s="8" t="e">
        <f>DATA_GOES_HERE!#REF!</f>
        <v>#REF!</v>
      </c>
      <c r="W49" t="e">
        <f>IF(DATA_GOES_HERE!#REF!="Monday",1," ")</f>
        <v>#REF!</v>
      </c>
      <c r="X49" t="e">
        <f>IF(DATA_GOES_HERE!#REF!="Tuesday",1," ")</f>
        <v>#REF!</v>
      </c>
      <c r="Y49" t="e">
        <f>IF(DATA_GOES_HERE!#REF!="Wednesday",1," ")</f>
        <v>#REF!</v>
      </c>
      <c r="Z49" t="e">
        <f>IF(DATA_GOES_HERE!#REF!="Thursday",1," ")</f>
        <v>#REF!</v>
      </c>
      <c r="AA49" t="e">
        <f>IF(DATA_GOES_HERE!#REF!="Friday",1," ")</f>
        <v>#REF!</v>
      </c>
      <c r="AB49" t="e">
        <f>IF(DATA_GOES_HERE!#REF!="Saturday",1," ")</f>
        <v>#REF!</v>
      </c>
      <c r="AC49" t="e">
        <f>IF(DATA_GOES_HERE!#REF!="Sunday",1," ")</f>
        <v>#REF!</v>
      </c>
    </row>
    <row r="50" spans="1:29" x14ac:dyDescent="0.25">
      <c r="A50" s="7" t="s">
        <v>153</v>
      </c>
      <c r="B50" t="str">
        <f>DATA_GOES_HERE!A50</f>
        <v xml:space="preserve"> Teen Studio: Crafts, Gaming, Robotics, and More</v>
      </c>
      <c r="E50" s="9" t="str">
        <f>IF((ISTEXT(DATA_GOES_HERE!#REF!)),(DATA_GOES_HERE!#REF!),"")</f>
        <v/>
      </c>
      <c r="F50" t="str">
        <f>DATA_GOES_HERE!AI50</f>
        <v>Monday-Thursday when school is in session. We do something different each week, including crafts, gaming, robotics, 3D printing, and more. Join the fun after school! Grades 5-12.</v>
      </c>
      <c r="G50" s="1">
        <f>DATA_GOES_HERE!J50</f>
        <v>42446</v>
      </c>
      <c r="H50" s="1">
        <f>DATA_GOES_HERE!R50</f>
        <v>42446</v>
      </c>
      <c r="I50" s="1">
        <f t="shared" ca="1" si="1"/>
        <v>42423</v>
      </c>
      <c r="J50">
        <v>0</v>
      </c>
      <c r="K50">
        <v>31158</v>
      </c>
      <c r="L50" t="s">
        <v>161</v>
      </c>
      <c r="M50">
        <f>VLOOKUP(DATA_GOES_HERE!Y50,VENUEID!$A$2:$B$28,2,TRUE)</f>
        <v>34423</v>
      </c>
      <c r="N50">
        <f>VLOOKUP(DATA_GOES_HERE!AH50,eventTypeID!$A:$C,3,TRUE)</f>
        <v>35</v>
      </c>
      <c r="O50">
        <v>12</v>
      </c>
      <c r="Q50" t="e">
        <f>VLOOKUP(DATA_GOES_HERE!#REF!,VENUEID!$A$2:$C73,3,TRUE)</f>
        <v>#REF!</v>
      </c>
      <c r="R50" s="8" t="e">
        <f>DATA_GOES_HERE!#REF!</f>
        <v>#REF!</v>
      </c>
      <c r="W50" t="e">
        <f>IF(DATA_GOES_HERE!#REF!="Monday",1," ")</f>
        <v>#REF!</v>
      </c>
      <c r="X50" t="e">
        <f>IF(DATA_GOES_HERE!#REF!="Tuesday",1," ")</f>
        <v>#REF!</v>
      </c>
      <c r="Y50" t="e">
        <f>IF(DATA_GOES_HERE!#REF!="Wednesday",1," ")</f>
        <v>#REF!</v>
      </c>
      <c r="Z50" t="e">
        <f>IF(DATA_GOES_HERE!#REF!="Thursday",1," ")</f>
        <v>#REF!</v>
      </c>
      <c r="AA50" t="e">
        <f>IF(DATA_GOES_HERE!#REF!="Friday",1," ")</f>
        <v>#REF!</v>
      </c>
      <c r="AB50" t="e">
        <f>IF(DATA_GOES_HERE!#REF!="Saturday",1," ")</f>
        <v>#REF!</v>
      </c>
      <c r="AC50" t="e">
        <f>IF(DATA_GOES_HERE!#REF!="Sunday",1," ")</f>
        <v>#REF!</v>
      </c>
    </row>
    <row r="51" spans="1:29" x14ac:dyDescent="0.25">
      <c r="A51" s="7" t="s">
        <v>153</v>
      </c>
      <c r="B51" t="str">
        <f>DATA_GOES_HERE!A51</f>
        <v xml:space="preserve"> Music Production Workshop</v>
      </c>
      <c r="E51" s="9" t="str">
        <f>IF((ISTEXT(DATA_GOES_HERE!#REF!)),(DATA_GOES_HERE!#REF!),"")</f>
        <v/>
      </c>
      <c r="F51" t="str">
        <f>DATA_GOES_HERE!AI51</f>
        <v>Every Thursday when school is in session. Learn how to make beats and music tracks using Logic Pro. These workshops are open to producers of all levels, as well as songwriters, singers, rappers, and anyone interested in producing their own music. Grades 7-12.</v>
      </c>
      <c r="G51" s="1">
        <f>DATA_GOES_HERE!J51</f>
        <v>42446</v>
      </c>
      <c r="H51" s="1">
        <f>DATA_GOES_HERE!R51</f>
        <v>42446</v>
      </c>
      <c r="I51" s="1">
        <f t="shared" ca="1" si="1"/>
        <v>42423</v>
      </c>
      <c r="J51">
        <v>0</v>
      </c>
      <c r="K51">
        <v>31158</v>
      </c>
      <c r="L51" t="s">
        <v>161</v>
      </c>
      <c r="M51">
        <f>VLOOKUP(DATA_GOES_HERE!Y51,VENUEID!$A$2:$B$28,2,TRUE)</f>
        <v>34423</v>
      </c>
      <c r="N51">
        <f>VLOOKUP(DATA_GOES_HERE!AH51,eventTypeID!$A:$C,3,TRUE)</f>
        <v>35</v>
      </c>
      <c r="O51">
        <v>12</v>
      </c>
      <c r="Q51" t="e">
        <f>VLOOKUP(DATA_GOES_HERE!#REF!,VENUEID!$A$2:$C74,3,TRUE)</f>
        <v>#REF!</v>
      </c>
      <c r="R51" s="8" t="e">
        <f>DATA_GOES_HERE!#REF!</f>
        <v>#REF!</v>
      </c>
      <c r="W51" t="e">
        <f>IF(DATA_GOES_HERE!#REF!="Monday",1," ")</f>
        <v>#REF!</v>
      </c>
      <c r="X51" t="e">
        <f>IF(DATA_GOES_HERE!#REF!="Tuesday",1," ")</f>
        <v>#REF!</v>
      </c>
      <c r="Y51" t="e">
        <f>IF(DATA_GOES_HERE!#REF!="Wednesday",1," ")</f>
        <v>#REF!</v>
      </c>
      <c r="Z51" t="e">
        <f>IF(DATA_GOES_HERE!#REF!="Thursday",1," ")</f>
        <v>#REF!</v>
      </c>
      <c r="AA51" t="e">
        <f>IF(DATA_GOES_HERE!#REF!="Friday",1," ")</f>
        <v>#REF!</v>
      </c>
      <c r="AB51" t="e">
        <f>IF(DATA_GOES_HERE!#REF!="Saturday",1," ")</f>
        <v>#REF!</v>
      </c>
      <c r="AC51" t="e">
        <f>IF(DATA_GOES_HERE!#REF!="Sunday",1," ")</f>
        <v>#REF!</v>
      </c>
    </row>
    <row r="52" spans="1:29" x14ac:dyDescent="0.25">
      <c r="A52" s="7" t="s">
        <v>153</v>
      </c>
      <c r="B52" t="str">
        <f>DATA_GOES_HERE!A52</f>
        <v xml:space="preserve"> Teen Studio: Crafts, Gaming, Robotics, and More</v>
      </c>
      <c r="E52" s="9" t="str">
        <f>IF((ISTEXT(DATA_GOES_HERE!#REF!)),(DATA_GOES_HERE!#REF!),"")</f>
        <v/>
      </c>
      <c r="F52" t="str">
        <f>DATA_GOES_HERE!AI52</f>
        <v>Monday-Thursday when school is in session. We do something different each week, including crafts, gaming, robotics, 3D printing, and more. Join the fun after school! Grades 5-12.</v>
      </c>
      <c r="G52" s="1">
        <f>DATA_GOES_HERE!J52</f>
        <v>42447</v>
      </c>
      <c r="H52" s="1">
        <f>DATA_GOES_HERE!R52</f>
        <v>42447</v>
      </c>
      <c r="I52" s="1">
        <f t="shared" ca="1" si="1"/>
        <v>42423</v>
      </c>
      <c r="J52">
        <v>0</v>
      </c>
      <c r="K52">
        <v>31158</v>
      </c>
      <c r="L52" t="s">
        <v>161</v>
      </c>
      <c r="M52">
        <f>VLOOKUP(DATA_GOES_HERE!Y52,VENUEID!$A$2:$B$28,2,TRUE)</f>
        <v>34423</v>
      </c>
      <c r="N52">
        <f>VLOOKUP(DATA_GOES_HERE!AH52,eventTypeID!$A:$C,3,TRUE)</f>
        <v>35</v>
      </c>
      <c r="O52">
        <v>12</v>
      </c>
      <c r="Q52" t="e">
        <f>VLOOKUP(DATA_GOES_HERE!#REF!,VENUEID!$A$2:$C75,3,TRUE)</f>
        <v>#REF!</v>
      </c>
      <c r="R52" s="8" t="e">
        <f>DATA_GOES_HERE!#REF!</f>
        <v>#REF!</v>
      </c>
      <c r="W52" t="e">
        <f>IF(DATA_GOES_HERE!#REF!="Monday",1," ")</f>
        <v>#REF!</v>
      </c>
      <c r="X52" t="e">
        <f>IF(DATA_GOES_HERE!#REF!="Tuesday",1," ")</f>
        <v>#REF!</v>
      </c>
      <c r="Y52" t="e">
        <f>IF(DATA_GOES_HERE!#REF!="Wednesday",1," ")</f>
        <v>#REF!</v>
      </c>
      <c r="Z52" t="e">
        <f>IF(DATA_GOES_HERE!#REF!="Thursday",1," ")</f>
        <v>#REF!</v>
      </c>
      <c r="AA52" t="e">
        <f>IF(DATA_GOES_HERE!#REF!="Friday",1," ")</f>
        <v>#REF!</v>
      </c>
      <c r="AB52" t="e">
        <f>IF(DATA_GOES_HERE!#REF!="Saturday",1," ")</f>
        <v>#REF!</v>
      </c>
      <c r="AC52" t="e">
        <f>IF(DATA_GOES_HERE!#REF!="Sunday",1," ")</f>
        <v>#REF!</v>
      </c>
    </row>
    <row r="53" spans="1:29" x14ac:dyDescent="0.25">
      <c r="A53" s="7" t="s">
        <v>153</v>
      </c>
      <c r="B53" t="str">
        <f>DATA_GOES_HERE!A53</f>
        <v xml:space="preserve"> Storyland Saturdays: Preschool Story Time</v>
      </c>
      <c r="E53" s="9" t="str">
        <f>IF((ISTEXT(DATA_GOES_HERE!#REF!)),(DATA_GOES_HERE!#REF!),"")</f>
        <v/>
      </c>
      <c r="F53" t="str">
        <f>DATA_GOES_HERE!AI53</f>
        <v>Every Saturday, come to the library for some super stories, songs, and silliness!</v>
      </c>
      <c r="G53" s="1">
        <f>DATA_GOES_HERE!J53</f>
        <v>42448</v>
      </c>
      <c r="H53" s="1">
        <f>DATA_GOES_HERE!R53</f>
        <v>42448</v>
      </c>
      <c r="I53" s="1">
        <f t="shared" ca="1" si="1"/>
        <v>42423</v>
      </c>
      <c r="J53">
        <v>0</v>
      </c>
      <c r="K53">
        <v>31158</v>
      </c>
      <c r="L53" t="s">
        <v>161</v>
      </c>
      <c r="M53">
        <f>VLOOKUP(DATA_GOES_HERE!Y53,VENUEID!$A$2:$B$28,2,TRUE)</f>
        <v>34423</v>
      </c>
      <c r="N53">
        <f>VLOOKUP(DATA_GOES_HERE!AH53,eventTypeID!$A:$C,3,TRUE)</f>
        <v>47</v>
      </c>
      <c r="O53">
        <v>12</v>
      </c>
      <c r="Q53" t="e">
        <f>VLOOKUP(DATA_GOES_HERE!#REF!,VENUEID!$A$2:$C76,3,TRUE)</f>
        <v>#REF!</v>
      </c>
      <c r="R53" s="8" t="e">
        <f>DATA_GOES_HERE!#REF!</f>
        <v>#REF!</v>
      </c>
      <c r="W53" t="e">
        <f>IF(DATA_GOES_HERE!#REF!="Monday",1," ")</f>
        <v>#REF!</v>
      </c>
      <c r="X53" t="e">
        <f>IF(DATA_GOES_HERE!#REF!="Tuesday",1," ")</f>
        <v>#REF!</v>
      </c>
      <c r="Y53" t="e">
        <f>IF(DATA_GOES_HERE!#REF!="Wednesday",1," ")</f>
        <v>#REF!</v>
      </c>
      <c r="Z53" t="e">
        <f>IF(DATA_GOES_HERE!#REF!="Thursday",1," ")</f>
        <v>#REF!</v>
      </c>
      <c r="AA53" t="e">
        <f>IF(DATA_GOES_HERE!#REF!="Friday",1," ")</f>
        <v>#REF!</v>
      </c>
      <c r="AB53" t="e">
        <f>IF(DATA_GOES_HERE!#REF!="Saturday",1," ")</f>
        <v>#REF!</v>
      </c>
      <c r="AC53" t="e">
        <f>IF(DATA_GOES_HERE!#REF!="Sunday",1," ")</f>
        <v>#REF!</v>
      </c>
    </row>
    <row r="54" spans="1:29" x14ac:dyDescent="0.25">
      <c r="A54" s="7" t="s">
        <v>153</v>
      </c>
      <c r="B54" t="str">
        <f>DATA_GOES_HERE!A54</f>
        <v xml:space="preserve"> LEGO Club</v>
      </c>
      <c r="E54" s="9" t="str">
        <f>IF((ISTEXT(DATA_GOES_HERE!#REF!)),(DATA_GOES_HERE!#REF!),"")</f>
        <v/>
      </c>
      <c r="F54" t="str">
        <f>DATA_GOES_HERE!AI54</f>
        <v>Every 3rd Sunday, imagine, think, and build something awesome with LEGOs!</v>
      </c>
      <c r="G54" s="1">
        <f>DATA_GOES_HERE!J54</f>
        <v>42449</v>
      </c>
      <c r="H54" s="1">
        <f>DATA_GOES_HERE!R54</f>
        <v>42449</v>
      </c>
      <c r="I54" s="1">
        <f t="shared" ca="1" si="1"/>
        <v>42423</v>
      </c>
      <c r="J54">
        <v>0</v>
      </c>
      <c r="K54">
        <v>31158</v>
      </c>
      <c r="L54" t="s">
        <v>161</v>
      </c>
      <c r="M54">
        <f>VLOOKUP(DATA_GOES_HERE!Y54,VENUEID!$A$2:$B$28,2,TRUE)</f>
        <v>34423</v>
      </c>
      <c r="N54">
        <f>VLOOKUP(DATA_GOES_HERE!AH54,eventTypeID!$A:$C,3,TRUE)</f>
        <v>11</v>
      </c>
      <c r="O54">
        <v>12</v>
      </c>
      <c r="Q54" t="e">
        <f>VLOOKUP(DATA_GOES_HERE!#REF!,VENUEID!$A$2:$C77,3,TRUE)</f>
        <v>#REF!</v>
      </c>
      <c r="R54" s="8" t="e">
        <f>DATA_GOES_HERE!#REF!</f>
        <v>#REF!</v>
      </c>
      <c r="W54" t="e">
        <f>IF(DATA_GOES_HERE!#REF!="Monday",1," ")</f>
        <v>#REF!</v>
      </c>
      <c r="X54" t="e">
        <f>IF(DATA_GOES_HERE!#REF!="Tuesday",1," ")</f>
        <v>#REF!</v>
      </c>
      <c r="Y54" t="e">
        <f>IF(DATA_GOES_HERE!#REF!="Wednesday",1," ")</f>
        <v>#REF!</v>
      </c>
      <c r="Z54" t="e">
        <f>IF(DATA_GOES_HERE!#REF!="Thursday",1," ")</f>
        <v>#REF!</v>
      </c>
      <c r="AA54" t="e">
        <f>IF(DATA_GOES_HERE!#REF!="Friday",1," ")</f>
        <v>#REF!</v>
      </c>
      <c r="AB54" t="e">
        <f>IF(DATA_GOES_HERE!#REF!="Saturday",1," ")</f>
        <v>#REF!</v>
      </c>
      <c r="AC54" t="e">
        <f>IF(DATA_GOES_HERE!#REF!="Sunday",1," ")</f>
        <v>#REF!</v>
      </c>
    </row>
    <row r="55" spans="1:29" x14ac:dyDescent="0.25">
      <c r="A55" s="7" t="s">
        <v>153</v>
      </c>
      <c r="B55" t="str">
        <f>DATA_GOES_HERE!A55</f>
        <v xml:space="preserve"> Mother Goose Moments</v>
      </c>
      <c r="E55" s="9" t="str">
        <f>IF((ISTEXT(DATA_GOES_HERE!#REF!)),(DATA_GOES_HERE!#REF!),"")</f>
        <v/>
      </c>
      <c r="F55" t="str">
        <f>DATA_GOES_HERE!AI55</f>
        <v>Every Monday, babies and their caregivers are welcome to join Miss Donna for rhymes, songs, fingerplays, ABCs, 123s, stories, and more. For babies through 24 months old.</v>
      </c>
      <c r="G55" s="1">
        <f>DATA_GOES_HERE!J55</f>
        <v>42450</v>
      </c>
      <c r="H55" s="1">
        <f>DATA_GOES_HERE!R55</f>
        <v>42450</v>
      </c>
      <c r="I55" s="1">
        <f t="shared" ca="1" si="1"/>
        <v>42423</v>
      </c>
      <c r="J55">
        <v>0</v>
      </c>
      <c r="K55">
        <v>31158</v>
      </c>
      <c r="L55" t="s">
        <v>161</v>
      </c>
      <c r="M55">
        <f>VLOOKUP(DATA_GOES_HERE!Y55,VENUEID!$A$2:$B$28,2,TRUE)</f>
        <v>34423</v>
      </c>
      <c r="N55">
        <f>VLOOKUP(DATA_GOES_HERE!AH55,eventTypeID!$A:$C,3,TRUE)</f>
        <v>47</v>
      </c>
      <c r="O55">
        <v>12</v>
      </c>
      <c r="Q55" t="e">
        <f>VLOOKUP(DATA_GOES_HERE!#REF!,VENUEID!$A$2:$C78,3,TRUE)</f>
        <v>#REF!</v>
      </c>
      <c r="R55" s="8" t="e">
        <f>DATA_GOES_HERE!#REF!</f>
        <v>#REF!</v>
      </c>
      <c r="W55" t="e">
        <f>IF(DATA_GOES_HERE!#REF!="Monday",1," ")</f>
        <v>#REF!</v>
      </c>
      <c r="X55" t="e">
        <f>IF(DATA_GOES_HERE!#REF!="Tuesday",1," ")</f>
        <v>#REF!</v>
      </c>
      <c r="Y55" t="e">
        <f>IF(DATA_GOES_HERE!#REF!="Wednesday",1," ")</f>
        <v>#REF!</v>
      </c>
      <c r="Z55" t="e">
        <f>IF(DATA_GOES_HERE!#REF!="Thursday",1," ")</f>
        <v>#REF!</v>
      </c>
      <c r="AA55" t="e">
        <f>IF(DATA_GOES_HERE!#REF!="Friday",1," ")</f>
        <v>#REF!</v>
      </c>
      <c r="AB55" t="e">
        <f>IF(DATA_GOES_HERE!#REF!="Saturday",1," ")</f>
        <v>#REF!</v>
      </c>
      <c r="AC55" t="e">
        <f>IF(DATA_GOES_HERE!#REF!="Sunday",1," ")</f>
        <v>#REF!</v>
      </c>
    </row>
    <row r="56" spans="1:29" x14ac:dyDescent="0.25">
      <c r="A56" s="7" t="s">
        <v>153</v>
      </c>
      <c r="B56" t="str">
        <f>DATA_GOES_HERE!A56</f>
        <v xml:space="preserve"> Teen Studio: Crafts, Gaming, Robotics, and More</v>
      </c>
      <c r="E56" s="9" t="str">
        <f>IF((ISTEXT(DATA_GOES_HERE!F32)),(DATA_GOES_HERE!F32),"")</f>
        <v/>
      </c>
      <c r="F56" t="str">
        <f>DATA_GOES_HERE!AI56</f>
        <v>Monday-Thursday when school is in session. We do something different each week, including crafts, gaming, robotics, 3D printing, and more. Join the fun after school! Grades 5-12.</v>
      </c>
      <c r="G56" s="1">
        <f>DATA_GOES_HERE!J56</f>
        <v>42450</v>
      </c>
      <c r="H56" s="1">
        <f>DATA_GOES_HERE!R56</f>
        <v>42450</v>
      </c>
      <c r="I56" s="1">
        <f t="shared" ca="1" si="1"/>
        <v>42423</v>
      </c>
      <c r="J56">
        <v>0</v>
      </c>
      <c r="K56">
        <v>31158</v>
      </c>
      <c r="L56" t="s">
        <v>161</v>
      </c>
      <c r="M56">
        <f>VLOOKUP(DATA_GOES_HERE!Y56,VENUEID!$A$2:$B$28,2,TRUE)</f>
        <v>34423</v>
      </c>
      <c r="N56">
        <f>VLOOKUP(DATA_GOES_HERE!AH56,eventTypeID!$A:$C,3,TRUE)</f>
        <v>35</v>
      </c>
      <c r="O56">
        <v>12</v>
      </c>
      <c r="Q56" t="str">
        <f>VLOOKUP(DATA_GOES_HERE!Y32,VENUEID!$A$2:$C79,3,TRUE)</f>
        <v>(615) 862-5854</v>
      </c>
      <c r="R56" s="8">
        <f>DATA_GOES_HERE!M32</f>
        <v>0.42708333333333331</v>
      </c>
      <c r="W56" t="str">
        <f>IF(DATA_GOES_HERE!L32="Monday",1," ")</f>
        <v xml:space="preserve"> </v>
      </c>
      <c r="X56" t="str">
        <f>IF(DATA_GOES_HERE!L32="Tuesday",1," ")</f>
        <v xml:space="preserve"> </v>
      </c>
      <c r="Y56" t="str">
        <f>IF(DATA_GOES_HERE!L32="Wednesday",1," ")</f>
        <v xml:space="preserve"> </v>
      </c>
      <c r="Z56" t="str">
        <f>IF(DATA_GOES_HERE!L32="Thursday",1," ")</f>
        <v xml:space="preserve"> </v>
      </c>
      <c r="AA56" t="str">
        <f>IF(DATA_GOES_HERE!L32="Friday",1," ")</f>
        <v xml:space="preserve"> </v>
      </c>
      <c r="AB56">
        <f>IF(DATA_GOES_HERE!L32="Saturday",1," ")</f>
        <v>1</v>
      </c>
      <c r="AC56" t="str">
        <f>IF(DATA_GOES_HERE!L32="Sunday",1," ")</f>
        <v xml:space="preserve"> </v>
      </c>
    </row>
    <row r="57" spans="1:29" x14ac:dyDescent="0.25">
      <c r="A57" s="7" t="s">
        <v>153</v>
      </c>
      <c r="B57" t="str">
        <f>DATA_GOES_HERE!A57</f>
        <v xml:space="preserve"> Time to Tell: Save your Family Stories for Generations</v>
      </c>
      <c r="E57" s="9" t="str">
        <f>IF((ISTEXT(DATA_GOES_HERE!#REF!)),(DATA_GOES_HERE!#REF!),"")</f>
        <v/>
      </c>
      <c r="F57" t="str">
        <f>DATA_GOES_HERE!AI57</f>
        <v>Learn tips for gathering stories from your elder family members and about how to access your own memories. Get started with interview, writing and recording tips and practice. Enjoy sharing with other workshop participants, and ask your questions. Handouts included.</v>
      </c>
      <c r="G57" s="1">
        <f>DATA_GOES_HERE!J57</f>
        <v>42450</v>
      </c>
      <c r="H57" s="1">
        <f>DATA_GOES_HERE!R57</f>
        <v>42450</v>
      </c>
      <c r="I57" s="1">
        <f t="shared" ca="1" si="1"/>
        <v>42423</v>
      </c>
      <c r="J57">
        <v>0</v>
      </c>
      <c r="K57">
        <v>31158</v>
      </c>
      <c r="L57" t="s">
        <v>161</v>
      </c>
      <c r="M57">
        <f>VLOOKUP(DATA_GOES_HERE!Y57,VENUEID!$A$2:$B$28,2,TRUE)</f>
        <v>34423</v>
      </c>
      <c r="N57">
        <f>VLOOKUP(DATA_GOES_HERE!AH57,eventTypeID!$A:$C,3,TRUE)</f>
        <v>47</v>
      </c>
      <c r="O57">
        <v>12</v>
      </c>
      <c r="Q57" t="e">
        <f>VLOOKUP(DATA_GOES_HERE!#REF!,VENUEID!$A$2:$C80,3,TRUE)</f>
        <v>#REF!</v>
      </c>
      <c r="R57" s="8" t="e">
        <f>DATA_GOES_HERE!#REF!</f>
        <v>#REF!</v>
      </c>
      <c r="W57" t="e">
        <f>IF(DATA_GOES_HERE!#REF!="Monday",1," ")</f>
        <v>#REF!</v>
      </c>
      <c r="X57" t="e">
        <f>IF(DATA_GOES_HERE!#REF!="Tuesday",1," ")</f>
        <v>#REF!</v>
      </c>
      <c r="Y57" t="e">
        <f>IF(DATA_GOES_HERE!#REF!="Wednesday",1," ")</f>
        <v>#REF!</v>
      </c>
      <c r="Z57" t="e">
        <f>IF(DATA_GOES_HERE!#REF!="Thursday",1," ")</f>
        <v>#REF!</v>
      </c>
      <c r="AA57" t="e">
        <f>IF(DATA_GOES_HERE!#REF!="Friday",1," ")</f>
        <v>#REF!</v>
      </c>
      <c r="AB57" t="e">
        <f>IF(DATA_GOES_HERE!#REF!="Saturday",1," ")</f>
        <v>#REF!</v>
      </c>
      <c r="AC57" t="e">
        <f>IF(DATA_GOES_HERE!#REF!="Sunday",1," ")</f>
        <v>#REF!</v>
      </c>
    </row>
    <row r="58" spans="1:29" x14ac:dyDescent="0.25">
      <c r="A58" s="7" t="s">
        <v>153</v>
      </c>
      <c r="B58" t="str">
        <f>DATA_GOES_HERE!A58</f>
        <v xml:space="preserve"> Family Fun Time: Songs, Craft, and More</v>
      </c>
      <c r="E58" s="9" t="str">
        <f>IF((ISTEXT(DATA_GOES_HERE!#REF!)),(DATA_GOES_HERE!#REF!),"")</f>
        <v/>
      </c>
      <c r="F58" t="str">
        <f>DATA_GOES_HERE!AI58</f>
        <v>Every Monday, join Ms. Katie for stories, songs, fingerplays, and a craft! Ages 3 to 5.</v>
      </c>
      <c r="G58" s="1">
        <f>DATA_GOES_HERE!J58</f>
        <v>42450</v>
      </c>
      <c r="H58" s="1">
        <f>DATA_GOES_HERE!R58</f>
        <v>42450</v>
      </c>
      <c r="I58" s="1">
        <f t="shared" ca="1" si="1"/>
        <v>42423</v>
      </c>
      <c r="J58">
        <v>0</v>
      </c>
      <c r="K58">
        <v>31158</v>
      </c>
      <c r="L58" t="s">
        <v>161</v>
      </c>
      <c r="M58">
        <f>VLOOKUP(DATA_GOES_HERE!Y58,VENUEID!$A$2:$B$28,2,TRUE)</f>
        <v>34423</v>
      </c>
      <c r="N58">
        <f>VLOOKUP(DATA_GOES_HERE!AH58,eventTypeID!$A:$C,3,TRUE)</f>
        <v>47</v>
      </c>
      <c r="O58">
        <v>12</v>
      </c>
      <c r="Q58" t="e">
        <f>VLOOKUP(DATA_GOES_HERE!#REF!,VENUEID!$A$2:$C81,3,TRUE)</f>
        <v>#REF!</v>
      </c>
      <c r="R58" s="8" t="e">
        <f>DATA_GOES_HERE!#REF!</f>
        <v>#REF!</v>
      </c>
      <c r="W58" t="e">
        <f>IF(DATA_GOES_HERE!#REF!="Monday",1," ")</f>
        <v>#REF!</v>
      </c>
      <c r="X58" t="e">
        <f>IF(DATA_GOES_HERE!#REF!="Tuesday",1," ")</f>
        <v>#REF!</v>
      </c>
      <c r="Y58" t="e">
        <f>IF(DATA_GOES_HERE!#REF!="Wednesday",1," ")</f>
        <v>#REF!</v>
      </c>
      <c r="Z58" t="e">
        <f>IF(DATA_GOES_HERE!#REF!="Thursday",1," ")</f>
        <v>#REF!</v>
      </c>
      <c r="AA58" t="e">
        <f>IF(DATA_GOES_HERE!#REF!="Friday",1," ")</f>
        <v>#REF!</v>
      </c>
      <c r="AB58" t="e">
        <f>IF(DATA_GOES_HERE!#REF!="Saturday",1," ")</f>
        <v>#REF!</v>
      </c>
      <c r="AC58" t="e">
        <f>IF(DATA_GOES_HERE!#REF!="Sunday",1," ")</f>
        <v>#REF!</v>
      </c>
    </row>
    <row r="59" spans="1:29" x14ac:dyDescent="0.25">
      <c r="A59" s="7" t="s">
        <v>153</v>
      </c>
      <c r="B59" t="str">
        <f>DATA_GOES_HERE!A59</f>
        <v xml:space="preserve"> Adventure Club: Crafts, Movies, and More</v>
      </c>
      <c r="E59" s="9" t="str">
        <f>IF((ISTEXT(DATA_GOES_HERE!#REF!)),(DATA_GOES_HERE!#REF!),"")</f>
        <v/>
      </c>
      <c r="F59" t="str">
        <f>DATA_GOES_HERE!AI59</f>
        <v>School-age children can join us for crafts, activities, special guests, movies, and more! There's something new every week. Grades K-4.</v>
      </c>
      <c r="G59" s="1">
        <f>DATA_GOES_HERE!J59</f>
        <v>42451</v>
      </c>
      <c r="H59" s="1">
        <f>DATA_GOES_HERE!R59</f>
        <v>42451</v>
      </c>
      <c r="I59" s="1">
        <f t="shared" ca="1" si="1"/>
        <v>42423</v>
      </c>
      <c r="J59">
        <v>0</v>
      </c>
      <c r="K59">
        <v>31158</v>
      </c>
      <c r="L59" t="s">
        <v>161</v>
      </c>
      <c r="M59">
        <f>VLOOKUP(DATA_GOES_HERE!Y59,VENUEID!$A$2:$B$28,2,TRUE)</f>
        <v>34423</v>
      </c>
      <c r="N59">
        <f>VLOOKUP(DATA_GOES_HERE!AH59,eventTypeID!$A:$C,3,TRUE)</f>
        <v>47</v>
      </c>
      <c r="O59">
        <v>12</v>
      </c>
      <c r="Q59" t="e">
        <f>VLOOKUP(DATA_GOES_HERE!#REF!,VENUEID!$A$2:$C82,3,TRUE)</f>
        <v>#REF!</v>
      </c>
      <c r="R59" s="8" t="e">
        <f>DATA_GOES_HERE!#REF!</f>
        <v>#REF!</v>
      </c>
      <c r="W59" t="e">
        <f>IF(DATA_GOES_HERE!#REF!="Monday",1," ")</f>
        <v>#REF!</v>
      </c>
      <c r="X59" t="e">
        <f>IF(DATA_GOES_HERE!#REF!="Tuesday",1," ")</f>
        <v>#REF!</v>
      </c>
      <c r="Y59" t="e">
        <f>IF(DATA_GOES_HERE!#REF!="Wednesday",1," ")</f>
        <v>#REF!</v>
      </c>
      <c r="Z59" t="e">
        <f>IF(DATA_GOES_HERE!#REF!="Thursday",1," ")</f>
        <v>#REF!</v>
      </c>
      <c r="AA59" t="e">
        <f>IF(DATA_GOES_HERE!#REF!="Friday",1," ")</f>
        <v>#REF!</v>
      </c>
      <c r="AB59" t="e">
        <f>IF(DATA_GOES_HERE!#REF!="Saturday",1," ")</f>
        <v>#REF!</v>
      </c>
      <c r="AC59" t="e">
        <f>IF(DATA_GOES_HERE!#REF!="Sunday",1," ")</f>
        <v>#REF!</v>
      </c>
    </row>
    <row r="60" spans="1:29" x14ac:dyDescent="0.25">
      <c r="A60" s="7" t="s">
        <v>153</v>
      </c>
      <c r="B60" t="str">
        <f>DATA_GOES_HERE!A60</f>
        <v xml:space="preserve"> Story Time</v>
      </c>
      <c r="E60" s="9" t="str">
        <f>IF((ISTEXT(DATA_GOES_HERE!#REF!)),(DATA_GOES_HERE!#REF!),"")</f>
        <v/>
      </c>
      <c r="F60" t="str">
        <f>DATA_GOES_HERE!AI60</f>
        <v>Every Wednesday at 10:15 and 11:15 a.m. Singing, fingerplays, rhymes, ABCs, 123s, stories, and much more with Miss Donna and Bear!</v>
      </c>
      <c r="G60" s="1">
        <f>DATA_GOES_HERE!J60</f>
        <v>42452</v>
      </c>
      <c r="H60" s="1">
        <f>DATA_GOES_HERE!R60</f>
        <v>42452</v>
      </c>
      <c r="I60" s="1">
        <f t="shared" ca="1" si="1"/>
        <v>42423</v>
      </c>
      <c r="J60">
        <v>0</v>
      </c>
      <c r="K60">
        <v>31158</v>
      </c>
      <c r="L60" t="s">
        <v>161</v>
      </c>
      <c r="M60">
        <f>VLOOKUP(DATA_GOES_HERE!Y60,VENUEID!$A$2:$B$28,2,TRUE)</f>
        <v>34423</v>
      </c>
      <c r="N60">
        <f>VLOOKUP(DATA_GOES_HERE!AH60,eventTypeID!$A:$C,3,TRUE)</f>
        <v>47</v>
      </c>
      <c r="O60">
        <v>12</v>
      </c>
      <c r="Q60" t="e">
        <f>VLOOKUP(DATA_GOES_HERE!#REF!,VENUEID!$A$2:$C83,3,TRUE)</f>
        <v>#REF!</v>
      </c>
      <c r="R60" s="8" t="e">
        <f>DATA_GOES_HERE!#REF!</f>
        <v>#REF!</v>
      </c>
      <c r="W60" t="e">
        <f>IF(DATA_GOES_HERE!#REF!="Monday",1," ")</f>
        <v>#REF!</v>
      </c>
      <c r="X60" t="e">
        <f>IF(DATA_GOES_HERE!#REF!="Tuesday",1," ")</f>
        <v>#REF!</v>
      </c>
      <c r="Y60" t="e">
        <f>IF(DATA_GOES_HERE!#REF!="Wednesday",1," ")</f>
        <v>#REF!</v>
      </c>
      <c r="Z60" t="e">
        <f>IF(DATA_GOES_HERE!#REF!="Thursday",1," ")</f>
        <v>#REF!</v>
      </c>
      <c r="AA60" t="e">
        <f>IF(DATA_GOES_HERE!#REF!="Friday",1," ")</f>
        <v>#REF!</v>
      </c>
      <c r="AB60" t="e">
        <f>IF(DATA_GOES_HERE!#REF!="Saturday",1," ")</f>
        <v>#REF!</v>
      </c>
      <c r="AC60" t="e">
        <f>IF(DATA_GOES_HERE!#REF!="Sunday",1," ")</f>
        <v>#REF!</v>
      </c>
    </row>
    <row r="61" spans="1:29" x14ac:dyDescent="0.25">
      <c r="A61" s="7" t="s">
        <v>153</v>
      </c>
      <c r="B61" t="str">
        <f>DATA_GOES_HERE!A61</f>
        <v xml:space="preserve"> Story Time</v>
      </c>
      <c r="E61" s="9" t="str">
        <f>IF((ISTEXT(DATA_GOES_HERE!#REF!)),(DATA_GOES_HERE!#REF!),"")</f>
        <v/>
      </c>
      <c r="F61" t="str">
        <f>DATA_GOES_HERE!AI61</f>
        <v>Every Wednesday at 10:15 and 11:15 a.m. Singing, fingerplays, rhymes, ABCs, 123s, stories, and much more with Miss Donna and Bear!</v>
      </c>
      <c r="G61" s="1">
        <f>DATA_GOES_HERE!J61</f>
        <v>42452</v>
      </c>
      <c r="H61" s="1">
        <f>DATA_GOES_HERE!R61</f>
        <v>42452</v>
      </c>
      <c r="I61" s="1">
        <f t="shared" ca="1" si="1"/>
        <v>42423</v>
      </c>
      <c r="J61">
        <v>0</v>
      </c>
      <c r="K61">
        <v>31158</v>
      </c>
      <c r="L61" t="s">
        <v>161</v>
      </c>
      <c r="M61">
        <f>VLOOKUP(DATA_GOES_HERE!Y61,VENUEID!$A$2:$B$28,2,TRUE)</f>
        <v>34423</v>
      </c>
      <c r="N61">
        <f>VLOOKUP(DATA_GOES_HERE!AH61,eventTypeID!$A:$C,3,TRUE)</f>
        <v>47</v>
      </c>
      <c r="O61">
        <v>12</v>
      </c>
      <c r="Q61" t="e">
        <f>VLOOKUP(DATA_GOES_HERE!#REF!,VENUEID!$A$2:$C84,3,TRUE)</f>
        <v>#REF!</v>
      </c>
      <c r="R61" s="8" t="e">
        <f>DATA_GOES_HERE!#REF!</f>
        <v>#REF!</v>
      </c>
      <c r="W61" t="e">
        <f>IF(DATA_GOES_HERE!#REF!="Monday",1," ")</f>
        <v>#REF!</v>
      </c>
      <c r="X61" t="e">
        <f>IF(DATA_GOES_HERE!#REF!="Tuesday",1," ")</f>
        <v>#REF!</v>
      </c>
      <c r="Y61" t="e">
        <f>IF(DATA_GOES_HERE!#REF!="Wednesday",1," ")</f>
        <v>#REF!</v>
      </c>
      <c r="Z61" t="e">
        <f>IF(DATA_GOES_HERE!#REF!="Thursday",1," ")</f>
        <v>#REF!</v>
      </c>
      <c r="AA61" t="e">
        <f>IF(DATA_GOES_HERE!#REF!="Friday",1," ")</f>
        <v>#REF!</v>
      </c>
      <c r="AB61" t="e">
        <f>IF(DATA_GOES_HERE!#REF!="Saturday",1," ")</f>
        <v>#REF!</v>
      </c>
      <c r="AC61" t="e">
        <f>IF(DATA_GOES_HERE!#REF!="Sunday",1," ")</f>
        <v>#REF!</v>
      </c>
    </row>
    <row r="62" spans="1:29" x14ac:dyDescent="0.25">
      <c r="A62" s="7" t="s">
        <v>153</v>
      </c>
      <c r="B62" t="str">
        <f>DATA_GOES_HERE!A62</f>
        <v xml:space="preserve"> Homeschool Crew: Learn About Traditional Egg Decorating</v>
      </c>
      <c r="E62" s="9" t="str">
        <f>IF((ISTEXT(DATA_GOES_HERE!F33)),(DATA_GOES_HERE!F33),"")</f>
        <v/>
      </c>
      <c r="F62" t="str">
        <f>DATA_GOES_HERE!AI62</f>
        <v>Every 2nd and 4th Wednesday, Homeschool Crew introduces homeschooled children to a different topic. 3/9: Loom Weaving. 3/23: Tradition of Egg Decorating. 4/13: The Care and Keeping of Bees with Dr. Kirk Jones. 4/27: Jewelry Making. 5/11: Garden in a Jar. 5/25: The Turtle.</v>
      </c>
      <c r="G62" s="1">
        <f>DATA_GOES_HERE!J62</f>
        <v>42452</v>
      </c>
      <c r="H62" s="1">
        <f>DATA_GOES_HERE!R62</f>
        <v>42452</v>
      </c>
      <c r="I62" s="1">
        <f t="shared" ca="1" si="1"/>
        <v>42423</v>
      </c>
      <c r="J62">
        <v>0</v>
      </c>
      <c r="K62">
        <v>31158</v>
      </c>
      <c r="L62" t="s">
        <v>161</v>
      </c>
      <c r="M62">
        <f>VLOOKUP(DATA_GOES_HERE!Y62,VENUEID!$A$2:$B$28,2,TRUE)</f>
        <v>34423</v>
      </c>
      <c r="N62">
        <f>VLOOKUP(DATA_GOES_HERE!AH62,eventTypeID!$A:$C,3,TRUE)</f>
        <v>11</v>
      </c>
      <c r="O62">
        <v>12</v>
      </c>
      <c r="Q62" t="str">
        <f>VLOOKUP(DATA_GOES_HERE!Y33,VENUEID!$A$2:$C85,3,TRUE)</f>
        <v>(615) 862-5854</v>
      </c>
      <c r="R62" s="8">
        <f>DATA_GOES_HERE!M33</f>
        <v>0.42708333333333331</v>
      </c>
      <c r="W62" t="str">
        <f>IF(DATA_GOES_HERE!L33="Monday",1," ")</f>
        <v xml:space="preserve"> </v>
      </c>
      <c r="X62" t="str">
        <f>IF(DATA_GOES_HERE!L33="Tuesday",1," ")</f>
        <v xml:space="preserve"> </v>
      </c>
      <c r="Y62" t="str">
        <f>IF(DATA_GOES_HERE!L33="Wednesday",1," ")</f>
        <v xml:space="preserve"> </v>
      </c>
      <c r="Z62" t="str">
        <f>IF(DATA_GOES_HERE!L33="Thursday",1," ")</f>
        <v xml:space="preserve"> </v>
      </c>
      <c r="AA62" t="str">
        <f>IF(DATA_GOES_HERE!L33="Friday",1," ")</f>
        <v xml:space="preserve"> </v>
      </c>
      <c r="AB62">
        <f>IF(DATA_GOES_HERE!L33="Saturday",1," ")</f>
        <v>1</v>
      </c>
      <c r="AC62" t="str">
        <f>IF(DATA_GOES_HERE!L33="Sunday",1," ")</f>
        <v xml:space="preserve"> </v>
      </c>
    </row>
    <row r="63" spans="1:29" x14ac:dyDescent="0.25">
      <c r="A63" s="7" t="s">
        <v>153</v>
      </c>
      <c r="B63" t="str">
        <f>DATA_GOES_HERE!A63</f>
        <v xml:space="preserve"> Gentle Yoga for All Levels</v>
      </c>
      <c r="E63" s="9" t="str">
        <f>IF((ISTEXT(DATA_GOES_HERE!F34)),(DATA_GOES_HERE!F34),"")</f>
        <v/>
      </c>
      <c r="F63" t="str">
        <f>DATA_GOES_HERE!AI63</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63" s="1">
        <f>DATA_GOES_HERE!J63</f>
        <v>42452</v>
      </c>
      <c r="H63" s="1">
        <f>DATA_GOES_HERE!R63</f>
        <v>42452</v>
      </c>
      <c r="I63" s="1">
        <f t="shared" ca="1" si="1"/>
        <v>42423</v>
      </c>
      <c r="J63">
        <v>0</v>
      </c>
      <c r="K63">
        <v>31158</v>
      </c>
      <c r="L63" t="s">
        <v>161</v>
      </c>
      <c r="M63">
        <f>VLOOKUP(DATA_GOES_HERE!Y63,VENUEID!$A$2:$B$28,2,TRUE)</f>
        <v>34423</v>
      </c>
      <c r="N63">
        <f>VLOOKUP(DATA_GOES_HERE!AH63,eventTypeID!$A:$C,3,TRUE)</f>
        <v>11</v>
      </c>
      <c r="O63">
        <v>12</v>
      </c>
      <c r="Q63" t="str">
        <f>VLOOKUP(DATA_GOES_HERE!Y34,VENUEID!$A$2:$C86,3,TRUE)</f>
        <v>(615) 862-5854</v>
      </c>
      <c r="R63" s="8">
        <f>DATA_GOES_HERE!M34</f>
        <v>0.42708333333333331</v>
      </c>
      <c r="W63" t="str">
        <f>IF(DATA_GOES_HERE!L34="Monday",1," ")</f>
        <v xml:space="preserve"> </v>
      </c>
      <c r="X63" t="str">
        <f>IF(DATA_GOES_HERE!L34="Tuesday",1," ")</f>
        <v xml:space="preserve"> </v>
      </c>
      <c r="Y63" t="str">
        <f>IF(DATA_GOES_HERE!L34="Wednesday",1," ")</f>
        <v xml:space="preserve"> </v>
      </c>
      <c r="Z63" t="str">
        <f>IF(DATA_GOES_HERE!L34="Thursday",1," ")</f>
        <v xml:space="preserve"> </v>
      </c>
      <c r="AA63" t="str">
        <f>IF(DATA_GOES_HERE!L34="Friday",1," ")</f>
        <v xml:space="preserve"> </v>
      </c>
      <c r="AB63">
        <f>IF(DATA_GOES_HERE!L34="Saturday",1," ")</f>
        <v>1</v>
      </c>
      <c r="AC63" t="str">
        <f>IF(DATA_GOES_HERE!L34="Sunday",1," ")</f>
        <v xml:space="preserve"> </v>
      </c>
    </row>
    <row r="64" spans="1:29" x14ac:dyDescent="0.25">
      <c r="A64" s="7" t="s">
        <v>153</v>
      </c>
      <c r="B64" t="str">
        <f>DATA_GOES_HERE!A64</f>
        <v xml:space="preserve"> Create Your Own Vision Board Workshop</v>
      </c>
      <c r="E64" s="9" t="str">
        <f>IF((ISTEXT(DATA_GOES_HERE!#REF!)),(DATA_GOES_HERE!#REF!),"")</f>
        <v/>
      </c>
      <c r="F64" t="str">
        <f>DATA_GOES_HERE!AI64</f>
        <v>Create your own vision board at this fun and interactive workshop. A vision board is a visual representation of your goals, hopes, and dreams, and is a great tool to inspire and motivate you.</v>
      </c>
      <c r="G64" s="1">
        <f>DATA_GOES_HERE!J64</f>
        <v>42452</v>
      </c>
      <c r="H64" s="1">
        <f>DATA_GOES_HERE!R64</f>
        <v>42452</v>
      </c>
      <c r="I64" s="1">
        <f t="shared" ca="1" si="1"/>
        <v>42423</v>
      </c>
      <c r="J64">
        <v>0</v>
      </c>
      <c r="K64">
        <v>31158</v>
      </c>
      <c r="L64" t="s">
        <v>161</v>
      </c>
      <c r="M64">
        <f>VLOOKUP(DATA_GOES_HERE!Y64,VENUEID!$A$2:$B$28,2,TRUE)</f>
        <v>34423</v>
      </c>
      <c r="N64">
        <f>VLOOKUP(DATA_GOES_HERE!AH64,eventTypeID!$A:$C,3,TRUE)</f>
        <v>11</v>
      </c>
      <c r="O64">
        <v>12</v>
      </c>
      <c r="Q64" t="e">
        <f>VLOOKUP(DATA_GOES_HERE!#REF!,VENUEID!$A$2:$C87,3,TRUE)</f>
        <v>#REF!</v>
      </c>
      <c r="R64" s="8" t="e">
        <f>DATA_GOES_HERE!#REF!</f>
        <v>#REF!</v>
      </c>
      <c r="W64" t="e">
        <f>IF(DATA_GOES_HERE!#REF!="Monday",1," ")</f>
        <v>#REF!</v>
      </c>
      <c r="X64" t="e">
        <f>IF(DATA_GOES_HERE!#REF!="Tuesday",1," ")</f>
        <v>#REF!</v>
      </c>
      <c r="Y64" t="e">
        <f>IF(DATA_GOES_HERE!#REF!="Wednesday",1," ")</f>
        <v>#REF!</v>
      </c>
      <c r="Z64" t="e">
        <f>IF(DATA_GOES_HERE!#REF!="Thursday",1," ")</f>
        <v>#REF!</v>
      </c>
      <c r="AA64" t="e">
        <f>IF(DATA_GOES_HERE!#REF!="Friday",1," ")</f>
        <v>#REF!</v>
      </c>
      <c r="AB64" t="e">
        <f>IF(DATA_GOES_HERE!#REF!="Saturday",1," ")</f>
        <v>#REF!</v>
      </c>
      <c r="AC64" t="e">
        <f>IF(DATA_GOES_HERE!#REF!="Sunday",1," ")</f>
        <v>#REF!</v>
      </c>
    </row>
    <row r="65" spans="1:29" x14ac:dyDescent="0.25">
      <c r="A65" s="7" t="s">
        <v>153</v>
      </c>
      <c r="B65" t="str">
        <f>DATA_GOES_HERE!A65</f>
        <v xml:space="preserve"> Create Your Own Vision Board Workshop</v>
      </c>
      <c r="E65" s="9" t="str">
        <f>IF((ISTEXT(DATA_GOES_HERE!#REF!)),(DATA_GOES_HERE!#REF!),"")</f>
        <v/>
      </c>
      <c r="F65" t="str">
        <f>DATA_GOES_HERE!AI65</f>
        <v>Create your own vision board at this fun and interactive workshop. A vision board is a visual representation of your goals, hopes, and dreams, and is a great tool to inspire and motivate you.</v>
      </c>
      <c r="G65" s="1">
        <f>DATA_GOES_HERE!J65</f>
        <v>42452</v>
      </c>
      <c r="H65" s="1">
        <f>DATA_GOES_HERE!R65</f>
        <v>42452</v>
      </c>
      <c r="I65" s="1">
        <f t="shared" ca="1" si="1"/>
        <v>42423</v>
      </c>
      <c r="J65">
        <v>0</v>
      </c>
      <c r="K65">
        <v>31158</v>
      </c>
      <c r="L65" t="s">
        <v>161</v>
      </c>
      <c r="M65">
        <f>VLOOKUP(DATA_GOES_HERE!Y65,VENUEID!$A$2:$B$28,2,TRUE)</f>
        <v>34423</v>
      </c>
      <c r="N65">
        <f>VLOOKUP(DATA_GOES_HERE!AH65,eventTypeID!$A:$C,3,TRUE)</f>
        <v>11</v>
      </c>
      <c r="O65">
        <v>12</v>
      </c>
      <c r="Q65" t="e">
        <f>VLOOKUP(DATA_GOES_HERE!#REF!,VENUEID!$A$2:$C88,3,TRUE)</f>
        <v>#REF!</v>
      </c>
      <c r="R65" s="8" t="e">
        <f>DATA_GOES_HERE!#REF!</f>
        <v>#REF!</v>
      </c>
      <c r="W65" t="e">
        <f>IF(DATA_GOES_HERE!#REF!="Monday",1," ")</f>
        <v>#REF!</v>
      </c>
      <c r="X65" t="e">
        <f>IF(DATA_GOES_HERE!#REF!="Tuesday",1," ")</f>
        <v>#REF!</v>
      </c>
      <c r="Y65" t="e">
        <f>IF(DATA_GOES_HERE!#REF!="Wednesday",1," ")</f>
        <v>#REF!</v>
      </c>
      <c r="Z65" t="e">
        <f>IF(DATA_GOES_HERE!#REF!="Thursday",1," ")</f>
        <v>#REF!</v>
      </c>
      <c r="AA65" t="e">
        <f>IF(DATA_GOES_HERE!#REF!="Friday",1," ")</f>
        <v>#REF!</v>
      </c>
      <c r="AB65" t="e">
        <f>IF(DATA_GOES_HERE!#REF!="Saturday",1," ")</f>
        <v>#REF!</v>
      </c>
      <c r="AC65" t="e">
        <f>IF(DATA_GOES_HERE!#REF!="Sunday",1," ")</f>
        <v>#REF!</v>
      </c>
    </row>
    <row r="66" spans="1:29" x14ac:dyDescent="0.25">
      <c r="A66" s="7" t="s">
        <v>153</v>
      </c>
      <c r="B66" t="str">
        <f>DATA_GOES_HERE!A66</f>
        <v xml:space="preserve"> Crayon Kids: Crafts and Fun</v>
      </c>
      <c r="E66" s="9" t="str">
        <f>IF((ISTEXT(DATA_GOES_HERE!#REF!)),(DATA_GOES_HERE!#REF!),"")</f>
        <v/>
      </c>
      <c r="F66" t="str">
        <f>DATA_GOES_HERE!AI66</f>
        <v>Every Thursday, join Ms. Katie at the library for some crafty fun!</v>
      </c>
      <c r="G66" s="1">
        <f>DATA_GOES_HERE!J66</f>
        <v>42453</v>
      </c>
      <c r="H66" s="1">
        <f>DATA_GOES_HERE!R66</f>
        <v>42453</v>
      </c>
      <c r="I66" s="1">
        <f t="shared" ca="1" si="1"/>
        <v>42423</v>
      </c>
      <c r="J66">
        <v>0</v>
      </c>
      <c r="K66">
        <v>31158</v>
      </c>
      <c r="L66" t="s">
        <v>161</v>
      </c>
      <c r="M66">
        <f>VLOOKUP(DATA_GOES_HERE!Y66,VENUEID!$A$2:$B$28,2,TRUE)</f>
        <v>34423</v>
      </c>
      <c r="N66">
        <f>VLOOKUP(DATA_GOES_HERE!AH66,eventTypeID!$A:$C,3,TRUE)</f>
        <v>11</v>
      </c>
      <c r="O66">
        <v>12</v>
      </c>
      <c r="Q66" t="e">
        <f>VLOOKUP(DATA_GOES_HERE!#REF!,VENUEID!$A$2:$C89,3,TRUE)</f>
        <v>#REF!</v>
      </c>
      <c r="R66" s="8" t="e">
        <f>DATA_GOES_HERE!#REF!</f>
        <v>#REF!</v>
      </c>
      <c r="W66" t="e">
        <f>IF(DATA_GOES_HERE!#REF!="Monday",1," ")</f>
        <v>#REF!</v>
      </c>
      <c r="X66" t="e">
        <f>IF(DATA_GOES_HERE!#REF!="Tuesday",1," ")</f>
        <v>#REF!</v>
      </c>
      <c r="Y66" t="e">
        <f>IF(DATA_GOES_HERE!#REF!="Wednesday",1," ")</f>
        <v>#REF!</v>
      </c>
      <c r="Z66" t="e">
        <f>IF(DATA_GOES_HERE!#REF!="Thursday",1," ")</f>
        <v>#REF!</v>
      </c>
      <c r="AA66" t="e">
        <f>IF(DATA_GOES_HERE!#REF!="Friday",1," ")</f>
        <v>#REF!</v>
      </c>
      <c r="AB66" t="e">
        <f>IF(DATA_GOES_HERE!#REF!="Saturday",1," ")</f>
        <v>#REF!</v>
      </c>
      <c r="AC66" t="e">
        <f>IF(DATA_GOES_HERE!#REF!="Sunday",1," ")</f>
        <v>#REF!</v>
      </c>
    </row>
    <row r="67" spans="1:29" x14ac:dyDescent="0.25">
      <c r="A67" s="7" t="s">
        <v>153</v>
      </c>
      <c r="B67" t="str">
        <f>DATA_GOES_HERE!A67</f>
        <v xml:space="preserve"> Scrabble Group for All Levels</v>
      </c>
      <c r="E67" s="9" t="str">
        <f>IF((ISTEXT(DATA_GOES_HERE!#REF!)),(DATA_GOES_HERE!#REF!),"")</f>
        <v/>
      </c>
      <c r="F67" t="str">
        <f>DATA_GOES_HERE!AI67</f>
        <v>Every Thursday, play Scrabble the old-fashioned way&amp;hellip; on a board! All levels of players welcome. Bring your board if you have one.</v>
      </c>
      <c r="G67" s="1">
        <f>DATA_GOES_HERE!J67</f>
        <v>42453</v>
      </c>
      <c r="H67" s="1">
        <f>DATA_GOES_HERE!R67</f>
        <v>42453</v>
      </c>
      <c r="I67" s="1">
        <f t="shared" ca="1" si="1"/>
        <v>42423</v>
      </c>
      <c r="J67">
        <v>0</v>
      </c>
      <c r="K67">
        <v>31158</v>
      </c>
      <c r="L67" t="s">
        <v>161</v>
      </c>
      <c r="M67">
        <f>VLOOKUP(DATA_GOES_HERE!Y67,VENUEID!$A$2:$B$28,2,TRUE)</f>
        <v>34423</v>
      </c>
      <c r="N67">
        <f>VLOOKUP(DATA_GOES_HERE!AH67,eventTypeID!$A:$C,3,TRUE)</f>
        <v>11</v>
      </c>
      <c r="O67">
        <v>12</v>
      </c>
      <c r="Q67" t="e">
        <f>VLOOKUP(DATA_GOES_HERE!#REF!,VENUEID!$A$2:$C90,3,TRUE)</f>
        <v>#REF!</v>
      </c>
      <c r="R67" s="8" t="e">
        <f>DATA_GOES_HERE!#REF!</f>
        <v>#REF!</v>
      </c>
      <c r="W67" t="e">
        <f>IF(DATA_GOES_HERE!#REF!="Monday",1," ")</f>
        <v>#REF!</v>
      </c>
      <c r="X67" t="e">
        <f>IF(DATA_GOES_HERE!#REF!="Tuesday",1," ")</f>
        <v>#REF!</v>
      </c>
      <c r="Y67" t="e">
        <f>IF(DATA_GOES_HERE!#REF!="Wednesday",1," ")</f>
        <v>#REF!</v>
      </c>
      <c r="Z67" t="e">
        <f>IF(DATA_GOES_HERE!#REF!="Thursday",1," ")</f>
        <v>#REF!</v>
      </c>
      <c r="AA67" t="e">
        <f>IF(DATA_GOES_HERE!#REF!="Friday",1," ")</f>
        <v>#REF!</v>
      </c>
      <c r="AB67" t="e">
        <f>IF(DATA_GOES_HERE!#REF!="Saturday",1," ")</f>
        <v>#REF!</v>
      </c>
      <c r="AC67" t="e">
        <f>IF(DATA_GOES_HERE!#REF!="Sunday",1," ")</f>
        <v>#REF!</v>
      </c>
    </row>
    <row r="68" spans="1:29" x14ac:dyDescent="0.25">
      <c r="A68" s="7" t="s">
        <v>153</v>
      </c>
      <c r="B68" t="str">
        <f>DATA_GOES_HERE!A68</f>
        <v xml:space="preserve"> Swing Dance Performance</v>
      </c>
      <c r="E68" s="9" t="str">
        <f>IF((ISTEXT(DATA_GOES_HERE!#REF!)),(DATA_GOES_HERE!#REF!),"")</f>
        <v/>
      </c>
      <c r="F68" t="str">
        <f>DATA_GOES_HERE!AI68</f>
        <v>Swing in spring and come watch a performance by the Nashville Jitterbugs!</v>
      </c>
      <c r="G68" s="1">
        <f>DATA_GOES_HERE!J68</f>
        <v>42453</v>
      </c>
      <c r="H68" s="1">
        <f>DATA_GOES_HERE!R68</f>
        <v>42453</v>
      </c>
      <c r="I68" s="1">
        <f t="shared" ca="1" si="1"/>
        <v>42423</v>
      </c>
      <c r="J68">
        <v>0</v>
      </c>
      <c r="K68">
        <v>31158</v>
      </c>
      <c r="L68" t="s">
        <v>161</v>
      </c>
      <c r="M68">
        <f>VLOOKUP(DATA_GOES_HERE!Y68,VENUEID!$A$2:$B$28,2,TRUE)</f>
        <v>34423</v>
      </c>
      <c r="N68">
        <f>VLOOKUP(DATA_GOES_HERE!AH68,eventTypeID!$A:$C,3,TRUE)</f>
        <v>11</v>
      </c>
      <c r="O68">
        <v>12</v>
      </c>
      <c r="Q68" t="e">
        <f>VLOOKUP(DATA_GOES_HERE!#REF!,VENUEID!$A$2:$C91,3,TRUE)</f>
        <v>#REF!</v>
      </c>
      <c r="R68" s="8" t="e">
        <f>DATA_GOES_HERE!#REF!</f>
        <v>#REF!</v>
      </c>
      <c r="W68" t="e">
        <f>IF(DATA_GOES_HERE!#REF!="Monday",1," ")</f>
        <v>#REF!</v>
      </c>
      <c r="X68" t="e">
        <f>IF(DATA_GOES_HERE!#REF!="Tuesday",1," ")</f>
        <v>#REF!</v>
      </c>
      <c r="Y68" t="e">
        <f>IF(DATA_GOES_HERE!#REF!="Wednesday",1," ")</f>
        <v>#REF!</v>
      </c>
      <c r="Z68" t="e">
        <f>IF(DATA_GOES_HERE!#REF!="Thursday",1," ")</f>
        <v>#REF!</v>
      </c>
      <c r="AA68" t="e">
        <f>IF(DATA_GOES_HERE!#REF!="Friday",1," ")</f>
        <v>#REF!</v>
      </c>
      <c r="AB68" t="e">
        <f>IF(DATA_GOES_HERE!#REF!="Saturday",1," ")</f>
        <v>#REF!</v>
      </c>
      <c r="AC68" t="e">
        <f>IF(DATA_GOES_HERE!#REF!="Sunday",1," ")</f>
        <v>#REF!</v>
      </c>
    </row>
    <row r="69" spans="1:29" x14ac:dyDescent="0.25">
      <c r="A69" s="7" t="s">
        <v>153</v>
      </c>
      <c r="B69" t="str">
        <f>DATA_GOES_HERE!A69</f>
        <v xml:space="preserve"> Storyland Saturdays: Preschool Story Time</v>
      </c>
      <c r="E69" s="9" t="str">
        <f>IF((ISTEXT(DATA_GOES_HERE!#REF!)),(DATA_GOES_HERE!#REF!),"")</f>
        <v/>
      </c>
      <c r="F69" t="str">
        <f>DATA_GOES_HERE!AI69</f>
        <v>Every Saturday, come to the library for some super stories, songs, and silliness!</v>
      </c>
      <c r="G69" s="1">
        <f>DATA_GOES_HERE!J69</f>
        <v>42455</v>
      </c>
      <c r="H69" s="1">
        <f>DATA_GOES_HERE!R69</f>
        <v>42455</v>
      </c>
      <c r="I69" s="1">
        <f t="shared" ca="1" si="1"/>
        <v>42423</v>
      </c>
      <c r="J69">
        <v>0</v>
      </c>
      <c r="K69">
        <v>31158</v>
      </c>
      <c r="L69" t="s">
        <v>161</v>
      </c>
      <c r="M69">
        <f>VLOOKUP(DATA_GOES_HERE!Y69,VENUEID!$A$2:$B$28,2,TRUE)</f>
        <v>34423</v>
      </c>
      <c r="N69">
        <f>VLOOKUP(DATA_GOES_HERE!AH69,eventTypeID!$A:$C,3,TRUE)</f>
        <v>47</v>
      </c>
      <c r="O69">
        <v>12</v>
      </c>
      <c r="Q69" t="e">
        <f>VLOOKUP(DATA_GOES_HERE!#REF!,VENUEID!$A$2:$C92,3,TRUE)</f>
        <v>#REF!</v>
      </c>
      <c r="R69" s="8" t="e">
        <f>DATA_GOES_HERE!#REF!</f>
        <v>#REF!</v>
      </c>
      <c r="W69" t="e">
        <f>IF(DATA_GOES_HERE!#REF!="Monday",1," ")</f>
        <v>#REF!</v>
      </c>
      <c r="X69" t="e">
        <f>IF(DATA_GOES_HERE!#REF!="Tuesday",1," ")</f>
        <v>#REF!</v>
      </c>
      <c r="Y69" t="e">
        <f>IF(DATA_GOES_HERE!#REF!="Wednesday",1," ")</f>
        <v>#REF!</v>
      </c>
      <c r="Z69" t="e">
        <f>IF(DATA_GOES_HERE!#REF!="Thursday",1," ")</f>
        <v>#REF!</v>
      </c>
      <c r="AA69" t="e">
        <f>IF(DATA_GOES_HERE!#REF!="Friday",1," ")</f>
        <v>#REF!</v>
      </c>
      <c r="AB69" t="e">
        <f>IF(DATA_GOES_HERE!#REF!="Saturday",1," ")</f>
        <v>#REF!</v>
      </c>
      <c r="AC69" t="e">
        <f>IF(DATA_GOES_HERE!#REF!="Sunday",1," ")</f>
        <v>#REF!</v>
      </c>
    </row>
    <row r="70" spans="1:29" x14ac:dyDescent="0.25">
      <c r="A70" s="7" t="s">
        <v>153</v>
      </c>
      <c r="B70" t="str">
        <f>DATA_GOES_HERE!A70</f>
        <v xml:space="preserve"> Swing Dance Class</v>
      </c>
      <c r="E70" s="9" t="str">
        <f>IF((ISTEXT(DATA_GOES_HERE!#REF!)),(DATA_GOES_HERE!#REF!),"")</f>
        <v/>
      </c>
      <c r="F70" t="str">
        <f>DATA_GOES_HERE!AI70</f>
        <v>Swing in spring and learn basic dance moves from Nashville Swing Dance Foundation teachers.</v>
      </c>
      <c r="G70" s="1">
        <f>DATA_GOES_HERE!J70</f>
        <v>42455</v>
      </c>
      <c r="H70" s="1">
        <f>DATA_GOES_HERE!R70</f>
        <v>42455</v>
      </c>
      <c r="I70" s="1">
        <f t="shared" ca="1" si="1"/>
        <v>42423</v>
      </c>
      <c r="J70">
        <v>0</v>
      </c>
      <c r="K70">
        <v>31158</v>
      </c>
      <c r="L70" t="s">
        <v>161</v>
      </c>
      <c r="M70">
        <f>VLOOKUP(DATA_GOES_HERE!Y70,VENUEID!$A$2:$B$28,2,TRUE)</f>
        <v>34423</v>
      </c>
      <c r="N70">
        <f>VLOOKUP(DATA_GOES_HERE!AH70,eventTypeID!$A:$C,3,TRUE)</f>
        <v>11</v>
      </c>
      <c r="O70">
        <v>12</v>
      </c>
      <c r="Q70" t="e">
        <f>VLOOKUP(DATA_GOES_HERE!#REF!,VENUEID!$A$2:$C93,3,TRUE)</f>
        <v>#REF!</v>
      </c>
      <c r="R70" s="8" t="e">
        <f>DATA_GOES_HERE!#REF!</f>
        <v>#REF!</v>
      </c>
      <c r="W70" t="e">
        <f>IF(DATA_GOES_HERE!#REF!="Monday",1," ")</f>
        <v>#REF!</v>
      </c>
      <c r="X70" t="e">
        <f>IF(DATA_GOES_HERE!#REF!="Tuesday",1," ")</f>
        <v>#REF!</v>
      </c>
      <c r="Y70" t="e">
        <f>IF(DATA_GOES_HERE!#REF!="Wednesday",1," ")</f>
        <v>#REF!</v>
      </c>
      <c r="Z70" t="e">
        <f>IF(DATA_GOES_HERE!#REF!="Thursday",1," ")</f>
        <v>#REF!</v>
      </c>
      <c r="AA70" t="e">
        <f>IF(DATA_GOES_HERE!#REF!="Friday",1," ")</f>
        <v>#REF!</v>
      </c>
      <c r="AB70" t="e">
        <f>IF(DATA_GOES_HERE!#REF!="Saturday",1," ")</f>
        <v>#REF!</v>
      </c>
      <c r="AC70" t="e">
        <f>IF(DATA_GOES_HERE!#REF!="Sunday",1," ")</f>
        <v>#REF!</v>
      </c>
    </row>
    <row r="71" spans="1:29" x14ac:dyDescent="0.25">
      <c r="A71" s="7" t="s">
        <v>153</v>
      </c>
      <c r="B71" t="str">
        <f>DATA_GOES_HERE!A71</f>
        <v xml:space="preserve"> CLOSED: Easter Sunday</v>
      </c>
      <c r="E71" s="9" t="str">
        <f>IF((ISTEXT(DATA_GOES_HERE!#REF!)),(DATA_GOES_HERE!#REF!),"")</f>
        <v/>
      </c>
      <c r="F71" t="str">
        <f>DATA_GOES_HERE!AI71</f>
        <v>All library locations are closed. Please use book drops for returns.</v>
      </c>
      <c r="G71" s="1">
        <f>DATA_GOES_HERE!J71</f>
        <v>42456</v>
      </c>
      <c r="H71" s="1">
        <f>DATA_GOES_HERE!R71</f>
        <v>42456</v>
      </c>
      <c r="I71" s="1">
        <f t="shared" ca="1" si="1"/>
        <v>42423</v>
      </c>
      <c r="J71">
        <v>0</v>
      </c>
      <c r="K71">
        <v>31158</v>
      </c>
      <c r="L71" t="s">
        <v>161</v>
      </c>
      <c r="M71" t="e">
        <f>VLOOKUP(DATA_GOES_HERE!Y71,VENUEID!$A$2:$B$28,2,TRUE)</f>
        <v>#N/A</v>
      </c>
      <c r="N71" t="e">
        <f>VLOOKUP(DATA_GOES_HERE!AH71,eventTypeID!$A:$C,3,TRUE)</f>
        <v>#VALUE!</v>
      </c>
      <c r="O71">
        <v>12</v>
      </c>
      <c r="Q71" t="e">
        <f>VLOOKUP(DATA_GOES_HERE!#REF!,VENUEID!$A$2:$C94,3,TRUE)</f>
        <v>#REF!</v>
      </c>
      <c r="R71" s="8" t="e">
        <f>DATA_GOES_HERE!#REF!</f>
        <v>#REF!</v>
      </c>
      <c r="W71" t="e">
        <f>IF(DATA_GOES_HERE!#REF!="Monday",1," ")</f>
        <v>#REF!</v>
      </c>
      <c r="X71" t="e">
        <f>IF(DATA_GOES_HERE!#REF!="Tuesday",1," ")</f>
        <v>#REF!</v>
      </c>
      <c r="Y71" t="e">
        <f>IF(DATA_GOES_HERE!#REF!="Wednesday",1," ")</f>
        <v>#REF!</v>
      </c>
      <c r="Z71" t="e">
        <f>IF(DATA_GOES_HERE!#REF!="Thursday",1," ")</f>
        <v>#REF!</v>
      </c>
      <c r="AA71" t="e">
        <f>IF(DATA_GOES_HERE!#REF!="Friday",1," ")</f>
        <v>#REF!</v>
      </c>
      <c r="AB71" t="e">
        <f>IF(DATA_GOES_HERE!#REF!="Saturday",1," ")</f>
        <v>#REF!</v>
      </c>
      <c r="AC71" t="e">
        <f>IF(DATA_GOES_HERE!#REF!="Sunday",1," ")</f>
        <v>#REF!</v>
      </c>
    </row>
    <row r="72" spans="1:29" x14ac:dyDescent="0.25">
      <c r="A72" s="7" t="s">
        <v>153</v>
      </c>
      <c r="B72" t="str">
        <f>DATA_GOES_HERE!A72</f>
        <v xml:space="preserve"> Mother Goose Moments</v>
      </c>
      <c r="E72" s="9" t="str">
        <f>IF((ISTEXT(DATA_GOES_HERE!F35)),(DATA_GOES_HERE!F35),"")</f>
        <v/>
      </c>
      <c r="F72" t="str">
        <f>DATA_GOES_HERE!AI72</f>
        <v>Every Monday, babies and their caregivers are welcome to join Miss Donna for rhymes, songs, fingerplays, ABCs, 123s, stories, and more. For babies through 24 months old.</v>
      </c>
      <c r="G72" s="1">
        <f>DATA_GOES_HERE!J72</f>
        <v>42457</v>
      </c>
      <c r="H72" s="1">
        <f>DATA_GOES_HERE!R72</f>
        <v>42457</v>
      </c>
      <c r="I72" s="1">
        <f t="shared" ca="1" si="1"/>
        <v>42423</v>
      </c>
      <c r="J72">
        <v>0</v>
      </c>
      <c r="K72">
        <v>31158</v>
      </c>
      <c r="L72" t="s">
        <v>161</v>
      </c>
      <c r="M72">
        <f>VLOOKUP(DATA_GOES_HERE!Y72,VENUEID!$A$2:$B$28,2,TRUE)</f>
        <v>34423</v>
      </c>
      <c r="N72">
        <f>VLOOKUP(DATA_GOES_HERE!AH72,eventTypeID!$A:$C,3,TRUE)</f>
        <v>47</v>
      </c>
      <c r="O72">
        <v>12</v>
      </c>
      <c r="Q72" t="str">
        <f>VLOOKUP(DATA_GOES_HERE!Y35,VENUEID!$A$2:$C95,3,TRUE)</f>
        <v>(615) 862-5854</v>
      </c>
      <c r="R72" s="8">
        <f>DATA_GOES_HERE!M35</f>
        <v>0.5</v>
      </c>
      <c r="W72" t="str">
        <f>IF(DATA_GOES_HERE!L35="Monday",1," ")</f>
        <v xml:space="preserve"> </v>
      </c>
      <c r="X72" t="str">
        <f>IF(DATA_GOES_HERE!L35="Tuesday",1," ")</f>
        <v xml:space="preserve"> </v>
      </c>
      <c r="Y72" t="str">
        <f>IF(DATA_GOES_HERE!L35="Wednesday",1," ")</f>
        <v xml:space="preserve"> </v>
      </c>
      <c r="Z72" t="str">
        <f>IF(DATA_GOES_HERE!L35="Thursday",1," ")</f>
        <v xml:space="preserve"> </v>
      </c>
      <c r="AA72" t="str">
        <f>IF(DATA_GOES_HERE!L35="Friday",1," ")</f>
        <v xml:space="preserve"> </v>
      </c>
      <c r="AB72">
        <f>IF(DATA_GOES_HERE!L35="Saturday",1," ")</f>
        <v>1</v>
      </c>
      <c r="AC72" t="str">
        <f>IF(DATA_GOES_HERE!L35="Sunday",1," ")</f>
        <v xml:space="preserve"> </v>
      </c>
    </row>
    <row r="73" spans="1:29" x14ac:dyDescent="0.25">
      <c r="A73" s="7" t="s">
        <v>153</v>
      </c>
      <c r="B73" t="str">
        <f>DATA_GOES_HERE!A73</f>
        <v xml:space="preserve"> Family Fun Time: Songs, Craft, and More</v>
      </c>
      <c r="E73" s="9" t="str">
        <f>IF((ISTEXT(DATA_GOES_HERE!#REF!)),(DATA_GOES_HERE!#REF!),"")</f>
        <v/>
      </c>
      <c r="F73" t="str">
        <f>DATA_GOES_HERE!AI73</f>
        <v>Every Monday, join Ms. Katie for stories, songs, fingerplays, and a craft! Ages 3 to 5.</v>
      </c>
      <c r="G73" s="1">
        <f>DATA_GOES_HERE!J73</f>
        <v>42457</v>
      </c>
      <c r="H73" s="1">
        <f>DATA_GOES_HERE!R73</f>
        <v>42457</v>
      </c>
      <c r="I73" s="1">
        <f t="shared" ca="1" si="1"/>
        <v>42423</v>
      </c>
      <c r="J73">
        <v>0</v>
      </c>
      <c r="K73">
        <v>31158</v>
      </c>
      <c r="L73" t="s">
        <v>161</v>
      </c>
      <c r="M73">
        <f>VLOOKUP(DATA_GOES_HERE!Y73,VENUEID!$A$2:$B$28,2,TRUE)</f>
        <v>34423</v>
      </c>
      <c r="N73">
        <f>VLOOKUP(DATA_GOES_HERE!AH73,eventTypeID!$A:$C,3,TRUE)</f>
        <v>47</v>
      </c>
      <c r="O73">
        <v>12</v>
      </c>
      <c r="Q73" t="e">
        <f>VLOOKUP(DATA_GOES_HERE!#REF!,VENUEID!$A$2:$C96,3,TRUE)</f>
        <v>#REF!</v>
      </c>
      <c r="R73" s="8" t="e">
        <f>DATA_GOES_HERE!#REF!</f>
        <v>#REF!</v>
      </c>
      <c r="W73" t="e">
        <f>IF(DATA_GOES_HERE!#REF!="Monday",1," ")</f>
        <v>#REF!</v>
      </c>
      <c r="X73" t="e">
        <f>IF(DATA_GOES_HERE!#REF!="Tuesday",1," ")</f>
        <v>#REF!</v>
      </c>
      <c r="Y73" t="e">
        <f>IF(DATA_GOES_HERE!#REF!="Wednesday",1," ")</f>
        <v>#REF!</v>
      </c>
      <c r="Z73" t="e">
        <f>IF(DATA_GOES_HERE!#REF!="Thursday",1," ")</f>
        <v>#REF!</v>
      </c>
      <c r="AA73" t="e">
        <f>IF(DATA_GOES_HERE!#REF!="Friday",1," ")</f>
        <v>#REF!</v>
      </c>
      <c r="AB73" t="e">
        <f>IF(DATA_GOES_HERE!#REF!="Saturday",1," ")</f>
        <v>#REF!</v>
      </c>
      <c r="AC73" t="e">
        <f>IF(DATA_GOES_HERE!#REF!="Sunday",1," ")</f>
        <v>#REF!</v>
      </c>
    </row>
    <row r="74" spans="1:29" x14ac:dyDescent="0.25">
      <c r="A74" s="7" t="s">
        <v>153</v>
      </c>
      <c r="B74" t="str">
        <f>DATA_GOES_HERE!A74</f>
        <v xml:space="preserve"> Adventure Club: Crafts, Movies, and More</v>
      </c>
      <c r="E74" s="9" t="str">
        <f>IF((ISTEXT(DATA_GOES_HERE!F36)),(DATA_GOES_HERE!F36),"")</f>
        <v/>
      </c>
      <c r="F74" t="str">
        <f>DATA_GOES_HERE!AI74</f>
        <v>School-age children can join us for crafts, activities, special guests, movies, and more! There's something new every week. Grades K-4.</v>
      </c>
      <c r="G74" s="1">
        <f>DATA_GOES_HERE!J74</f>
        <v>42458</v>
      </c>
      <c r="H74" s="1">
        <f>DATA_GOES_HERE!R74</f>
        <v>42458</v>
      </c>
      <c r="I74" s="1">
        <f t="shared" ca="1" si="1"/>
        <v>42423</v>
      </c>
      <c r="J74">
        <v>0</v>
      </c>
      <c r="K74">
        <v>31158</v>
      </c>
      <c r="L74" t="s">
        <v>161</v>
      </c>
      <c r="M74">
        <f>VLOOKUP(DATA_GOES_HERE!Y74,VENUEID!$A$2:$B$28,2,TRUE)</f>
        <v>34423</v>
      </c>
      <c r="N74">
        <f>VLOOKUP(DATA_GOES_HERE!AH74,eventTypeID!$A:$C,3,TRUE)</f>
        <v>47</v>
      </c>
      <c r="O74">
        <v>12</v>
      </c>
      <c r="Q74" t="str">
        <f>VLOOKUP(DATA_GOES_HERE!Y36,VENUEID!$A$2:$C97,3,TRUE)</f>
        <v>(615) 862-5854</v>
      </c>
      <c r="R74" s="8">
        <f>DATA_GOES_HERE!M36</f>
        <v>0.58333333333333337</v>
      </c>
      <c r="W74" t="str">
        <f>IF(DATA_GOES_HERE!L36="Monday",1," ")</f>
        <v xml:space="preserve"> </v>
      </c>
      <c r="X74" t="str">
        <f>IF(DATA_GOES_HERE!L36="Tuesday",1," ")</f>
        <v xml:space="preserve"> </v>
      </c>
      <c r="Y74" t="str">
        <f>IF(DATA_GOES_HERE!L36="Wednesday",1," ")</f>
        <v xml:space="preserve"> </v>
      </c>
      <c r="Z74" t="str">
        <f>IF(DATA_GOES_HERE!L36="Thursday",1," ")</f>
        <v xml:space="preserve"> </v>
      </c>
      <c r="AA74" t="str">
        <f>IF(DATA_GOES_HERE!L36="Friday",1," ")</f>
        <v xml:space="preserve"> </v>
      </c>
      <c r="AB74">
        <f>IF(DATA_GOES_HERE!L36="Saturday",1," ")</f>
        <v>1</v>
      </c>
      <c r="AC74" t="str">
        <f>IF(DATA_GOES_HERE!L36="Sunday",1," ")</f>
        <v xml:space="preserve"> </v>
      </c>
    </row>
    <row r="75" spans="1:29" x14ac:dyDescent="0.25">
      <c r="A75" s="7" t="s">
        <v>153</v>
      </c>
      <c r="B75" t="str">
        <f>DATA_GOES_HERE!A75</f>
        <v xml:space="preserve"> Teen Studio: Crafts, Gaming, Robotics, and More</v>
      </c>
      <c r="E75" s="9" t="str">
        <f>IF((ISTEXT(DATA_GOES_HERE!F37)),(DATA_GOES_HERE!F37),"")</f>
        <v/>
      </c>
      <c r="F75" t="str">
        <f>DATA_GOES_HERE!AI75</f>
        <v>Monday-Thursday when school is in session. We do something different each week, including crafts, gaming, robotics, 3D printing, and more. Join the fun after school! Grades 5-12.</v>
      </c>
      <c r="G75" s="1">
        <f>DATA_GOES_HERE!J75</f>
        <v>42458</v>
      </c>
      <c r="H75" s="1">
        <f>DATA_GOES_HERE!R75</f>
        <v>42458</v>
      </c>
      <c r="I75" s="1">
        <f t="shared" ca="1" si="1"/>
        <v>42423</v>
      </c>
      <c r="J75">
        <v>0</v>
      </c>
      <c r="K75">
        <v>31158</v>
      </c>
      <c r="L75" t="s">
        <v>161</v>
      </c>
      <c r="M75">
        <f>VLOOKUP(DATA_GOES_HERE!Y75,VENUEID!$A$2:$B$28,2,TRUE)</f>
        <v>34423</v>
      </c>
      <c r="N75">
        <f>VLOOKUP(DATA_GOES_HERE!AH75,eventTypeID!$A:$C,3,TRUE)</f>
        <v>35</v>
      </c>
      <c r="O75">
        <v>12</v>
      </c>
      <c r="Q75" t="str">
        <f>VLOOKUP(DATA_GOES_HERE!Y37,VENUEID!$A$2:$C98,3,TRUE)</f>
        <v>(615) 862-5854</v>
      </c>
      <c r="R75" s="8">
        <f>DATA_GOES_HERE!M37</f>
        <v>0.42708333333333331</v>
      </c>
      <c r="W75">
        <f>IF(DATA_GOES_HERE!L37="Monday",1," ")</f>
        <v>1</v>
      </c>
      <c r="X75" t="str">
        <f>IF(DATA_GOES_HERE!L37="Tuesday",1," ")</f>
        <v xml:space="preserve"> </v>
      </c>
      <c r="Y75" t="str">
        <f>IF(DATA_GOES_HERE!L37="Wednesday",1," ")</f>
        <v xml:space="preserve"> </v>
      </c>
      <c r="Z75" t="str">
        <f>IF(DATA_GOES_HERE!L37="Thursday",1," ")</f>
        <v xml:space="preserve"> </v>
      </c>
      <c r="AA75" t="str">
        <f>IF(DATA_GOES_HERE!L37="Friday",1," ")</f>
        <v xml:space="preserve"> </v>
      </c>
      <c r="AB75" t="str">
        <f>IF(DATA_GOES_HERE!L37="Saturday",1," ")</f>
        <v xml:space="preserve"> </v>
      </c>
      <c r="AC75" t="str">
        <f>IF(DATA_GOES_HERE!L37="Sunday",1," ")</f>
        <v xml:space="preserve"> </v>
      </c>
    </row>
    <row r="76" spans="1:29" x14ac:dyDescent="0.25">
      <c r="A76" s="7" t="s">
        <v>153</v>
      </c>
      <c r="B76" t="str">
        <f>DATA_GOES_HERE!A76</f>
        <v xml:space="preserve"> Story Time</v>
      </c>
      <c r="E76" s="9" t="str">
        <f>IF((ISTEXT(DATA_GOES_HERE!F38)),(DATA_GOES_HERE!F38),"")</f>
        <v/>
      </c>
      <c r="F76" t="str">
        <f>DATA_GOES_HERE!AI76</f>
        <v>Every Wednesday at 10:15 and 11:15 a.m. Singing, fingerplays, rhymes, ABCs, 123s, stories, and much more with Miss Donna and Bear!</v>
      </c>
      <c r="G76" s="1">
        <f>DATA_GOES_HERE!J76</f>
        <v>42459</v>
      </c>
      <c r="H76" s="1">
        <f>DATA_GOES_HERE!R76</f>
        <v>42459</v>
      </c>
      <c r="I76" s="1">
        <f t="shared" ca="1" si="1"/>
        <v>42423</v>
      </c>
      <c r="J76">
        <v>0</v>
      </c>
      <c r="K76">
        <v>31158</v>
      </c>
      <c r="L76" t="s">
        <v>161</v>
      </c>
      <c r="M76">
        <f>VLOOKUP(DATA_GOES_HERE!Y76,VENUEID!$A$2:$B$28,2,TRUE)</f>
        <v>34423</v>
      </c>
      <c r="N76">
        <f>VLOOKUP(DATA_GOES_HERE!AH76,eventTypeID!$A:$C,3,TRUE)</f>
        <v>47</v>
      </c>
      <c r="O76">
        <v>12</v>
      </c>
      <c r="Q76" t="str">
        <f>VLOOKUP(DATA_GOES_HERE!Y38,VENUEID!$A$2:$C99,3,TRUE)</f>
        <v>(615) 862-5854</v>
      </c>
      <c r="R76" s="8">
        <f>DATA_GOES_HERE!M38</f>
        <v>0.67708333333333337</v>
      </c>
      <c r="W76">
        <f>IF(DATA_GOES_HERE!L38="Monday",1," ")</f>
        <v>1</v>
      </c>
      <c r="X76" t="str">
        <f>IF(DATA_GOES_HERE!L38="Tuesday",1," ")</f>
        <v xml:space="preserve"> </v>
      </c>
      <c r="Y76" t="str">
        <f>IF(DATA_GOES_HERE!L38="Wednesday",1," ")</f>
        <v xml:space="preserve"> </v>
      </c>
      <c r="Z76" t="str">
        <f>IF(DATA_GOES_HERE!L38="Thursday",1," ")</f>
        <v xml:space="preserve"> </v>
      </c>
      <c r="AA76" t="str">
        <f>IF(DATA_GOES_HERE!L38="Friday",1," ")</f>
        <v xml:space="preserve"> </v>
      </c>
      <c r="AB76" t="str">
        <f>IF(DATA_GOES_HERE!L38="Saturday",1," ")</f>
        <v xml:space="preserve"> </v>
      </c>
      <c r="AC76" t="str">
        <f>IF(DATA_GOES_HERE!L38="Sunday",1," ")</f>
        <v xml:space="preserve"> </v>
      </c>
    </row>
    <row r="77" spans="1:29" x14ac:dyDescent="0.25">
      <c r="A77" s="7" t="s">
        <v>153</v>
      </c>
      <c r="B77" t="str">
        <f>DATA_GOES_HERE!A77</f>
        <v xml:space="preserve"> Story Time</v>
      </c>
      <c r="E77" s="9" t="str">
        <f>IF((ISTEXT(DATA_GOES_HERE!F39)),(DATA_GOES_HERE!F39),"")</f>
        <v/>
      </c>
      <c r="F77" t="str">
        <f>DATA_GOES_HERE!AI77</f>
        <v>Every Wednesday at 10:15 and 11:15 a.m. Singing, fingerplays, rhymes, ABCs, 123s, stories, and much more with Miss Donna and Bear!</v>
      </c>
      <c r="G77" s="1">
        <f>DATA_GOES_HERE!J77</f>
        <v>42459</v>
      </c>
      <c r="H77" s="1">
        <f>DATA_GOES_HERE!R77</f>
        <v>42459</v>
      </c>
      <c r="I77" s="1">
        <f t="shared" ca="1" si="1"/>
        <v>42423</v>
      </c>
      <c r="J77">
        <v>0</v>
      </c>
      <c r="K77">
        <v>31158</v>
      </c>
      <c r="L77" t="s">
        <v>161</v>
      </c>
      <c r="M77">
        <f>VLOOKUP(DATA_GOES_HERE!Y77,VENUEID!$A$2:$B$28,2,TRUE)</f>
        <v>34423</v>
      </c>
      <c r="N77">
        <f>VLOOKUP(DATA_GOES_HERE!AH77,eventTypeID!$A:$C,3,TRUE)</f>
        <v>47</v>
      </c>
      <c r="O77">
        <v>12</v>
      </c>
      <c r="Q77" t="str">
        <f>VLOOKUP(DATA_GOES_HERE!Y39,VENUEID!$A$2:$C100,3,TRUE)</f>
        <v>(615) 862-5854</v>
      </c>
      <c r="R77" s="8">
        <f>DATA_GOES_HERE!M39</f>
        <v>0.75</v>
      </c>
      <c r="W77">
        <f>IF(DATA_GOES_HERE!L39="Monday",1," ")</f>
        <v>1</v>
      </c>
      <c r="X77" t="str">
        <f>IF(DATA_GOES_HERE!L39="Tuesday",1," ")</f>
        <v xml:space="preserve"> </v>
      </c>
      <c r="Y77" t="str">
        <f>IF(DATA_GOES_HERE!L39="Wednesday",1," ")</f>
        <v xml:space="preserve"> </v>
      </c>
      <c r="Z77" t="str">
        <f>IF(DATA_GOES_HERE!L39="Thursday",1," ")</f>
        <v xml:space="preserve"> </v>
      </c>
      <c r="AA77" t="str">
        <f>IF(DATA_GOES_HERE!L39="Friday",1," ")</f>
        <v xml:space="preserve"> </v>
      </c>
      <c r="AB77" t="str">
        <f>IF(DATA_GOES_HERE!L39="Saturday",1," ")</f>
        <v xml:space="preserve"> </v>
      </c>
      <c r="AC77" t="str">
        <f>IF(DATA_GOES_HERE!L39="Sunday",1," ")</f>
        <v xml:space="preserve"> </v>
      </c>
    </row>
    <row r="78" spans="1:29" x14ac:dyDescent="0.25">
      <c r="A78" s="7" t="s">
        <v>153</v>
      </c>
      <c r="B78" t="str">
        <f>DATA_GOES_HERE!A78</f>
        <v xml:space="preserve"> Teen Studio: Crafts, Gaming, Robotics, and More</v>
      </c>
      <c r="E78" s="9" t="str">
        <f>IF((ISTEXT(DATA_GOES_HERE!F40)),(DATA_GOES_HERE!F40),"")</f>
        <v/>
      </c>
      <c r="F78" t="str">
        <f>DATA_GOES_HERE!AI78</f>
        <v>Monday-Thursday when school is in session. We do something different each week, including crafts, gaming, robotics, 3D printing, and more. Join the fun after school! Grades 5-12.</v>
      </c>
      <c r="G78" s="1">
        <f>DATA_GOES_HERE!J78</f>
        <v>42459</v>
      </c>
      <c r="H78" s="1">
        <f>DATA_GOES_HERE!R78</f>
        <v>42459</v>
      </c>
      <c r="I78" s="1">
        <f t="shared" ca="1" si="1"/>
        <v>42423</v>
      </c>
      <c r="J78">
        <v>0</v>
      </c>
      <c r="K78">
        <v>31158</v>
      </c>
      <c r="L78" t="s">
        <v>161</v>
      </c>
      <c r="M78">
        <f>VLOOKUP(DATA_GOES_HERE!Y78,VENUEID!$A$2:$B$28,2,TRUE)</f>
        <v>34423</v>
      </c>
      <c r="N78">
        <f>VLOOKUP(DATA_GOES_HERE!AH78,eventTypeID!$A:$C,3,TRUE)</f>
        <v>35</v>
      </c>
      <c r="O78">
        <v>12</v>
      </c>
      <c r="Q78" t="str">
        <f>VLOOKUP(DATA_GOES_HERE!Y40,VENUEID!$A$2:$C101,3,TRUE)</f>
        <v>(615) 862-5854</v>
      </c>
      <c r="R78" s="8">
        <f>DATA_GOES_HERE!M40</f>
        <v>0.77083333333333337</v>
      </c>
      <c r="W78">
        <f>IF(DATA_GOES_HERE!L40="Monday",1," ")</f>
        <v>1</v>
      </c>
      <c r="X78" t="str">
        <f>IF(DATA_GOES_HERE!L40="Tuesday",1," ")</f>
        <v xml:space="preserve"> </v>
      </c>
      <c r="Y78" t="str">
        <f>IF(DATA_GOES_HERE!L40="Wednesday",1," ")</f>
        <v xml:space="preserve"> </v>
      </c>
      <c r="Z78" t="str">
        <f>IF(DATA_GOES_HERE!L40="Thursday",1," ")</f>
        <v xml:space="preserve"> </v>
      </c>
      <c r="AA78" t="str">
        <f>IF(DATA_GOES_HERE!L40="Friday",1," ")</f>
        <v xml:space="preserve"> </v>
      </c>
      <c r="AB78" t="str">
        <f>IF(DATA_GOES_HERE!L40="Saturday",1," ")</f>
        <v xml:space="preserve"> </v>
      </c>
      <c r="AC78" t="str">
        <f>IF(DATA_GOES_HERE!L40="Sunday",1," ")</f>
        <v xml:space="preserve"> </v>
      </c>
    </row>
    <row r="79" spans="1:29" x14ac:dyDescent="0.25">
      <c r="A79" s="7" t="s">
        <v>153</v>
      </c>
      <c r="B79" t="str">
        <f>DATA_GOES_HERE!A79</f>
        <v xml:space="preserve"> Gentle Yoga for All Levels</v>
      </c>
      <c r="E79" s="9" t="str">
        <f>IF((ISTEXT(DATA_GOES_HERE!F41)),(DATA_GOES_HERE!F41),"")</f>
        <v/>
      </c>
      <c r="F79" t="str">
        <f>DATA_GOES_HERE!AI79</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79" s="1">
        <f>DATA_GOES_HERE!J79</f>
        <v>42459</v>
      </c>
      <c r="H79" s="1">
        <f>DATA_GOES_HERE!R79</f>
        <v>42459</v>
      </c>
      <c r="I79" s="1">
        <f t="shared" ca="1" si="1"/>
        <v>42423</v>
      </c>
      <c r="J79">
        <v>0</v>
      </c>
      <c r="K79">
        <v>31158</v>
      </c>
      <c r="L79" t="s">
        <v>161</v>
      </c>
      <c r="M79">
        <f>VLOOKUP(DATA_GOES_HERE!Y79,VENUEID!$A$2:$B$28,2,TRUE)</f>
        <v>34423</v>
      </c>
      <c r="N79">
        <f>VLOOKUP(DATA_GOES_HERE!AH79,eventTypeID!$A:$C,3,TRUE)</f>
        <v>11</v>
      </c>
      <c r="O79">
        <v>12</v>
      </c>
      <c r="Q79" t="str">
        <f>VLOOKUP(DATA_GOES_HERE!Y41,VENUEID!$A$2:$C102,3,TRUE)</f>
        <v>(615) 862-5854</v>
      </c>
      <c r="R79" s="8">
        <f>DATA_GOES_HERE!M41</f>
        <v>0.66666666666666663</v>
      </c>
      <c r="W79" t="str">
        <f>IF(DATA_GOES_HERE!L41="Monday",1," ")</f>
        <v xml:space="preserve"> </v>
      </c>
      <c r="X79">
        <f>IF(DATA_GOES_HERE!L41="Tuesday",1," ")</f>
        <v>1</v>
      </c>
      <c r="Y79" t="str">
        <f>IF(DATA_GOES_HERE!L41="Wednesday",1," ")</f>
        <v xml:space="preserve"> </v>
      </c>
      <c r="Z79" t="str">
        <f>IF(DATA_GOES_HERE!L41="Thursday",1," ")</f>
        <v xml:space="preserve"> </v>
      </c>
      <c r="AA79" t="str">
        <f>IF(DATA_GOES_HERE!L41="Friday",1," ")</f>
        <v xml:space="preserve"> </v>
      </c>
      <c r="AB79" t="str">
        <f>IF(DATA_GOES_HERE!L41="Saturday",1," ")</f>
        <v xml:space="preserve"> </v>
      </c>
      <c r="AC79" t="str">
        <f>IF(DATA_GOES_HERE!L41="Sunday",1," ")</f>
        <v xml:space="preserve"> </v>
      </c>
    </row>
    <row r="80" spans="1:29" x14ac:dyDescent="0.25">
      <c r="A80" s="7" t="s">
        <v>153</v>
      </c>
      <c r="B80" t="str">
        <f>DATA_GOES_HERE!A80</f>
        <v xml:space="preserve"> Crayon Kids: Crafts and Fun</v>
      </c>
      <c r="E80" s="9" t="str">
        <f>IF((ISTEXT(DATA_GOES_HERE!F42)),(DATA_GOES_HERE!F42),"")</f>
        <v/>
      </c>
      <c r="F80" t="str">
        <f>DATA_GOES_HERE!AI80</f>
        <v>Every Thursday, join Ms. Katie at the library for some crafty fun!</v>
      </c>
      <c r="G80" s="1">
        <f>DATA_GOES_HERE!J80</f>
        <v>42460</v>
      </c>
      <c r="H80" s="1">
        <f>DATA_GOES_HERE!R80</f>
        <v>42460</v>
      </c>
      <c r="I80" s="1">
        <f t="shared" ca="1" si="1"/>
        <v>42423</v>
      </c>
      <c r="J80">
        <v>0</v>
      </c>
      <c r="K80">
        <v>31158</v>
      </c>
      <c r="L80" t="s">
        <v>161</v>
      </c>
      <c r="M80">
        <f>VLOOKUP(DATA_GOES_HERE!Y80,VENUEID!$A$2:$B$28,2,TRUE)</f>
        <v>34423</v>
      </c>
      <c r="N80">
        <f>VLOOKUP(DATA_GOES_HERE!AH80,eventTypeID!$A:$C,3,TRUE)</f>
        <v>11</v>
      </c>
      <c r="O80">
        <v>12</v>
      </c>
      <c r="Q80" t="str">
        <f>VLOOKUP(DATA_GOES_HERE!Y42,VENUEID!$A$2:$C103,3,TRUE)</f>
        <v>(615) 862-5854</v>
      </c>
      <c r="R80" s="8">
        <f>DATA_GOES_HERE!M42</f>
        <v>0.67708333333333337</v>
      </c>
      <c r="W80" t="str">
        <f>IF(DATA_GOES_HERE!L42="Monday",1," ")</f>
        <v xml:space="preserve"> </v>
      </c>
      <c r="X80">
        <f>IF(DATA_GOES_HERE!L42="Tuesday",1," ")</f>
        <v>1</v>
      </c>
      <c r="Y80" t="str">
        <f>IF(DATA_GOES_HERE!L42="Wednesday",1," ")</f>
        <v xml:space="preserve"> </v>
      </c>
      <c r="Z80" t="str">
        <f>IF(DATA_GOES_HERE!L42="Thursday",1," ")</f>
        <v xml:space="preserve"> </v>
      </c>
      <c r="AA80" t="str">
        <f>IF(DATA_GOES_HERE!L42="Friday",1," ")</f>
        <v xml:space="preserve"> </v>
      </c>
      <c r="AB80" t="str">
        <f>IF(DATA_GOES_HERE!L42="Saturday",1," ")</f>
        <v xml:space="preserve"> </v>
      </c>
      <c r="AC80" t="str">
        <f>IF(DATA_GOES_HERE!L42="Sunday",1," ")</f>
        <v xml:space="preserve"> </v>
      </c>
    </row>
    <row r="81" spans="1:29" x14ac:dyDescent="0.25">
      <c r="A81" s="7" t="s">
        <v>153</v>
      </c>
      <c r="B81" t="str">
        <f>DATA_GOES_HERE!A81</f>
        <v xml:space="preserve"> Scrabble Group for All Levels</v>
      </c>
      <c r="E81" s="9" t="str">
        <f>IF((ISTEXT(DATA_GOES_HERE!F43)),(DATA_GOES_HERE!F43),"")</f>
        <v/>
      </c>
      <c r="F81" t="str">
        <f>DATA_GOES_HERE!AI81</f>
        <v>Every Thursday, play Scrabble the old-fashioned way&amp;hellip; on a board! All levels of players welcome. Bring your board if you have one.</v>
      </c>
      <c r="G81" s="1">
        <f>DATA_GOES_HERE!J81</f>
        <v>42460</v>
      </c>
      <c r="H81" s="1">
        <f>DATA_GOES_HERE!R81</f>
        <v>42460</v>
      </c>
      <c r="I81" s="1">
        <f t="shared" ca="1" si="1"/>
        <v>42423</v>
      </c>
      <c r="J81">
        <v>0</v>
      </c>
      <c r="K81">
        <v>31158</v>
      </c>
      <c r="L81" t="s">
        <v>161</v>
      </c>
      <c r="M81">
        <f>VLOOKUP(DATA_GOES_HERE!Y81,VENUEID!$A$2:$B$28,2,TRUE)</f>
        <v>34423</v>
      </c>
      <c r="N81">
        <f>VLOOKUP(DATA_GOES_HERE!AH81,eventTypeID!$A:$C,3,TRUE)</f>
        <v>11</v>
      </c>
      <c r="O81">
        <v>12</v>
      </c>
      <c r="Q81" t="str">
        <f>VLOOKUP(DATA_GOES_HERE!Y43,VENUEID!$A$2:$C104,3,TRUE)</f>
        <v>(615) 862-5854</v>
      </c>
      <c r="R81" s="8">
        <f>DATA_GOES_HERE!M43</f>
        <v>0.75</v>
      </c>
      <c r="W81" t="str">
        <f>IF(DATA_GOES_HERE!L43="Monday",1," ")</f>
        <v xml:space="preserve"> </v>
      </c>
      <c r="X81">
        <f>IF(DATA_GOES_HERE!L43="Tuesday",1," ")</f>
        <v>1</v>
      </c>
      <c r="Y81" t="str">
        <f>IF(DATA_GOES_HERE!L43="Wednesday",1," ")</f>
        <v xml:space="preserve"> </v>
      </c>
      <c r="Z81" t="str">
        <f>IF(DATA_GOES_HERE!L43="Thursday",1," ")</f>
        <v xml:space="preserve"> </v>
      </c>
      <c r="AA81" t="str">
        <f>IF(DATA_GOES_HERE!L43="Friday",1," ")</f>
        <v xml:space="preserve"> </v>
      </c>
      <c r="AB81" t="str">
        <f>IF(DATA_GOES_HERE!L43="Saturday",1," ")</f>
        <v xml:space="preserve"> </v>
      </c>
      <c r="AC81" t="str">
        <f>IF(DATA_GOES_HERE!L43="Sunday",1," ")</f>
        <v xml:space="preserve"> </v>
      </c>
    </row>
    <row r="82" spans="1:29" x14ac:dyDescent="0.25">
      <c r="A82" s="7" t="s">
        <v>153</v>
      </c>
      <c r="B82" t="str">
        <f>DATA_GOES_HERE!A82</f>
        <v xml:space="preserve"> Teen Studio: Crafts, Gaming, Robotics, and More</v>
      </c>
      <c r="E82" s="9" t="str">
        <f>IF((ISTEXT(DATA_GOES_HERE!F44)),(DATA_GOES_HERE!F44),"")</f>
        <v/>
      </c>
      <c r="F82" t="str">
        <f>DATA_GOES_HERE!AI82</f>
        <v>Monday-Thursday when school is in session. We do something different each week, including crafts, gaming, robotics, 3D printing, and more. Join the fun after school! Grades 5-12.</v>
      </c>
      <c r="G82" s="1">
        <f>DATA_GOES_HERE!J82</f>
        <v>42460</v>
      </c>
      <c r="H82" s="1">
        <f>DATA_GOES_HERE!R82</f>
        <v>42460</v>
      </c>
      <c r="I82" s="1">
        <f t="shared" ca="1" si="1"/>
        <v>42423</v>
      </c>
      <c r="J82">
        <v>0</v>
      </c>
      <c r="K82">
        <v>31158</v>
      </c>
      <c r="L82" t="s">
        <v>161</v>
      </c>
      <c r="M82">
        <f>VLOOKUP(DATA_GOES_HERE!Y82,VENUEID!$A$2:$B$28,2,TRUE)</f>
        <v>34423</v>
      </c>
      <c r="N82">
        <f>VLOOKUP(DATA_GOES_HERE!AH82,eventTypeID!$A:$C,3,TRUE)</f>
        <v>35</v>
      </c>
      <c r="O82">
        <v>12</v>
      </c>
      <c r="Q82" t="str">
        <f>VLOOKUP(DATA_GOES_HERE!Y44,VENUEID!$A$2:$C105,3,TRUE)</f>
        <v>(615) 862-5854</v>
      </c>
      <c r="R82" s="8">
        <f>DATA_GOES_HERE!M44</f>
        <v>0.77083333333333337</v>
      </c>
      <c r="W82" t="str">
        <f>IF(DATA_GOES_HERE!L44="Monday",1," ")</f>
        <v xml:space="preserve"> </v>
      </c>
      <c r="X82">
        <f>IF(DATA_GOES_HERE!L44="Tuesday",1," ")</f>
        <v>1</v>
      </c>
      <c r="Y82" t="str">
        <f>IF(DATA_GOES_HERE!L44="Wednesday",1," ")</f>
        <v xml:space="preserve"> </v>
      </c>
      <c r="Z82" t="str">
        <f>IF(DATA_GOES_HERE!L44="Thursday",1," ")</f>
        <v xml:space="preserve"> </v>
      </c>
      <c r="AA82" t="str">
        <f>IF(DATA_GOES_HERE!L44="Friday",1," ")</f>
        <v xml:space="preserve"> </v>
      </c>
      <c r="AB82" t="str">
        <f>IF(DATA_GOES_HERE!L44="Saturday",1," ")</f>
        <v xml:space="preserve"> </v>
      </c>
      <c r="AC82" t="str">
        <f>IF(DATA_GOES_HERE!L44="Sunday",1," ")</f>
        <v xml:space="preserve"> </v>
      </c>
    </row>
    <row r="83" spans="1:29" x14ac:dyDescent="0.25">
      <c r="A83" s="7" t="s">
        <v>153</v>
      </c>
      <c r="B83" t="str">
        <f>DATA_GOES_HERE!A83</f>
        <v xml:space="preserve"> Music Production Workshop</v>
      </c>
      <c r="E83" s="9" t="str">
        <f>IF((ISTEXT(DATA_GOES_HERE!F45)),(DATA_GOES_HERE!F45),"")</f>
        <v/>
      </c>
      <c r="F83" t="str">
        <f>DATA_GOES_HERE!AI83</f>
        <v>Every Thursday when school is in session. Learn how to make beats and music tracks using Logic Pro. These workshops are open to producers of all levels, as well as songwriters, singers, rappers, and anyone interested in producing their own music. Grades 7-12.</v>
      </c>
      <c r="G83" s="1">
        <f>DATA_GOES_HERE!J83</f>
        <v>42460</v>
      </c>
      <c r="H83" s="1">
        <f>DATA_GOES_HERE!R83</f>
        <v>42460</v>
      </c>
      <c r="I83" s="1">
        <f t="shared" ca="1" si="1"/>
        <v>42423</v>
      </c>
      <c r="J83">
        <v>0</v>
      </c>
      <c r="K83">
        <v>31158</v>
      </c>
      <c r="L83" t="s">
        <v>161</v>
      </c>
      <c r="M83">
        <f>VLOOKUP(DATA_GOES_HERE!Y83,VENUEID!$A$2:$B$28,2,TRUE)</f>
        <v>34423</v>
      </c>
      <c r="N83">
        <f>VLOOKUP(DATA_GOES_HERE!AH83,eventTypeID!$A:$C,3,TRUE)</f>
        <v>35</v>
      </c>
      <c r="O83">
        <v>12</v>
      </c>
      <c r="Q83" t="str">
        <f>VLOOKUP(DATA_GOES_HERE!Y45,VENUEID!$A$2:$C106,3,TRUE)</f>
        <v>(615) 862-5854</v>
      </c>
      <c r="R83" s="8">
        <f>DATA_GOES_HERE!M45</f>
        <v>0.42708333333333331</v>
      </c>
      <c r="W83" t="str">
        <f>IF(DATA_GOES_HERE!L45="Monday",1," ")</f>
        <v xml:space="preserve"> </v>
      </c>
      <c r="X83" t="str">
        <f>IF(DATA_GOES_HERE!L45="Tuesday",1," ")</f>
        <v xml:space="preserve"> </v>
      </c>
      <c r="Y83">
        <f>IF(DATA_GOES_HERE!L45="Wednesday",1," ")</f>
        <v>1</v>
      </c>
      <c r="Z83" t="str">
        <f>IF(DATA_GOES_HERE!L45="Thursday",1," ")</f>
        <v xml:space="preserve"> </v>
      </c>
      <c r="AA83" t="str">
        <f>IF(DATA_GOES_HERE!L45="Friday",1," ")</f>
        <v xml:space="preserve"> </v>
      </c>
      <c r="AB83" t="str">
        <f>IF(DATA_GOES_HERE!L45="Saturday",1," ")</f>
        <v xml:space="preserve"> </v>
      </c>
      <c r="AC83" t="str">
        <f>IF(DATA_GOES_HERE!L45="Sunday",1," ")</f>
        <v xml:space="preserve"> </v>
      </c>
    </row>
    <row r="84" spans="1:29" x14ac:dyDescent="0.25">
      <c r="A84" s="7" t="s">
        <v>153</v>
      </c>
      <c r="B84" t="str">
        <f>DATA_GOES_HERE!A84</f>
        <v xml:space="preserve"> Swing Dance Class</v>
      </c>
      <c r="E84" s="9" t="str">
        <f>IF((ISTEXT(DATA_GOES_HERE!F46)),(DATA_GOES_HERE!F46),"")</f>
        <v/>
      </c>
      <c r="F84" t="str">
        <f>DATA_GOES_HERE!AI84</f>
        <v>Swing in spring and learn basic dance moves from Nashville Swing Dance Foundation teachers.</v>
      </c>
      <c r="G84" s="1">
        <f>DATA_GOES_HERE!J84</f>
        <v>42460</v>
      </c>
      <c r="H84" s="1">
        <f>DATA_GOES_HERE!R84</f>
        <v>42460</v>
      </c>
      <c r="I84" s="1">
        <f t="shared" ca="1" si="1"/>
        <v>42423</v>
      </c>
      <c r="J84">
        <v>0</v>
      </c>
      <c r="K84">
        <v>31158</v>
      </c>
      <c r="L84" t="s">
        <v>161</v>
      </c>
      <c r="M84">
        <f>VLOOKUP(DATA_GOES_HERE!Y84,VENUEID!$A$2:$B$28,2,TRUE)</f>
        <v>34423</v>
      </c>
      <c r="N84">
        <f>VLOOKUP(DATA_GOES_HERE!AH84,eventTypeID!$A:$C,3,TRUE)</f>
        <v>11</v>
      </c>
      <c r="O84">
        <v>12</v>
      </c>
      <c r="Q84" t="str">
        <f>VLOOKUP(DATA_GOES_HERE!Y46,VENUEID!$A$2:$C107,3,TRUE)</f>
        <v>(615) 862-5854</v>
      </c>
      <c r="R84" s="8">
        <f>DATA_GOES_HERE!M46</f>
        <v>0.46875</v>
      </c>
      <c r="W84" t="str">
        <f>IF(DATA_GOES_HERE!L46="Monday",1," ")</f>
        <v xml:space="preserve"> </v>
      </c>
      <c r="X84" t="str">
        <f>IF(DATA_GOES_HERE!L46="Tuesday",1," ")</f>
        <v xml:space="preserve"> </v>
      </c>
      <c r="Y84">
        <f>IF(DATA_GOES_HERE!L46="Wednesday",1," ")</f>
        <v>1</v>
      </c>
      <c r="Z84" t="str">
        <f>IF(DATA_GOES_HERE!L46="Thursday",1," ")</f>
        <v xml:space="preserve"> </v>
      </c>
      <c r="AA84" t="str">
        <f>IF(DATA_GOES_HERE!L46="Friday",1," ")</f>
        <v xml:space="preserve"> </v>
      </c>
      <c r="AB84" t="str">
        <f>IF(DATA_GOES_HERE!L46="Saturday",1," ")</f>
        <v xml:space="preserve"> </v>
      </c>
      <c r="AC84" t="str">
        <f>IF(DATA_GOES_HERE!L46="Sunday",1," ")</f>
        <v xml:space="preserve"> </v>
      </c>
    </row>
    <row r="85" spans="1:29" x14ac:dyDescent="0.25">
      <c r="A85" s="7" t="s">
        <v>153</v>
      </c>
      <c r="B85" t="str">
        <f>DATA_GOES_HERE!A85</f>
        <v xml:space="preserve"> Teen Studio: Crafts, Gaming, Robotics, and More</v>
      </c>
      <c r="E85" s="9" t="str">
        <f>IF((ISTEXT(DATA_GOES_HERE!#REF!)),(DATA_GOES_HERE!#REF!),"")</f>
        <v/>
      </c>
      <c r="F85" t="str">
        <f>DATA_GOES_HERE!AI85</f>
        <v>Monday-Thursday when school is in session. We do something different each week, including crafts, gaming, robotics, 3D printing, and more. Join the fun after school! Grades 5-12.</v>
      </c>
      <c r="G85" s="1">
        <f>DATA_GOES_HERE!J85</f>
        <v>42461</v>
      </c>
      <c r="H85" s="1">
        <f>DATA_GOES_HERE!R85</f>
        <v>42461</v>
      </c>
      <c r="I85" s="1">
        <f t="shared" ca="1" si="1"/>
        <v>42423</v>
      </c>
      <c r="J85">
        <v>0</v>
      </c>
      <c r="K85">
        <v>31158</v>
      </c>
      <c r="L85" t="s">
        <v>161</v>
      </c>
      <c r="M85">
        <f>VLOOKUP(DATA_GOES_HERE!Y85,VENUEID!$A$2:$B$28,2,TRUE)</f>
        <v>34423</v>
      </c>
      <c r="N85">
        <f>VLOOKUP(DATA_GOES_HERE!AH85,eventTypeID!$A:$C,3,TRUE)</f>
        <v>35</v>
      </c>
      <c r="Q85" t="e">
        <f>VLOOKUP(DATA_GOES_HERE!#REF!,VENUEID!$A$2:$C108,3,TRUE)</f>
        <v>#REF!</v>
      </c>
      <c r="R85" s="8" t="e">
        <f>DATA_GOES_HERE!#REF!</f>
        <v>#REF!</v>
      </c>
      <c r="W85" t="e">
        <f>IF(DATA_GOES_HERE!#REF!="Monday",1," ")</f>
        <v>#REF!</v>
      </c>
      <c r="X85" t="e">
        <f>IF(DATA_GOES_HERE!#REF!="Tuesday",1," ")</f>
        <v>#REF!</v>
      </c>
      <c r="Y85" t="e">
        <f>IF(DATA_GOES_HERE!#REF!="Wednesday",1," ")</f>
        <v>#REF!</v>
      </c>
      <c r="Z85" t="e">
        <f>IF(DATA_GOES_HERE!#REF!="Thursday",1," ")</f>
        <v>#REF!</v>
      </c>
      <c r="AA85" t="e">
        <f>IF(DATA_GOES_HERE!#REF!="Friday",1," ")</f>
        <v>#REF!</v>
      </c>
      <c r="AB85" t="e">
        <f>IF(DATA_GOES_HERE!#REF!="Saturday",1," ")</f>
        <v>#REF!</v>
      </c>
      <c r="AC85" t="e">
        <f>IF(DATA_GOES_HERE!#REF!="Sunday",1," ")</f>
        <v>#REF!</v>
      </c>
    </row>
    <row r="86" spans="1:29" x14ac:dyDescent="0.25">
      <c r="A86" s="7" t="s">
        <v>153</v>
      </c>
      <c r="B86" t="str">
        <f>DATA_GOES_HERE!A86</f>
        <v xml:space="preserve"> Friends of the Bellevue Branch Library Meeting</v>
      </c>
      <c r="E86" s="9" t="str">
        <f>IF((ISTEXT(DATA_GOES_HERE!#REF!)),(DATA_GOES_HERE!#REF!),"")</f>
        <v/>
      </c>
      <c r="F86" t="str">
        <f>DATA_GOES_HERE!AI86</f>
        <v>Every 2nd Saturday, find out how you can get involved at the Bellevue Branch. New members are always welcome.</v>
      </c>
      <c r="G86" s="1">
        <f>DATA_GOES_HERE!J86</f>
        <v>42462</v>
      </c>
      <c r="H86" s="1">
        <f>DATA_GOES_HERE!R86</f>
        <v>42462</v>
      </c>
      <c r="I86" s="1">
        <f t="shared" ca="1" si="1"/>
        <v>42423</v>
      </c>
      <c r="J86">
        <v>0</v>
      </c>
      <c r="K86">
        <v>31158</v>
      </c>
      <c r="L86" t="s">
        <v>161</v>
      </c>
      <c r="M86">
        <f>VLOOKUP(DATA_GOES_HERE!Y86,VENUEID!$A$2:$B$28,2,TRUE)</f>
        <v>34423</v>
      </c>
      <c r="N86">
        <f>VLOOKUP(DATA_GOES_HERE!AH86,eventTypeID!$A:$C,3,TRUE)</f>
        <v>11</v>
      </c>
      <c r="Q86" t="e">
        <f>VLOOKUP(DATA_GOES_HERE!#REF!,VENUEID!$A$2:$C109,3,TRUE)</f>
        <v>#REF!</v>
      </c>
      <c r="R86" s="8" t="e">
        <f>DATA_GOES_HERE!#REF!</f>
        <v>#REF!</v>
      </c>
      <c r="W86" t="e">
        <f>IF(DATA_GOES_HERE!#REF!="Monday",1," ")</f>
        <v>#REF!</v>
      </c>
      <c r="X86" t="e">
        <f>IF(DATA_GOES_HERE!#REF!="Tuesday",1," ")</f>
        <v>#REF!</v>
      </c>
      <c r="Y86" t="e">
        <f>IF(DATA_GOES_HERE!#REF!="Wednesday",1," ")</f>
        <v>#REF!</v>
      </c>
      <c r="Z86" t="e">
        <f>IF(DATA_GOES_HERE!#REF!="Thursday",1," ")</f>
        <v>#REF!</v>
      </c>
      <c r="AA86" t="e">
        <f>IF(DATA_GOES_HERE!#REF!="Friday",1," ")</f>
        <v>#REF!</v>
      </c>
      <c r="AB86" t="e">
        <f>IF(DATA_GOES_HERE!#REF!="Saturday",1," ")</f>
        <v>#REF!</v>
      </c>
      <c r="AC86" t="e">
        <f>IF(DATA_GOES_HERE!#REF!="Sunday",1," ")</f>
        <v>#REF!</v>
      </c>
    </row>
    <row r="87" spans="1:29" x14ac:dyDescent="0.25">
      <c r="A87" s="7" t="s">
        <v>153</v>
      </c>
      <c r="B87" t="str">
        <f>DATA_GOES_HERE!A87</f>
        <v xml:space="preserve"> Storyland Saturdays: Preschool Story Time</v>
      </c>
      <c r="E87" s="9" t="str">
        <f>IF((ISTEXT(DATA_GOES_HERE!#REF!)),(DATA_GOES_HERE!#REF!),"")</f>
        <v/>
      </c>
      <c r="F87" t="str">
        <f>DATA_GOES_HERE!AI87</f>
        <v>Every Saturday, come to the library for some super stories, songs, and silliness!</v>
      </c>
      <c r="G87" s="1">
        <f>DATA_GOES_HERE!J87</f>
        <v>42462</v>
      </c>
      <c r="H87" s="1">
        <f>DATA_GOES_HERE!R87</f>
        <v>42462</v>
      </c>
      <c r="I87" s="1">
        <f t="shared" ca="1" si="1"/>
        <v>42423</v>
      </c>
      <c r="J87">
        <v>0</v>
      </c>
      <c r="K87">
        <v>31158</v>
      </c>
      <c r="L87" t="s">
        <v>161</v>
      </c>
      <c r="M87">
        <f>VLOOKUP(DATA_GOES_HERE!Y87,VENUEID!$A$2:$B$28,2,TRUE)</f>
        <v>34423</v>
      </c>
      <c r="N87">
        <f>VLOOKUP(DATA_GOES_HERE!AH87,eventTypeID!$A:$C,3,TRUE)</f>
        <v>47</v>
      </c>
      <c r="Q87" t="e">
        <f>VLOOKUP(DATA_GOES_HERE!#REF!,VENUEID!$A$2:$C110,3,TRUE)</f>
        <v>#REF!</v>
      </c>
      <c r="R87" s="8" t="e">
        <f>DATA_GOES_HERE!#REF!</f>
        <v>#REF!</v>
      </c>
      <c r="W87" t="e">
        <f>IF(DATA_GOES_HERE!#REF!="Monday",1," ")</f>
        <v>#REF!</v>
      </c>
      <c r="X87" t="e">
        <f>IF(DATA_GOES_HERE!#REF!="Tuesday",1," ")</f>
        <v>#REF!</v>
      </c>
      <c r="Y87" t="e">
        <f>IF(DATA_GOES_HERE!#REF!="Wednesday",1," ")</f>
        <v>#REF!</v>
      </c>
      <c r="Z87" t="e">
        <f>IF(DATA_GOES_HERE!#REF!="Thursday",1," ")</f>
        <v>#REF!</v>
      </c>
      <c r="AA87" t="e">
        <f>IF(DATA_GOES_HERE!#REF!="Friday",1," ")</f>
        <v>#REF!</v>
      </c>
      <c r="AB87" t="e">
        <f>IF(DATA_GOES_HERE!#REF!="Saturday",1," ")</f>
        <v>#REF!</v>
      </c>
      <c r="AC87" t="e">
        <f>IF(DATA_GOES_HERE!#REF!="Sunday",1," ")</f>
        <v>#REF!</v>
      </c>
    </row>
    <row r="88" spans="1:29" x14ac:dyDescent="0.25">
      <c r="A88" s="7" t="s">
        <v>153</v>
      </c>
      <c r="B88" t="str">
        <f>DATA_GOES_HERE!A88</f>
        <v xml:space="preserve"> READing Paws: Read with Snickers</v>
      </c>
      <c r="E88" s="9" t="str">
        <f>IF((ISTEXT(DATA_GOES_HERE!#REF!)),(DATA_GOES_HERE!#REF!),"")</f>
        <v/>
      </c>
      <c r="F88" t="str">
        <f>DATA_GOES_HERE!AI88</f>
        <v>Every 1st Saturday, visit with Snickers the dog, your canine friend who loves to listen while you read aloud. Bring your own book or choose one from the library. Registration is required. Please call (615) 862-5854 to register.</v>
      </c>
      <c r="G88" s="1">
        <f>DATA_GOES_HERE!J88</f>
        <v>42462</v>
      </c>
      <c r="H88" s="1">
        <f>DATA_GOES_HERE!R88</f>
        <v>42462</v>
      </c>
      <c r="I88" s="1">
        <f t="shared" ca="1" si="1"/>
        <v>42423</v>
      </c>
      <c r="J88">
        <v>0</v>
      </c>
      <c r="K88">
        <v>31158</v>
      </c>
      <c r="L88" t="s">
        <v>161</v>
      </c>
      <c r="M88">
        <f>VLOOKUP(DATA_GOES_HERE!Y88,VENUEID!$A$2:$B$28,2,TRUE)</f>
        <v>34423</v>
      </c>
      <c r="N88">
        <f>VLOOKUP(DATA_GOES_HERE!AH88,eventTypeID!$A:$C,3,TRUE)</f>
        <v>47</v>
      </c>
      <c r="Q88" t="e">
        <f>VLOOKUP(DATA_GOES_HERE!#REF!,VENUEID!$A$2:$C111,3,TRUE)</f>
        <v>#REF!</v>
      </c>
      <c r="R88" s="8" t="e">
        <f>DATA_GOES_HERE!#REF!</f>
        <v>#REF!</v>
      </c>
      <c r="W88" t="e">
        <f>IF(DATA_GOES_HERE!#REF!="Monday",1," ")</f>
        <v>#REF!</v>
      </c>
      <c r="X88" t="e">
        <f>IF(DATA_GOES_HERE!#REF!="Tuesday",1," ")</f>
        <v>#REF!</v>
      </c>
      <c r="Y88" t="e">
        <f>IF(DATA_GOES_HERE!#REF!="Wednesday",1," ")</f>
        <v>#REF!</v>
      </c>
      <c r="Z88" t="e">
        <f>IF(DATA_GOES_HERE!#REF!="Thursday",1," ")</f>
        <v>#REF!</v>
      </c>
      <c r="AA88" t="e">
        <f>IF(DATA_GOES_HERE!#REF!="Friday",1," ")</f>
        <v>#REF!</v>
      </c>
      <c r="AB88" t="e">
        <f>IF(DATA_GOES_HERE!#REF!="Saturday",1," ")</f>
        <v>#REF!</v>
      </c>
      <c r="AC88" t="e">
        <f>IF(DATA_GOES_HERE!#REF!="Sunday",1," ")</f>
        <v>#REF!</v>
      </c>
    </row>
    <row r="89" spans="1:29" x14ac:dyDescent="0.25">
      <c r="A89" s="7" t="s">
        <v>153</v>
      </c>
      <c r="B89" t="str">
        <f>DATA_GOES_HERE!A89</f>
        <v xml:space="preserve"> International Book Day Celebration: Dress Up As Your Favorite Character</v>
      </c>
      <c r="E89" s="9" t="str">
        <f>IF((ISTEXT(DATA_GOES_HERE!#REF!)),(DATA_GOES_HERE!#REF!),"")</f>
        <v/>
      </c>
      <c r="F89" t="str">
        <f>DATA_GOES_HERE!AI89</f>
        <v>Celebrate International Book Day by dressing up as your favorite book character! We'll have a fun time featuring stories, games, and refreshments.</v>
      </c>
      <c r="G89" s="1">
        <f>DATA_GOES_HERE!J89</f>
        <v>42462</v>
      </c>
      <c r="H89" s="1">
        <f>DATA_GOES_HERE!R89</f>
        <v>42462</v>
      </c>
      <c r="I89" s="1">
        <f t="shared" ca="1" si="1"/>
        <v>42423</v>
      </c>
      <c r="J89">
        <v>0</v>
      </c>
      <c r="K89">
        <v>31158</v>
      </c>
      <c r="L89" t="s">
        <v>161</v>
      </c>
      <c r="M89">
        <f>VLOOKUP(DATA_GOES_HERE!Y89,VENUEID!$A$2:$B$28,2,TRUE)</f>
        <v>34423</v>
      </c>
      <c r="N89">
        <f>VLOOKUP(DATA_GOES_HERE!AH89,eventTypeID!$A:$C,3,TRUE)</f>
        <v>47</v>
      </c>
      <c r="Q89" t="e">
        <f>VLOOKUP(DATA_GOES_HERE!#REF!,VENUEID!$A$2:$C112,3,TRUE)</f>
        <v>#REF!</v>
      </c>
      <c r="R89" s="8" t="e">
        <f>DATA_GOES_HERE!#REF!</f>
        <v>#REF!</v>
      </c>
      <c r="W89" t="e">
        <f>IF(DATA_GOES_HERE!#REF!="Monday",1," ")</f>
        <v>#REF!</v>
      </c>
      <c r="X89" t="e">
        <f>IF(DATA_GOES_HERE!#REF!="Tuesday",1," ")</f>
        <v>#REF!</v>
      </c>
      <c r="Y89" t="e">
        <f>IF(DATA_GOES_HERE!#REF!="Wednesday",1," ")</f>
        <v>#REF!</v>
      </c>
      <c r="Z89" t="e">
        <f>IF(DATA_GOES_HERE!#REF!="Thursday",1," ")</f>
        <v>#REF!</v>
      </c>
      <c r="AA89" t="e">
        <f>IF(DATA_GOES_HERE!#REF!="Friday",1," ")</f>
        <v>#REF!</v>
      </c>
      <c r="AB89" t="e">
        <f>IF(DATA_GOES_HERE!#REF!="Saturday",1," ")</f>
        <v>#REF!</v>
      </c>
      <c r="AC89" t="e">
        <f>IF(DATA_GOES_HERE!#REF!="Sunday",1," ")</f>
        <v>#REF!</v>
      </c>
    </row>
    <row r="90" spans="1:29" x14ac:dyDescent="0.25">
      <c r="A90" s="7" t="s">
        <v>153</v>
      </c>
      <c r="B90" t="str">
        <f>DATA_GOES_HERE!A90</f>
        <v xml:space="preserve"> Mother Goose Moments</v>
      </c>
      <c r="E90" s="9" t="str">
        <f>IF((ISTEXT(DATA_GOES_HERE!#REF!)),(DATA_GOES_HERE!#REF!),"")</f>
        <v/>
      </c>
      <c r="F90" t="str">
        <f>DATA_GOES_HERE!AI90</f>
        <v>Every Monday, babies and their caregivers are welcome to join Miss Donna for rhymes, songs, fingerplays, ABCs, 123s, stories, and more. For babies through 24 months old.</v>
      </c>
      <c r="G90" s="1">
        <f>DATA_GOES_HERE!J90</f>
        <v>42464</v>
      </c>
      <c r="H90" s="1">
        <f>DATA_GOES_HERE!R90</f>
        <v>42464</v>
      </c>
      <c r="I90" s="1">
        <f t="shared" ca="1" si="1"/>
        <v>42423</v>
      </c>
      <c r="J90">
        <v>0</v>
      </c>
      <c r="K90">
        <v>31158</v>
      </c>
      <c r="L90" t="s">
        <v>161</v>
      </c>
      <c r="M90">
        <f>VLOOKUP(DATA_GOES_HERE!Y90,VENUEID!$A$2:$B$28,2,TRUE)</f>
        <v>34423</v>
      </c>
      <c r="N90">
        <f>VLOOKUP(DATA_GOES_HERE!AH90,eventTypeID!$A:$C,3,TRUE)</f>
        <v>47</v>
      </c>
      <c r="Q90" t="e">
        <f>VLOOKUP(DATA_GOES_HERE!#REF!,VENUEID!$A$2:$C113,3,TRUE)</f>
        <v>#REF!</v>
      </c>
      <c r="R90" s="8" t="e">
        <f>DATA_GOES_HERE!#REF!</f>
        <v>#REF!</v>
      </c>
      <c r="W90" t="e">
        <f>IF(DATA_GOES_HERE!#REF!="Monday",1," ")</f>
        <v>#REF!</v>
      </c>
      <c r="X90" t="e">
        <f>IF(DATA_GOES_HERE!#REF!="Tuesday",1," ")</f>
        <v>#REF!</v>
      </c>
      <c r="Y90" t="e">
        <f>IF(DATA_GOES_HERE!#REF!="Wednesday",1," ")</f>
        <v>#REF!</v>
      </c>
      <c r="Z90" t="e">
        <f>IF(DATA_GOES_HERE!#REF!="Thursday",1," ")</f>
        <v>#REF!</v>
      </c>
      <c r="AA90" t="e">
        <f>IF(DATA_GOES_HERE!#REF!="Friday",1," ")</f>
        <v>#REF!</v>
      </c>
      <c r="AB90" t="e">
        <f>IF(DATA_GOES_HERE!#REF!="Saturday",1," ")</f>
        <v>#REF!</v>
      </c>
      <c r="AC90" t="e">
        <f>IF(DATA_GOES_HERE!#REF!="Sunday",1," ")</f>
        <v>#REF!</v>
      </c>
    </row>
    <row r="91" spans="1:29" x14ac:dyDescent="0.25">
      <c r="A91" s="7" t="s">
        <v>153</v>
      </c>
      <c r="B91" t="str">
        <f>DATA_GOES_HERE!A91</f>
        <v xml:space="preserve"> Documentary Screening: Aging In Place by NPT Reports</v>
      </c>
      <c r="E91" s="9" t="str">
        <f>IF((ISTEXT(DATA_GOES_HERE!#REF!)),(DATA_GOES_HERE!#REF!),"")</f>
        <v/>
      </c>
      <c r="F91" t="str">
        <f>DATA_GOES_HERE!AI91</f>
        <v>Nashville Public Television&amp;rsquo;s NPT Reports: Aging Matters series examines what it takes for Tennesseans to successfully age in place.&amp;nbsp;In the documentary you will hear from Americans facing decisions now. What are the common challenges, are there examples of people making it work?&amp;nbsp;When the time comes, what do we really want? What are our options? Have we prepared enough to make it work? On this edition of Aging Matters, we will look at the realities of aging in place and learn what it takes to make our ideals match the reality.</v>
      </c>
      <c r="G91" s="1">
        <f>DATA_GOES_HERE!J91</f>
        <v>42464</v>
      </c>
      <c r="H91" s="1">
        <f>DATA_GOES_HERE!R91</f>
        <v>42464</v>
      </c>
      <c r="I91" s="1">
        <f t="shared" ca="1" si="1"/>
        <v>42423</v>
      </c>
      <c r="J91">
        <v>0</v>
      </c>
      <c r="K91">
        <v>31158</v>
      </c>
      <c r="L91" t="s">
        <v>161</v>
      </c>
      <c r="M91">
        <f>VLOOKUP(DATA_GOES_HERE!Y91,VENUEID!$A$2:$B$28,2,TRUE)</f>
        <v>34423</v>
      </c>
      <c r="N91">
        <f>VLOOKUP(DATA_GOES_HERE!AH91,eventTypeID!$A:$C,3,TRUE)</f>
        <v>11</v>
      </c>
      <c r="Q91" t="e">
        <f>VLOOKUP(DATA_GOES_HERE!#REF!,VENUEID!$A$2:$C114,3,TRUE)</f>
        <v>#REF!</v>
      </c>
      <c r="R91" s="8" t="e">
        <f>DATA_GOES_HERE!#REF!</f>
        <v>#REF!</v>
      </c>
      <c r="W91" t="e">
        <f>IF(DATA_GOES_HERE!#REF!="Monday",1," ")</f>
        <v>#REF!</v>
      </c>
      <c r="X91" t="e">
        <f>IF(DATA_GOES_HERE!#REF!="Tuesday",1," ")</f>
        <v>#REF!</v>
      </c>
      <c r="Y91" t="e">
        <f>IF(DATA_GOES_HERE!#REF!="Wednesday",1," ")</f>
        <v>#REF!</v>
      </c>
      <c r="Z91" t="e">
        <f>IF(DATA_GOES_HERE!#REF!="Thursday",1," ")</f>
        <v>#REF!</v>
      </c>
      <c r="AA91" t="e">
        <f>IF(DATA_GOES_HERE!#REF!="Friday",1," ")</f>
        <v>#REF!</v>
      </c>
      <c r="AB91" t="e">
        <f>IF(DATA_GOES_HERE!#REF!="Saturday",1," ")</f>
        <v>#REF!</v>
      </c>
      <c r="AC91" t="e">
        <f>IF(DATA_GOES_HERE!#REF!="Sunday",1," ")</f>
        <v>#REF!</v>
      </c>
    </row>
    <row r="92" spans="1:29" x14ac:dyDescent="0.25">
      <c r="A92" s="7" t="s">
        <v>153</v>
      </c>
      <c r="B92" t="str">
        <f>DATA_GOES_HERE!A92</f>
        <v xml:space="preserve"> Teen Studio: Crafts, Gaming, Robotics, and More</v>
      </c>
      <c r="E92" s="9" t="str">
        <f>IF((ISTEXT(DATA_GOES_HERE!#REF!)),(DATA_GOES_HERE!#REF!),"")</f>
        <v/>
      </c>
      <c r="F92" t="str">
        <f>DATA_GOES_HERE!AI92</f>
        <v>Monday-Thursday when school is in session. We do something different each week, including crafts, gaming, robotics, 3D printing, and more. Join the fun after school! Grades 5-12.</v>
      </c>
      <c r="G92" s="1">
        <f>DATA_GOES_HERE!J92</f>
        <v>42464</v>
      </c>
      <c r="H92" s="1">
        <f>DATA_GOES_HERE!R92</f>
        <v>42464</v>
      </c>
      <c r="I92" s="1">
        <f t="shared" ca="1" si="1"/>
        <v>42423</v>
      </c>
      <c r="J92">
        <v>0</v>
      </c>
      <c r="K92">
        <v>31158</v>
      </c>
      <c r="L92" t="s">
        <v>161</v>
      </c>
      <c r="M92">
        <f>VLOOKUP(DATA_GOES_HERE!Y92,VENUEID!$A$2:$B$28,2,TRUE)</f>
        <v>34423</v>
      </c>
      <c r="N92">
        <f>VLOOKUP(DATA_GOES_HERE!AH92,eventTypeID!$A:$C,3,TRUE)</f>
        <v>35</v>
      </c>
      <c r="Q92" t="e">
        <f>VLOOKUP(DATA_GOES_HERE!#REF!,VENUEID!$A$2:$C115,3,TRUE)</f>
        <v>#REF!</v>
      </c>
      <c r="R92" s="8" t="e">
        <f>DATA_GOES_HERE!#REF!</f>
        <v>#REF!</v>
      </c>
      <c r="W92" t="e">
        <f>IF(DATA_GOES_HERE!#REF!="Monday",1," ")</f>
        <v>#REF!</v>
      </c>
      <c r="X92" t="e">
        <f>IF(DATA_GOES_HERE!#REF!="Tuesday",1," ")</f>
        <v>#REF!</v>
      </c>
      <c r="Y92" t="e">
        <f>IF(DATA_GOES_HERE!#REF!="Wednesday",1," ")</f>
        <v>#REF!</v>
      </c>
      <c r="Z92" t="e">
        <f>IF(DATA_GOES_HERE!#REF!="Thursday",1," ")</f>
        <v>#REF!</v>
      </c>
      <c r="AA92" t="e">
        <f>IF(DATA_GOES_HERE!#REF!="Friday",1," ")</f>
        <v>#REF!</v>
      </c>
      <c r="AB92" t="e">
        <f>IF(DATA_GOES_HERE!#REF!="Saturday",1," ")</f>
        <v>#REF!</v>
      </c>
      <c r="AC92" t="e">
        <f>IF(DATA_GOES_HERE!#REF!="Sunday",1," ")</f>
        <v>#REF!</v>
      </c>
    </row>
    <row r="93" spans="1:29" x14ac:dyDescent="0.25">
      <c r="A93" s="7" t="s">
        <v>153</v>
      </c>
      <c r="B93" t="str">
        <f>DATA_GOES_HERE!A93</f>
        <v xml:space="preserve"> Hawaiian Odyssey with Loreen Freed</v>
      </c>
      <c r="E93" s="9" t="str">
        <f>IF((ISTEXT(DATA_GOES_HERE!#REF!)),(DATA_GOES_HERE!#REF!),"")</f>
        <v/>
      </c>
      <c r="F93" t="str">
        <f>DATA_GOES_HERE!AI93</f>
        <v>Join us as we travel to the islands of Hawaii! We will learn a hula dance, listen to a story from Hawaii, and explore the swaying palm trees, ocean waves, and exotic creatures of this beautiful land through yoga and creative movement.</v>
      </c>
      <c r="G93" s="1">
        <f>DATA_GOES_HERE!J93</f>
        <v>42464</v>
      </c>
      <c r="H93" s="1">
        <f>DATA_GOES_HERE!R93</f>
        <v>42464</v>
      </c>
      <c r="I93" s="1">
        <f t="shared" ca="1" si="1"/>
        <v>42423</v>
      </c>
      <c r="J93">
        <v>0</v>
      </c>
      <c r="K93">
        <v>31158</v>
      </c>
      <c r="L93" t="s">
        <v>161</v>
      </c>
      <c r="M93">
        <f>VLOOKUP(DATA_GOES_HERE!Y93,VENUEID!$A$2:$B$28,2,TRUE)</f>
        <v>34423</v>
      </c>
      <c r="N93">
        <f>VLOOKUP(DATA_GOES_HERE!AH93,eventTypeID!$A:$C,3,TRUE)</f>
        <v>47</v>
      </c>
      <c r="Q93" t="e">
        <f>VLOOKUP(DATA_GOES_HERE!#REF!,VENUEID!$A$2:$C116,3,TRUE)</f>
        <v>#REF!</v>
      </c>
      <c r="R93" s="8" t="e">
        <f>DATA_GOES_HERE!#REF!</f>
        <v>#REF!</v>
      </c>
      <c r="W93" t="e">
        <f>IF(DATA_GOES_HERE!#REF!="Monday",1," ")</f>
        <v>#REF!</v>
      </c>
      <c r="X93" t="e">
        <f>IF(DATA_GOES_HERE!#REF!="Tuesday",1," ")</f>
        <v>#REF!</v>
      </c>
      <c r="Y93" t="e">
        <f>IF(DATA_GOES_HERE!#REF!="Wednesday",1," ")</f>
        <v>#REF!</v>
      </c>
      <c r="Z93" t="e">
        <f>IF(DATA_GOES_HERE!#REF!="Thursday",1," ")</f>
        <v>#REF!</v>
      </c>
      <c r="AA93" t="e">
        <f>IF(DATA_GOES_HERE!#REF!="Friday",1," ")</f>
        <v>#REF!</v>
      </c>
      <c r="AB93" t="e">
        <f>IF(DATA_GOES_HERE!#REF!="Saturday",1," ")</f>
        <v>#REF!</v>
      </c>
      <c r="AC93" t="e">
        <f>IF(DATA_GOES_HERE!#REF!="Sunday",1," ")</f>
        <v>#REF!</v>
      </c>
    </row>
    <row r="94" spans="1:29" x14ac:dyDescent="0.25">
      <c r="A94" s="7" t="s">
        <v>153</v>
      </c>
      <c r="B94" t="str">
        <f>DATA_GOES_HERE!A94</f>
        <v xml:space="preserve"> Family Fun Time: Songs, Craft, and More</v>
      </c>
      <c r="E94" s="9" t="str">
        <f>IF((ISTEXT(DATA_GOES_HERE!#REF!)),(DATA_GOES_HERE!#REF!),"")</f>
        <v/>
      </c>
      <c r="F94" t="str">
        <f>DATA_GOES_HERE!AI94</f>
        <v>Every Monday, join Ms. Katie for stories, songs, fingerplays, and a craft! Ages 3 to 5.</v>
      </c>
      <c r="G94" s="1">
        <f>DATA_GOES_HERE!J94</f>
        <v>42464</v>
      </c>
      <c r="H94" s="1">
        <f>DATA_GOES_HERE!R94</f>
        <v>42464</v>
      </c>
      <c r="I94" s="1">
        <f t="shared" ca="1" si="1"/>
        <v>42423</v>
      </c>
      <c r="J94">
        <v>0</v>
      </c>
      <c r="K94">
        <v>31158</v>
      </c>
      <c r="L94" t="s">
        <v>161</v>
      </c>
      <c r="M94">
        <f>VLOOKUP(DATA_GOES_HERE!Y94,VENUEID!$A$2:$B$28,2,TRUE)</f>
        <v>34423</v>
      </c>
      <c r="N94">
        <f>VLOOKUP(DATA_GOES_HERE!AH94,eventTypeID!$A:$C,3,TRUE)</f>
        <v>47</v>
      </c>
      <c r="Q94" t="e">
        <f>VLOOKUP(DATA_GOES_HERE!#REF!,VENUEID!$A$2:$C117,3,TRUE)</f>
        <v>#REF!</v>
      </c>
      <c r="R94" s="8" t="e">
        <f>DATA_GOES_HERE!#REF!</f>
        <v>#REF!</v>
      </c>
      <c r="W94" t="e">
        <f>IF(DATA_GOES_HERE!#REF!="Monday",1," ")</f>
        <v>#REF!</v>
      </c>
      <c r="X94" t="e">
        <f>IF(DATA_GOES_HERE!#REF!="Tuesday",1," ")</f>
        <v>#REF!</v>
      </c>
      <c r="Y94" t="e">
        <f>IF(DATA_GOES_HERE!#REF!="Wednesday",1," ")</f>
        <v>#REF!</v>
      </c>
      <c r="Z94" t="e">
        <f>IF(DATA_GOES_HERE!#REF!="Thursday",1," ")</f>
        <v>#REF!</v>
      </c>
      <c r="AA94" t="e">
        <f>IF(DATA_GOES_HERE!#REF!="Friday",1," ")</f>
        <v>#REF!</v>
      </c>
      <c r="AB94" t="e">
        <f>IF(DATA_GOES_HERE!#REF!="Saturday",1," ")</f>
        <v>#REF!</v>
      </c>
      <c r="AC94" t="e">
        <f>IF(DATA_GOES_HERE!#REF!="Sunday",1," ")</f>
        <v>#REF!</v>
      </c>
    </row>
    <row r="95" spans="1:29" x14ac:dyDescent="0.25">
      <c r="A95" s="7" t="s">
        <v>153</v>
      </c>
      <c r="B95" t="str">
        <f>DATA_GOES_HERE!A95</f>
        <v xml:space="preserve"> Adventure Club: Make Your Own Flag, Create Your Own Country</v>
      </c>
      <c r="E95" s="9" t="str">
        <f>IF((ISTEXT(DATA_GOES_HERE!F47)),(DATA_GOES_HERE!F47),"")</f>
        <v/>
      </c>
      <c r="F95" t="str">
        <f>DATA_GOES_HERE!AI95</f>
        <v>Get ready for NPL's next International Puppet Festival (June 17 &amp;ndash; 19) by creating your very own flag! Invent a flag for your very own imaginary country, or pick your favorite country&amp;rsquo;s flag and re-create it.</v>
      </c>
      <c r="G95" s="1">
        <f>DATA_GOES_HERE!J95</f>
        <v>42465</v>
      </c>
      <c r="H95" s="1">
        <f>DATA_GOES_HERE!R95</f>
        <v>42465</v>
      </c>
      <c r="I95" s="1">
        <f t="shared" ca="1" si="1"/>
        <v>42423</v>
      </c>
      <c r="J95">
        <v>0</v>
      </c>
      <c r="K95">
        <v>31158</v>
      </c>
      <c r="L95" t="s">
        <v>161</v>
      </c>
      <c r="M95">
        <f>VLOOKUP(DATA_GOES_HERE!Y95,VENUEID!$A$2:$B$28,2,TRUE)</f>
        <v>34423</v>
      </c>
      <c r="N95">
        <f>VLOOKUP(DATA_GOES_HERE!AH95,eventTypeID!$A:$C,3,TRUE)</f>
        <v>47</v>
      </c>
      <c r="Q95" t="str">
        <f>VLOOKUP(DATA_GOES_HERE!Y47,VENUEID!$A$2:$C118,3,TRUE)</f>
        <v>(615) 862-5854</v>
      </c>
      <c r="R95" s="8">
        <f>DATA_GOES_HERE!M47</f>
        <v>0.6875</v>
      </c>
      <c r="W95" t="str">
        <f>IF(DATA_GOES_HERE!L47="Monday",1," ")</f>
        <v xml:space="preserve"> </v>
      </c>
      <c r="X95" t="str">
        <f>IF(DATA_GOES_HERE!L47="Tuesday",1," ")</f>
        <v xml:space="preserve"> </v>
      </c>
      <c r="Y95">
        <f>IF(DATA_GOES_HERE!L47="Wednesday",1," ")</f>
        <v>1</v>
      </c>
      <c r="Z95" t="str">
        <f>IF(DATA_GOES_HERE!L47="Thursday",1," ")</f>
        <v xml:space="preserve"> </v>
      </c>
      <c r="AA95" t="str">
        <f>IF(DATA_GOES_HERE!L47="Friday",1," ")</f>
        <v xml:space="preserve"> </v>
      </c>
      <c r="AB95" t="str">
        <f>IF(DATA_GOES_HERE!L47="Saturday",1," ")</f>
        <v xml:space="preserve"> </v>
      </c>
      <c r="AC95" t="str">
        <f>IF(DATA_GOES_HERE!L47="Sunday",1," ")</f>
        <v xml:space="preserve"> </v>
      </c>
    </row>
    <row r="96" spans="1:29" x14ac:dyDescent="0.25">
      <c r="A96" s="7" t="s">
        <v>153</v>
      </c>
      <c r="B96" t="str">
        <f>DATA_GOES_HERE!A96</f>
        <v xml:space="preserve"> Teen Studio: Crafts, Gaming, Robotics, and More</v>
      </c>
      <c r="E96" s="9" t="str">
        <f>IF((ISTEXT(DATA_GOES_HERE!F48)),(DATA_GOES_HERE!F48),"")</f>
        <v/>
      </c>
      <c r="F96" t="str">
        <f>DATA_GOES_HERE!AI96</f>
        <v>Monday-Thursday when school is in session. We do something different each week, including crafts, gaming, robotics, 3D printing, and more. Join the fun after school! Grades 5-12.</v>
      </c>
      <c r="G96" s="1">
        <f>DATA_GOES_HERE!J96</f>
        <v>42465</v>
      </c>
      <c r="H96" s="1">
        <f>DATA_GOES_HERE!R96</f>
        <v>42465</v>
      </c>
      <c r="I96" s="1">
        <f t="shared" ca="1" si="1"/>
        <v>42423</v>
      </c>
      <c r="J96">
        <v>0</v>
      </c>
      <c r="K96">
        <v>31158</v>
      </c>
      <c r="L96" t="s">
        <v>161</v>
      </c>
      <c r="M96">
        <f>VLOOKUP(DATA_GOES_HERE!Y96,VENUEID!$A$2:$B$28,2,TRUE)</f>
        <v>34423</v>
      </c>
      <c r="N96">
        <f>VLOOKUP(DATA_GOES_HERE!AH96,eventTypeID!$A:$C,3,TRUE)</f>
        <v>35</v>
      </c>
      <c r="Q96" t="str">
        <f>VLOOKUP(DATA_GOES_HERE!Y48,VENUEID!$A$2:$C119,3,TRUE)</f>
        <v>(615) 862-5854</v>
      </c>
      <c r="R96" s="8">
        <f>DATA_GOES_HERE!M48</f>
        <v>0.42708333333333331</v>
      </c>
      <c r="W96" t="str">
        <f>IF(DATA_GOES_HERE!L48="Monday",1," ")</f>
        <v xml:space="preserve"> </v>
      </c>
      <c r="X96" t="str">
        <f>IF(DATA_GOES_HERE!L48="Tuesday",1," ")</f>
        <v xml:space="preserve"> </v>
      </c>
      <c r="Y96" t="str">
        <f>IF(DATA_GOES_HERE!L48="Wednesday",1," ")</f>
        <v xml:space="preserve"> </v>
      </c>
      <c r="Z96">
        <f>IF(DATA_GOES_HERE!L48="Thursday",1," ")</f>
        <v>1</v>
      </c>
      <c r="AA96" t="str">
        <f>IF(DATA_GOES_HERE!L48="Friday",1," ")</f>
        <v xml:space="preserve"> </v>
      </c>
      <c r="AB96" t="str">
        <f>IF(DATA_GOES_HERE!L48="Saturday",1," ")</f>
        <v xml:space="preserve"> </v>
      </c>
      <c r="AC96" t="str">
        <f>IF(DATA_GOES_HERE!L48="Sunday",1," ")</f>
        <v xml:space="preserve"> </v>
      </c>
    </row>
    <row r="97" spans="1:29" x14ac:dyDescent="0.25">
      <c r="A97" s="7" t="s">
        <v>153</v>
      </c>
      <c r="B97" t="str">
        <f>DATA_GOES_HERE!A97</f>
        <v xml:space="preserve"> Bellevue Writers Group: Share and Get Ideas</v>
      </c>
      <c r="E97" s="9" t="str">
        <f>IF((ISTEXT(DATA_GOES_HERE!F49)),(DATA_GOES_HERE!F49),"")</f>
        <v/>
      </c>
      <c r="F97" t="str">
        <f>DATA_GOES_HERE!AI97</f>
        <v>1st and 3rd Tuesdays each month. Bellevue Writers Group welcomes adults of all ages who write prose fiction and literary nonfiction. Join us as we share our works and receive feedback from fellow writers.</v>
      </c>
      <c r="G97" s="1">
        <f>DATA_GOES_HERE!J97</f>
        <v>42465</v>
      </c>
      <c r="H97" s="1">
        <f>DATA_GOES_HERE!R97</f>
        <v>42465</v>
      </c>
      <c r="I97" s="1">
        <f t="shared" ca="1" si="1"/>
        <v>42423</v>
      </c>
      <c r="J97">
        <v>0</v>
      </c>
      <c r="K97">
        <v>31158</v>
      </c>
      <c r="L97" t="s">
        <v>161</v>
      </c>
      <c r="M97">
        <f>VLOOKUP(DATA_GOES_HERE!Y97,VENUEID!$A$2:$B$28,2,TRUE)</f>
        <v>34423</v>
      </c>
      <c r="N97">
        <f>VLOOKUP(DATA_GOES_HERE!AH97,eventTypeID!$A:$C,3,TRUE)</f>
        <v>11</v>
      </c>
      <c r="Q97" t="str">
        <f>VLOOKUP(DATA_GOES_HERE!Y49,VENUEID!$A$2:$C120,3,TRUE)</f>
        <v>(615) 862-5854</v>
      </c>
      <c r="R97" s="8">
        <f>DATA_GOES_HERE!M49</f>
        <v>0.5625</v>
      </c>
      <c r="W97" t="str">
        <f>IF(DATA_GOES_HERE!L49="Monday",1," ")</f>
        <v xml:space="preserve"> </v>
      </c>
      <c r="X97" t="str">
        <f>IF(DATA_GOES_HERE!L49="Tuesday",1," ")</f>
        <v xml:space="preserve"> </v>
      </c>
      <c r="Y97" t="str">
        <f>IF(DATA_GOES_HERE!L49="Wednesday",1," ")</f>
        <v xml:space="preserve"> </v>
      </c>
      <c r="Z97">
        <f>IF(DATA_GOES_HERE!L49="Thursday",1," ")</f>
        <v>1</v>
      </c>
      <c r="AA97" t="str">
        <f>IF(DATA_GOES_HERE!L49="Friday",1," ")</f>
        <v xml:space="preserve"> </v>
      </c>
      <c r="AB97" t="str">
        <f>IF(DATA_GOES_HERE!L49="Saturday",1," ")</f>
        <v xml:space="preserve"> </v>
      </c>
      <c r="AC97" t="str">
        <f>IF(DATA_GOES_HERE!L49="Sunday",1," ")</f>
        <v xml:space="preserve"> </v>
      </c>
    </row>
    <row r="98" spans="1:29" x14ac:dyDescent="0.25">
      <c r="A98" s="7" t="s">
        <v>153</v>
      </c>
      <c r="B98" t="str">
        <f>DATA_GOES_HERE!A98</f>
        <v xml:space="preserve"> Getting Started with Computers</v>
      </c>
      <c r="E98" s="9" t="str">
        <f>IF((ISTEXT(DATA_GOES_HERE!F50)),(DATA_GOES_HERE!F50),"")</f>
        <v/>
      </c>
      <c r="F98" t="str">
        <f>DATA_GOES_HERE!AI98</f>
        <v>Come to class to get started with computers! This class covers introductory computer vocabulary, computer mouse skills, and basic keyboarding. No computer skills required!</v>
      </c>
      <c r="G98" s="1">
        <f>DATA_GOES_HERE!J98</f>
        <v>42466</v>
      </c>
      <c r="H98" s="1">
        <f>DATA_GOES_HERE!R98</f>
        <v>42466</v>
      </c>
      <c r="I98" s="1">
        <f t="shared" ref="I98:I161" ca="1" si="2">TODAY()</f>
        <v>42423</v>
      </c>
      <c r="J98">
        <v>0</v>
      </c>
      <c r="K98">
        <v>31158</v>
      </c>
      <c r="L98" t="s">
        <v>161</v>
      </c>
      <c r="M98">
        <f>VLOOKUP(DATA_GOES_HERE!Y98,VENUEID!$A$2:$B$28,2,TRUE)</f>
        <v>34423</v>
      </c>
      <c r="N98">
        <f>VLOOKUP(DATA_GOES_HERE!AH98,eventTypeID!$A:$C,3,TRUE)</f>
        <v>11</v>
      </c>
      <c r="Q98" t="str">
        <f>VLOOKUP(DATA_GOES_HERE!Y50,VENUEID!$A$2:$C121,3,TRUE)</f>
        <v>(615) 862-5854</v>
      </c>
      <c r="R98" s="8">
        <f>DATA_GOES_HERE!M50</f>
        <v>0.67708333333333337</v>
      </c>
      <c r="W98" t="str">
        <f>IF(DATA_GOES_HERE!L50="Monday",1," ")</f>
        <v xml:space="preserve"> </v>
      </c>
      <c r="X98" t="str">
        <f>IF(DATA_GOES_HERE!L50="Tuesday",1," ")</f>
        <v xml:space="preserve"> </v>
      </c>
      <c r="Y98" t="str">
        <f>IF(DATA_GOES_HERE!L50="Wednesday",1," ")</f>
        <v xml:space="preserve"> </v>
      </c>
      <c r="Z98">
        <f>IF(DATA_GOES_HERE!L50="Thursday",1," ")</f>
        <v>1</v>
      </c>
      <c r="AA98" t="str">
        <f>IF(DATA_GOES_HERE!L50="Friday",1," ")</f>
        <v xml:space="preserve"> </v>
      </c>
      <c r="AB98" t="str">
        <f>IF(DATA_GOES_HERE!L50="Saturday",1," ")</f>
        <v xml:space="preserve"> </v>
      </c>
      <c r="AC98" t="str">
        <f>IF(DATA_GOES_HERE!L50="Sunday",1," ")</f>
        <v xml:space="preserve"> </v>
      </c>
    </row>
    <row r="99" spans="1:29" x14ac:dyDescent="0.25">
      <c r="A99" s="7" t="s">
        <v>153</v>
      </c>
      <c r="B99" t="str">
        <f>DATA_GOES_HERE!A99</f>
        <v xml:space="preserve"> Story Time</v>
      </c>
      <c r="E99" s="9" t="str">
        <f>IF((ISTEXT(DATA_GOES_HERE!F51)),(DATA_GOES_HERE!F51),"")</f>
        <v/>
      </c>
      <c r="F99" t="str">
        <f>DATA_GOES_HERE!AI99</f>
        <v>Every Wednesday at 10:15 and 11:15 a.m. Singing, fingerplays, rhymes, ABCs, 123s, stories, and much more with Miss Donna and Bear!</v>
      </c>
      <c r="G99" s="1">
        <f>DATA_GOES_HERE!J99</f>
        <v>42466</v>
      </c>
      <c r="H99" s="1">
        <f>DATA_GOES_HERE!R99</f>
        <v>42466</v>
      </c>
      <c r="I99" s="1">
        <f t="shared" ca="1" si="2"/>
        <v>42423</v>
      </c>
      <c r="J99">
        <v>0</v>
      </c>
      <c r="K99">
        <v>31158</v>
      </c>
      <c r="L99" t="s">
        <v>161</v>
      </c>
      <c r="M99">
        <f>VLOOKUP(DATA_GOES_HERE!Y99,VENUEID!$A$2:$B$28,2,TRUE)</f>
        <v>34423</v>
      </c>
      <c r="N99">
        <f>VLOOKUP(DATA_GOES_HERE!AH99,eventTypeID!$A:$C,3,TRUE)</f>
        <v>47</v>
      </c>
      <c r="Q99" t="str">
        <f>VLOOKUP(DATA_GOES_HERE!Y51,VENUEID!$A$2:$C122,3,TRUE)</f>
        <v>(615) 862-5854</v>
      </c>
      <c r="R99" s="8">
        <f>DATA_GOES_HERE!M51</f>
        <v>0.6875</v>
      </c>
      <c r="W99" t="str">
        <f>IF(DATA_GOES_HERE!L51="Monday",1," ")</f>
        <v xml:space="preserve"> </v>
      </c>
      <c r="X99" t="str">
        <f>IF(DATA_GOES_HERE!L51="Tuesday",1," ")</f>
        <v xml:space="preserve"> </v>
      </c>
      <c r="Y99" t="str">
        <f>IF(DATA_GOES_HERE!L51="Wednesday",1," ")</f>
        <v xml:space="preserve"> </v>
      </c>
      <c r="Z99">
        <f>IF(DATA_GOES_HERE!L51="Thursday",1," ")</f>
        <v>1</v>
      </c>
      <c r="AA99" t="str">
        <f>IF(DATA_GOES_HERE!L51="Friday",1," ")</f>
        <v xml:space="preserve"> </v>
      </c>
      <c r="AB99" t="str">
        <f>IF(DATA_GOES_HERE!L51="Saturday",1," ")</f>
        <v xml:space="preserve"> </v>
      </c>
      <c r="AC99" t="str">
        <f>IF(DATA_GOES_HERE!L51="Sunday",1," ")</f>
        <v xml:space="preserve"> </v>
      </c>
    </row>
    <row r="100" spans="1:29" x14ac:dyDescent="0.25">
      <c r="A100" s="7" t="s">
        <v>153</v>
      </c>
      <c r="B100" t="str">
        <f>DATA_GOES_HERE!A100</f>
        <v xml:space="preserve"> Story Time</v>
      </c>
      <c r="E100" s="9" t="str">
        <f>IF((ISTEXT(DATA_GOES_HERE!#REF!)),(DATA_GOES_HERE!#REF!),"")</f>
        <v/>
      </c>
      <c r="F100" t="str">
        <f>DATA_GOES_HERE!AI100</f>
        <v>Every Wednesday at 10:15 and 11:15 a.m. Singing, fingerplays, rhymes, ABCs, 123s, stories, and much more with Miss Donna and Bear!</v>
      </c>
      <c r="G100" s="1">
        <f>DATA_GOES_HERE!J100</f>
        <v>42466</v>
      </c>
      <c r="H100" s="1">
        <f>DATA_GOES_HERE!R100</f>
        <v>42466</v>
      </c>
      <c r="I100" s="1">
        <f t="shared" ca="1" si="2"/>
        <v>42423</v>
      </c>
      <c r="J100">
        <v>0</v>
      </c>
      <c r="K100">
        <v>31158</v>
      </c>
      <c r="L100" t="s">
        <v>161</v>
      </c>
      <c r="M100">
        <f>VLOOKUP(DATA_GOES_HERE!Y100,VENUEID!$A$2:$B$28,2,TRUE)</f>
        <v>34423</v>
      </c>
      <c r="N100">
        <f>VLOOKUP(DATA_GOES_HERE!AH100,eventTypeID!$A:$C,3,TRUE)</f>
        <v>47</v>
      </c>
      <c r="Q100" t="e">
        <f>VLOOKUP(DATA_GOES_HERE!#REF!,VENUEID!$A$2:$C123,3,TRUE)</f>
        <v>#REF!</v>
      </c>
      <c r="R100" s="8" t="e">
        <f>DATA_GOES_HERE!#REF!</f>
        <v>#REF!</v>
      </c>
      <c r="W100" t="e">
        <f>IF(DATA_GOES_HERE!#REF!="Monday",1," ")</f>
        <v>#REF!</v>
      </c>
      <c r="X100" t="e">
        <f>IF(DATA_GOES_HERE!#REF!="Tuesday",1," ")</f>
        <v>#REF!</v>
      </c>
      <c r="Y100" t="e">
        <f>IF(DATA_GOES_HERE!#REF!="Wednesday",1," ")</f>
        <v>#REF!</v>
      </c>
      <c r="Z100" t="e">
        <f>IF(DATA_GOES_HERE!#REF!="Thursday",1," ")</f>
        <v>#REF!</v>
      </c>
      <c r="AA100" t="e">
        <f>IF(DATA_GOES_HERE!#REF!="Friday",1," ")</f>
        <v>#REF!</v>
      </c>
      <c r="AB100" t="e">
        <f>IF(DATA_GOES_HERE!#REF!="Saturday",1," ")</f>
        <v>#REF!</v>
      </c>
      <c r="AC100" t="e">
        <f>IF(DATA_GOES_HERE!#REF!="Sunday",1," ")</f>
        <v>#REF!</v>
      </c>
    </row>
    <row r="101" spans="1:29" x14ac:dyDescent="0.25">
      <c r="A101" s="7" t="s">
        <v>153</v>
      </c>
      <c r="B101" t="str">
        <f>DATA_GOES_HERE!A101</f>
        <v xml:space="preserve"> Getting Started with Internet </v>
      </c>
      <c r="E101" s="9" t="str">
        <f>IF((ISTEXT(DATA_GOES_HERE!#REF!)),(DATA_GOES_HERE!#REF!),"")</f>
        <v/>
      </c>
      <c r="F101" t="str">
        <f>DATA_GOES_HERE!AI101</f>
        <v>Learn how to access unlimited information using the Internet.</v>
      </c>
      <c r="G101" s="1">
        <f>DATA_GOES_HERE!J101</f>
        <v>42466</v>
      </c>
      <c r="H101" s="1">
        <f>DATA_GOES_HERE!R101</f>
        <v>42466</v>
      </c>
      <c r="I101" s="1">
        <f t="shared" ca="1" si="2"/>
        <v>42423</v>
      </c>
      <c r="J101">
        <v>0</v>
      </c>
      <c r="K101">
        <v>31158</v>
      </c>
      <c r="L101" t="s">
        <v>161</v>
      </c>
      <c r="M101">
        <f>VLOOKUP(DATA_GOES_HERE!Y101,VENUEID!$A$2:$B$28,2,TRUE)</f>
        <v>34423</v>
      </c>
      <c r="N101">
        <f>VLOOKUP(DATA_GOES_HERE!AH101,eventTypeID!$A:$C,3,TRUE)</f>
        <v>11</v>
      </c>
      <c r="Q101" t="e">
        <f>VLOOKUP(DATA_GOES_HERE!#REF!,VENUEID!$A$2:$C124,3,TRUE)</f>
        <v>#REF!</v>
      </c>
      <c r="R101" s="8" t="e">
        <f>DATA_GOES_HERE!#REF!</f>
        <v>#REF!</v>
      </c>
      <c r="W101" t="e">
        <f>IF(DATA_GOES_HERE!#REF!="Monday",1," ")</f>
        <v>#REF!</v>
      </c>
      <c r="X101" t="e">
        <f>IF(DATA_GOES_HERE!#REF!="Tuesday",1," ")</f>
        <v>#REF!</v>
      </c>
      <c r="Y101" t="e">
        <f>IF(DATA_GOES_HERE!#REF!="Wednesday",1," ")</f>
        <v>#REF!</v>
      </c>
      <c r="Z101" t="e">
        <f>IF(DATA_GOES_HERE!#REF!="Thursday",1," ")</f>
        <v>#REF!</v>
      </c>
      <c r="AA101" t="e">
        <f>IF(DATA_GOES_HERE!#REF!="Friday",1," ")</f>
        <v>#REF!</v>
      </c>
      <c r="AB101" t="e">
        <f>IF(DATA_GOES_HERE!#REF!="Saturday",1," ")</f>
        <v>#REF!</v>
      </c>
      <c r="AC101" t="e">
        <f>IF(DATA_GOES_HERE!#REF!="Sunday",1," ")</f>
        <v>#REF!</v>
      </c>
    </row>
    <row r="102" spans="1:29" x14ac:dyDescent="0.25">
      <c r="A102" s="7" t="s">
        <v>153</v>
      </c>
      <c r="B102" t="str">
        <f>DATA_GOES_HERE!A102</f>
        <v xml:space="preserve"> Teen Studio: Crafts, Gaming, Robotics, and More</v>
      </c>
      <c r="E102" s="9" t="str">
        <f>IF((ISTEXT(DATA_GOES_HERE!#REF!)),(DATA_GOES_HERE!#REF!),"")</f>
        <v/>
      </c>
      <c r="F102" t="str">
        <f>DATA_GOES_HERE!AI102</f>
        <v>Monday-Thursday when school is in session. We do something different each week, including crafts, gaming, robotics, 3D printing, and more. Join the fun after school! Grades 5-12.</v>
      </c>
      <c r="G102" s="1">
        <f>DATA_GOES_HERE!J102</f>
        <v>42466</v>
      </c>
      <c r="H102" s="1">
        <f>DATA_GOES_HERE!R102</f>
        <v>42466</v>
      </c>
      <c r="I102" s="1">
        <f t="shared" ca="1" si="2"/>
        <v>42423</v>
      </c>
      <c r="J102">
        <v>0</v>
      </c>
      <c r="K102">
        <v>31158</v>
      </c>
      <c r="L102" t="s">
        <v>161</v>
      </c>
      <c r="M102">
        <f>VLOOKUP(DATA_GOES_HERE!Y102,VENUEID!$A$2:$B$28,2,TRUE)</f>
        <v>34423</v>
      </c>
      <c r="N102">
        <f>VLOOKUP(DATA_GOES_HERE!AH102,eventTypeID!$A:$C,3,TRUE)</f>
        <v>35</v>
      </c>
      <c r="Q102" t="e">
        <f>VLOOKUP(DATA_GOES_HERE!#REF!,VENUEID!$A$2:$C125,3,TRUE)</f>
        <v>#REF!</v>
      </c>
      <c r="R102" s="8" t="e">
        <f>DATA_GOES_HERE!#REF!</f>
        <v>#REF!</v>
      </c>
      <c r="W102" t="e">
        <f>IF(DATA_GOES_HERE!#REF!="Monday",1," ")</f>
        <v>#REF!</v>
      </c>
      <c r="X102" t="e">
        <f>IF(DATA_GOES_HERE!#REF!="Tuesday",1," ")</f>
        <v>#REF!</v>
      </c>
      <c r="Y102" t="e">
        <f>IF(DATA_GOES_HERE!#REF!="Wednesday",1," ")</f>
        <v>#REF!</v>
      </c>
      <c r="Z102" t="e">
        <f>IF(DATA_GOES_HERE!#REF!="Thursday",1," ")</f>
        <v>#REF!</v>
      </c>
      <c r="AA102" t="e">
        <f>IF(DATA_GOES_HERE!#REF!="Friday",1," ")</f>
        <v>#REF!</v>
      </c>
      <c r="AB102" t="e">
        <f>IF(DATA_GOES_HERE!#REF!="Saturday",1," ")</f>
        <v>#REF!</v>
      </c>
      <c r="AC102" t="e">
        <f>IF(DATA_GOES_HERE!#REF!="Sunday",1," ")</f>
        <v>#REF!</v>
      </c>
    </row>
    <row r="103" spans="1:29" x14ac:dyDescent="0.25">
      <c r="A103" s="7" t="s">
        <v>153</v>
      </c>
      <c r="B103" t="str">
        <f>DATA_GOES_HERE!A103</f>
        <v xml:space="preserve"> Gentle Yoga for All Levels</v>
      </c>
      <c r="E103" s="9" t="str">
        <f>IF((ISTEXT(DATA_GOES_HERE!#REF!)),(DATA_GOES_HERE!#REF!),"")</f>
        <v/>
      </c>
      <c r="F103" t="str">
        <f>DATA_GOES_HERE!AI103</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103" s="1">
        <f>DATA_GOES_HERE!J103</f>
        <v>42466</v>
      </c>
      <c r="H103" s="1">
        <f>DATA_GOES_HERE!R103</f>
        <v>42466</v>
      </c>
      <c r="I103" s="1">
        <f t="shared" ca="1" si="2"/>
        <v>42423</v>
      </c>
      <c r="J103">
        <v>0</v>
      </c>
      <c r="K103">
        <v>31158</v>
      </c>
      <c r="L103" t="s">
        <v>161</v>
      </c>
      <c r="M103">
        <f>VLOOKUP(DATA_GOES_HERE!Y103,VENUEID!$A$2:$B$28,2,TRUE)</f>
        <v>34423</v>
      </c>
      <c r="N103">
        <f>VLOOKUP(DATA_GOES_HERE!AH103,eventTypeID!$A:$C,3,TRUE)</f>
        <v>11</v>
      </c>
      <c r="Q103" t="e">
        <f>VLOOKUP(DATA_GOES_HERE!#REF!,VENUEID!$A$2:$C126,3,TRUE)</f>
        <v>#REF!</v>
      </c>
      <c r="R103" s="8" t="e">
        <f>DATA_GOES_HERE!#REF!</f>
        <v>#REF!</v>
      </c>
      <c r="W103" t="e">
        <f>IF(DATA_GOES_HERE!#REF!="Monday",1," ")</f>
        <v>#REF!</v>
      </c>
      <c r="X103" t="e">
        <f>IF(DATA_GOES_HERE!#REF!="Tuesday",1," ")</f>
        <v>#REF!</v>
      </c>
      <c r="Y103" t="e">
        <f>IF(DATA_GOES_HERE!#REF!="Wednesday",1," ")</f>
        <v>#REF!</v>
      </c>
      <c r="Z103" t="e">
        <f>IF(DATA_GOES_HERE!#REF!="Thursday",1," ")</f>
        <v>#REF!</v>
      </c>
      <c r="AA103" t="e">
        <f>IF(DATA_GOES_HERE!#REF!="Friday",1," ")</f>
        <v>#REF!</v>
      </c>
      <c r="AB103" t="e">
        <f>IF(DATA_GOES_HERE!#REF!="Saturday",1," ")</f>
        <v>#REF!</v>
      </c>
      <c r="AC103" t="e">
        <f>IF(DATA_GOES_HERE!#REF!="Sunday",1," ")</f>
        <v>#REF!</v>
      </c>
    </row>
    <row r="104" spans="1:29" x14ac:dyDescent="0.25">
      <c r="A104" s="7" t="s">
        <v>153</v>
      </c>
      <c r="B104" t="str">
        <f>DATA_GOES_HERE!A104</f>
        <v xml:space="preserve"> Mindfulness Meditation</v>
      </c>
      <c r="E104" s="9" t="str">
        <f>IF((ISTEXT(DATA_GOES_HERE!F52)),(DATA_GOES_HERE!F52),"")</f>
        <v/>
      </c>
      <c r="F104" t="str">
        <f>DATA_GOES_HERE!AI104</f>
        <v>Every 1st Wednesday. Lisa Ernst, meditation teacher and founder of One Dharma Nashville, will demonstrate mindfulness techniques to help you reduce stress and increase overall well-being.</v>
      </c>
      <c r="G104" s="1">
        <f>DATA_GOES_HERE!J104</f>
        <v>42466</v>
      </c>
      <c r="H104" s="1">
        <f>DATA_GOES_HERE!R104</f>
        <v>42466</v>
      </c>
      <c r="I104" s="1">
        <f t="shared" ca="1" si="2"/>
        <v>42423</v>
      </c>
      <c r="J104">
        <v>0</v>
      </c>
      <c r="K104">
        <v>31158</v>
      </c>
      <c r="L104" t="s">
        <v>161</v>
      </c>
      <c r="M104">
        <f>VLOOKUP(DATA_GOES_HERE!Y104,VENUEID!$A$2:$B$28,2,TRUE)</f>
        <v>34423</v>
      </c>
      <c r="N104">
        <f>VLOOKUP(DATA_GOES_HERE!AH104,eventTypeID!$A:$C,3,TRUE)</f>
        <v>11</v>
      </c>
      <c r="Q104" t="str">
        <f>VLOOKUP(DATA_GOES_HERE!Y52,VENUEID!$A$2:$C127,3,TRUE)</f>
        <v>(615) 862-5854</v>
      </c>
      <c r="R104" s="8">
        <f>DATA_GOES_HERE!M52</f>
        <v>0.67708333333333337</v>
      </c>
      <c r="W104" t="str">
        <f>IF(DATA_GOES_HERE!L52="Monday",1," ")</f>
        <v xml:space="preserve"> </v>
      </c>
      <c r="X104" t="str">
        <f>IF(DATA_GOES_HERE!L52="Tuesday",1," ")</f>
        <v xml:space="preserve"> </v>
      </c>
      <c r="Y104" t="str">
        <f>IF(DATA_GOES_HERE!L52="Wednesday",1," ")</f>
        <v xml:space="preserve"> </v>
      </c>
      <c r="Z104" t="str">
        <f>IF(DATA_GOES_HERE!L52="Thursday",1," ")</f>
        <v xml:space="preserve"> </v>
      </c>
      <c r="AA104">
        <f>IF(DATA_GOES_HERE!L52="Friday",1," ")</f>
        <v>1</v>
      </c>
      <c r="AB104" t="str">
        <f>IF(DATA_GOES_HERE!L52="Saturday",1," ")</f>
        <v xml:space="preserve"> </v>
      </c>
      <c r="AC104" t="str">
        <f>IF(DATA_GOES_HERE!L52="Sunday",1," ")</f>
        <v xml:space="preserve"> </v>
      </c>
    </row>
    <row r="105" spans="1:29" x14ac:dyDescent="0.25">
      <c r="A105" s="7" t="s">
        <v>153</v>
      </c>
      <c r="B105" t="str">
        <f>DATA_GOES_HERE!A105</f>
        <v xml:space="preserve"> Crayon Kids: Crafts and Fun</v>
      </c>
      <c r="E105" s="9" t="str">
        <f>IF((ISTEXT(DATA_GOES_HERE!F53)),(DATA_GOES_HERE!F53),"")</f>
        <v/>
      </c>
      <c r="F105" t="str">
        <f>DATA_GOES_HERE!AI105</f>
        <v>Every Thursday, join Ms. Katie at the library for some crafty fun!</v>
      </c>
      <c r="G105" s="1">
        <f>DATA_GOES_HERE!J105</f>
        <v>42467</v>
      </c>
      <c r="H105" s="1">
        <f>DATA_GOES_HERE!R105</f>
        <v>42467</v>
      </c>
      <c r="I105" s="1">
        <f t="shared" ca="1" si="2"/>
        <v>42423</v>
      </c>
      <c r="J105">
        <v>0</v>
      </c>
      <c r="K105">
        <v>31158</v>
      </c>
      <c r="L105" t="s">
        <v>161</v>
      </c>
      <c r="M105">
        <f>VLOOKUP(DATA_GOES_HERE!Y105,VENUEID!$A$2:$B$28,2,TRUE)</f>
        <v>34423</v>
      </c>
      <c r="N105">
        <f>VLOOKUP(DATA_GOES_HERE!AH105,eventTypeID!$A:$C,3,TRUE)</f>
        <v>11</v>
      </c>
      <c r="Q105" t="str">
        <f>VLOOKUP(DATA_GOES_HERE!Y53,VENUEID!$A$2:$C128,3,TRUE)</f>
        <v>(615) 862-5854</v>
      </c>
      <c r="R105" s="8">
        <f>DATA_GOES_HERE!M53</f>
        <v>0.42708333333333331</v>
      </c>
      <c r="W105" t="str">
        <f>IF(DATA_GOES_HERE!L53="Monday",1," ")</f>
        <v xml:space="preserve"> </v>
      </c>
      <c r="X105" t="str">
        <f>IF(DATA_GOES_HERE!L53="Tuesday",1," ")</f>
        <v xml:space="preserve"> </v>
      </c>
      <c r="Y105" t="str">
        <f>IF(DATA_GOES_HERE!L53="Wednesday",1," ")</f>
        <v xml:space="preserve"> </v>
      </c>
      <c r="Z105" t="str">
        <f>IF(DATA_GOES_HERE!L53="Thursday",1," ")</f>
        <v xml:space="preserve"> </v>
      </c>
      <c r="AA105" t="str">
        <f>IF(DATA_GOES_HERE!L53="Friday",1," ")</f>
        <v xml:space="preserve"> </v>
      </c>
      <c r="AB105">
        <f>IF(DATA_GOES_HERE!L53="Saturday",1," ")</f>
        <v>1</v>
      </c>
      <c r="AC105" t="str">
        <f>IF(DATA_GOES_HERE!L53="Sunday",1," ")</f>
        <v xml:space="preserve"> </v>
      </c>
    </row>
    <row r="106" spans="1:29" x14ac:dyDescent="0.25">
      <c r="A106" s="7" t="s">
        <v>153</v>
      </c>
      <c r="B106" t="str">
        <f>DATA_GOES_HERE!A106</f>
        <v xml:space="preserve"> Scrabble Group for All Levels</v>
      </c>
      <c r="E106" s="9" t="str">
        <f>IF((ISTEXT(DATA_GOES_HERE!F54)),(DATA_GOES_HERE!F54),"")</f>
        <v/>
      </c>
      <c r="F106" t="str">
        <f>DATA_GOES_HERE!AI106</f>
        <v>Every Thursday, play Scrabble the old-fashioned way&amp;hellip; on a board! All levels of players welcome. Bring your board if you have one.</v>
      </c>
      <c r="G106" s="1">
        <f>DATA_GOES_HERE!J106</f>
        <v>42467</v>
      </c>
      <c r="H106" s="1">
        <f>DATA_GOES_HERE!R106</f>
        <v>42467</v>
      </c>
      <c r="I106" s="1">
        <f t="shared" ca="1" si="2"/>
        <v>42423</v>
      </c>
      <c r="J106">
        <v>0</v>
      </c>
      <c r="K106">
        <v>31158</v>
      </c>
      <c r="L106" t="s">
        <v>161</v>
      </c>
      <c r="M106">
        <f>VLOOKUP(DATA_GOES_HERE!Y106,VENUEID!$A$2:$B$28,2,TRUE)</f>
        <v>34423</v>
      </c>
      <c r="N106">
        <f>VLOOKUP(DATA_GOES_HERE!AH106,eventTypeID!$A:$C,3,TRUE)</f>
        <v>11</v>
      </c>
      <c r="Q106" t="str">
        <f>VLOOKUP(DATA_GOES_HERE!Y54,VENUEID!$A$2:$C129,3,TRUE)</f>
        <v>(615) 862-5854</v>
      </c>
      <c r="R106" s="8">
        <f>DATA_GOES_HERE!M54</f>
        <v>0.625</v>
      </c>
      <c r="W106" t="str">
        <f>IF(DATA_GOES_HERE!L54="Monday",1," ")</f>
        <v xml:space="preserve"> </v>
      </c>
      <c r="X106" t="str">
        <f>IF(DATA_GOES_HERE!L54="Tuesday",1," ")</f>
        <v xml:space="preserve"> </v>
      </c>
      <c r="Y106" t="str">
        <f>IF(DATA_GOES_HERE!L54="Wednesday",1," ")</f>
        <v xml:space="preserve"> </v>
      </c>
      <c r="Z106" t="str">
        <f>IF(DATA_GOES_HERE!L54="Thursday",1," ")</f>
        <v xml:space="preserve"> </v>
      </c>
      <c r="AA106" t="str">
        <f>IF(DATA_GOES_HERE!L54="Friday",1," ")</f>
        <v xml:space="preserve"> </v>
      </c>
      <c r="AB106" t="str">
        <f>IF(DATA_GOES_HERE!L54="Saturday",1," ")</f>
        <v xml:space="preserve"> </v>
      </c>
      <c r="AC106">
        <f>IF(DATA_GOES_HERE!L54="Sunday",1," ")</f>
        <v>1</v>
      </c>
    </row>
    <row r="107" spans="1:29" x14ac:dyDescent="0.25">
      <c r="A107" s="7" t="s">
        <v>153</v>
      </c>
      <c r="B107" t="str">
        <f>DATA_GOES_HERE!A107</f>
        <v xml:space="preserve"> Book Sale | Friends of the Bellevue Branch Library</v>
      </c>
      <c r="E107" s="9" t="str">
        <f>IF((ISTEXT(DATA_GOES_HERE!F55)),(DATA_GOES_HERE!F55),"")</f>
        <v/>
      </c>
      <c r="F107" t="str">
        <f>DATA_GOES_HERE!AI107</f>
        <v>Get bargains on gently used recent and vintage hardcover and softcover books, plus children&amp;rsquo;s books, DVDs, CDs and more. Proceeds to benefit Bellevue Branch Library programs. Cash or check only.\n\nThursday, April 7, 4 pm - 8 pm \nFriday, April 8, 10 am - 6 pm \nSaturday, April 9, 10 am - 5 pm \nSunday, April 10, 2 pm - 4 pm</v>
      </c>
      <c r="G107" s="1">
        <f>DATA_GOES_HERE!J107</f>
        <v>42467</v>
      </c>
      <c r="H107" s="1">
        <f>DATA_GOES_HERE!R107</f>
        <v>42467</v>
      </c>
      <c r="I107" s="1">
        <f t="shared" ca="1" si="2"/>
        <v>42423</v>
      </c>
      <c r="J107">
        <v>0</v>
      </c>
      <c r="K107">
        <v>31158</v>
      </c>
      <c r="L107" t="s">
        <v>161</v>
      </c>
      <c r="M107">
        <f>VLOOKUP(DATA_GOES_HERE!Y107,VENUEID!$A$2:$B$28,2,TRUE)</f>
        <v>34423</v>
      </c>
      <c r="N107">
        <f>VLOOKUP(DATA_GOES_HERE!AH107,eventTypeID!$A:$C,3,TRUE)</f>
        <v>11</v>
      </c>
      <c r="Q107" t="str">
        <f>VLOOKUP(DATA_GOES_HERE!Y55,VENUEID!$A$2:$C130,3,TRUE)</f>
        <v>(615) 862-5854</v>
      </c>
      <c r="R107" s="8">
        <f>DATA_GOES_HERE!M55</f>
        <v>0.42708333333333331</v>
      </c>
      <c r="W107">
        <f>IF(DATA_GOES_HERE!L55="Monday",1," ")</f>
        <v>1</v>
      </c>
      <c r="X107" t="str">
        <f>IF(DATA_GOES_HERE!L55="Tuesday",1," ")</f>
        <v xml:space="preserve"> </v>
      </c>
      <c r="Y107" t="str">
        <f>IF(DATA_GOES_HERE!L55="Wednesday",1," ")</f>
        <v xml:space="preserve"> </v>
      </c>
      <c r="Z107" t="str">
        <f>IF(DATA_GOES_HERE!L55="Thursday",1," ")</f>
        <v xml:space="preserve"> </v>
      </c>
      <c r="AA107" t="str">
        <f>IF(DATA_GOES_HERE!L55="Friday",1," ")</f>
        <v xml:space="preserve"> </v>
      </c>
      <c r="AB107" t="str">
        <f>IF(DATA_GOES_HERE!L55="Saturday",1," ")</f>
        <v xml:space="preserve"> </v>
      </c>
      <c r="AC107" t="str">
        <f>IF(DATA_GOES_HERE!L55="Sunday",1," ")</f>
        <v xml:space="preserve"> </v>
      </c>
    </row>
    <row r="108" spans="1:29" x14ac:dyDescent="0.25">
      <c r="A108" s="7" t="s">
        <v>153</v>
      </c>
      <c r="B108" t="str">
        <f>DATA_GOES_HERE!A108</f>
        <v xml:space="preserve"> Teen Studio: Crafts, Gaming, Robotics, and More</v>
      </c>
      <c r="E108" s="9" t="str">
        <f>IF((ISTEXT(DATA_GOES_HERE!F56)),(DATA_GOES_HERE!F56),"")</f>
        <v/>
      </c>
      <c r="F108" t="str">
        <f>DATA_GOES_HERE!AI108</f>
        <v>Monday-Thursday when school is in session. We do something different each week, including crafts, gaming, robotics, 3D printing, and more. Join the fun after school! Grades 5-12.</v>
      </c>
      <c r="G108" s="1">
        <f>DATA_GOES_HERE!J108</f>
        <v>42467</v>
      </c>
      <c r="H108" s="1">
        <f>DATA_GOES_HERE!R108</f>
        <v>42467</v>
      </c>
      <c r="I108" s="1">
        <f t="shared" ca="1" si="2"/>
        <v>42423</v>
      </c>
      <c r="J108">
        <v>0</v>
      </c>
      <c r="K108">
        <v>31158</v>
      </c>
      <c r="L108" t="s">
        <v>161</v>
      </c>
      <c r="M108">
        <f>VLOOKUP(DATA_GOES_HERE!Y108,VENUEID!$A$2:$B$28,2,TRUE)</f>
        <v>34423</v>
      </c>
      <c r="N108">
        <f>VLOOKUP(DATA_GOES_HERE!AH108,eventTypeID!$A:$C,3,TRUE)</f>
        <v>35</v>
      </c>
      <c r="Q108" t="str">
        <f>VLOOKUP(DATA_GOES_HERE!Y56,VENUEID!$A$2:$C131,3,TRUE)</f>
        <v>(615) 862-5854</v>
      </c>
      <c r="R108" s="8">
        <f>DATA_GOES_HERE!M56</f>
        <v>0.67708333333333337</v>
      </c>
      <c r="W108">
        <f>IF(DATA_GOES_HERE!L56="Monday",1," ")</f>
        <v>1</v>
      </c>
      <c r="X108" t="str">
        <f>IF(DATA_GOES_HERE!L56="Tuesday",1," ")</f>
        <v xml:space="preserve"> </v>
      </c>
      <c r="Y108" t="str">
        <f>IF(DATA_GOES_HERE!L56="Wednesday",1," ")</f>
        <v xml:space="preserve"> </v>
      </c>
      <c r="Z108" t="str">
        <f>IF(DATA_GOES_HERE!L56="Thursday",1," ")</f>
        <v xml:space="preserve"> </v>
      </c>
      <c r="AA108" t="str">
        <f>IF(DATA_GOES_HERE!L56="Friday",1," ")</f>
        <v xml:space="preserve"> </v>
      </c>
      <c r="AB108" t="str">
        <f>IF(DATA_GOES_HERE!L56="Saturday",1," ")</f>
        <v xml:space="preserve"> </v>
      </c>
      <c r="AC108" t="str">
        <f>IF(DATA_GOES_HERE!L56="Sunday",1," ")</f>
        <v xml:space="preserve"> </v>
      </c>
    </row>
    <row r="109" spans="1:29" x14ac:dyDescent="0.25">
      <c r="A109" s="7" t="s">
        <v>153</v>
      </c>
      <c r="B109" t="str">
        <f>DATA_GOES_HERE!A109</f>
        <v xml:space="preserve"> Music Production Workshop</v>
      </c>
      <c r="E109" s="9" t="str">
        <f>IF((ISTEXT(DATA_GOES_HERE!#REF!)),(DATA_GOES_HERE!#REF!),"")</f>
        <v/>
      </c>
      <c r="F109" t="str">
        <f>DATA_GOES_HERE!AI109</f>
        <v>Every Thursday when school is in session. Learn how to make beats and music tracks using Logic Pro. These workshops are open to producers of all levels, as well as songwriters, singers, rappers, and anyone interested in producing their own music. Grades 7-12.</v>
      </c>
      <c r="G109" s="1">
        <f>DATA_GOES_HERE!J109</f>
        <v>42467</v>
      </c>
      <c r="H109" s="1">
        <f>DATA_GOES_HERE!R109</f>
        <v>42467</v>
      </c>
      <c r="I109" s="1">
        <f t="shared" ca="1" si="2"/>
        <v>42423</v>
      </c>
      <c r="J109">
        <v>0</v>
      </c>
      <c r="K109">
        <v>31158</v>
      </c>
      <c r="L109" t="s">
        <v>161</v>
      </c>
      <c r="M109">
        <f>VLOOKUP(DATA_GOES_HERE!Y109,VENUEID!$A$2:$B$28,2,TRUE)</f>
        <v>34423</v>
      </c>
      <c r="N109">
        <f>VLOOKUP(DATA_GOES_HERE!AH109,eventTypeID!$A:$C,3,TRUE)</f>
        <v>35</v>
      </c>
      <c r="Q109" t="e">
        <f>VLOOKUP(DATA_GOES_HERE!#REF!,VENUEID!$A$2:$C132,3,TRUE)</f>
        <v>#REF!</v>
      </c>
      <c r="R109" s="8" t="e">
        <f>DATA_GOES_HERE!#REF!</f>
        <v>#REF!</v>
      </c>
      <c r="W109" t="e">
        <f>IF(DATA_GOES_HERE!#REF!="Monday",1," ")</f>
        <v>#REF!</v>
      </c>
      <c r="X109" t="e">
        <f>IF(DATA_GOES_HERE!#REF!="Tuesday",1," ")</f>
        <v>#REF!</v>
      </c>
      <c r="Y109" t="e">
        <f>IF(DATA_GOES_HERE!#REF!="Wednesday",1," ")</f>
        <v>#REF!</v>
      </c>
      <c r="Z109" t="e">
        <f>IF(DATA_GOES_HERE!#REF!="Thursday",1," ")</f>
        <v>#REF!</v>
      </c>
      <c r="AA109" t="e">
        <f>IF(DATA_GOES_HERE!#REF!="Friday",1," ")</f>
        <v>#REF!</v>
      </c>
      <c r="AB109" t="e">
        <f>IF(DATA_GOES_HERE!#REF!="Saturday",1," ")</f>
        <v>#REF!</v>
      </c>
      <c r="AC109" t="e">
        <f>IF(DATA_GOES_HERE!#REF!="Sunday",1," ")</f>
        <v>#REF!</v>
      </c>
    </row>
    <row r="110" spans="1:29" x14ac:dyDescent="0.25">
      <c r="A110" s="7" t="s">
        <v>153</v>
      </c>
      <c r="B110" t="str">
        <f>DATA_GOES_HERE!A110</f>
        <v xml:space="preserve"> Book Sale | Friends of the Bellevue Branch Library</v>
      </c>
      <c r="E110" s="9" t="str">
        <f>IF((ISTEXT(DATA_GOES_HERE!F57)),(DATA_GOES_HERE!F57),"")</f>
        <v/>
      </c>
      <c r="F110" t="str">
        <f>DATA_GOES_HERE!AI110</f>
        <v>Get bargains on gently used recent and vintage hardcover and softcover books, plus children&amp;rsquo;s books, DVDs, CDs and more. Proceeds to benefit Bellevue Branch Library programs. Cash or check only.\n\nThursday, April 7, 4 pm - 8 pm \nFriday, April 8, 10 am - 6 pm \nSaturday, April 9, 10 am - 5 pm \nSunday, April 10, 2 pm - 4 pm</v>
      </c>
      <c r="G110" s="1">
        <f>DATA_GOES_HERE!J110</f>
        <v>42468</v>
      </c>
      <c r="H110" s="1">
        <f>DATA_GOES_HERE!R110</f>
        <v>42468</v>
      </c>
      <c r="I110" s="1">
        <f t="shared" ca="1" si="2"/>
        <v>42423</v>
      </c>
      <c r="J110">
        <v>0</v>
      </c>
      <c r="K110">
        <v>31158</v>
      </c>
      <c r="L110" t="s">
        <v>161</v>
      </c>
      <c r="M110">
        <f>VLOOKUP(DATA_GOES_HERE!Y110,VENUEID!$A$2:$B$28,2,TRUE)</f>
        <v>34423</v>
      </c>
      <c r="N110">
        <f>VLOOKUP(DATA_GOES_HERE!AH110,eventTypeID!$A:$C,3,TRUE)</f>
        <v>11</v>
      </c>
      <c r="Q110" t="str">
        <f>VLOOKUP(DATA_GOES_HERE!Y57,VENUEID!$A$2:$C133,3,TRUE)</f>
        <v>(615) 862-5854</v>
      </c>
      <c r="R110" s="8">
        <f>DATA_GOES_HERE!M57</f>
        <v>0.72916666666666663</v>
      </c>
      <c r="W110">
        <f>IF(DATA_GOES_HERE!L57="Monday",1," ")</f>
        <v>1</v>
      </c>
      <c r="X110" t="str">
        <f>IF(DATA_GOES_HERE!L57="Tuesday",1," ")</f>
        <v xml:space="preserve"> </v>
      </c>
      <c r="Y110" t="str">
        <f>IF(DATA_GOES_HERE!L57="Wednesday",1," ")</f>
        <v xml:space="preserve"> </v>
      </c>
      <c r="Z110" t="str">
        <f>IF(DATA_GOES_HERE!L57="Thursday",1," ")</f>
        <v xml:space="preserve"> </v>
      </c>
      <c r="AA110" t="str">
        <f>IF(DATA_GOES_HERE!L57="Friday",1," ")</f>
        <v xml:space="preserve"> </v>
      </c>
      <c r="AB110" t="str">
        <f>IF(DATA_GOES_HERE!L57="Saturday",1," ")</f>
        <v xml:space="preserve"> </v>
      </c>
      <c r="AC110" t="str">
        <f>IF(DATA_GOES_HERE!L57="Sunday",1," ")</f>
        <v xml:space="preserve"> </v>
      </c>
    </row>
    <row r="111" spans="1:29" x14ac:dyDescent="0.25">
      <c r="A111" s="7" t="s">
        <v>153</v>
      </c>
      <c r="B111" t="str">
        <f>DATA_GOES_HERE!A111</f>
        <v xml:space="preserve"> Teen Studio: Crafts, Gaming, Robotics, and More</v>
      </c>
      <c r="E111" s="9" t="str">
        <f>IF((ISTEXT(DATA_GOES_HERE!F58)),(DATA_GOES_HERE!F58),"")</f>
        <v/>
      </c>
      <c r="F111" t="str">
        <f>DATA_GOES_HERE!AI111</f>
        <v>Monday-Thursday when school is in session. We do something different each week, including crafts, gaming, robotics, 3D printing, and more. Join the fun after school! Grades 5-12.</v>
      </c>
      <c r="G111" s="1">
        <f>DATA_GOES_HERE!J111</f>
        <v>42468</v>
      </c>
      <c r="H111" s="1">
        <f>DATA_GOES_HERE!R111</f>
        <v>42468</v>
      </c>
      <c r="I111" s="1">
        <f t="shared" ca="1" si="2"/>
        <v>42423</v>
      </c>
      <c r="J111">
        <v>0</v>
      </c>
      <c r="K111">
        <v>31158</v>
      </c>
      <c r="L111" t="s">
        <v>161</v>
      </c>
      <c r="M111">
        <f>VLOOKUP(DATA_GOES_HERE!Y111,VENUEID!$A$2:$B$28,2,TRUE)</f>
        <v>34423</v>
      </c>
      <c r="N111">
        <f>VLOOKUP(DATA_GOES_HERE!AH111,eventTypeID!$A:$C,3,TRUE)</f>
        <v>35</v>
      </c>
      <c r="Q111" t="str">
        <f>VLOOKUP(DATA_GOES_HERE!Y58,VENUEID!$A$2:$C134,3,TRUE)</f>
        <v>(615) 862-5854</v>
      </c>
      <c r="R111" s="8">
        <f>DATA_GOES_HERE!M58</f>
        <v>0.77083333333333337</v>
      </c>
      <c r="W111">
        <f>IF(DATA_GOES_HERE!L58="Monday",1," ")</f>
        <v>1</v>
      </c>
      <c r="X111" t="str">
        <f>IF(DATA_GOES_HERE!L58="Tuesday",1," ")</f>
        <v xml:space="preserve"> </v>
      </c>
      <c r="Y111" t="str">
        <f>IF(DATA_GOES_HERE!L58="Wednesday",1," ")</f>
        <v xml:space="preserve"> </v>
      </c>
      <c r="Z111" t="str">
        <f>IF(DATA_GOES_HERE!L58="Thursday",1," ")</f>
        <v xml:space="preserve"> </v>
      </c>
      <c r="AA111" t="str">
        <f>IF(DATA_GOES_HERE!L58="Friday",1," ")</f>
        <v xml:space="preserve"> </v>
      </c>
      <c r="AB111" t="str">
        <f>IF(DATA_GOES_HERE!L58="Saturday",1," ")</f>
        <v xml:space="preserve"> </v>
      </c>
      <c r="AC111" t="str">
        <f>IF(DATA_GOES_HERE!L58="Sunday",1," ")</f>
        <v xml:space="preserve"> </v>
      </c>
    </row>
    <row r="112" spans="1:29" x14ac:dyDescent="0.25">
      <c r="A112" s="7" t="s">
        <v>153</v>
      </c>
      <c r="B112" t="str">
        <f>DATA_GOES_HERE!A112</f>
        <v xml:space="preserve"> Book Sale | Friends of the Bellevue Branch Library</v>
      </c>
      <c r="E112" s="9" t="str">
        <f>IF((ISTEXT(DATA_GOES_HERE!F59)),(DATA_GOES_HERE!F59),"")</f>
        <v/>
      </c>
      <c r="F112" t="str">
        <f>DATA_GOES_HERE!AI112</f>
        <v>Get bargains on gently used recent and vintage hardcover and softcover books, plus children&amp;rsquo;s books, DVDs, CDs and more. Proceeds to benefit Bellevue Branch Library programs. Cash or check only.\n\nThursday, April 7, 4 pm - 8 pm \nFriday, April 8, 10 am - 6 pm \nSaturday, April 9, 10 am - 5 pm \nSunday, April 10, 2 pm - 4 pm</v>
      </c>
      <c r="G112" s="1">
        <f>DATA_GOES_HERE!J112</f>
        <v>42469</v>
      </c>
      <c r="H112" s="1">
        <f>DATA_GOES_HERE!R112</f>
        <v>42469</v>
      </c>
      <c r="I112" s="1">
        <f t="shared" ca="1" si="2"/>
        <v>42423</v>
      </c>
      <c r="J112">
        <v>0</v>
      </c>
      <c r="K112">
        <v>31158</v>
      </c>
      <c r="L112" t="s">
        <v>161</v>
      </c>
      <c r="M112">
        <f>VLOOKUP(DATA_GOES_HERE!Y112,VENUEID!$A$2:$B$28,2,TRUE)</f>
        <v>34423</v>
      </c>
      <c r="N112">
        <f>VLOOKUP(DATA_GOES_HERE!AH112,eventTypeID!$A:$C,3,TRUE)</f>
        <v>11</v>
      </c>
      <c r="Q112" t="str">
        <f>VLOOKUP(DATA_GOES_HERE!Y59,VENUEID!$A$2:$C135,3,TRUE)</f>
        <v>(615) 862-5854</v>
      </c>
      <c r="R112" s="8">
        <f>DATA_GOES_HERE!M59</f>
        <v>0.66666666666666663</v>
      </c>
      <c r="W112" t="str">
        <f>IF(DATA_GOES_HERE!L59="Monday",1," ")</f>
        <v xml:space="preserve"> </v>
      </c>
      <c r="X112">
        <f>IF(DATA_GOES_HERE!L59="Tuesday",1," ")</f>
        <v>1</v>
      </c>
      <c r="Y112" t="str">
        <f>IF(DATA_GOES_HERE!L59="Wednesday",1," ")</f>
        <v xml:space="preserve"> </v>
      </c>
      <c r="Z112" t="str">
        <f>IF(DATA_GOES_HERE!L59="Thursday",1," ")</f>
        <v xml:space="preserve"> </v>
      </c>
      <c r="AA112" t="str">
        <f>IF(DATA_GOES_HERE!L59="Friday",1," ")</f>
        <v xml:space="preserve"> </v>
      </c>
      <c r="AB112" t="str">
        <f>IF(DATA_GOES_HERE!L59="Saturday",1," ")</f>
        <v xml:space="preserve"> </v>
      </c>
      <c r="AC112" t="str">
        <f>IF(DATA_GOES_HERE!L59="Sunday",1," ")</f>
        <v xml:space="preserve"> </v>
      </c>
    </row>
    <row r="113" spans="1:29" x14ac:dyDescent="0.25">
      <c r="A113" s="7" t="s">
        <v>153</v>
      </c>
      <c r="B113" t="str">
        <f>DATA_GOES_HERE!A113</f>
        <v xml:space="preserve"> Storyland Saturdays: Preschool Story Time</v>
      </c>
      <c r="E113" s="9" t="str">
        <f>IF((ISTEXT(DATA_GOES_HERE!F60)),(DATA_GOES_HERE!F60),"")</f>
        <v/>
      </c>
      <c r="F113" t="str">
        <f>DATA_GOES_HERE!AI113</f>
        <v>Every Saturday, come to the library for some super stories, songs, and silliness!</v>
      </c>
      <c r="G113" s="1">
        <f>DATA_GOES_HERE!J113</f>
        <v>42469</v>
      </c>
      <c r="H113" s="1">
        <f>DATA_GOES_HERE!R113</f>
        <v>42469</v>
      </c>
      <c r="I113" s="1">
        <f t="shared" ca="1" si="2"/>
        <v>42423</v>
      </c>
      <c r="J113">
        <v>0</v>
      </c>
      <c r="K113">
        <v>31158</v>
      </c>
      <c r="L113" t="s">
        <v>161</v>
      </c>
      <c r="M113">
        <f>VLOOKUP(DATA_GOES_HERE!Y113,VENUEID!$A$2:$B$28,2,TRUE)</f>
        <v>34423</v>
      </c>
      <c r="N113">
        <f>VLOOKUP(DATA_GOES_HERE!AH113,eventTypeID!$A:$C,3,TRUE)</f>
        <v>47</v>
      </c>
      <c r="Q113" t="str">
        <f>VLOOKUP(DATA_GOES_HERE!Y60,VENUEID!$A$2:$C136,3,TRUE)</f>
        <v>(615) 862-5854</v>
      </c>
      <c r="R113" s="8">
        <f>DATA_GOES_HERE!M60</f>
        <v>0.42708333333333331</v>
      </c>
      <c r="W113" t="str">
        <f>IF(DATA_GOES_HERE!L60="Monday",1," ")</f>
        <v xml:space="preserve"> </v>
      </c>
      <c r="X113" t="str">
        <f>IF(DATA_GOES_HERE!L60="Tuesday",1," ")</f>
        <v xml:space="preserve"> </v>
      </c>
      <c r="Y113">
        <f>IF(DATA_GOES_HERE!L60="Wednesday",1," ")</f>
        <v>1</v>
      </c>
      <c r="Z113" t="str">
        <f>IF(DATA_GOES_HERE!L60="Thursday",1," ")</f>
        <v xml:space="preserve"> </v>
      </c>
      <c r="AA113" t="str">
        <f>IF(DATA_GOES_HERE!L60="Friday",1," ")</f>
        <v xml:space="preserve"> </v>
      </c>
      <c r="AB113" t="str">
        <f>IF(DATA_GOES_HERE!L60="Saturday",1," ")</f>
        <v xml:space="preserve"> </v>
      </c>
      <c r="AC113" t="str">
        <f>IF(DATA_GOES_HERE!L60="Sunday",1," ")</f>
        <v xml:space="preserve"> </v>
      </c>
    </row>
    <row r="114" spans="1:29" x14ac:dyDescent="0.25">
      <c r="A114" s="7" t="s">
        <v>153</v>
      </c>
      <c r="B114" t="str">
        <f>DATA_GOES_HERE!A114</f>
        <v xml:space="preserve"> Matinee Saturday: Annie (2014)</v>
      </c>
      <c r="E114" s="9" t="str">
        <f>IF((ISTEXT(DATA_GOES_HERE!#REF!)),(DATA_GOES_HERE!#REF!),"")</f>
        <v/>
      </c>
      <c r="F114" t="str">
        <f>DATA_GOES_HERE!AI114</f>
        <v>Saturdays, March 12, April 9, and May 28, join us for a special movie matinee. Apr 9: Annie. A foster kid, who lives with her mean foster mom, sees her life change when business tycoon and New York mayoral candidate Will Stacks makes a thinly-veiled campaign move and takes her in. Rated PG. 118 minutes.</v>
      </c>
      <c r="G114" s="1">
        <f>DATA_GOES_HERE!J114</f>
        <v>42469</v>
      </c>
      <c r="H114" s="1">
        <f>DATA_GOES_HERE!R114</f>
        <v>42469</v>
      </c>
      <c r="I114" s="1">
        <f t="shared" ca="1" si="2"/>
        <v>42423</v>
      </c>
      <c r="J114">
        <v>0</v>
      </c>
      <c r="K114">
        <v>31158</v>
      </c>
      <c r="L114" t="s">
        <v>161</v>
      </c>
      <c r="M114">
        <f>VLOOKUP(DATA_GOES_HERE!Y114,VENUEID!$A$2:$B$28,2,TRUE)</f>
        <v>34423</v>
      </c>
      <c r="N114">
        <f>VLOOKUP(DATA_GOES_HERE!AH114,eventTypeID!$A:$C,3,TRUE)</f>
        <v>47</v>
      </c>
      <c r="Q114" t="e">
        <f>VLOOKUP(DATA_GOES_HERE!#REF!,VENUEID!$A$2:$C137,3,TRUE)</f>
        <v>#REF!</v>
      </c>
      <c r="R114" s="8" t="e">
        <f>DATA_GOES_HERE!#REF!</f>
        <v>#REF!</v>
      </c>
      <c r="W114" t="e">
        <f>IF(DATA_GOES_HERE!#REF!="Monday",1," ")</f>
        <v>#REF!</v>
      </c>
      <c r="X114" t="e">
        <f>IF(DATA_GOES_HERE!#REF!="Tuesday",1," ")</f>
        <v>#REF!</v>
      </c>
      <c r="Y114" t="e">
        <f>IF(DATA_GOES_HERE!#REF!="Wednesday",1," ")</f>
        <v>#REF!</v>
      </c>
      <c r="Z114" t="e">
        <f>IF(DATA_GOES_HERE!#REF!="Thursday",1," ")</f>
        <v>#REF!</v>
      </c>
      <c r="AA114" t="e">
        <f>IF(DATA_GOES_HERE!#REF!="Friday",1," ")</f>
        <v>#REF!</v>
      </c>
      <c r="AB114" t="e">
        <f>IF(DATA_GOES_HERE!#REF!="Saturday",1," ")</f>
        <v>#REF!</v>
      </c>
      <c r="AC114" t="e">
        <f>IF(DATA_GOES_HERE!#REF!="Sunday",1," ")</f>
        <v>#REF!</v>
      </c>
    </row>
    <row r="115" spans="1:29" x14ac:dyDescent="0.25">
      <c r="A115" s="7" t="s">
        <v>153</v>
      </c>
      <c r="B115" t="str">
        <f>DATA_GOES_HERE!A115</f>
        <v xml:space="preserve"> Book Sale | Friends of the Bellevue Branch Library</v>
      </c>
      <c r="E115" s="9" t="str">
        <f>IF((ISTEXT(DATA_GOES_HERE!#REF!)),(DATA_GOES_HERE!#REF!),"")</f>
        <v/>
      </c>
      <c r="F115" t="str">
        <f>DATA_GOES_HERE!AI115</f>
        <v>Get bargains on gently used recent and vintage hardcover and softcover books, plus children&amp;rsquo;s books, DVDs, CDs and more. Proceeds to benefit Bellevue Branch Library programs. Cash or check only.\n\nThursday, April 7, 4 pm - 8 pm \nFriday, April 8, 10 am - 6 pm \nSaturday, April 9, 10 am - 5 pm \nSunday, April 10, 2 pm - 4 pm</v>
      </c>
      <c r="G115" s="1">
        <f>DATA_GOES_HERE!J115</f>
        <v>42470</v>
      </c>
      <c r="H115" s="1">
        <f>DATA_GOES_HERE!R115</f>
        <v>42470</v>
      </c>
      <c r="I115" s="1">
        <f t="shared" ca="1" si="2"/>
        <v>42423</v>
      </c>
      <c r="J115">
        <v>0</v>
      </c>
      <c r="K115">
        <v>31158</v>
      </c>
      <c r="L115" t="s">
        <v>161</v>
      </c>
      <c r="M115">
        <f>VLOOKUP(DATA_GOES_HERE!Y115,VENUEID!$A$2:$B$28,2,TRUE)</f>
        <v>34423</v>
      </c>
      <c r="N115">
        <f>VLOOKUP(DATA_GOES_HERE!AH115,eventTypeID!$A:$C,3,TRUE)</f>
        <v>11</v>
      </c>
      <c r="Q115" t="e">
        <f>VLOOKUP(DATA_GOES_HERE!#REF!,VENUEID!$A$2:$C138,3,TRUE)</f>
        <v>#REF!</v>
      </c>
      <c r="R115" s="8" t="e">
        <f>DATA_GOES_HERE!#REF!</f>
        <v>#REF!</v>
      </c>
      <c r="W115" t="e">
        <f>IF(DATA_GOES_HERE!#REF!="Monday",1," ")</f>
        <v>#REF!</v>
      </c>
      <c r="X115" t="e">
        <f>IF(DATA_GOES_HERE!#REF!="Tuesday",1," ")</f>
        <v>#REF!</v>
      </c>
      <c r="Y115" t="e">
        <f>IF(DATA_GOES_HERE!#REF!="Wednesday",1," ")</f>
        <v>#REF!</v>
      </c>
      <c r="Z115" t="e">
        <f>IF(DATA_GOES_HERE!#REF!="Thursday",1," ")</f>
        <v>#REF!</v>
      </c>
      <c r="AA115" t="e">
        <f>IF(DATA_GOES_HERE!#REF!="Friday",1," ")</f>
        <v>#REF!</v>
      </c>
      <c r="AB115" t="e">
        <f>IF(DATA_GOES_HERE!#REF!="Saturday",1," ")</f>
        <v>#REF!</v>
      </c>
      <c r="AC115" t="e">
        <f>IF(DATA_GOES_HERE!#REF!="Sunday",1," ")</f>
        <v>#REF!</v>
      </c>
    </row>
    <row r="116" spans="1:29" x14ac:dyDescent="0.25">
      <c r="A116" s="7" t="s">
        <v>153</v>
      </c>
      <c r="B116" t="str">
        <f>DATA_GOES_HERE!A116</f>
        <v xml:space="preserve"> Mother Goose Moments</v>
      </c>
      <c r="E116" s="9" t="str">
        <f>IF((ISTEXT(DATA_GOES_HERE!#REF!)),(DATA_GOES_HERE!#REF!),"")</f>
        <v/>
      </c>
      <c r="F116" t="str">
        <f>DATA_GOES_HERE!AI116</f>
        <v>Every Monday, babies and their caregivers are welcome to join Miss Donna for rhymes, songs, fingerplays, ABCs, 123s, stories, and more. For babies through 24 months old.</v>
      </c>
      <c r="G116" s="1">
        <f>DATA_GOES_HERE!J116</f>
        <v>42471</v>
      </c>
      <c r="H116" s="1">
        <f>DATA_GOES_HERE!R116</f>
        <v>42471</v>
      </c>
      <c r="I116" s="1">
        <f t="shared" ca="1" si="2"/>
        <v>42423</v>
      </c>
      <c r="J116">
        <v>0</v>
      </c>
      <c r="K116">
        <v>31158</v>
      </c>
      <c r="L116" t="s">
        <v>161</v>
      </c>
      <c r="M116">
        <f>VLOOKUP(DATA_GOES_HERE!Y116,VENUEID!$A$2:$B$28,2,TRUE)</f>
        <v>34423</v>
      </c>
      <c r="N116">
        <f>VLOOKUP(DATA_GOES_HERE!AH116,eventTypeID!$A:$C,3,TRUE)</f>
        <v>47</v>
      </c>
      <c r="Q116" t="e">
        <f>VLOOKUP(DATA_GOES_HERE!#REF!,VENUEID!$A$2:$C139,3,TRUE)</f>
        <v>#REF!</v>
      </c>
      <c r="R116" s="8" t="e">
        <f>DATA_GOES_HERE!#REF!</f>
        <v>#REF!</v>
      </c>
      <c r="W116" t="e">
        <f>IF(DATA_GOES_HERE!#REF!="Monday",1," ")</f>
        <v>#REF!</v>
      </c>
      <c r="X116" t="e">
        <f>IF(DATA_GOES_HERE!#REF!="Tuesday",1," ")</f>
        <v>#REF!</v>
      </c>
      <c r="Y116" t="e">
        <f>IF(DATA_GOES_HERE!#REF!="Wednesday",1," ")</f>
        <v>#REF!</v>
      </c>
      <c r="Z116" t="e">
        <f>IF(DATA_GOES_HERE!#REF!="Thursday",1," ")</f>
        <v>#REF!</v>
      </c>
      <c r="AA116" t="e">
        <f>IF(DATA_GOES_HERE!#REF!="Friday",1," ")</f>
        <v>#REF!</v>
      </c>
      <c r="AB116" t="e">
        <f>IF(DATA_GOES_HERE!#REF!="Saturday",1," ")</f>
        <v>#REF!</v>
      </c>
      <c r="AC116" t="e">
        <f>IF(DATA_GOES_HERE!#REF!="Sunday",1," ")</f>
        <v>#REF!</v>
      </c>
    </row>
    <row r="117" spans="1:29" x14ac:dyDescent="0.25">
      <c r="A117" s="7" t="s">
        <v>153</v>
      </c>
      <c r="B117" t="str">
        <f>DATA_GOES_HERE!A117</f>
        <v xml:space="preserve"> Teen Studio: Crafts, Gaming, Robotics, and More</v>
      </c>
      <c r="E117" s="9" t="str">
        <f>IF((ISTEXT(DATA_GOES_HERE!#REF!)),(DATA_GOES_HERE!#REF!),"")</f>
        <v/>
      </c>
      <c r="F117" t="str">
        <f>DATA_GOES_HERE!AI117</f>
        <v>Monday-Thursday when school is in session. We do something different each week, including crafts, gaming, robotics, 3D printing, and more. Join the fun after school! Grades 5-12.</v>
      </c>
      <c r="G117" s="1">
        <f>DATA_GOES_HERE!J117</f>
        <v>42471</v>
      </c>
      <c r="H117" s="1">
        <f>DATA_GOES_HERE!R117</f>
        <v>42471</v>
      </c>
      <c r="I117" s="1">
        <f t="shared" ca="1" si="2"/>
        <v>42423</v>
      </c>
      <c r="J117">
        <v>0</v>
      </c>
      <c r="K117">
        <v>31158</v>
      </c>
      <c r="L117" t="s">
        <v>161</v>
      </c>
      <c r="M117">
        <f>VLOOKUP(DATA_GOES_HERE!Y117,VENUEID!$A$2:$B$28,2,TRUE)</f>
        <v>34423</v>
      </c>
      <c r="N117">
        <f>VLOOKUP(DATA_GOES_HERE!AH117,eventTypeID!$A:$C,3,TRUE)</f>
        <v>35</v>
      </c>
      <c r="Q117" t="e">
        <f>VLOOKUP(DATA_GOES_HERE!#REF!,VENUEID!$A$2:$C140,3,TRUE)</f>
        <v>#REF!</v>
      </c>
      <c r="R117" s="8" t="e">
        <f>DATA_GOES_HERE!#REF!</f>
        <v>#REF!</v>
      </c>
      <c r="W117" t="e">
        <f>IF(DATA_GOES_HERE!#REF!="Monday",1," ")</f>
        <v>#REF!</v>
      </c>
      <c r="X117" t="e">
        <f>IF(DATA_GOES_HERE!#REF!="Tuesday",1," ")</f>
        <v>#REF!</v>
      </c>
      <c r="Y117" t="e">
        <f>IF(DATA_GOES_HERE!#REF!="Wednesday",1," ")</f>
        <v>#REF!</v>
      </c>
      <c r="Z117" t="e">
        <f>IF(DATA_GOES_HERE!#REF!="Thursday",1," ")</f>
        <v>#REF!</v>
      </c>
      <c r="AA117" t="e">
        <f>IF(DATA_GOES_HERE!#REF!="Friday",1," ")</f>
        <v>#REF!</v>
      </c>
      <c r="AB117" t="e">
        <f>IF(DATA_GOES_HERE!#REF!="Saturday",1," ")</f>
        <v>#REF!</v>
      </c>
      <c r="AC117" t="e">
        <f>IF(DATA_GOES_HERE!#REF!="Sunday",1," ")</f>
        <v>#REF!</v>
      </c>
    </row>
    <row r="118" spans="1:29" x14ac:dyDescent="0.25">
      <c r="A118" s="7" t="s">
        <v>153</v>
      </c>
      <c r="B118" t="str">
        <f>DATA_GOES_HERE!A118</f>
        <v xml:space="preserve"> First-Time Homebuyers Workshop</v>
      </c>
      <c r="E118" s="9" t="str">
        <f>IF((ISTEXT(DATA_GOES_HERE!#REF!)),(DATA_GOES_HERE!#REF!),"")</f>
        <v/>
      </c>
      <c r="F118" t="str">
        <f>DATA_GOES_HERE!AI118</f>
        <v>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v>
      </c>
      <c r="G118" s="1">
        <f>DATA_GOES_HERE!J118</f>
        <v>42471</v>
      </c>
      <c r="H118" s="1">
        <f>DATA_GOES_HERE!R118</f>
        <v>42471</v>
      </c>
      <c r="I118" s="1">
        <f t="shared" ca="1" si="2"/>
        <v>42423</v>
      </c>
      <c r="J118">
        <v>0</v>
      </c>
      <c r="K118">
        <v>31158</v>
      </c>
      <c r="L118" t="s">
        <v>161</v>
      </c>
      <c r="M118">
        <f>VLOOKUP(DATA_GOES_HERE!Y118,VENUEID!$A$2:$B$28,2,TRUE)</f>
        <v>34423</v>
      </c>
      <c r="N118">
        <f>VLOOKUP(DATA_GOES_HERE!AH118,eventTypeID!$A:$C,3,TRUE)</f>
        <v>11</v>
      </c>
      <c r="Q118" t="e">
        <f>VLOOKUP(DATA_GOES_HERE!#REF!,VENUEID!$A$2:$C141,3,TRUE)</f>
        <v>#REF!</v>
      </c>
      <c r="R118" s="8" t="e">
        <f>DATA_GOES_HERE!#REF!</f>
        <v>#REF!</v>
      </c>
      <c r="W118" t="e">
        <f>IF(DATA_GOES_HERE!#REF!="Monday",1," ")</f>
        <v>#REF!</v>
      </c>
      <c r="X118" t="e">
        <f>IF(DATA_GOES_HERE!#REF!="Tuesday",1," ")</f>
        <v>#REF!</v>
      </c>
      <c r="Y118" t="e">
        <f>IF(DATA_GOES_HERE!#REF!="Wednesday",1," ")</f>
        <v>#REF!</v>
      </c>
      <c r="Z118" t="e">
        <f>IF(DATA_GOES_HERE!#REF!="Thursday",1," ")</f>
        <v>#REF!</v>
      </c>
      <c r="AA118" t="e">
        <f>IF(DATA_GOES_HERE!#REF!="Friday",1," ")</f>
        <v>#REF!</v>
      </c>
      <c r="AB118" t="e">
        <f>IF(DATA_GOES_HERE!#REF!="Saturday",1," ")</f>
        <v>#REF!</v>
      </c>
      <c r="AC118" t="e">
        <f>IF(DATA_GOES_HERE!#REF!="Sunday",1," ")</f>
        <v>#REF!</v>
      </c>
    </row>
    <row r="119" spans="1:29" x14ac:dyDescent="0.25">
      <c r="A119" s="7" t="s">
        <v>153</v>
      </c>
      <c r="B119" t="str">
        <f>DATA_GOES_HERE!A119</f>
        <v xml:space="preserve"> Family Fun Time: Songs, Craft, and More</v>
      </c>
      <c r="E119" s="9" t="str">
        <f>IF((ISTEXT(DATA_GOES_HERE!#REF!)),(DATA_GOES_HERE!#REF!),"")</f>
        <v/>
      </c>
      <c r="F119" t="str">
        <f>DATA_GOES_HERE!AI119</f>
        <v>Every Monday, join Ms. Katie for stories, songs, fingerplays, and a craft! Ages 3 to 5.</v>
      </c>
      <c r="G119" s="1">
        <f>DATA_GOES_HERE!J119</f>
        <v>42471</v>
      </c>
      <c r="H119" s="1">
        <f>DATA_GOES_HERE!R119</f>
        <v>42471</v>
      </c>
      <c r="I119" s="1">
        <f t="shared" ca="1" si="2"/>
        <v>42423</v>
      </c>
      <c r="J119">
        <v>0</v>
      </c>
      <c r="K119">
        <v>31158</v>
      </c>
      <c r="L119" t="s">
        <v>161</v>
      </c>
      <c r="M119">
        <f>VLOOKUP(DATA_GOES_HERE!Y119,VENUEID!$A$2:$B$28,2,TRUE)</f>
        <v>34423</v>
      </c>
      <c r="N119">
        <f>VLOOKUP(DATA_GOES_HERE!AH119,eventTypeID!$A:$C,3,TRUE)</f>
        <v>47</v>
      </c>
      <c r="Q119" t="e">
        <f>VLOOKUP(DATA_GOES_HERE!#REF!,VENUEID!$A$2:$C142,3,TRUE)</f>
        <v>#REF!</v>
      </c>
      <c r="R119" s="8" t="e">
        <f>DATA_GOES_HERE!#REF!</f>
        <v>#REF!</v>
      </c>
      <c r="W119" t="e">
        <f>IF(DATA_GOES_HERE!#REF!="Monday",1," ")</f>
        <v>#REF!</v>
      </c>
      <c r="X119" t="e">
        <f>IF(DATA_GOES_HERE!#REF!="Tuesday",1," ")</f>
        <v>#REF!</v>
      </c>
      <c r="Y119" t="e">
        <f>IF(DATA_GOES_HERE!#REF!="Wednesday",1," ")</f>
        <v>#REF!</v>
      </c>
      <c r="Z119" t="e">
        <f>IF(DATA_GOES_HERE!#REF!="Thursday",1," ")</f>
        <v>#REF!</v>
      </c>
      <c r="AA119" t="e">
        <f>IF(DATA_GOES_HERE!#REF!="Friday",1," ")</f>
        <v>#REF!</v>
      </c>
      <c r="AB119" t="e">
        <f>IF(DATA_GOES_HERE!#REF!="Saturday",1," ")</f>
        <v>#REF!</v>
      </c>
      <c r="AC119" t="e">
        <f>IF(DATA_GOES_HERE!#REF!="Sunday",1," ")</f>
        <v>#REF!</v>
      </c>
    </row>
    <row r="120" spans="1:29" x14ac:dyDescent="0.25">
      <c r="A120" s="7" t="s">
        <v>153</v>
      </c>
      <c r="B120" t="str">
        <f>DATA_GOES_HERE!A120</f>
        <v xml:space="preserve"> Adventure Club: Dicover Isaac Murphy, Legendary Jockey</v>
      </c>
      <c r="E120" s="9" t="str">
        <f>IF((ISTEXT(DATA_GOES_HERE!#REF!)),(DATA_GOES_HERE!#REF!),"")</f>
        <v/>
      </c>
      <c r="F120" t="str">
        <f>DATA_GOES_HERE!AI120</f>
        <v>Isaac Murphy, an African American, won more races and set more records than almost anyone. In fact, he won three Kentucky Derbies.&amp;nbsp;Join us as we read a story highlighting Murphy's career.&amp;nbsp;And the fun doesn't stop there! We will also design our own jockey silks, name a Thoroughbred horse, play a game, and discover the Thoroughbred history in our own backyard.</v>
      </c>
      <c r="G120" s="1">
        <f>DATA_GOES_HERE!J120</f>
        <v>42472</v>
      </c>
      <c r="H120" s="1">
        <f>DATA_GOES_HERE!R120</f>
        <v>42472</v>
      </c>
      <c r="I120" s="1">
        <f t="shared" ca="1" si="2"/>
        <v>42423</v>
      </c>
      <c r="J120">
        <v>0</v>
      </c>
      <c r="K120">
        <v>31158</v>
      </c>
      <c r="L120" t="s">
        <v>161</v>
      </c>
      <c r="M120">
        <f>VLOOKUP(DATA_GOES_HERE!Y120,VENUEID!$A$2:$B$28,2,TRUE)</f>
        <v>34423</v>
      </c>
      <c r="N120">
        <f>VLOOKUP(DATA_GOES_HERE!AH120,eventTypeID!$A:$C,3,TRUE)</f>
        <v>47</v>
      </c>
      <c r="Q120" t="e">
        <f>VLOOKUP(DATA_GOES_HERE!#REF!,VENUEID!$A$2:$C143,3,TRUE)</f>
        <v>#REF!</v>
      </c>
      <c r="R120" s="8" t="e">
        <f>DATA_GOES_HERE!#REF!</f>
        <v>#REF!</v>
      </c>
      <c r="W120" t="e">
        <f>IF(DATA_GOES_HERE!#REF!="Monday",1," ")</f>
        <v>#REF!</v>
      </c>
      <c r="X120" t="e">
        <f>IF(DATA_GOES_HERE!#REF!="Tuesday",1," ")</f>
        <v>#REF!</v>
      </c>
      <c r="Y120" t="e">
        <f>IF(DATA_GOES_HERE!#REF!="Wednesday",1," ")</f>
        <v>#REF!</v>
      </c>
      <c r="Z120" t="e">
        <f>IF(DATA_GOES_HERE!#REF!="Thursday",1," ")</f>
        <v>#REF!</v>
      </c>
      <c r="AA120" t="e">
        <f>IF(DATA_GOES_HERE!#REF!="Friday",1," ")</f>
        <v>#REF!</v>
      </c>
      <c r="AB120" t="e">
        <f>IF(DATA_GOES_HERE!#REF!="Saturday",1," ")</f>
        <v>#REF!</v>
      </c>
      <c r="AC120" t="e">
        <f>IF(DATA_GOES_HERE!#REF!="Sunday",1," ")</f>
        <v>#REF!</v>
      </c>
    </row>
    <row r="121" spans="1:29" x14ac:dyDescent="0.25">
      <c r="A121" s="7" t="s">
        <v>153</v>
      </c>
      <c r="B121" t="str">
        <f>DATA_GOES_HERE!A121</f>
        <v xml:space="preserve"> Build a Binary Code Bracelet</v>
      </c>
      <c r="E121" s="9" t="str">
        <f>IF((ISTEXT(DATA_GOES_HERE!#REF!)),(DATA_GOES_HERE!#REF!),"")</f>
        <v/>
      </c>
      <c r="F121" t="str">
        <f>DATA_GOES_HERE!AI121</f>
        <v>Use binary code to personalize your own beaded bracelet! Grades 5-12.</v>
      </c>
      <c r="G121" s="1">
        <f>DATA_GOES_HERE!J121</f>
        <v>42472</v>
      </c>
      <c r="H121" s="1">
        <f>DATA_GOES_HERE!R121</f>
        <v>42472</v>
      </c>
      <c r="I121" s="1">
        <f t="shared" ca="1" si="2"/>
        <v>42423</v>
      </c>
      <c r="J121">
        <v>0</v>
      </c>
      <c r="K121">
        <v>31158</v>
      </c>
      <c r="L121" t="s">
        <v>161</v>
      </c>
      <c r="M121">
        <f>VLOOKUP(DATA_GOES_HERE!Y121,VENUEID!$A$2:$B$28,2,TRUE)</f>
        <v>34423</v>
      </c>
      <c r="N121">
        <f>VLOOKUP(DATA_GOES_HERE!AH121,eventTypeID!$A:$C,3,TRUE)</f>
        <v>11</v>
      </c>
      <c r="Q121" t="e">
        <f>VLOOKUP(DATA_GOES_HERE!#REF!,VENUEID!$A$2:$C144,3,TRUE)</f>
        <v>#REF!</v>
      </c>
      <c r="R121" s="8" t="e">
        <f>DATA_GOES_HERE!#REF!</f>
        <v>#REF!</v>
      </c>
      <c r="W121" t="e">
        <f>IF(DATA_GOES_HERE!#REF!="Monday",1," ")</f>
        <v>#REF!</v>
      </c>
      <c r="X121" t="e">
        <f>IF(DATA_GOES_HERE!#REF!="Tuesday",1," ")</f>
        <v>#REF!</v>
      </c>
      <c r="Y121" t="e">
        <f>IF(DATA_GOES_HERE!#REF!="Wednesday",1," ")</f>
        <v>#REF!</v>
      </c>
      <c r="Z121" t="e">
        <f>IF(DATA_GOES_HERE!#REF!="Thursday",1," ")</f>
        <v>#REF!</v>
      </c>
      <c r="AA121" t="e">
        <f>IF(DATA_GOES_HERE!#REF!="Friday",1," ")</f>
        <v>#REF!</v>
      </c>
      <c r="AB121" t="e">
        <f>IF(DATA_GOES_HERE!#REF!="Saturday",1," ")</f>
        <v>#REF!</v>
      </c>
      <c r="AC121" t="e">
        <f>IF(DATA_GOES_HERE!#REF!="Sunday",1," ")</f>
        <v>#REF!</v>
      </c>
    </row>
    <row r="122" spans="1:29" x14ac:dyDescent="0.25">
      <c r="A122" s="7" t="s">
        <v>153</v>
      </c>
      <c r="B122" t="str">
        <f>DATA_GOES_HERE!A122</f>
        <v xml:space="preserve"> Story Time: Group Puzzle Activity</v>
      </c>
      <c r="E122" s="9" t="str">
        <f>IF((ISTEXT(DATA_GOES_HERE!#REF!)),(DATA_GOES_HERE!#REF!),"")</f>
        <v/>
      </c>
      <c r="F122" t="str">
        <f>DATA_GOES_HERE!AI122</f>
        <v>Join us for a celebration of all people. We will design our own big puzzle piece and put them all together to see what a beautiful picture we make!</v>
      </c>
      <c r="G122" s="1">
        <f>DATA_GOES_HERE!J122</f>
        <v>42473</v>
      </c>
      <c r="H122" s="1">
        <f>DATA_GOES_HERE!R122</f>
        <v>42473</v>
      </c>
      <c r="I122" s="1">
        <f t="shared" ca="1" si="2"/>
        <v>42423</v>
      </c>
      <c r="J122">
        <v>0</v>
      </c>
      <c r="K122">
        <v>31158</v>
      </c>
      <c r="L122" t="s">
        <v>161</v>
      </c>
      <c r="M122">
        <f>VLOOKUP(DATA_GOES_HERE!Y122,VENUEID!$A$2:$B$28,2,TRUE)</f>
        <v>34423</v>
      </c>
      <c r="N122">
        <f>VLOOKUP(DATA_GOES_HERE!AH122,eventTypeID!$A:$C,3,TRUE)</f>
        <v>47</v>
      </c>
      <c r="Q122" t="e">
        <f>VLOOKUP(DATA_GOES_HERE!#REF!,VENUEID!$A$2:$C145,3,TRUE)</f>
        <v>#REF!</v>
      </c>
      <c r="R122" s="8" t="e">
        <f>DATA_GOES_HERE!#REF!</f>
        <v>#REF!</v>
      </c>
      <c r="W122" t="e">
        <f>IF(DATA_GOES_HERE!#REF!="Monday",1," ")</f>
        <v>#REF!</v>
      </c>
      <c r="X122" t="e">
        <f>IF(DATA_GOES_HERE!#REF!="Tuesday",1," ")</f>
        <v>#REF!</v>
      </c>
      <c r="Y122" t="e">
        <f>IF(DATA_GOES_HERE!#REF!="Wednesday",1," ")</f>
        <v>#REF!</v>
      </c>
      <c r="Z122" t="e">
        <f>IF(DATA_GOES_HERE!#REF!="Thursday",1," ")</f>
        <v>#REF!</v>
      </c>
      <c r="AA122" t="e">
        <f>IF(DATA_GOES_HERE!#REF!="Friday",1," ")</f>
        <v>#REF!</v>
      </c>
      <c r="AB122" t="e">
        <f>IF(DATA_GOES_HERE!#REF!="Saturday",1," ")</f>
        <v>#REF!</v>
      </c>
      <c r="AC122" t="e">
        <f>IF(DATA_GOES_HERE!#REF!="Sunday",1," ")</f>
        <v>#REF!</v>
      </c>
    </row>
    <row r="123" spans="1:29" x14ac:dyDescent="0.25">
      <c r="A123" s="7" t="s">
        <v>153</v>
      </c>
      <c r="B123" t="str">
        <f>DATA_GOES_HERE!A123</f>
        <v xml:space="preserve"> Story Time: Autism Awareness</v>
      </c>
      <c r="E123" s="9" t="str">
        <f>IF((ISTEXT(DATA_GOES_HERE!#REF!)),(DATA_GOES_HERE!#REF!),"")</f>
        <v/>
      </c>
      <c r="F123" t="str">
        <f>DATA_GOES_HERE!AI123</f>
        <v>Join us for a celebration of all people. We will design our own big puzzle piece and put them all together to see what a beautiful picture we make!</v>
      </c>
      <c r="G123" s="1">
        <f>DATA_GOES_HERE!J123</f>
        <v>42473</v>
      </c>
      <c r="H123" s="1">
        <f>DATA_GOES_HERE!R123</f>
        <v>42473</v>
      </c>
      <c r="I123" s="1">
        <f t="shared" ca="1" si="2"/>
        <v>42423</v>
      </c>
      <c r="J123">
        <v>0</v>
      </c>
      <c r="K123">
        <v>31158</v>
      </c>
      <c r="L123" t="s">
        <v>161</v>
      </c>
      <c r="M123">
        <f>VLOOKUP(DATA_GOES_HERE!Y123,VENUEID!$A$2:$B$28,2,TRUE)</f>
        <v>34423</v>
      </c>
      <c r="N123">
        <f>VLOOKUP(DATA_GOES_HERE!AH123,eventTypeID!$A:$C,3,TRUE)</f>
        <v>47</v>
      </c>
      <c r="Q123" t="e">
        <f>VLOOKUP(DATA_GOES_HERE!#REF!,VENUEID!$A$2:$C146,3,TRUE)</f>
        <v>#REF!</v>
      </c>
      <c r="R123" s="8" t="e">
        <f>DATA_GOES_HERE!#REF!</f>
        <v>#REF!</v>
      </c>
      <c r="W123" t="e">
        <f>IF(DATA_GOES_HERE!#REF!="Monday",1," ")</f>
        <v>#REF!</v>
      </c>
      <c r="X123" t="e">
        <f>IF(DATA_GOES_HERE!#REF!="Tuesday",1," ")</f>
        <v>#REF!</v>
      </c>
      <c r="Y123" t="e">
        <f>IF(DATA_GOES_HERE!#REF!="Wednesday",1," ")</f>
        <v>#REF!</v>
      </c>
      <c r="Z123" t="e">
        <f>IF(DATA_GOES_HERE!#REF!="Thursday",1," ")</f>
        <v>#REF!</v>
      </c>
      <c r="AA123" t="e">
        <f>IF(DATA_GOES_HERE!#REF!="Friday",1," ")</f>
        <v>#REF!</v>
      </c>
      <c r="AB123" t="e">
        <f>IF(DATA_GOES_HERE!#REF!="Saturday",1," ")</f>
        <v>#REF!</v>
      </c>
      <c r="AC123" t="e">
        <f>IF(DATA_GOES_HERE!#REF!="Sunday",1," ")</f>
        <v>#REF!</v>
      </c>
    </row>
    <row r="124" spans="1:29" x14ac:dyDescent="0.25">
      <c r="A124" s="7" t="s">
        <v>153</v>
      </c>
      <c r="B124" t="str">
        <f>DATA_GOES_HERE!A124</f>
        <v xml:space="preserve"> Homeschool Crew: Caring for and Keeping Bees</v>
      </c>
      <c r="E124" s="9" t="str">
        <f>IF((ISTEXT(DATA_GOES_HERE!#REF!)),(DATA_GOES_HERE!#REF!),"")</f>
        <v/>
      </c>
      <c r="F124" t="str">
        <f>DATA_GOES_HERE!AI124</f>
        <v>Every 2nd and 4th Wednesday, Homeschool Crew introduces homeschooled children to a different topic. 3/9: Loom Weaving. 3/23: Tradition of Egg Decorating. 4/13: The Care and Keeping of Bees with Dr. Kirk Jones. 4/27: Jewelry Making. 5/11: Garden in a Jar. 5/25: The Turtle.</v>
      </c>
      <c r="G124" s="1">
        <f>DATA_GOES_HERE!J124</f>
        <v>42473</v>
      </c>
      <c r="H124" s="1">
        <f>DATA_GOES_HERE!R124</f>
        <v>42473</v>
      </c>
      <c r="I124" s="1">
        <f t="shared" ca="1" si="2"/>
        <v>42423</v>
      </c>
      <c r="J124">
        <v>0</v>
      </c>
      <c r="K124">
        <v>31158</v>
      </c>
      <c r="L124" t="s">
        <v>161</v>
      </c>
      <c r="M124">
        <f>VLOOKUP(DATA_GOES_HERE!Y124,VENUEID!$A$2:$B$28,2,TRUE)</f>
        <v>34423</v>
      </c>
      <c r="N124">
        <f>VLOOKUP(DATA_GOES_HERE!AH124,eventTypeID!$A:$C,3,TRUE)</f>
        <v>35</v>
      </c>
      <c r="Q124" t="e">
        <f>VLOOKUP(DATA_GOES_HERE!#REF!,VENUEID!$A$2:$C147,3,TRUE)</f>
        <v>#REF!</v>
      </c>
      <c r="R124" s="8" t="e">
        <f>DATA_GOES_HERE!#REF!</f>
        <v>#REF!</v>
      </c>
      <c r="W124" t="e">
        <f>IF(DATA_GOES_HERE!#REF!="Monday",1," ")</f>
        <v>#REF!</v>
      </c>
      <c r="X124" t="e">
        <f>IF(DATA_GOES_HERE!#REF!="Tuesday",1," ")</f>
        <v>#REF!</v>
      </c>
      <c r="Y124" t="e">
        <f>IF(DATA_GOES_HERE!#REF!="Wednesday",1," ")</f>
        <v>#REF!</v>
      </c>
      <c r="Z124" t="e">
        <f>IF(DATA_GOES_HERE!#REF!="Thursday",1," ")</f>
        <v>#REF!</v>
      </c>
      <c r="AA124" t="e">
        <f>IF(DATA_GOES_HERE!#REF!="Friday",1," ")</f>
        <v>#REF!</v>
      </c>
      <c r="AB124" t="e">
        <f>IF(DATA_GOES_HERE!#REF!="Saturday",1," ")</f>
        <v>#REF!</v>
      </c>
      <c r="AC124" t="e">
        <f>IF(DATA_GOES_HERE!#REF!="Sunday",1," ")</f>
        <v>#REF!</v>
      </c>
    </row>
    <row r="125" spans="1:29" x14ac:dyDescent="0.25">
      <c r="A125" s="7" t="s">
        <v>153</v>
      </c>
      <c r="B125" t="str">
        <f>DATA_GOES_HERE!A125</f>
        <v xml:space="preserve"> Getting Started with Google Docs</v>
      </c>
      <c r="E125" s="9" t="str">
        <f>IF((ISTEXT(DATA_GOES_HERE!#REF!)),(DATA_GOES_HERE!#REF!),"")</f>
        <v/>
      </c>
      <c r="F125" t="str">
        <f>DATA_GOES_HERE!AI125</f>
        <v>Google has free online storage available through Google Drive. Learn how to create and store documents and materials using Google Docs. Some keyboarding and mouse skills required.</v>
      </c>
      <c r="G125" s="1">
        <f>DATA_GOES_HERE!J125</f>
        <v>42473</v>
      </c>
      <c r="H125" s="1">
        <f>DATA_GOES_HERE!R125</f>
        <v>42473</v>
      </c>
      <c r="I125" s="1">
        <f t="shared" ca="1" si="2"/>
        <v>42423</v>
      </c>
      <c r="J125">
        <v>0</v>
      </c>
      <c r="K125">
        <v>31158</v>
      </c>
      <c r="L125" t="s">
        <v>161</v>
      </c>
      <c r="M125">
        <f>VLOOKUP(DATA_GOES_HERE!Y125,VENUEID!$A$2:$B$28,2,TRUE)</f>
        <v>34423</v>
      </c>
      <c r="N125">
        <f>VLOOKUP(DATA_GOES_HERE!AH125,eventTypeID!$A:$C,3,TRUE)</f>
        <v>11</v>
      </c>
      <c r="Q125" t="e">
        <f>VLOOKUP(DATA_GOES_HERE!#REF!,VENUEID!$A$2:$C148,3,TRUE)</f>
        <v>#REF!</v>
      </c>
      <c r="R125" s="8" t="e">
        <f>DATA_GOES_HERE!#REF!</f>
        <v>#REF!</v>
      </c>
      <c r="W125" t="e">
        <f>IF(DATA_GOES_HERE!#REF!="Monday",1," ")</f>
        <v>#REF!</v>
      </c>
      <c r="X125" t="e">
        <f>IF(DATA_GOES_HERE!#REF!="Tuesday",1," ")</f>
        <v>#REF!</v>
      </c>
      <c r="Y125" t="e">
        <f>IF(DATA_GOES_HERE!#REF!="Wednesday",1," ")</f>
        <v>#REF!</v>
      </c>
      <c r="Z125" t="e">
        <f>IF(DATA_GOES_HERE!#REF!="Thursday",1," ")</f>
        <v>#REF!</v>
      </c>
      <c r="AA125" t="e">
        <f>IF(DATA_GOES_HERE!#REF!="Friday",1," ")</f>
        <v>#REF!</v>
      </c>
      <c r="AB125" t="e">
        <f>IF(DATA_GOES_HERE!#REF!="Saturday",1," ")</f>
        <v>#REF!</v>
      </c>
      <c r="AC125" t="e">
        <f>IF(DATA_GOES_HERE!#REF!="Sunday",1," ")</f>
        <v>#REF!</v>
      </c>
    </row>
    <row r="126" spans="1:29" x14ac:dyDescent="0.25">
      <c r="A126" s="7" t="s">
        <v>153</v>
      </c>
      <c r="B126" t="str">
        <f>DATA_GOES_HERE!A126</f>
        <v xml:space="preserve"> Teen Studio: Crafts, Gaming, Robotics, and More</v>
      </c>
      <c r="E126" s="9" t="str">
        <f>IF((ISTEXT(DATA_GOES_HERE!#REF!)),(DATA_GOES_HERE!#REF!),"")</f>
        <v/>
      </c>
      <c r="F126" t="str">
        <f>DATA_GOES_HERE!AI126</f>
        <v>Monday-Thursday when school is in session. We do something different each week, including crafts, gaming, robotics, 3D printing, and more. Join the fun after school! Grades 5-12.</v>
      </c>
      <c r="G126" s="1">
        <f>DATA_GOES_HERE!J126</f>
        <v>42473</v>
      </c>
      <c r="H126" s="1">
        <f>DATA_GOES_HERE!R126</f>
        <v>42473</v>
      </c>
      <c r="I126" s="1">
        <f t="shared" ca="1" si="2"/>
        <v>42423</v>
      </c>
      <c r="J126">
        <v>0</v>
      </c>
      <c r="K126">
        <v>31158</v>
      </c>
      <c r="L126" t="s">
        <v>161</v>
      </c>
      <c r="M126">
        <f>VLOOKUP(DATA_GOES_HERE!Y126,VENUEID!$A$2:$B$28,2,TRUE)</f>
        <v>34423</v>
      </c>
      <c r="N126">
        <f>VLOOKUP(DATA_GOES_HERE!AH126,eventTypeID!$A:$C,3,TRUE)</f>
        <v>35</v>
      </c>
      <c r="Q126" t="e">
        <f>VLOOKUP(DATA_GOES_HERE!#REF!,VENUEID!$A$2:$C149,3,TRUE)</f>
        <v>#REF!</v>
      </c>
      <c r="R126" s="8" t="e">
        <f>DATA_GOES_HERE!#REF!</f>
        <v>#REF!</v>
      </c>
      <c r="W126" t="e">
        <f>IF(DATA_GOES_HERE!#REF!="Monday",1," ")</f>
        <v>#REF!</v>
      </c>
      <c r="X126" t="e">
        <f>IF(DATA_GOES_HERE!#REF!="Tuesday",1," ")</f>
        <v>#REF!</v>
      </c>
      <c r="Y126" t="e">
        <f>IF(DATA_GOES_HERE!#REF!="Wednesday",1," ")</f>
        <v>#REF!</v>
      </c>
      <c r="Z126" t="e">
        <f>IF(DATA_GOES_HERE!#REF!="Thursday",1," ")</f>
        <v>#REF!</v>
      </c>
      <c r="AA126" t="e">
        <f>IF(DATA_GOES_HERE!#REF!="Friday",1," ")</f>
        <v>#REF!</v>
      </c>
      <c r="AB126" t="e">
        <f>IF(DATA_GOES_HERE!#REF!="Saturday",1," ")</f>
        <v>#REF!</v>
      </c>
      <c r="AC126" t="e">
        <f>IF(DATA_GOES_HERE!#REF!="Sunday",1," ")</f>
        <v>#REF!</v>
      </c>
    </row>
    <row r="127" spans="1:29" x14ac:dyDescent="0.25">
      <c r="A127" s="7" t="s">
        <v>153</v>
      </c>
      <c r="B127" t="str">
        <f>DATA_GOES_HERE!A127</f>
        <v xml:space="preserve"> Gentle Yoga for All Levels</v>
      </c>
      <c r="E127" s="9" t="str">
        <f>IF((ISTEXT(DATA_GOES_HERE!#REF!)),(DATA_GOES_HERE!#REF!),"")</f>
        <v/>
      </c>
      <c r="F127" t="str">
        <f>DATA_GOES_HERE!AI127</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127" s="1">
        <f>DATA_GOES_HERE!J127</f>
        <v>42473</v>
      </c>
      <c r="H127" s="1">
        <f>DATA_GOES_HERE!R127</f>
        <v>42473</v>
      </c>
      <c r="I127" s="1">
        <f t="shared" ca="1" si="2"/>
        <v>42423</v>
      </c>
      <c r="J127">
        <v>0</v>
      </c>
      <c r="K127">
        <v>31158</v>
      </c>
      <c r="L127" t="s">
        <v>161</v>
      </c>
      <c r="M127">
        <f>VLOOKUP(DATA_GOES_HERE!Y127,VENUEID!$A$2:$B$28,2,TRUE)</f>
        <v>34423</v>
      </c>
      <c r="N127">
        <f>VLOOKUP(DATA_GOES_HERE!AH127,eventTypeID!$A:$C,3,TRUE)</f>
        <v>11</v>
      </c>
      <c r="Q127" t="e">
        <f>VLOOKUP(DATA_GOES_HERE!#REF!,VENUEID!$A$2:$C150,3,TRUE)</f>
        <v>#REF!</v>
      </c>
      <c r="R127" s="8" t="e">
        <f>DATA_GOES_HERE!#REF!</f>
        <v>#REF!</v>
      </c>
      <c r="W127" t="e">
        <f>IF(DATA_GOES_HERE!#REF!="Monday",1," ")</f>
        <v>#REF!</v>
      </c>
      <c r="X127" t="e">
        <f>IF(DATA_GOES_HERE!#REF!="Tuesday",1," ")</f>
        <v>#REF!</v>
      </c>
      <c r="Y127" t="e">
        <f>IF(DATA_GOES_HERE!#REF!="Wednesday",1," ")</f>
        <v>#REF!</v>
      </c>
      <c r="Z127" t="e">
        <f>IF(DATA_GOES_HERE!#REF!="Thursday",1," ")</f>
        <v>#REF!</v>
      </c>
      <c r="AA127" t="e">
        <f>IF(DATA_GOES_HERE!#REF!="Friday",1," ")</f>
        <v>#REF!</v>
      </c>
      <c r="AB127" t="e">
        <f>IF(DATA_GOES_HERE!#REF!="Saturday",1," ")</f>
        <v>#REF!</v>
      </c>
      <c r="AC127" t="e">
        <f>IF(DATA_GOES_HERE!#REF!="Sunday",1," ")</f>
        <v>#REF!</v>
      </c>
    </row>
    <row r="128" spans="1:29" x14ac:dyDescent="0.25">
      <c r="A128" s="7" t="s">
        <v>153</v>
      </c>
      <c r="B128" t="str">
        <f>DATA_GOES_HERE!A128</f>
        <v xml:space="preserve"> Crayon Kids: Crafts and Fun</v>
      </c>
      <c r="E128" s="9" t="str">
        <f>IF((ISTEXT(DATA_GOES_HERE!#REF!)),(DATA_GOES_HERE!#REF!),"")</f>
        <v/>
      </c>
      <c r="F128" t="str">
        <f>DATA_GOES_HERE!AI128</f>
        <v>Every Thursday, join Ms. Katie at the library for some crafty fun!</v>
      </c>
      <c r="G128" s="1">
        <f>DATA_GOES_HERE!J128</f>
        <v>42474</v>
      </c>
      <c r="H128" s="1">
        <f>DATA_GOES_HERE!R128</f>
        <v>42474</v>
      </c>
      <c r="I128" s="1">
        <f t="shared" ca="1" si="2"/>
        <v>42423</v>
      </c>
      <c r="J128">
        <v>0</v>
      </c>
      <c r="K128">
        <v>31158</v>
      </c>
      <c r="L128" t="s">
        <v>161</v>
      </c>
      <c r="M128">
        <f>VLOOKUP(DATA_GOES_HERE!Y128,VENUEID!$A$2:$B$28,2,TRUE)</f>
        <v>34423</v>
      </c>
      <c r="N128">
        <f>VLOOKUP(DATA_GOES_HERE!AH128,eventTypeID!$A:$C,3,TRUE)</f>
        <v>11</v>
      </c>
      <c r="Q128" t="e">
        <f>VLOOKUP(DATA_GOES_HERE!#REF!,VENUEID!$A$2:$C151,3,TRUE)</f>
        <v>#REF!</v>
      </c>
      <c r="R128" s="8" t="e">
        <f>DATA_GOES_HERE!#REF!</f>
        <v>#REF!</v>
      </c>
      <c r="W128" t="e">
        <f>IF(DATA_GOES_HERE!#REF!="Monday",1," ")</f>
        <v>#REF!</v>
      </c>
      <c r="X128" t="e">
        <f>IF(DATA_GOES_HERE!#REF!="Tuesday",1," ")</f>
        <v>#REF!</v>
      </c>
      <c r="Y128" t="e">
        <f>IF(DATA_GOES_HERE!#REF!="Wednesday",1," ")</f>
        <v>#REF!</v>
      </c>
      <c r="Z128" t="e">
        <f>IF(DATA_GOES_HERE!#REF!="Thursday",1," ")</f>
        <v>#REF!</v>
      </c>
      <c r="AA128" t="e">
        <f>IF(DATA_GOES_HERE!#REF!="Friday",1," ")</f>
        <v>#REF!</v>
      </c>
      <c r="AB128" t="e">
        <f>IF(DATA_GOES_HERE!#REF!="Saturday",1," ")</f>
        <v>#REF!</v>
      </c>
      <c r="AC128" t="e">
        <f>IF(DATA_GOES_HERE!#REF!="Sunday",1," ")</f>
        <v>#REF!</v>
      </c>
    </row>
    <row r="129" spans="1:29" x14ac:dyDescent="0.25">
      <c r="A129" s="7" t="s">
        <v>153</v>
      </c>
      <c r="B129" t="str">
        <f>DATA_GOES_HERE!A129</f>
        <v xml:space="preserve"> Scrabble Group for All Levels</v>
      </c>
      <c r="E129" s="9" t="str">
        <f>IF((ISTEXT(DATA_GOES_HERE!#REF!)),(DATA_GOES_HERE!#REF!),"")</f>
        <v/>
      </c>
      <c r="F129" t="str">
        <f>DATA_GOES_HERE!AI129</f>
        <v>Every Thursday, play Scrabble the old-fashioned way&amp;hellip; on a board! All levels of players welcome. Bring your board if you have one.</v>
      </c>
      <c r="G129" s="1">
        <f>DATA_GOES_HERE!J129</f>
        <v>42474</v>
      </c>
      <c r="H129" s="1">
        <f>DATA_GOES_HERE!R129</f>
        <v>42474</v>
      </c>
      <c r="I129" s="1">
        <f t="shared" ca="1" si="2"/>
        <v>42423</v>
      </c>
      <c r="J129">
        <v>0</v>
      </c>
      <c r="K129">
        <v>31158</v>
      </c>
      <c r="L129" t="s">
        <v>161</v>
      </c>
      <c r="M129">
        <f>VLOOKUP(DATA_GOES_HERE!Y129,VENUEID!$A$2:$B$28,2,TRUE)</f>
        <v>34423</v>
      </c>
      <c r="N129">
        <f>VLOOKUP(DATA_GOES_HERE!AH129,eventTypeID!$A:$C,3,TRUE)</f>
        <v>11</v>
      </c>
      <c r="Q129" t="e">
        <f>VLOOKUP(DATA_GOES_HERE!#REF!,VENUEID!$A$2:$C152,3,TRUE)</f>
        <v>#REF!</v>
      </c>
      <c r="R129" s="8" t="e">
        <f>DATA_GOES_HERE!#REF!</f>
        <v>#REF!</v>
      </c>
      <c r="W129" t="e">
        <f>IF(DATA_GOES_HERE!#REF!="Monday",1," ")</f>
        <v>#REF!</v>
      </c>
      <c r="X129" t="e">
        <f>IF(DATA_GOES_HERE!#REF!="Tuesday",1," ")</f>
        <v>#REF!</v>
      </c>
      <c r="Y129" t="e">
        <f>IF(DATA_GOES_HERE!#REF!="Wednesday",1," ")</f>
        <v>#REF!</v>
      </c>
      <c r="Z129" t="e">
        <f>IF(DATA_GOES_HERE!#REF!="Thursday",1," ")</f>
        <v>#REF!</v>
      </c>
      <c r="AA129" t="e">
        <f>IF(DATA_GOES_HERE!#REF!="Friday",1," ")</f>
        <v>#REF!</v>
      </c>
      <c r="AB129" t="e">
        <f>IF(DATA_GOES_HERE!#REF!="Saturday",1," ")</f>
        <v>#REF!</v>
      </c>
      <c r="AC129" t="e">
        <f>IF(DATA_GOES_HERE!#REF!="Sunday",1," ")</f>
        <v>#REF!</v>
      </c>
    </row>
    <row r="130" spans="1:29" x14ac:dyDescent="0.25">
      <c r="A130" s="7" t="s">
        <v>153</v>
      </c>
      <c r="B130" t="str">
        <f>DATA_GOES_HERE!A130</f>
        <v xml:space="preserve"> Teen Studio: Crafts, Gaming, Robotics, and More</v>
      </c>
      <c r="E130" s="9" t="str">
        <f>IF((ISTEXT(DATA_GOES_HERE!F61)),(DATA_GOES_HERE!F61),"")</f>
        <v/>
      </c>
      <c r="F130" t="str">
        <f>DATA_GOES_HERE!AI130</f>
        <v>Monday-Thursday when school is in session. We do something different each week, including crafts, gaming, robotics, 3D printing, and more. Join the fun after school! Grades 5-12.</v>
      </c>
      <c r="G130" s="1">
        <f>DATA_GOES_HERE!J130</f>
        <v>42474</v>
      </c>
      <c r="H130" s="1">
        <f>DATA_GOES_HERE!R130</f>
        <v>42474</v>
      </c>
      <c r="I130" s="1">
        <f t="shared" ca="1" si="2"/>
        <v>42423</v>
      </c>
      <c r="J130">
        <v>0</v>
      </c>
      <c r="K130">
        <v>31158</v>
      </c>
      <c r="L130" t="s">
        <v>161</v>
      </c>
      <c r="M130">
        <f>VLOOKUP(DATA_GOES_HERE!Y130,VENUEID!$A$2:$B$28,2,TRUE)</f>
        <v>34423</v>
      </c>
      <c r="N130">
        <f>VLOOKUP(DATA_GOES_HERE!AH130,eventTypeID!$A:$C,3,TRUE)</f>
        <v>35</v>
      </c>
      <c r="Q130" t="str">
        <f>VLOOKUP(DATA_GOES_HERE!Y61,VENUEID!$A$2:$C153,3,TRUE)</f>
        <v>(615) 862-5854</v>
      </c>
      <c r="R130" s="8">
        <f>DATA_GOES_HERE!M61</f>
        <v>0.46875</v>
      </c>
      <c r="W130" t="str">
        <f>IF(DATA_GOES_HERE!L61="Monday",1," ")</f>
        <v xml:space="preserve"> </v>
      </c>
      <c r="X130" t="str">
        <f>IF(DATA_GOES_HERE!L61="Tuesday",1," ")</f>
        <v xml:space="preserve"> </v>
      </c>
      <c r="Y130">
        <f>IF(DATA_GOES_HERE!L61="Wednesday",1," ")</f>
        <v>1</v>
      </c>
      <c r="Z130" t="str">
        <f>IF(DATA_GOES_HERE!L61="Thursday",1," ")</f>
        <v xml:space="preserve"> </v>
      </c>
      <c r="AA130" t="str">
        <f>IF(DATA_GOES_HERE!L61="Friday",1," ")</f>
        <v xml:space="preserve"> </v>
      </c>
      <c r="AB130" t="str">
        <f>IF(DATA_GOES_HERE!L61="Saturday",1," ")</f>
        <v xml:space="preserve"> </v>
      </c>
      <c r="AC130" t="str">
        <f>IF(DATA_GOES_HERE!L61="Sunday",1," ")</f>
        <v xml:space="preserve"> </v>
      </c>
    </row>
    <row r="131" spans="1:29" x14ac:dyDescent="0.25">
      <c r="A131" s="7" t="s">
        <v>153</v>
      </c>
      <c r="B131" t="str">
        <f>DATA_GOES_HERE!A131</f>
        <v xml:space="preserve"> Music Production Workshop</v>
      </c>
      <c r="E131" s="9" t="str">
        <f>IF((ISTEXT(DATA_GOES_HERE!F62)),(DATA_GOES_HERE!F62),"")</f>
        <v/>
      </c>
      <c r="F131" t="str">
        <f>DATA_GOES_HERE!AI131</f>
        <v>Every Thursday when school is in session. Learn how to make beats and music tracks using Logic Pro. These workshops are open to producers of all levels, as well as songwriters, singers, rappers, and anyone interested in producing their own music. Grades 7-12.</v>
      </c>
      <c r="G131" s="1">
        <f>DATA_GOES_HERE!J131</f>
        <v>42474</v>
      </c>
      <c r="H131" s="1">
        <f>DATA_GOES_HERE!R131</f>
        <v>42474</v>
      </c>
      <c r="I131" s="1">
        <f t="shared" ca="1" si="2"/>
        <v>42423</v>
      </c>
      <c r="J131">
        <v>0</v>
      </c>
      <c r="K131">
        <v>31158</v>
      </c>
      <c r="L131" t="s">
        <v>161</v>
      </c>
      <c r="M131">
        <f>VLOOKUP(DATA_GOES_HERE!Y131,VENUEID!$A$2:$B$28,2,TRUE)</f>
        <v>34423</v>
      </c>
      <c r="N131">
        <f>VLOOKUP(DATA_GOES_HERE!AH131,eventTypeID!$A:$C,3,TRUE)</f>
        <v>35</v>
      </c>
      <c r="Q131" t="str">
        <f>VLOOKUP(DATA_GOES_HERE!Y62,VENUEID!$A$2:$C154,3,TRUE)</f>
        <v>(615) 862-5854</v>
      </c>
      <c r="R131" s="8">
        <f>DATA_GOES_HERE!M62</f>
        <v>0.58333333333333337</v>
      </c>
      <c r="W131" t="str">
        <f>IF(DATA_GOES_HERE!L62="Monday",1," ")</f>
        <v xml:space="preserve"> </v>
      </c>
      <c r="X131" t="str">
        <f>IF(DATA_GOES_HERE!L62="Tuesday",1," ")</f>
        <v xml:space="preserve"> </v>
      </c>
      <c r="Y131">
        <f>IF(DATA_GOES_HERE!L62="Wednesday",1," ")</f>
        <v>1</v>
      </c>
      <c r="Z131" t="str">
        <f>IF(DATA_GOES_HERE!L62="Thursday",1," ")</f>
        <v xml:space="preserve"> </v>
      </c>
      <c r="AA131" t="str">
        <f>IF(DATA_GOES_HERE!L62="Friday",1," ")</f>
        <v xml:space="preserve"> </v>
      </c>
      <c r="AB131" t="str">
        <f>IF(DATA_GOES_HERE!L62="Saturday",1," ")</f>
        <v xml:space="preserve"> </v>
      </c>
      <c r="AC131" t="str">
        <f>IF(DATA_GOES_HERE!L62="Sunday",1," ")</f>
        <v xml:space="preserve"> </v>
      </c>
    </row>
    <row r="132" spans="1:29" x14ac:dyDescent="0.25">
      <c r="A132" s="7" t="s">
        <v>153</v>
      </c>
      <c r="B132" t="str">
        <f>DATA_GOES_HERE!A132</f>
        <v xml:space="preserve"> Novel Conversations: The Color of Water by James McBride</v>
      </c>
      <c r="E132" s="9" t="str">
        <f>IF((ISTEXT(DATA_GOES_HERE!#REF!)),(DATA_GOES_HERE!#REF!),"")</f>
        <v/>
      </c>
      <c r="F132" t="str">
        <f>DATA_GOES_HERE!AI132</f>
        <v>Every 2nd Thursday, join us for lively book discussions. March: Wonder, by R. J. Palacio. April: The Color of Water, by James McBride. May: My Life on the Road, by Gloria Steinem.</v>
      </c>
      <c r="G132" s="1">
        <f>DATA_GOES_HERE!J132</f>
        <v>42474</v>
      </c>
      <c r="H132" s="1">
        <f>DATA_GOES_HERE!R132</f>
        <v>42474</v>
      </c>
      <c r="I132" s="1">
        <f t="shared" ca="1" si="2"/>
        <v>42423</v>
      </c>
      <c r="J132">
        <v>0</v>
      </c>
      <c r="K132">
        <v>31158</v>
      </c>
      <c r="L132" t="s">
        <v>161</v>
      </c>
      <c r="M132">
        <f>VLOOKUP(DATA_GOES_HERE!Y132,VENUEID!$A$2:$B$28,2,TRUE)</f>
        <v>34423</v>
      </c>
      <c r="N132">
        <f>VLOOKUP(DATA_GOES_HERE!AH132,eventTypeID!$A:$C,3,TRUE)</f>
        <v>11</v>
      </c>
      <c r="Q132" t="e">
        <f>VLOOKUP(DATA_GOES_HERE!#REF!,VENUEID!$A$2:$C155,3,TRUE)</f>
        <v>#REF!</v>
      </c>
      <c r="R132" s="8" t="e">
        <f>DATA_GOES_HERE!#REF!</f>
        <v>#REF!</v>
      </c>
      <c r="W132" t="e">
        <f>IF(DATA_GOES_HERE!#REF!="Monday",1," ")</f>
        <v>#REF!</v>
      </c>
      <c r="X132" t="e">
        <f>IF(DATA_GOES_HERE!#REF!="Tuesday",1," ")</f>
        <v>#REF!</v>
      </c>
      <c r="Y132" t="e">
        <f>IF(DATA_GOES_HERE!#REF!="Wednesday",1," ")</f>
        <v>#REF!</v>
      </c>
      <c r="Z132" t="e">
        <f>IF(DATA_GOES_HERE!#REF!="Thursday",1," ")</f>
        <v>#REF!</v>
      </c>
      <c r="AA132" t="e">
        <f>IF(DATA_GOES_HERE!#REF!="Friday",1," ")</f>
        <v>#REF!</v>
      </c>
      <c r="AB132" t="e">
        <f>IF(DATA_GOES_HERE!#REF!="Saturday",1," ")</f>
        <v>#REF!</v>
      </c>
      <c r="AC132" t="e">
        <f>IF(DATA_GOES_HERE!#REF!="Sunday",1," ")</f>
        <v>#REF!</v>
      </c>
    </row>
    <row r="133" spans="1:29" x14ac:dyDescent="0.25">
      <c r="A133" s="7" t="s">
        <v>153</v>
      </c>
      <c r="B133" t="str">
        <f>DATA_GOES_HERE!A133</f>
        <v xml:space="preserve"> Teen Studio: Crafts, Gaming, Robotics, and More</v>
      </c>
      <c r="E133" s="9" t="str">
        <f>IF((ISTEXT(DATA_GOES_HERE!#REF!)),(DATA_GOES_HERE!#REF!),"")</f>
        <v/>
      </c>
      <c r="F133" t="str">
        <f>DATA_GOES_HERE!AI133</f>
        <v>Monday-Thursday when school is in session. We do something different each week, including crafts, gaming, robotics, 3D printing, and more. Join the fun after school! Grades 5-12.</v>
      </c>
      <c r="G133" s="1">
        <f>DATA_GOES_HERE!J133</f>
        <v>42475</v>
      </c>
      <c r="H133" s="1">
        <f>DATA_GOES_HERE!R133</f>
        <v>42475</v>
      </c>
      <c r="I133" s="1">
        <f t="shared" ca="1" si="2"/>
        <v>42423</v>
      </c>
      <c r="J133">
        <v>0</v>
      </c>
      <c r="K133">
        <v>31158</v>
      </c>
      <c r="L133" t="s">
        <v>161</v>
      </c>
      <c r="M133">
        <f>VLOOKUP(DATA_GOES_HERE!Y133,VENUEID!$A$2:$B$28,2,TRUE)</f>
        <v>34423</v>
      </c>
      <c r="N133">
        <f>VLOOKUP(DATA_GOES_HERE!AH133,eventTypeID!$A:$C,3,TRUE)</f>
        <v>35</v>
      </c>
      <c r="Q133" t="e">
        <f>VLOOKUP(DATA_GOES_HERE!#REF!,VENUEID!$A$2:$C156,3,TRUE)</f>
        <v>#REF!</v>
      </c>
      <c r="R133" s="8" t="e">
        <f>DATA_GOES_HERE!#REF!</f>
        <v>#REF!</v>
      </c>
      <c r="W133" t="e">
        <f>IF(DATA_GOES_HERE!#REF!="Monday",1," ")</f>
        <v>#REF!</v>
      </c>
      <c r="X133" t="e">
        <f>IF(DATA_GOES_HERE!#REF!="Tuesday",1," ")</f>
        <v>#REF!</v>
      </c>
      <c r="Y133" t="e">
        <f>IF(DATA_GOES_HERE!#REF!="Wednesday",1," ")</f>
        <v>#REF!</v>
      </c>
      <c r="Z133" t="e">
        <f>IF(DATA_GOES_HERE!#REF!="Thursday",1," ")</f>
        <v>#REF!</v>
      </c>
      <c r="AA133" t="e">
        <f>IF(DATA_GOES_HERE!#REF!="Friday",1," ")</f>
        <v>#REF!</v>
      </c>
      <c r="AB133" t="e">
        <f>IF(DATA_GOES_HERE!#REF!="Saturday",1," ")</f>
        <v>#REF!</v>
      </c>
      <c r="AC133" t="e">
        <f>IF(DATA_GOES_HERE!#REF!="Sunday",1," ")</f>
        <v>#REF!</v>
      </c>
    </row>
    <row r="134" spans="1:29" x14ac:dyDescent="0.25">
      <c r="A134" s="7" t="s">
        <v>153</v>
      </c>
      <c r="B134" t="str">
        <f>DATA_GOES_HERE!A134</f>
        <v xml:space="preserve"> Storyland Saturdays: Preschool Story Time</v>
      </c>
      <c r="E134" s="9" t="str">
        <f>IF((ISTEXT(DATA_GOES_HERE!#REF!)),(DATA_GOES_HERE!#REF!),"")</f>
        <v/>
      </c>
      <c r="F134" t="str">
        <f>DATA_GOES_HERE!AI134</f>
        <v>Every Saturday, come to the library for some super stories, songs, and silliness.</v>
      </c>
      <c r="G134" s="1">
        <f>DATA_GOES_HERE!J134</f>
        <v>42476</v>
      </c>
      <c r="H134" s="1">
        <f>DATA_GOES_HERE!R134</f>
        <v>42476</v>
      </c>
      <c r="I134" s="1">
        <f t="shared" ca="1" si="2"/>
        <v>42423</v>
      </c>
      <c r="J134">
        <v>0</v>
      </c>
      <c r="K134">
        <v>31158</v>
      </c>
      <c r="L134" t="s">
        <v>161</v>
      </c>
      <c r="M134">
        <f>VLOOKUP(DATA_GOES_HERE!Y134,VENUEID!$A$2:$B$28,2,TRUE)</f>
        <v>34423</v>
      </c>
      <c r="N134">
        <f>VLOOKUP(DATA_GOES_HERE!AH134,eventTypeID!$A:$C,3,TRUE)</f>
        <v>47</v>
      </c>
      <c r="Q134" t="e">
        <f>VLOOKUP(DATA_GOES_HERE!#REF!,VENUEID!$A$2:$C157,3,TRUE)</f>
        <v>#REF!</v>
      </c>
      <c r="R134" s="8" t="e">
        <f>DATA_GOES_HERE!#REF!</f>
        <v>#REF!</v>
      </c>
      <c r="W134" t="e">
        <f>IF(DATA_GOES_HERE!#REF!="Monday",1," ")</f>
        <v>#REF!</v>
      </c>
      <c r="X134" t="e">
        <f>IF(DATA_GOES_HERE!#REF!="Tuesday",1," ")</f>
        <v>#REF!</v>
      </c>
      <c r="Y134" t="e">
        <f>IF(DATA_GOES_HERE!#REF!="Wednesday",1," ")</f>
        <v>#REF!</v>
      </c>
      <c r="Z134" t="e">
        <f>IF(DATA_GOES_HERE!#REF!="Thursday",1," ")</f>
        <v>#REF!</v>
      </c>
      <c r="AA134" t="e">
        <f>IF(DATA_GOES_HERE!#REF!="Friday",1," ")</f>
        <v>#REF!</v>
      </c>
      <c r="AB134" t="e">
        <f>IF(DATA_GOES_HERE!#REF!="Saturday",1," ")</f>
        <v>#REF!</v>
      </c>
      <c r="AC134" t="e">
        <f>IF(DATA_GOES_HERE!#REF!="Sunday",1," ")</f>
        <v>#REF!</v>
      </c>
    </row>
    <row r="135" spans="1:29" x14ac:dyDescent="0.25">
      <c r="A135" s="7" t="s">
        <v>153</v>
      </c>
      <c r="B135" t="str">
        <f>DATA_GOES_HERE!A135</f>
        <v xml:space="preserve"> Coloring Party</v>
      </c>
      <c r="E135" s="9" t="str">
        <f>IF((ISTEXT(DATA_GOES_HERE!#REF!)),(DATA_GOES_HERE!#REF!),"")</f>
        <v/>
      </c>
      <c r="F135" t="str">
        <f>DATA_GOES_HERE!AI135</f>
        <v xml:space="preserve">Coloring is an activity we think of as being just for kids. However, it can be beneficial for adults too! Coloring offers a unique way to unwind and express creativity for all. Join us for a fun coloring party - all ages welcome. Bring a friend or meet new ones. Coloring pages designed especially for adults and for children, as well as colored pencils and crayons, will be provided. </v>
      </c>
      <c r="G135" s="1">
        <f>DATA_GOES_HERE!J135</f>
        <v>42476</v>
      </c>
      <c r="H135" s="1">
        <f>DATA_GOES_HERE!R135</f>
        <v>42476</v>
      </c>
      <c r="I135" s="1">
        <f t="shared" ca="1" si="2"/>
        <v>42423</v>
      </c>
      <c r="J135">
        <v>0</v>
      </c>
      <c r="K135">
        <v>31158</v>
      </c>
      <c r="L135" t="s">
        <v>161</v>
      </c>
      <c r="M135">
        <f>VLOOKUP(DATA_GOES_HERE!Y135,VENUEID!$A$2:$B$28,2,TRUE)</f>
        <v>34423</v>
      </c>
      <c r="N135">
        <f>VLOOKUP(DATA_GOES_HERE!AH135,eventTypeID!$A:$C,3,TRUE)</f>
        <v>11</v>
      </c>
      <c r="Q135" t="e">
        <f>VLOOKUP(DATA_GOES_HERE!#REF!,VENUEID!$A$2:$C158,3,TRUE)</f>
        <v>#REF!</v>
      </c>
      <c r="R135" s="8" t="e">
        <f>DATA_GOES_HERE!#REF!</f>
        <v>#REF!</v>
      </c>
      <c r="W135" t="e">
        <f>IF(DATA_GOES_HERE!#REF!="Monday",1," ")</f>
        <v>#REF!</v>
      </c>
      <c r="X135" t="e">
        <f>IF(DATA_GOES_HERE!#REF!="Tuesday",1," ")</f>
        <v>#REF!</v>
      </c>
      <c r="Y135" t="e">
        <f>IF(DATA_GOES_HERE!#REF!="Wednesday",1," ")</f>
        <v>#REF!</v>
      </c>
      <c r="Z135" t="e">
        <f>IF(DATA_GOES_HERE!#REF!="Thursday",1," ")</f>
        <v>#REF!</v>
      </c>
      <c r="AA135" t="e">
        <f>IF(DATA_GOES_HERE!#REF!="Friday",1," ")</f>
        <v>#REF!</v>
      </c>
      <c r="AB135" t="e">
        <f>IF(DATA_GOES_HERE!#REF!="Saturday",1," ")</f>
        <v>#REF!</v>
      </c>
      <c r="AC135" t="e">
        <f>IF(DATA_GOES_HERE!#REF!="Sunday",1," ")</f>
        <v>#REF!</v>
      </c>
    </row>
    <row r="136" spans="1:29" x14ac:dyDescent="0.25">
      <c r="A136" s="7" t="s">
        <v>153</v>
      </c>
      <c r="B136" t="str">
        <f>DATA_GOES_HERE!A136</f>
        <v xml:space="preserve"> LEGO Club</v>
      </c>
      <c r="E136" s="9" t="str">
        <f>IF((ISTEXT(DATA_GOES_HERE!#REF!)),(DATA_GOES_HERE!#REF!),"")</f>
        <v/>
      </c>
      <c r="F136" t="str">
        <f>DATA_GOES_HERE!AI136</f>
        <v>Every 3rd Sunday, imagine, think, and build something awesome with LEGOs.</v>
      </c>
      <c r="G136" s="1">
        <f>DATA_GOES_HERE!J136</f>
        <v>42477</v>
      </c>
      <c r="H136" s="1">
        <f>DATA_GOES_HERE!R136</f>
        <v>42477</v>
      </c>
      <c r="I136" s="1">
        <f t="shared" ca="1" si="2"/>
        <v>42423</v>
      </c>
      <c r="J136">
        <v>0</v>
      </c>
      <c r="K136">
        <v>31158</v>
      </c>
      <c r="L136" t="s">
        <v>161</v>
      </c>
      <c r="M136">
        <f>VLOOKUP(DATA_GOES_HERE!Y136,VENUEID!$A$2:$B$28,2,TRUE)</f>
        <v>34423</v>
      </c>
      <c r="N136">
        <f>VLOOKUP(DATA_GOES_HERE!AH136,eventTypeID!$A:$C,3,TRUE)</f>
        <v>11</v>
      </c>
      <c r="Q136" t="e">
        <f>VLOOKUP(DATA_GOES_HERE!#REF!,VENUEID!$A$2:$C159,3,TRUE)</f>
        <v>#REF!</v>
      </c>
      <c r="R136" s="8" t="e">
        <f>DATA_GOES_HERE!#REF!</f>
        <v>#REF!</v>
      </c>
      <c r="W136" t="e">
        <f>IF(DATA_GOES_HERE!#REF!="Monday",1," ")</f>
        <v>#REF!</v>
      </c>
      <c r="X136" t="e">
        <f>IF(DATA_GOES_HERE!#REF!="Tuesday",1," ")</f>
        <v>#REF!</v>
      </c>
      <c r="Y136" t="e">
        <f>IF(DATA_GOES_HERE!#REF!="Wednesday",1," ")</f>
        <v>#REF!</v>
      </c>
      <c r="Z136" t="e">
        <f>IF(DATA_GOES_HERE!#REF!="Thursday",1," ")</f>
        <v>#REF!</v>
      </c>
      <c r="AA136" t="e">
        <f>IF(DATA_GOES_HERE!#REF!="Friday",1," ")</f>
        <v>#REF!</v>
      </c>
      <c r="AB136" t="e">
        <f>IF(DATA_GOES_HERE!#REF!="Saturday",1," ")</f>
        <v>#REF!</v>
      </c>
      <c r="AC136" t="e">
        <f>IF(DATA_GOES_HERE!#REF!="Sunday",1," ")</f>
        <v>#REF!</v>
      </c>
    </row>
    <row r="137" spans="1:29" x14ac:dyDescent="0.25">
      <c r="A137" s="7" t="s">
        <v>153</v>
      </c>
      <c r="B137" t="str">
        <f>DATA_GOES_HERE!A137</f>
        <v xml:space="preserve"> Mother Goose Moments</v>
      </c>
      <c r="E137" s="9" t="str">
        <f>IF((ISTEXT(DATA_GOES_HERE!#REF!)),(DATA_GOES_HERE!#REF!),"")</f>
        <v/>
      </c>
      <c r="F137" t="str">
        <f>DATA_GOES_HERE!AI137</f>
        <v>Every Monday, babies and their caregivers are welcome to join Miss Donna for rhymes, songs, fingerplays, ABCs, 123s, stories, and more. For babies through 24 months old.</v>
      </c>
      <c r="G137" s="1">
        <f>DATA_GOES_HERE!J137</f>
        <v>42478</v>
      </c>
      <c r="H137" s="1">
        <f>DATA_GOES_HERE!R137</f>
        <v>42478</v>
      </c>
      <c r="I137" s="1">
        <f t="shared" ca="1" si="2"/>
        <v>42423</v>
      </c>
      <c r="J137">
        <v>0</v>
      </c>
      <c r="K137">
        <v>31158</v>
      </c>
      <c r="L137" t="s">
        <v>161</v>
      </c>
      <c r="M137">
        <f>VLOOKUP(DATA_GOES_HERE!Y137,VENUEID!$A$2:$B$28,2,TRUE)</f>
        <v>34423</v>
      </c>
      <c r="N137">
        <f>VLOOKUP(DATA_GOES_HERE!AH137,eventTypeID!$A:$C,3,TRUE)</f>
        <v>47</v>
      </c>
      <c r="Q137" t="e">
        <f>VLOOKUP(DATA_GOES_HERE!#REF!,VENUEID!$A$2:$C160,3,TRUE)</f>
        <v>#REF!</v>
      </c>
      <c r="R137" s="8" t="e">
        <f>DATA_GOES_HERE!#REF!</f>
        <v>#REF!</v>
      </c>
      <c r="W137" t="e">
        <f>IF(DATA_GOES_HERE!#REF!="Monday",1," ")</f>
        <v>#REF!</v>
      </c>
      <c r="X137" t="e">
        <f>IF(DATA_GOES_HERE!#REF!="Tuesday",1," ")</f>
        <v>#REF!</v>
      </c>
      <c r="Y137" t="e">
        <f>IF(DATA_GOES_HERE!#REF!="Wednesday",1," ")</f>
        <v>#REF!</v>
      </c>
      <c r="Z137" t="e">
        <f>IF(DATA_GOES_HERE!#REF!="Thursday",1," ")</f>
        <v>#REF!</v>
      </c>
      <c r="AA137" t="e">
        <f>IF(DATA_GOES_HERE!#REF!="Friday",1," ")</f>
        <v>#REF!</v>
      </c>
      <c r="AB137" t="e">
        <f>IF(DATA_GOES_HERE!#REF!="Saturday",1," ")</f>
        <v>#REF!</v>
      </c>
      <c r="AC137" t="e">
        <f>IF(DATA_GOES_HERE!#REF!="Sunday",1," ")</f>
        <v>#REF!</v>
      </c>
    </row>
    <row r="138" spans="1:29" x14ac:dyDescent="0.25">
      <c r="A138" s="7" t="s">
        <v>153</v>
      </c>
      <c r="B138" t="str">
        <f>DATA_GOES_HERE!A138</f>
        <v xml:space="preserve"> Teen Studio: Crafts, Gaming, Robotics, and More</v>
      </c>
      <c r="E138" s="9" t="str">
        <f>IF((ISTEXT(DATA_GOES_HERE!#REF!)),(DATA_GOES_HERE!#REF!),"")</f>
        <v/>
      </c>
      <c r="F138" t="str">
        <f>DATA_GOES_HERE!AI138</f>
        <v>Monday-Thursday when school is in session. We do something different each week, including crafts, gaming, robotics, 3D printing, and more. Join the fun after school! Grades 5-12.</v>
      </c>
      <c r="G138" s="1">
        <f>DATA_GOES_HERE!J138</f>
        <v>42478</v>
      </c>
      <c r="H138" s="1">
        <f>DATA_GOES_HERE!R138</f>
        <v>42478</v>
      </c>
      <c r="I138" s="1">
        <f t="shared" ca="1" si="2"/>
        <v>42423</v>
      </c>
      <c r="J138">
        <v>0</v>
      </c>
      <c r="K138">
        <v>31158</v>
      </c>
      <c r="L138" t="s">
        <v>161</v>
      </c>
      <c r="M138">
        <f>VLOOKUP(DATA_GOES_HERE!Y138,VENUEID!$A$2:$B$28,2,TRUE)</f>
        <v>34423</v>
      </c>
      <c r="N138">
        <f>VLOOKUP(DATA_GOES_HERE!AH138,eventTypeID!$A:$C,3,TRUE)</f>
        <v>35</v>
      </c>
      <c r="Q138" t="e">
        <f>VLOOKUP(DATA_GOES_HERE!#REF!,VENUEID!$A$2:$C161,3,TRUE)</f>
        <v>#REF!</v>
      </c>
      <c r="R138" s="8" t="e">
        <f>DATA_GOES_HERE!#REF!</f>
        <v>#REF!</v>
      </c>
      <c r="W138" t="e">
        <f>IF(DATA_GOES_HERE!#REF!="Monday",1," ")</f>
        <v>#REF!</v>
      </c>
      <c r="X138" t="e">
        <f>IF(DATA_GOES_HERE!#REF!="Tuesday",1," ")</f>
        <v>#REF!</v>
      </c>
      <c r="Y138" t="e">
        <f>IF(DATA_GOES_HERE!#REF!="Wednesday",1," ")</f>
        <v>#REF!</v>
      </c>
      <c r="Z138" t="e">
        <f>IF(DATA_GOES_HERE!#REF!="Thursday",1," ")</f>
        <v>#REF!</v>
      </c>
      <c r="AA138" t="e">
        <f>IF(DATA_GOES_HERE!#REF!="Friday",1," ")</f>
        <v>#REF!</v>
      </c>
      <c r="AB138" t="e">
        <f>IF(DATA_GOES_HERE!#REF!="Saturday",1," ")</f>
        <v>#REF!</v>
      </c>
      <c r="AC138" t="e">
        <f>IF(DATA_GOES_HERE!#REF!="Sunday",1," ")</f>
        <v>#REF!</v>
      </c>
    </row>
    <row r="139" spans="1:29" x14ac:dyDescent="0.25">
      <c r="A139" s="7" t="s">
        <v>153</v>
      </c>
      <c r="B139" t="str">
        <f>DATA_GOES_HERE!A139</f>
        <v xml:space="preserve"> Family Fun Time: Songs, Craft, and More</v>
      </c>
      <c r="E139" s="9" t="str">
        <f>IF((ISTEXT(DATA_GOES_HERE!#REF!)),(DATA_GOES_HERE!#REF!),"")</f>
        <v/>
      </c>
      <c r="F139" t="str">
        <f>DATA_GOES_HERE!AI139</f>
        <v>Every Monday, join Ms. Katie for stories, songs, fingerplays, and a craft! Ages 3 to 5.</v>
      </c>
      <c r="G139" s="1">
        <f>DATA_GOES_HERE!J139</f>
        <v>42478</v>
      </c>
      <c r="H139" s="1">
        <f>DATA_GOES_HERE!R139</f>
        <v>42478</v>
      </c>
      <c r="I139" s="1">
        <f t="shared" ca="1" si="2"/>
        <v>42423</v>
      </c>
      <c r="J139">
        <v>0</v>
      </c>
      <c r="K139">
        <v>31158</v>
      </c>
      <c r="L139" t="s">
        <v>161</v>
      </c>
      <c r="M139">
        <f>VLOOKUP(DATA_GOES_HERE!Y139,VENUEID!$A$2:$B$28,2,TRUE)</f>
        <v>34423</v>
      </c>
      <c r="N139">
        <f>VLOOKUP(DATA_GOES_HERE!AH139,eventTypeID!$A:$C,3,TRUE)</f>
        <v>47</v>
      </c>
      <c r="Q139" t="e">
        <f>VLOOKUP(DATA_GOES_HERE!#REF!,VENUEID!$A$2:$C162,3,TRUE)</f>
        <v>#REF!</v>
      </c>
      <c r="R139" s="8" t="e">
        <f>DATA_GOES_HERE!#REF!</f>
        <v>#REF!</v>
      </c>
      <c r="W139" t="e">
        <f>IF(DATA_GOES_HERE!#REF!="Monday",1," ")</f>
        <v>#REF!</v>
      </c>
      <c r="X139" t="e">
        <f>IF(DATA_GOES_HERE!#REF!="Tuesday",1," ")</f>
        <v>#REF!</v>
      </c>
      <c r="Y139" t="e">
        <f>IF(DATA_GOES_HERE!#REF!="Wednesday",1," ")</f>
        <v>#REF!</v>
      </c>
      <c r="Z139" t="e">
        <f>IF(DATA_GOES_HERE!#REF!="Thursday",1," ")</f>
        <v>#REF!</v>
      </c>
      <c r="AA139" t="e">
        <f>IF(DATA_GOES_HERE!#REF!="Friday",1," ")</f>
        <v>#REF!</v>
      </c>
      <c r="AB139" t="e">
        <f>IF(DATA_GOES_HERE!#REF!="Saturday",1," ")</f>
        <v>#REF!</v>
      </c>
      <c r="AC139" t="e">
        <f>IF(DATA_GOES_HERE!#REF!="Sunday",1," ")</f>
        <v>#REF!</v>
      </c>
    </row>
    <row r="140" spans="1:29" x14ac:dyDescent="0.25">
      <c r="A140" s="7" t="s">
        <v>153</v>
      </c>
      <c r="B140" t="str">
        <f>DATA_GOES_HERE!A140</f>
        <v xml:space="preserve"> Nashville Ballet presents Cinderella</v>
      </c>
      <c r="E140" s="9" t="str">
        <f>IF((ISTEXT(DATA_GOES_HERE!#REF!)),(DATA_GOES_HERE!#REF!),"")</f>
        <v/>
      </c>
      <c r="F140" t="str">
        <f>DATA_GOES_HERE!AI140</f>
        <v>Join the Fairy Godmother as she shares the story of Cinderella&amp;rsquo;s magical night.&amp;nbsp;Using fun-filled movement, enchanted music and actual photographs from Nashville Ballet&amp;rsquo;s own production, this highly interactive storytime will whisk you away to the ball and back again!</v>
      </c>
      <c r="G140" s="1">
        <f>DATA_GOES_HERE!J140</f>
        <v>42479</v>
      </c>
      <c r="H140" s="1">
        <f>DATA_GOES_HERE!R140</f>
        <v>42479</v>
      </c>
      <c r="I140" s="1">
        <f t="shared" ca="1" si="2"/>
        <v>42423</v>
      </c>
      <c r="J140">
        <v>0</v>
      </c>
      <c r="K140">
        <v>31158</v>
      </c>
      <c r="L140" t="s">
        <v>161</v>
      </c>
      <c r="M140">
        <f>VLOOKUP(DATA_GOES_HERE!Y140,VENUEID!$A$2:$B$28,2,TRUE)</f>
        <v>34423</v>
      </c>
      <c r="N140">
        <f>VLOOKUP(DATA_GOES_HERE!AH140,eventTypeID!$A:$C,3,TRUE)</f>
        <v>47</v>
      </c>
      <c r="Q140" t="e">
        <f>VLOOKUP(DATA_GOES_HERE!#REF!,VENUEID!$A$2:$C163,3,TRUE)</f>
        <v>#REF!</v>
      </c>
      <c r="R140" s="8" t="e">
        <f>DATA_GOES_HERE!#REF!</f>
        <v>#REF!</v>
      </c>
      <c r="W140" t="e">
        <f>IF(DATA_GOES_HERE!#REF!="Monday",1," ")</f>
        <v>#REF!</v>
      </c>
      <c r="X140" t="e">
        <f>IF(DATA_GOES_HERE!#REF!="Tuesday",1," ")</f>
        <v>#REF!</v>
      </c>
      <c r="Y140" t="e">
        <f>IF(DATA_GOES_HERE!#REF!="Wednesday",1," ")</f>
        <v>#REF!</v>
      </c>
      <c r="Z140" t="e">
        <f>IF(DATA_GOES_HERE!#REF!="Thursday",1," ")</f>
        <v>#REF!</v>
      </c>
      <c r="AA140" t="e">
        <f>IF(DATA_GOES_HERE!#REF!="Friday",1," ")</f>
        <v>#REF!</v>
      </c>
      <c r="AB140" t="e">
        <f>IF(DATA_GOES_HERE!#REF!="Saturday",1," ")</f>
        <v>#REF!</v>
      </c>
      <c r="AC140" t="e">
        <f>IF(DATA_GOES_HERE!#REF!="Sunday",1," ")</f>
        <v>#REF!</v>
      </c>
    </row>
    <row r="141" spans="1:29" x14ac:dyDescent="0.25">
      <c r="A141" s="7" t="s">
        <v>153</v>
      </c>
      <c r="B141" t="str">
        <f>DATA_GOES_HERE!A141</f>
        <v xml:space="preserve"> Adventure Club: Crafts, Movies, and More</v>
      </c>
      <c r="E141" s="9" t="str">
        <f>IF((ISTEXT(DATA_GOES_HERE!#REF!)),(DATA_GOES_HERE!#REF!),"")</f>
        <v/>
      </c>
      <c r="F141" t="str">
        <f>DATA_GOES_HERE!AI141</f>
        <v>School-age children can join us for crafts, activities, special guests, movies, and more! There's something new every week. Grades K-4.</v>
      </c>
      <c r="G141" s="1">
        <f>DATA_GOES_HERE!J141</f>
        <v>42479</v>
      </c>
      <c r="H141" s="1">
        <f>DATA_GOES_HERE!R141</f>
        <v>42479</v>
      </c>
      <c r="I141" s="1">
        <f t="shared" ca="1" si="2"/>
        <v>42423</v>
      </c>
      <c r="J141">
        <v>0</v>
      </c>
      <c r="K141">
        <v>31158</v>
      </c>
      <c r="L141" t="s">
        <v>161</v>
      </c>
      <c r="M141">
        <f>VLOOKUP(DATA_GOES_HERE!Y141,VENUEID!$A$2:$B$28,2,TRUE)</f>
        <v>34423</v>
      </c>
      <c r="N141">
        <f>VLOOKUP(DATA_GOES_HERE!AH141,eventTypeID!$A:$C,3,TRUE)</f>
        <v>47</v>
      </c>
      <c r="Q141" t="e">
        <f>VLOOKUP(DATA_GOES_HERE!#REF!,VENUEID!$A$2:$C164,3,TRUE)</f>
        <v>#REF!</v>
      </c>
      <c r="R141" s="8" t="e">
        <f>DATA_GOES_HERE!#REF!</f>
        <v>#REF!</v>
      </c>
      <c r="W141" t="e">
        <f>IF(DATA_GOES_HERE!#REF!="Monday",1," ")</f>
        <v>#REF!</v>
      </c>
      <c r="X141" t="e">
        <f>IF(DATA_GOES_HERE!#REF!="Tuesday",1," ")</f>
        <v>#REF!</v>
      </c>
      <c r="Y141" t="e">
        <f>IF(DATA_GOES_HERE!#REF!="Wednesday",1," ")</f>
        <v>#REF!</v>
      </c>
      <c r="Z141" t="e">
        <f>IF(DATA_GOES_HERE!#REF!="Thursday",1," ")</f>
        <v>#REF!</v>
      </c>
      <c r="AA141" t="e">
        <f>IF(DATA_GOES_HERE!#REF!="Friday",1," ")</f>
        <v>#REF!</v>
      </c>
      <c r="AB141" t="e">
        <f>IF(DATA_GOES_HERE!#REF!="Saturday",1," ")</f>
        <v>#REF!</v>
      </c>
      <c r="AC141" t="e">
        <f>IF(DATA_GOES_HERE!#REF!="Sunday",1," ")</f>
        <v>#REF!</v>
      </c>
    </row>
    <row r="142" spans="1:29" x14ac:dyDescent="0.25">
      <c r="A142" s="7" t="s">
        <v>153</v>
      </c>
      <c r="B142" t="str">
        <f>DATA_GOES_HERE!A142</f>
        <v xml:space="preserve"> Teen Studio: Crafts, Gaming, Robotics, and More</v>
      </c>
      <c r="E142" s="9" t="str">
        <f>IF((ISTEXT(DATA_GOES_HERE!#REF!)),(DATA_GOES_HERE!#REF!),"")</f>
        <v/>
      </c>
      <c r="F142" t="str">
        <f>DATA_GOES_HERE!AI142</f>
        <v>Monday-Thursday when school is in session. We do something different each week, including crafts, gaming, robotics, 3D printing, and more. Join the fun after school! Grades 5-12.</v>
      </c>
      <c r="G142" s="1">
        <f>DATA_GOES_HERE!J142</f>
        <v>42479</v>
      </c>
      <c r="H142" s="1">
        <f>DATA_GOES_HERE!R142</f>
        <v>42479</v>
      </c>
      <c r="I142" s="1">
        <f t="shared" ca="1" si="2"/>
        <v>42423</v>
      </c>
      <c r="J142">
        <v>0</v>
      </c>
      <c r="K142">
        <v>31158</v>
      </c>
      <c r="L142" t="s">
        <v>161</v>
      </c>
      <c r="M142">
        <f>VLOOKUP(DATA_GOES_HERE!Y142,VENUEID!$A$2:$B$28,2,TRUE)</f>
        <v>34423</v>
      </c>
      <c r="N142">
        <f>VLOOKUP(DATA_GOES_HERE!AH142,eventTypeID!$A:$C,3,TRUE)</f>
        <v>35</v>
      </c>
      <c r="Q142" t="e">
        <f>VLOOKUP(DATA_GOES_HERE!#REF!,VENUEID!$A$2:$C165,3,TRUE)</f>
        <v>#REF!</v>
      </c>
      <c r="R142" s="8" t="e">
        <f>DATA_GOES_HERE!#REF!</f>
        <v>#REF!</v>
      </c>
      <c r="W142" t="e">
        <f>IF(DATA_GOES_HERE!#REF!="Monday",1," ")</f>
        <v>#REF!</v>
      </c>
      <c r="X142" t="e">
        <f>IF(DATA_GOES_HERE!#REF!="Tuesday",1," ")</f>
        <v>#REF!</v>
      </c>
      <c r="Y142" t="e">
        <f>IF(DATA_GOES_HERE!#REF!="Wednesday",1," ")</f>
        <v>#REF!</v>
      </c>
      <c r="Z142" t="e">
        <f>IF(DATA_GOES_HERE!#REF!="Thursday",1," ")</f>
        <v>#REF!</v>
      </c>
      <c r="AA142" t="e">
        <f>IF(DATA_GOES_HERE!#REF!="Friday",1," ")</f>
        <v>#REF!</v>
      </c>
      <c r="AB142" t="e">
        <f>IF(DATA_GOES_HERE!#REF!="Saturday",1," ")</f>
        <v>#REF!</v>
      </c>
      <c r="AC142" t="e">
        <f>IF(DATA_GOES_HERE!#REF!="Sunday",1," ")</f>
        <v>#REF!</v>
      </c>
    </row>
    <row r="143" spans="1:29" x14ac:dyDescent="0.25">
      <c r="A143" s="7" t="s">
        <v>153</v>
      </c>
      <c r="B143" t="str">
        <f>DATA_GOES_HERE!A143</f>
        <v xml:space="preserve"> Bellevue Writers Group: Share and Get Ideas</v>
      </c>
      <c r="E143" s="9" t="str">
        <f>IF((ISTEXT(DATA_GOES_HERE!F63)),(DATA_GOES_HERE!F63),"")</f>
        <v/>
      </c>
      <c r="F143" t="str">
        <f>DATA_GOES_HERE!AI143</f>
        <v>1st and 3rd Tuesdays each month. Bellevue Writers Group welcomes adults of all ages who write prose fiction and literary nonfiction. Join us as we share our works and receive feedback from fellow writers.</v>
      </c>
      <c r="G143" s="1">
        <f>DATA_GOES_HERE!J143</f>
        <v>42479</v>
      </c>
      <c r="H143" s="1">
        <f>DATA_GOES_HERE!R143</f>
        <v>42479</v>
      </c>
      <c r="I143" s="1">
        <f t="shared" ca="1" si="2"/>
        <v>42423</v>
      </c>
      <c r="J143">
        <v>0</v>
      </c>
      <c r="K143">
        <v>31158</v>
      </c>
      <c r="L143" t="s">
        <v>161</v>
      </c>
      <c r="M143">
        <f>VLOOKUP(DATA_GOES_HERE!Y143,VENUEID!$A$2:$B$28,2,TRUE)</f>
        <v>34423</v>
      </c>
      <c r="N143">
        <f>VLOOKUP(DATA_GOES_HERE!AH143,eventTypeID!$A:$C,3,TRUE)</f>
        <v>11</v>
      </c>
      <c r="Q143" t="str">
        <f>VLOOKUP(DATA_GOES_HERE!Y63,VENUEID!$A$2:$C166,3,TRUE)</f>
        <v>(615) 862-5854</v>
      </c>
      <c r="R143" s="8">
        <f>DATA_GOES_HERE!M63</f>
        <v>0.6875</v>
      </c>
      <c r="W143" t="str">
        <f>IF(DATA_GOES_HERE!L63="Monday",1," ")</f>
        <v xml:space="preserve"> </v>
      </c>
      <c r="X143" t="str">
        <f>IF(DATA_GOES_HERE!L63="Tuesday",1," ")</f>
        <v xml:space="preserve"> </v>
      </c>
      <c r="Y143">
        <f>IF(DATA_GOES_HERE!L63="Wednesday",1," ")</f>
        <v>1</v>
      </c>
      <c r="Z143" t="str">
        <f>IF(DATA_GOES_HERE!L63="Thursday",1," ")</f>
        <v xml:space="preserve"> </v>
      </c>
      <c r="AA143" t="str">
        <f>IF(DATA_GOES_HERE!L63="Friday",1," ")</f>
        <v xml:space="preserve"> </v>
      </c>
      <c r="AB143" t="str">
        <f>IF(DATA_GOES_HERE!L63="Saturday",1," ")</f>
        <v xml:space="preserve"> </v>
      </c>
      <c r="AC143" t="str">
        <f>IF(DATA_GOES_HERE!L63="Sunday",1," ")</f>
        <v xml:space="preserve"> </v>
      </c>
    </row>
    <row r="144" spans="1:29" x14ac:dyDescent="0.25">
      <c r="A144" s="7" t="s">
        <v>153</v>
      </c>
      <c r="B144" t="str">
        <f>DATA_GOES_HERE!A144</f>
        <v xml:space="preserve"> Story Time</v>
      </c>
      <c r="E144" s="9" t="str">
        <f>IF((ISTEXT(DATA_GOES_HERE!F64)),(DATA_GOES_HERE!F64),"")</f>
        <v/>
      </c>
      <c r="F144" t="str">
        <f>DATA_GOES_HERE!AI144</f>
        <v>Every Wednesday at 10:15 and 11:15 a.m. Singing, fingerplays, rhymes, ABCs, 123s, stories, and much more with Miss Donna and Bear!</v>
      </c>
      <c r="G144" s="1">
        <f>DATA_GOES_HERE!J144</f>
        <v>42480</v>
      </c>
      <c r="H144" s="1">
        <f>DATA_GOES_HERE!R144</f>
        <v>42480</v>
      </c>
      <c r="I144" s="1">
        <f t="shared" ca="1" si="2"/>
        <v>42423</v>
      </c>
      <c r="J144">
        <v>0</v>
      </c>
      <c r="K144">
        <v>31158</v>
      </c>
      <c r="L144" t="s">
        <v>161</v>
      </c>
      <c r="M144">
        <f>VLOOKUP(DATA_GOES_HERE!Y144,VENUEID!$A$2:$B$28,2,TRUE)</f>
        <v>34423</v>
      </c>
      <c r="N144">
        <f>VLOOKUP(DATA_GOES_HERE!AH144,eventTypeID!$A:$C,3,TRUE)</f>
        <v>47</v>
      </c>
      <c r="Q144" t="str">
        <f>VLOOKUP(DATA_GOES_HERE!Y64,VENUEID!$A$2:$C167,3,TRUE)</f>
        <v>(615) 862-5854</v>
      </c>
      <c r="R144" s="8">
        <f>DATA_GOES_HERE!M64</f>
        <v>0.75</v>
      </c>
      <c r="W144" t="str">
        <f>IF(DATA_GOES_HERE!L64="Monday",1," ")</f>
        <v xml:space="preserve"> </v>
      </c>
      <c r="X144" t="str">
        <f>IF(DATA_GOES_HERE!L64="Tuesday",1," ")</f>
        <v xml:space="preserve"> </v>
      </c>
      <c r="Y144">
        <f>IF(DATA_GOES_HERE!L64="Wednesday",1," ")</f>
        <v>1</v>
      </c>
      <c r="Z144" t="str">
        <f>IF(DATA_GOES_HERE!L64="Thursday",1," ")</f>
        <v xml:space="preserve"> </v>
      </c>
      <c r="AA144" t="str">
        <f>IF(DATA_GOES_HERE!L64="Friday",1," ")</f>
        <v xml:space="preserve"> </v>
      </c>
      <c r="AB144" t="str">
        <f>IF(DATA_GOES_HERE!L64="Saturday",1," ")</f>
        <v xml:space="preserve"> </v>
      </c>
      <c r="AC144" t="str">
        <f>IF(DATA_GOES_HERE!L64="Sunday",1," ")</f>
        <v xml:space="preserve"> </v>
      </c>
    </row>
    <row r="145" spans="1:29" x14ac:dyDescent="0.25">
      <c r="A145" s="7" t="s">
        <v>153</v>
      </c>
      <c r="B145" t="str">
        <f>DATA_GOES_HERE!A145</f>
        <v xml:space="preserve"> Story Time</v>
      </c>
      <c r="E145" s="9" t="str">
        <f>IF((ISTEXT(DATA_GOES_HERE!#REF!)),(DATA_GOES_HERE!#REF!),"")</f>
        <v/>
      </c>
      <c r="F145" t="str">
        <f>DATA_GOES_HERE!AI145</f>
        <v>Every Wednesday at 10:15 and 11:15 a.m. Singing, fingerplays, rhymes, ABCs, 123s, stories, and much more with Miss Donna and Bear!</v>
      </c>
      <c r="G145" s="1">
        <f>DATA_GOES_HERE!J145</f>
        <v>42480</v>
      </c>
      <c r="H145" s="1">
        <f>DATA_GOES_HERE!R145</f>
        <v>42480</v>
      </c>
      <c r="I145" s="1">
        <f t="shared" ca="1" si="2"/>
        <v>42423</v>
      </c>
      <c r="J145">
        <v>0</v>
      </c>
      <c r="K145">
        <v>31158</v>
      </c>
      <c r="L145" t="s">
        <v>161</v>
      </c>
      <c r="M145">
        <f>VLOOKUP(DATA_GOES_HERE!Y145,VENUEID!$A$2:$B$28,2,TRUE)</f>
        <v>34423</v>
      </c>
      <c r="N145">
        <f>VLOOKUP(DATA_GOES_HERE!AH145,eventTypeID!$A:$C,3,TRUE)</f>
        <v>47</v>
      </c>
      <c r="Q145" t="e">
        <f>VLOOKUP(DATA_GOES_HERE!#REF!,VENUEID!$A$2:$C168,3,TRUE)</f>
        <v>#REF!</v>
      </c>
      <c r="R145" s="8" t="e">
        <f>DATA_GOES_HERE!#REF!</f>
        <v>#REF!</v>
      </c>
      <c r="W145" t="e">
        <f>IF(DATA_GOES_HERE!#REF!="Monday",1," ")</f>
        <v>#REF!</v>
      </c>
      <c r="X145" t="e">
        <f>IF(DATA_GOES_HERE!#REF!="Tuesday",1," ")</f>
        <v>#REF!</v>
      </c>
      <c r="Y145" t="e">
        <f>IF(DATA_GOES_HERE!#REF!="Wednesday",1," ")</f>
        <v>#REF!</v>
      </c>
      <c r="Z145" t="e">
        <f>IF(DATA_GOES_HERE!#REF!="Thursday",1," ")</f>
        <v>#REF!</v>
      </c>
      <c r="AA145" t="e">
        <f>IF(DATA_GOES_HERE!#REF!="Friday",1," ")</f>
        <v>#REF!</v>
      </c>
      <c r="AB145" t="e">
        <f>IF(DATA_GOES_HERE!#REF!="Saturday",1," ")</f>
        <v>#REF!</v>
      </c>
      <c r="AC145" t="e">
        <f>IF(DATA_GOES_HERE!#REF!="Sunday",1," ")</f>
        <v>#REF!</v>
      </c>
    </row>
    <row r="146" spans="1:29" x14ac:dyDescent="0.25">
      <c r="A146" s="7" t="s">
        <v>153</v>
      </c>
      <c r="B146" t="str">
        <f>DATA_GOES_HERE!A146</f>
        <v xml:space="preserve"> Connecting Online for Seniors</v>
      </c>
      <c r="E146" s="9" t="str">
        <f>IF((ISTEXT(DATA_GOES_HERE!#REF!)),(DATA_GOES_HERE!#REF!),"")</f>
        <v/>
      </c>
      <c r="F146" t="str">
        <f>DATA_GOES_HERE!AI146</f>
        <v>Perhaps your family and friends use sites like Facebook to stay in touch and share information. Not sure what social media is about? Come to the class to find out!</v>
      </c>
      <c r="G146" s="1">
        <f>DATA_GOES_HERE!J146</f>
        <v>42480</v>
      </c>
      <c r="H146" s="1">
        <f>DATA_GOES_HERE!R146</f>
        <v>42480</v>
      </c>
      <c r="I146" s="1">
        <f t="shared" ca="1" si="2"/>
        <v>42423</v>
      </c>
      <c r="J146">
        <v>0</v>
      </c>
      <c r="K146">
        <v>31158</v>
      </c>
      <c r="L146" t="s">
        <v>161</v>
      </c>
      <c r="M146">
        <f>VLOOKUP(DATA_GOES_HERE!Y146,VENUEID!$A$2:$B$28,2,TRUE)</f>
        <v>34423</v>
      </c>
      <c r="N146">
        <f>VLOOKUP(DATA_GOES_HERE!AH146,eventTypeID!$A:$C,3,TRUE)</f>
        <v>11</v>
      </c>
      <c r="Q146" t="e">
        <f>VLOOKUP(DATA_GOES_HERE!#REF!,VENUEID!$A$2:$C169,3,TRUE)</f>
        <v>#REF!</v>
      </c>
      <c r="R146" s="8" t="e">
        <f>DATA_GOES_HERE!#REF!</f>
        <v>#REF!</v>
      </c>
      <c r="W146" t="e">
        <f>IF(DATA_GOES_HERE!#REF!="Monday",1," ")</f>
        <v>#REF!</v>
      </c>
      <c r="X146" t="e">
        <f>IF(DATA_GOES_HERE!#REF!="Tuesday",1," ")</f>
        <v>#REF!</v>
      </c>
      <c r="Y146" t="e">
        <f>IF(DATA_GOES_HERE!#REF!="Wednesday",1," ")</f>
        <v>#REF!</v>
      </c>
      <c r="Z146" t="e">
        <f>IF(DATA_GOES_HERE!#REF!="Thursday",1," ")</f>
        <v>#REF!</v>
      </c>
      <c r="AA146" t="e">
        <f>IF(DATA_GOES_HERE!#REF!="Friday",1," ")</f>
        <v>#REF!</v>
      </c>
      <c r="AB146" t="e">
        <f>IF(DATA_GOES_HERE!#REF!="Saturday",1," ")</f>
        <v>#REF!</v>
      </c>
      <c r="AC146" t="e">
        <f>IF(DATA_GOES_HERE!#REF!="Sunday",1," ")</f>
        <v>#REF!</v>
      </c>
    </row>
    <row r="147" spans="1:29" x14ac:dyDescent="0.25">
      <c r="A147" s="7" t="s">
        <v>153</v>
      </c>
      <c r="B147" t="str">
        <f>DATA_GOES_HERE!A147</f>
        <v xml:space="preserve"> Teen Studio: Crafts, Gaming, Robotics, and More</v>
      </c>
      <c r="E147" s="9" t="str">
        <f>IF((ISTEXT(DATA_GOES_HERE!#REF!)),(DATA_GOES_HERE!#REF!),"")</f>
        <v/>
      </c>
      <c r="F147" t="str">
        <f>DATA_GOES_HERE!AI147</f>
        <v>Monday-Thursday when school is in session. We do something different each week, including crafts, gaming, robotics, 3D printing, and more. Join the fun after school! Grades 5-12.</v>
      </c>
      <c r="G147" s="1">
        <f>DATA_GOES_HERE!J147</f>
        <v>42480</v>
      </c>
      <c r="H147" s="1">
        <f>DATA_GOES_HERE!R147</f>
        <v>42480</v>
      </c>
      <c r="I147" s="1">
        <f t="shared" ca="1" si="2"/>
        <v>42423</v>
      </c>
      <c r="J147">
        <v>0</v>
      </c>
      <c r="K147">
        <v>31158</v>
      </c>
      <c r="L147" t="s">
        <v>161</v>
      </c>
      <c r="M147">
        <f>VLOOKUP(DATA_GOES_HERE!Y147,VENUEID!$A$2:$B$28,2,TRUE)</f>
        <v>34423</v>
      </c>
      <c r="N147">
        <f>VLOOKUP(DATA_GOES_HERE!AH147,eventTypeID!$A:$C,3,TRUE)</f>
        <v>35</v>
      </c>
      <c r="Q147" t="e">
        <f>VLOOKUP(DATA_GOES_HERE!#REF!,VENUEID!$A$2:$C170,3,TRUE)</f>
        <v>#REF!</v>
      </c>
      <c r="R147" s="8" t="e">
        <f>DATA_GOES_HERE!#REF!</f>
        <v>#REF!</v>
      </c>
      <c r="W147" t="e">
        <f>IF(DATA_GOES_HERE!#REF!="Monday",1," ")</f>
        <v>#REF!</v>
      </c>
      <c r="X147" t="e">
        <f>IF(DATA_GOES_HERE!#REF!="Tuesday",1," ")</f>
        <v>#REF!</v>
      </c>
      <c r="Y147" t="e">
        <f>IF(DATA_GOES_HERE!#REF!="Wednesday",1," ")</f>
        <v>#REF!</v>
      </c>
      <c r="Z147" t="e">
        <f>IF(DATA_GOES_HERE!#REF!="Thursday",1," ")</f>
        <v>#REF!</v>
      </c>
      <c r="AA147" t="e">
        <f>IF(DATA_GOES_HERE!#REF!="Friday",1," ")</f>
        <v>#REF!</v>
      </c>
      <c r="AB147" t="e">
        <f>IF(DATA_GOES_HERE!#REF!="Saturday",1," ")</f>
        <v>#REF!</v>
      </c>
      <c r="AC147" t="e">
        <f>IF(DATA_GOES_HERE!#REF!="Sunday",1," ")</f>
        <v>#REF!</v>
      </c>
    </row>
    <row r="148" spans="1:29" x14ac:dyDescent="0.25">
      <c r="A148" s="7" t="s">
        <v>153</v>
      </c>
      <c r="B148" t="str">
        <f>DATA_GOES_HERE!A148</f>
        <v xml:space="preserve"> Gentle Yoga for All Levels</v>
      </c>
      <c r="E148" s="9" t="str">
        <f>IF((ISTEXT(DATA_GOES_HERE!#REF!)),(DATA_GOES_HERE!#REF!),"")</f>
        <v/>
      </c>
      <c r="F148" t="str">
        <f>DATA_GOES_HERE!AI148</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148" s="1">
        <f>DATA_GOES_HERE!J148</f>
        <v>42480</v>
      </c>
      <c r="H148" s="1">
        <f>DATA_GOES_HERE!R148</f>
        <v>42480</v>
      </c>
      <c r="I148" s="1">
        <f t="shared" ca="1" si="2"/>
        <v>42423</v>
      </c>
      <c r="J148">
        <v>0</v>
      </c>
      <c r="K148">
        <v>31158</v>
      </c>
      <c r="L148" t="s">
        <v>161</v>
      </c>
      <c r="M148">
        <f>VLOOKUP(DATA_GOES_HERE!Y148,VENUEID!$A$2:$B$28,2,TRUE)</f>
        <v>34423</v>
      </c>
      <c r="N148">
        <f>VLOOKUP(DATA_GOES_HERE!AH148,eventTypeID!$A:$C,3,TRUE)</f>
        <v>11</v>
      </c>
      <c r="Q148" t="e">
        <f>VLOOKUP(DATA_GOES_HERE!#REF!,VENUEID!$A$2:$C171,3,TRUE)</f>
        <v>#REF!</v>
      </c>
      <c r="R148" s="8" t="e">
        <f>DATA_GOES_HERE!#REF!</f>
        <v>#REF!</v>
      </c>
      <c r="W148" t="e">
        <f>IF(DATA_GOES_HERE!#REF!="Monday",1," ")</f>
        <v>#REF!</v>
      </c>
      <c r="X148" t="e">
        <f>IF(DATA_GOES_HERE!#REF!="Tuesday",1," ")</f>
        <v>#REF!</v>
      </c>
      <c r="Y148" t="e">
        <f>IF(DATA_GOES_HERE!#REF!="Wednesday",1," ")</f>
        <v>#REF!</v>
      </c>
      <c r="Z148" t="e">
        <f>IF(DATA_GOES_HERE!#REF!="Thursday",1," ")</f>
        <v>#REF!</v>
      </c>
      <c r="AA148" t="e">
        <f>IF(DATA_GOES_HERE!#REF!="Friday",1," ")</f>
        <v>#REF!</v>
      </c>
      <c r="AB148" t="e">
        <f>IF(DATA_GOES_HERE!#REF!="Saturday",1," ")</f>
        <v>#REF!</v>
      </c>
      <c r="AC148" t="e">
        <f>IF(DATA_GOES_HERE!#REF!="Sunday",1," ")</f>
        <v>#REF!</v>
      </c>
    </row>
    <row r="149" spans="1:29" x14ac:dyDescent="0.25">
      <c r="A149" s="7" t="s">
        <v>153</v>
      </c>
      <c r="B149" t="str">
        <f>DATA_GOES_HERE!A149</f>
        <v xml:space="preserve"> Crayon Kids: Crafts and Fun</v>
      </c>
      <c r="E149" s="9" t="str">
        <f>IF((ISTEXT(DATA_GOES_HERE!#REF!)),(DATA_GOES_HERE!#REF!),"")</f>
        <v/>
      </c>
      <c r="F149" t="str">
        <f>DATA_GOES_HERE!AI149</f>
        <v>Every Thursday, join Ms. Katie at the library for some crafty fun!</v>
      </c>
      <c r="G149" s="1">
        <f>DATA_GOES_HERE!J149</f>
        <v>42481</v>
      </c>
      <c r="H149" s="1">
        <f>DATA_GOES_HERE!R149</f>
        <v>42481</v>
      </c>
      <c r="I149" s="1">
        <f t="shared" ca="1" si="2"/>
        <v>42423</v>
      </c>
      <c r="J149">
        <v>0</v>
      </c>
      <c r="K149">
        <v>31158</v>
      </c>
      <c r="L149" t="s">
        <v>161</v>
      </c>
      <c r="M149">
        <f>VLOOKUP(DATA_GOES_HERE!Y149,VENUEID!$A$2:$B$28,2,TRUE)</f>
        <v>34423</v>
      </c>
      <c r="N149">
        <f>VLOOKUP(DATA_GOES_HERE!AH149,eventTypeID!$A:$C,3,TRUE)</f>
        <v>11</v>
      </c>
      <c r="Q149" t="e">
        <f>VLOOKUP(DATA_GOES_HERE!#REF!,VENUEID!$A$2:$C172,3,TRUE)</f>
        <v>#REF!</v>
      </c>
      <c r="R149" s="8" t="e">
        <f>DATA_GOES_HERE!#REF!</f>
        <v>#REF!</v>
      </c>
      <c r="W149" t="e">
        <f>IF(DATA_GOES_HERE!#REF!="Monday",1," ")</f>
        <v>#REF!</v>
      </c>
      <c r="X149" t="e">
        <f>IF(DATA_GOES_HERE!#REF!="Tuesday",1," ")</f>
        <v>#REF!</v>
      </c>
      <c r="Y149" t="e">
        <f>IF(DATA_GOES_HERE!#REF!="Wednesday",1," ")</f>
        <v>#REF!</v>
      </c>
      <c r="Z149" t="e">
        <f>IF(DATA_GOES_HERE!#REF!="Thursday",1," ")</f>
        <v>#REF!</v>
      </c>
      <c r="AA149" t="e">
        <f>IF(DATA_GOES_HERE!#REF!="Friday",1," ")</f>
        <v>#REF!</v>
      </c>
      <c r="AB149" t="e">
        <f>IF(DATA_GOES_HERE!#REF!="Saturday",1," ")</f>
        <v>#REF!</v>
      </c>
      <c r="AC149" t="e">
        <f>IF(DATA_GOES_HERE!#REF!="Sunday",1," ")</f>
        <v>#REF!</v>
      </c>
    </row>
    <row r="150" spans="1:29" x14ac:dyDescent="0.25">
      <c r="A150" s="7" t="s">
        <v>153</v>
      </c>
      <c r="B150" t="str">
        <f>DATA_GOES_HERE!A150</f>
        <v xml:space="preserve"> Scrabble Group for All Levels</v>
      </c>
      <c r="E150" s="9" t="str">
        <f>IF((ISTEXT(DATA_GOES_HERE!#REF!)),(DATA_GOES_HERE!#REF!),"")</f>
        <v/>
      </c>
      <c r="F150" t="str">
        <f>DATA_GOES_HERE!AI150</f>
        <v>Every Thursday, play Scrabble the old-fashioned way&amp;hellip; on a board! All levels of players welcome. Bring your board if you have one.</v>
      </c>
      <c r="G150" s="1">
        <f>DATA_GOES_HERE!J150</f>
        <v>42481</v>
      </c>
      <c r="H150" s="1">
        <f>DATA_GOES_HERE!R150</f>
        <v>42481</v>
      </c>
      <c r="I150" s="1">
        <f t="shared" ca="1" si="2"/>
        <v>42423</v>
      </c>
      <c r="J150">
        <v>0</v>
      </c>
      <c r="K150">
        <v>31158</v>
      </c>
      <c r="L150" t="s">
        <v>161</v>
      </c>
      <c r="M150">
        <f>VLOOKUP(DATA_GOES_HERE!Y150,VENUEID!$A$2:$B$28,2,TRUE)</f>
        <v>34423</v>
      </c>
      <c r="N150">
        <f>VLOOKUP(DATA_GOES_HERE!AH150,eventTypeID!$A:$C,3,TRUE)</f>
        <v>11</v>
      </c>
      <c r="Q150" t="e">
        <f>VLOOKUP(DATA_GOES_HERE!#REF!,VENUEID!$A$2:$C173,3,TRUE)</f>
        <v>#REF!</v>
      </c>
      <c r="R150" s="8" t="e">
        <f>DATA_GOES_HERE!#REF!</f>
        <v>#REF!</v>
      </c>
      <c r="W150" t="e">
        <f>IF(DATA_GOES_HERE!#REF!="Monday",1," ")</f>
        <v>#REF!</v>
      </c>
      <c r="X150" t="e">
        <f>IF(DATA_GOES_HERE!#REF!="Tuesday",1," ")</f>
        <v>#REF!</v>
      </c>
      <c r="Y150" t="e">
        <f>IF(DATA_GOES_HERE!#REF!="Wednesday",1," ")</f>
        <v>#REF!</v>
      </c>
      <c r="Z150" t="e">
        <f>IF(DATA_GOES_HERE!#REF!="Thursday",1," ")</f>
        <v>#REF!</v>
      </c>
      <c r="AA150" t="e">
        <f>IF(DATA_GOES_HERE!#REF!="Friday",1," ")</f>
        <v>#REF!</v>
      </c>
      <c r="AB150" t="e">
        <f>IF(DATA_GOES_HERE!#REF!="Saturday",1," ")</f>
        <v>#REF!</v>
      </c>
      <c r="AC150" t="e">
        <f>IF(DATA_GOES_HERE!#REF!="Sunday",1," ")</f>
        <v>#REF!</v>
      </c>
    </row>
    <row r="151" spans="1:29" x14ac:dyDescent="0.25">
      <c r="A151" s="7" t="s">
        <v>153</v>
      </c>
      <c r="B151" t="str">
        <f>DATA_GOES_HERE!A151</f>
        <v xml:space="preserve"> Teen Studio: Crafts, Gaming, Robotics, and More</v>
      </c>
      <c r="E151" s="9" t="str">
        <f>IF((ISTEXT(DATA_GOES_HERE!#REF!)),(DATA_GOES_HERE!#REF!),"")</f>
        <v/>
      </c>
      <c r="F151" t="str">
        <f>DATA_GOES_HERE!AI151</f>
        <v>Monday-Thursday when school is in session. We do something different each week, including crafts, gaming, robotics, 3D printing, and more. Join the fun after school! Grades 5-12.</v>
      </c>
      <c r="G151" s="1">
        <f>DATA_GOES_HERE!J151</f>
        <v>42481</v>
      </c>
      <c r="H151" s="1">
        <f>DATA_GOES_HERE!R151</f>
        <v>42481</v>
      </c>
      <c r="I151" s="1">
        <f t="shared" ca="1" si="2"/>
        <v>42423</v>
      </c>
      <c r="J151">
        <v>0</v>
      </c>
      <c r="K151">
        <v>31158</v>
      </c>
      <c r="L151" t="s">
        <v>161</v>
      </c>
      <c r="M151">
        <f>VLOOKUP(DATA_GOES_HERE!Y151,VENUEID!$A$2:$B$28,2,TRUE)</f>
        <v>34423</v>
      </c>
      <c r="N151">
        <f>VLOOKUP(DATA_GOES_HERE!AH151,eventTypeID!$A:$C,3,TRUE)</f>
        <v>35</v>
      </c>
      <c r="Q151" t="e">
        <f>VLOOKUP(DATA_GOES_HERE!#REF!,VENUEID!$A$2:$C174,3,TRUE)</f>
        <v>#REF!</v>
      </c>
      <c r="R151" s="8" t="e">
        <f>DATA_GOES_HERE!#REF!</f>
        <v>#REF!</v>
      </c>
      <c r="W151" t="e">
        <f>IF(DATA_GOES_HERE!#REF!="Monday",1," ")</f>
        <v>#REF!</v>
      </c>
      <c r="X151" t="e">
        <f>IF(DATA_GOES_HERE!#REF!="Tuesday",1," ")</f>
        <v>#REF!</v>
      </c>
      <c r="Y151" t="e">
        <f>IF(DATA_GOES_HERE!#REF!="Wednesday",1," ")</f>
        <v>#REF!</v>
      </c>
      <c r="Z151" t="e">
        <f>IF(DATA_GOES_HERE!#REF!="Thursday",1," ")</f>
        <v>#REF!</v>
      </c>
      <c r="AA151" t="e">
        <f>IF(DATA_GOES_HERE!#REF!="Friday",1," ")</f>
        <v>#REF!</v>
      </c>
      <c r="AB151" t="e">
        <f>IF(DATA_GOES_HERE!#REF!="Saturday",1," ")</f>
        <v>#REF!</v>
      </c>
      <c r="AC151" t="e">
        <f>IF(DATA_GOES_HERE!#REF!="Sunday",1," ")</f>
        <v>#REF!</v>
      </c>
    </row>
    <row r="152" spans="1:29" x14ac:dyDescent="0.25">
      <c r="A152" s="7" t="s">
        <v>153</v>
      </c>
      <c r="B152" t="str">
        <f>DATA_GOES_HERE!A152</f>
        <v xml:space="preserve"> Music Production Workshop</v>
      </c>
      <c r="E152" s="9" t="str">
        <f>IF((ISTEXT(DATA_GOES_HERE!F65)),(DATA_GOES_HERE!F65),"")</f>
        <v/>
      </c>
      <c r="F152" t="str">
        <f>DATA_GOES_HERE!AI152</f>
        <v>Every Thursday when school is in session. Learn how to make beats and music tracks using Logic Pro. These workshops are open to producers of all levels, as well as songwriters, singers, rappers, and anyone interested in producing their own music. Grades 7-12.</v>
      </c>
      <c r="G152" s="1">
        <f>DATA_GOES_HERE!J152</f>
        <v>42481</v>
      </c>
      <c r="H152" s="1">
        <f>DATA_GOES_HERE!R152</f>
        <v>42481</v>
      </c>
      <c r="I152" s="1">
        <f t="shared" ca="1" si="2"/>
        <v>42423</v>
      </c>
      <c r="J152">
        <v>0</v>
      </c>
      <c r="K152">
        <v>31158</v>
      </c>
      <c r="L152" t="s">
        <v>161</v>
      </c>
      <c r="M152">
        <f>VLOOKUP(DATA_GOES_HERE!Y152,VENUEID!$A$2:$B$28,2,TRUE)</f>
        <v>34423</v>
      </c>
      <c r="N152">
        <f>VLOOKUP(DATA_GOES_HERE!AH152,eventTypeID!$A:$C,3,TRUE)</f>
        <v>35</v>
      </c>
      <c r="Q152" t="str">
        <f>VLOOKUP(DATA_GOES_HERE!Y65,VENUEID!$A$2:$C175,3,TRUE)</f>
        <v>(615) 862-5854</v>
      </c>
      <c r="R152" s="8">
        <f>DATA_GOES_HERE!M65</f>
        <v>0.75</v>
      </c>
      <c r="W152" t="str">
        <f>IF(DATA_GOES_HERE!L65="Monday",1," ")</f>
        <v xml:space="preserve"> </v>
      </c>
      <c r="X152" t="str">
        <f>IF(DATA_GOES_HERE!L65="Tuesday",1," ")</f>
        <v xml:space="preserve"> </v>
      </c>
      <c r="Y152">
        <f>IF(DATA_GOES_HERE!L65="Wednesday",1," ")</f>
        <v>1</v>
      </c>
      <c r="Z152" t="str">
        <f>IF(DATA_GOES_HERE!L65="Thursday",1," ")</f>
        <v xml:space="preserve"> </v>
      </c>
      <c r="AA152" t="str">
        <f>IF(DATA_GOES_HERE!L65="Friday",1," ")</f>
        <v xml:space="preserve"> </v>
      </c>
      <c r="AB152" t="str">
        <f>IF(DATA_GOES_HERE!L65="Saturday",1," ")</f>
        <v xml:space="preserve"> </v>
      </c>
      <c r="AC152" t="str">
        <f>IF(DATA_GOES_HERE!L65="Sunday",1," ")</f>
        <v xml:space="preserve"> </v>
      </c>
    </row>
    <row r="153" spans="1:29" x14ac:dyDescent="0.25">
      <c r="A153" s="7" t="s">
        <v>153</v>
      </c>
      <c r="B153" t="str">
        <f>DATA_GOES_HERE!A153</f>
        <v xml:space="preserve"> Teen Studio: Crafts, Gaming, Robotics, and More</v>
      </c>
      <c r="E153" s="9" t="str">
        <f>IF((ISTEXT(DATA_GOES_HERE!#REF!)),(DATA_GOES_HERE!#REF!),"")</f>
        <v/>
      </c>
      <c r="F153" t="str">
        <f>DATA_GOES_HERE!AI153</f>
        <v>Monday-Thursday when school is in session. We do something different each week, including crafts, gaming, robotics, 3D printing, and more. Join the fun after school! Grades 5-12.</v>
      </c>
      <c r="G153" s="1">
        <f>DATA_GOES_HERE!J153</f>
        <v>42482</v>
      </c>
      <c r="H153" s="1">
        <f>DATA_GOES_HERE!R153</f>
        <v>42482</v>
      </c>
      <c r="I153" s="1">
        <f t="shared" ca="1" si="2"/>
        <v>42423</v>
      </c>
      <c r="J153">
        <v>0</v>
      </c>
      <c r="K153">
        <v>31158</v>
      </c>
      <c r="L153" t="s">
        <v>161</v>
      </c>
      <c r="M153">
        <f>VLOOKUP(DATA_GOES_HERE!Y153,VENUEID!$A$2:$B$28,2,TRUE)</f>
        <v>34423</v>
      </c>
      <c r="N153">
        <f>VLOOKUP(DATA_GOES_HERE!AH153,eventTypeID!$A:$C,3,TRUE)</f>
        <v>35</v>
      </c>
      <c r="Q153" t="e">
        <f>VLOOKUP(DATA_GOES_HERE!#REF!,VENUEID!$A$2:$C176,3,TRUE)</f>
        <v>#REF!</v>
      </c>
      <c r="R153" s="8" t="e">
        <f>DATA_GOES_HERE!#REF!</f>
        <v>#REF!</v>
      </c>
      <c r="W153" t="e">
        <f>IF(DATA_GOES_HERE!#REF!="Monday",1," ")</f>
        <v>#REF!</v>
      </c>
      <c r="X153" t="e">
        <f>IF(DATA_GOES_HERE!#REF!="Tuesday",1," ")</f>
        <v>#REF!</v>
      </c>
      <c r="Y153" t="e">
        <f>IF(DATA_GOES_HERE!#REF!="Wednesday",1," ")</f>
        <v>#REF!</v>
      </c>
      <c r="Z153" t="e">
        <f>IF(DATA_GOES_HERE!#REF!="Thursday",1," ")</f>
        <v>#REF!</v>
      </c>
      <c r="AA153" t="e">
        <f>IF(DATA_GOES_HERE!#REF!="Friday",1," ")</f>
        <v>#REF!</v>
      </c>
      <c r="AB153" t="e">
        <f>IF(DATA_GOES_HERE!#REF!="Saturday",1," ")</f>
        <v>#REF!</v>
      </c>
      <c r="AC153" t="e">
        <f>IF(DATA_GOES_HERE!#REF!="Sunday",1," ")</f>
        <v>#REF!</v>
      </c>
    </row>
    <row r="154" spans="1:29" x14ac:dyDescent="0.25">
      <c r="A154" s="7" t="s">
        <v>153</v>
      </c>
      <c r="B154" t="str">
        <f>DATA_GOES_HERE!A154</f>
        <v xml:space="preserve"> Storyland Saturdays: Preschool Story Time</v>
      </c>
      <c r="E154" s="9" t="str">
        <f>IF((ISTEXT(DATA_GOES_HERE!#REF!)),(DATA_GOES_HERE!#REF!),"")</f>
        <v/>
      </c>
      <c r="F154" t="str">
        <f>DATA_GOES_HERE!AI154</f>
        <v>Every Saturday, come to the library for some super stories, songs, and silliness!</v>
      </c>
      <c r="G154" s="1">
        <f>DATA_GOES_HERE!J154</f>
        <v>42483</v>
      </c>
      <c r="H154" s="1">
        <f>DATA_GOES_HERE!R154</f>
        <v>42483</v>
      </c>
      <c r="I154" s="1">
        <f t="shared" ca="1" si="2"/>
        <v>42423</v>
      </c>
      <c r="J154">
        <v>0</v>
      </c>
      <c r="K154">
        <v>31158</v>
      </c>
      <c r="L154" t="s">
        <v>161</v>
      </c>
      <c r="M154">
        <f>VLOOKUP(DATA_GOES_HERE!Y154,VENUEID!$A$2:$B$28,2,TRUE)</f>
        <v>34423</v>
      </c>
      <c r="N154">
        <f>VLOOKUP(DATA_GOES_HERE!AH154,eventTypeID!$A:$C,3,TRUE)</f>
        <v>47</v>
      </c>
      <c r="Q154" t="e">
        <f>VLOOKUP(DATA_GOES_HERE!#REF!,VENUEID!$A$2:$C177,3,TRUE)</f>
        <v>#REF!</v>
      </c>
      <c r="R154" s="8" t="e">
        <f>DATA_GOES_HERE!#REF!</f>
        <v>#REF!</v>
      </c>
      <c r="W154" t="e">
        <f>IF(DATA_GOES_HERE!#REF!="Monday",1," ")</f>
        <v>#REF!</v>
      </c>
      <c r="X154" t="e">
        <f>IF(DATA_GOES_HERE!#REF!="Tuesday",1," ")</f>
        <v>#REF!</v>
      </c>
      <c r="Y154" t="e">
        <f>IF(DATA_GOES_HERE!#REF!="Wednesday",1," ")</f>
        <v>#REF!</v>
      </c>
      <c r="Z154" t="e">
        <f>IF(DATA_GOES_HERE!#REF!="Thursday",1," ")</f>
        <v>#REF!</v>
      </c>
      <c r="AA154" t="e">
        <f>IF(DATA_GOES_HERE!#REF!="Friday",1," ")</f>
        <v>#REF!</v>
      </c>
      <c r="AB154" t="e">
        <f>IF(DATA_GOES_HERE!#REF!="Saturday",1," ")</f>
        <v>#REF!</v>
      </c>
      <c r="AC154" t="e">
        <f>IF(DATA_GOES_HERE!#REF!="Sunday",1," ")</f>
        <v>#REF!</v>
      </c>
    </row>
    <row r="155" spans="1:29" x14ac:dyDescent="0.25">
      <c r="A155" s="7" t="s">
        <v>153</v>
      </c>
      <c r="B155" t="str">
        <f>DATA_GOES_HERE!A155</f>
        <v xml:space="preserve"> Watercolor Painting with Patricia Verano</v>
      </c>
      <c r="E155" s="9" t="str">
        <f>IF((ISTEXT(DATA_GOES_HERE!#REF!)),(DATA_GOES_HERE!#REF!),"")</f>
        <v/>
      </c>
      <c r="F155" t="str">
        <f>DATA_GOES_HERE!AI155</f>
        <v>Paint a landscape, lakescape, or subject of your own choice in this workshop using watercolors, brush techniques, and mixed medium on watercolor paper. Beginner to Intermediate. Registration is required.</v>
      </c>
      <c r="G155" s="1">
        <f>DATA_GOES_HERE!J155</f>
        <v>42483</v>
      </c>
      <c r="H155" s="1">
        <f>DATA_GOES_HERE!R155</f>
        <v>42483</v>
      </c>
      <c r="I155" s="1">
        <f t="shared" ca="1" si="2"/>
        <v>42423</v>
      </c>
      <c r="J155">
        <v>0</v>
      </c>
      <c r="K155">
        <v>31158</v>
      </c>
      <c r="L155" t="s">
        <v>161</v>
      </c>
      <c r="M155">
        <f>VLOOKUP(DATA_GOES_HERE!Y155,VENUEID!$A$2:$B$28,2,TRUE)</f>
        <v>34423</v>
      </c>
      <c r="N155">
        <f>VLOOKUP(DATA_GOES_HERE!AH155,eventTypeID!$A:$C,3,TRUE)</f>
        <v>11</v>
      </c>
      <c r="Q155" t="e">
        <f>VLOOKUP(DATA_GOES_HERE!#REF!,VENUEID!$A$2:$C178,3,TRUE)</f>
        <v>#REF!</v>
      </c>
      <c r="R155" s="8" t="e">
        <f>DATA_GOES_HERE!#REF!</f>
        <v>#REF!</v>
      </c>
      <c r="W155" t="e">
        <f>IF(DATA_GOES_HERE!#REF!="Monday",1," ")</f>
        <v>#REF!</v>
      </c>
      <c r="X155" t="e">
        <f>IF(DATA_GOES_HERE!#REF!="Tuesday",1," ")</f>
        <v>#REF!</v>
      </c>
      <c r="Y155" t="e">
        <f>IF(DATA_GOES_HERE!#REF!="Wednesday",1," ")</f>
        <v>#REF!</v>
      </c>
      <c r="Z155" t="e">
        <f>IF(DATA_GOES_HERE!#REF!="Thursday",1," ")</f>
        <v>#REF!</v>
      </c>
      <c r="AA155" t="e">
        <f>IF(DATA_GOES_HERE!#REF!="Friday",1," ")</f>
        <v>#REF!</v>
      </c>
      <c r="AB155" t="e">
        <f>IF(DATA_GOES_HERE!#REF!="Saturday",1," ")</f>
        <v>#REF!</v>
      </c>
      <c r="AC155" t="e">
        <f>IF(DATA_GOES_HERE!#REF!="Sunday",1," ")</f>
        <v>#REF!</v>
      </c>
    </row>
    <row r="156" spans="1:29" x14ac:dyDescent="0.25">
      <c r="A156" s="7" t="s">
        <v>153</v>
      </c>
      <c r="B156" t="str">
        <f>DATA_GOES_HERE!A156</f>
        <v xml:space="preserve"> Mother Goose Moments</v>
      </c>
      <c r="E156" s="9" t="str">
        <f>IF((ISTEXT(DATA_GOES_HERE!#REF!)),(DATA_GOES_HERE!#REF!),"")</f>
        <v/>
      </c>
      <c r="F156" t="str">
        <f>DATA_GOES_HERE!AI156</f>
        <v>Every Monday, babies and their caregivers are welcome to join Miss Donna for rhymes, songs, fingerplays, ABCs, 123s, stories, and more. For babies through 24 months old.</v>
      </c>
      <c r="G156" s="1">
        <f>DATA_GOES_HERE!J156</f>
        <v>42485</v>
      </c>
      <c r="H156" s="1">
        <f>DATA_GOES_HERE!R156</f>
        <v>42485</v>
      </c>
      <c r="I156" s="1">
        <f t="shared" ca="1" si="2"/>
        <v>42423</v>
      </c>
      <c r="J156">
        <v>0</v>
      </c>
      <c r="K156">
        <v>31158</v>
      </c>
      <c r="L156" t="s">
        <v>161</v>
      </c>
      <c r="M156">
        <f>VLOOKUP(DATA_GOES_HERE!Y156,VENUEID!$A$2:$B$28,2,TRUE)</f>
        <v>34423</v>
      </c>
      <c r="N156">
        <f>VLOOKUP(DATA_GOES_HERE!AH156,eventTypeID!$A:$C,3,TRUE)</f>
        <v>47</v>
      </c>
      <c r="Q156" t="e">
        <f>VLOOKUP(DATA_GOES_HERE!#REF!,VENUEID!$A$2:$C179,3,TRUE)</f>
        <v>#REF!</v>
      </c>
      <c r="R156" s="8" t="e">
        <f>DATA_GOES_HERE!#REF!</f>
        <v>#REF!</v>
      </c>
      <c r="W156" t="e">
        <f>IF(DATA_GOES_HERE!#REF!="Monday",1," ")</f>
        <v>#REF!</v>
      </c>
      <c r="X156" t="e">
        <f>IF(DATA_GOES_HERE!#REF!="Tuesday",1," ")</f>
        <v>#REF!</v>
      </c>
      <c r="Y156" t="e">
        <f>IF(DATA_GOES_HERE!#REF!="Wednesday",1," ")</f>
        <v>#REF!</v>
      </c>
      <c r="Z156" t="e">
        <f>IF(DATA_GOES_HERE!#REF!="Thursday",1," ")</f>
        <v>#REF!</v>
      </c>
      <c r="AA156" t="e">
        <f>IF(DATA_GOES_HERE!#REF!="Friday",1," ")</f>
        <v>#REF!</v>
      </c>
      <c r="AB156" t="e">
        <f>IF(DATA_GOES_HERE!#REF!="Saturday",1," ")</f>
        <v>#REF!</v>
      </c>
      <c r="AC156" t="e">
        <f>IF(DATA_GOES_HERE!#REF!="Sunday",1," ")</f>
        <v>#REF!</v>
      </c>
    </row>
    <row r="157" spans="1:29" x14ac:dyDescent="0.25">
      <c r="A157" s="7" t="s">
        <v>153</v>
      </c>
      <c r="B157" t="str">
        <f>DATA_GOES_HERE!A157</f>
        <v xml:space="preserve"> Teen Studio: Crafts, Gaming, Robotics, and More</v>
      </c>
      <c r="E157" s="9" t="str">
        <f>IF((ISTEXT(DATA_GOES_HERE!#REF!)),(DATA_GOES_HERE!#REF!),"")</f>
        <v/>
      </c>
      <c r="F157" t="str">
        <f>DATA_GOES_HERE!AI157</f>
        <v>Monday-Thursday when school is in session. We do something different each week, including crafts, gaming, robotics, 3D printing, and more. Join the fun after school! Grades 5-12.</v>
      </c>
      <c r="G157" s="1">
        <f>DATA_GOES_HERE!J157</f>
        <v>42485</v>
      </c>
      <c r="H157" s="1">
        <f>DATA_GOES_HERE!R157</f>
        <v>42485</v>
      </c>
      <c r="I157" s="1">
        <f t="shared" ca="1" si="2"/>
        <v>42423</v>
      </c>
      <c r="J157">
        <v>0</v>
      </c>
      <c r="K157">
        <v>31158</v>
      </c>
      <c r="L157" t="s">
        <v>161</v>
      </c>
      <c r="M157">
        <f>VLOOKUP(DATA_GOES_HERE!Y157,VENUEID!$A$2:$B$28,2,TRUE)</f>
        <v>34423</v>
      </c>
      <c r="N157">
        <f>VLOOKUP(DATA_GOES_HERE!AH157,eventTypeID!$A:$C,3,TRUE)</f>
        <v>35</v>
      </c>
      <c r="Q157" t="e">
        <f>VLOOKUP(DATA_GOES_HERE!#REF!,VENUEID!$A$2:$C180,3,TRUE)</f>
        <v>#REF!</v>
      </c>
      <c r="R157" s="8" t="e">
        <f>DATA_GOES_HERE!#REF!</f>
        <v>#REF!</v>
      </c>
      <c r="W157" t="e">
        <f>IF(DATA_GOES_HERE!#REF!="Monday",1," ")</f>
        <v>#REF!</v>
      </c>
      <c r="X157" t="e">
        <f>IF(DATA_GOES_HERE!#REF!="Tuesday",1," ")</f>
        <v>#REF!</v>
      </c>
      <c r="Y157" t="e">
        <f>IF(DATA_GOES_HERE!#REF!="Wednesday",1," ")</f>
        <v>#REF!</v>
      </c>
      <c r="Z157" t="e">
        <f>IF(DATA_GOES_HERE!#REF!="Thursday",1," ")</f>
        <v>#REF!</v>
      </c>
      <c r="AA157" t="e">
        <f>IF(DATA_GOES_HERE!#REF!="Friday",1," ")</f>
        <v>#REF!</v>
      </c>
      <c r="AB157" t="e">
        <f>IF(DATA_GOES_HERE!#REF!="Saturday",1," ")</f>
        <v>#REF!</v>
      </c>
      <c r="AC157" t="e">
        <f>IF(DATA_GOES_HERE!#REF!="Sunday",1," ")</f>
        <v>#REF!</v>
      </c>
    </row>
    <row r="158" spans="1:29" x14ac:dyDescent="0.25">
      <c r="A158" s="7" t="s">
        <v>153</v>
      </c>
      <c r="B158" t="str">
        <f>DATA_GOES_HERE!A158</f>
        <v xml:space="preserve"> Family Fun Time: Songs, Craft, and More</v>
      </c>
      <c r="E158" s="9" t="str">
        <f>IF((ISTEXT(DATA_GOES_HERE!#REF!)),(DATA_GOES_HERE!#REF!),"")</f>
        <v/>
      </c>
      <c r="F158" t="str">
        <f>DATA_GOES_HERE!AI158</f>
        <v>Every Monday, join Ms. Katie for stories, songs, fingerplays, and a craft! Ages 3 to 5.</v>
      </c>
      <c r="G158" s="1">
        <f>DATA_GOES_HERE!J158</f>
        <v>42485</v>
      </c>
      <c r="H158" s="1">
        <f>DATA_GOES_HERE!R158</f>
        <v>42485</v>
      </c>
      <c r="I158" s="1">
        <f t="shared" ca="1" si="2"/>
        <v>42423</v>
      </c>
      <c r="J158">
        <v>0</v>
      </c>
      <c r="K158">
        <v>31158</v>
      </c>
      <c r="L158" t="s">
        <v>161</v>
      </c>
      <c r="M158">
        <f>VLOOKUP(DATA_GOES_HERE!Y158,VENUEID!$A$2:$B$28,2,TRUE)</f>
        <v>34423</v>
      </c>
      <c r="N158">
        <f>VLOOKUP(DATA_GOES_HERE!AH158,eventTypeID!$A:$C,3,TRUE)</f>
        <v>47</v>
      </c>
      <c r="Q158" t="e">
        <f>VLOOKUP(DATA_GOES_HERE!#REF!,VENUEID!$A$2:$C181,3,TRUE)</f>
        <v>#REF!</v>
      </c>
      <c r="R158" s="8" t="e">
        <f>DATA_GOES_HERE!#REF!</f>
        <v>#REF!</v>
      </c>
      <c r="W158" t="e">
        <f>IF(DATA_GOES_HERE!#REF!="Monday",1," ")</f>
        <v>#REF!</v>
      </c>
      <c r="X158" t="e">
        <f>IF(DATA_GOES_HERE!#REF!="Tuesday",1," ")</f>
        <v>#REF!</v>
      </c>
      <c r="Y158" t="e">
        <f>IF(DATA_GOES_HERE!#REF!="Wednesday",1," ")</f>
        <v>#REF!</v>
      </c>
      <c r="Z158" t="e">
        <f>IF(DATA_GOES_HERE!#REF!="Thursday",1," ")</f>
        <v>#REF!</v>
      </c>
      <c r="AA158" t="e">
        <f>IF(DATA_GOES_HERE!#REF!="Friday",1," ")</f>
        <v>#REF!</v>
      </c>
      <c r="AB158" t="e">
        <f>IF(DATA_GOES_HERE!#REF!="Saturday",1," ")</f>
        <v>#REF!</v>
      </c>
      <c r="AC158" t="e">
        <f>IF(DATA_GOES_HERE!#REF!="Sunday",1," ")</f>
        <v>#REF!</v>
      </c>
    </row>
    <row r="159" spans="1:29" x14ac:dyDescent="0.25">
      <c r="A159" s="7" t="s">
        <v>153</v>
      </c>
      <c r="B159" t="str">
        <f>DATA_GOES_HERE!A159</f>
        <v xml:space="preserve"> Adventure Club: Crafts, Movies, and More</v>
      </c>
      <c r="E159" s="9" t="str">
        <f>IF((ISTEXT(DATA_GOES_HERE!#REF!)),(DATA_GOES_HERE!#REF!),"")</f>
        <v/>
      </c>
      <c r="F159" t="str">
        <f>DATA_GOES_HERE!AI159</f>
        <v>School-age children can join us for crafts, activities, special guests, movies, and more! There's something new every week. Grades K-4.</v>
      </c>
      <c r="G159" s="1">
        <f>DATA_GOES_HERE!J159</f>
        <v>42486</v>
      </c>
      <c r="H159" s="1">
        <f>DATA_GOES_HERE!R159</f>
        <v>42486</v>
      </c>
      <c r="I159" s="1">
        <f t="shared" ca="1" si="2"/>
        <v>42423</v>
      </c>
      <c r="J159">
        <v>0</v>
      </c>
      <c r="K159">
        <v>31158</v>
      </c>
      <c r="L159" t="s">
        <v>161</v>
      </c>
      <c r="M159">
        <f>VLOOKUP(DATA_GOES_HERE!Y159,VENUEID!$A$2:$B$28,2,TRUE)</f>
        <v>34423</v>
      </c>
      <c r="N159">
        <f>VLOOKUP(DATA_GOES_HERE!AH159,eventTypeID!$A:$C,3,TRUE)</f>
        <v>47</v>
      </c>
      <c r="Q159" t="e">
        <f>VLOOKUP(DATA_GOES_HERE!#REF!,VENUEID!$A$2:$C182,3,TRUE)</f>
        <v>#REF!</v>
      </c>
      <c r="R159" s="8" t="e">
        <f>DATA_GOES_HERE!#REF!</f>
        <v>#REF!</v>
      </c>
      <c r="W159" t="e">
        <f>IF(DATA_GOES_HERE!#REF!="Monday",1," ")</f>
        <v>#REF!</v>
      </c>
      <c r="X159" t="e">
        <f>IF(DATA_GOES_HERE!#REF!="Tuesday",1," ")</f>
        <v>#REF!</v>
      </c>
      <c r="Y159" t="e">
        <f>IF(DATA_GOES_HERE!#REF!="Wednesday",1," ")</f>
        <v>#REF!</v>
      </c>
      <c r="Z159" t="e">
        <f>IF(DATA_GOES_HERE!#REF!="Thursday",1," ")</f>
        <v>#REF!</v>
      </c>
      <c r="AA159" t="e">
        <f>IF(DATA_GOES_HERE!#REF!="Friday",1," ")</f>
        <v>#REF!</v>
      </c>
      <c r="AB159" t="e">
        <f>IF(DATA_GOES_HERE!#REF!="Saturday",1," ")</f>
        <v>#REF!</v>
      </c>
      <c r="AC159" t="e">
        <f>IF(DATA_GOES_HERE!#REF!="Sunday",1," ")</f>
        <v>#REF!</v>
      </c>
    </row>
    <row r="160" spans="1:29" x14ac:dyDescent="0.25">
      <c r="A160" s="7" t="s">
        <v>153</v>
      </c>
      <c r="B160" t="str">
        <f>DATA_GOES_HERE!A160</f>
        <v xml:space="preserve"> Teen Studio: Crafts, Gaming, Robotics, and More</v>
      </c>
      <c r="E160" s="9" t="str">
        <f>IF((ISTEXT(DATA_GOES_HERE!#REF!)),(DATA_GOES_HERE!#REF!),"")</f>
        <v/>
      </c>
      <c r="F160" t="str">
        <f>DATA_GOES_HERE!AI160</f>
        <v>Monday-Thursday when school is in session. We do something different each week, including crafts, gaming, robotics, 3D printing, and more. Join the fun after school! Grades 5-12.</v>
      </c>
      <c r="G160" s="1">
        <f>DATA_GOES_HERE!J160</f>
        <v>42486</v>
      </c>
      <c r="H160" s="1">
        <f>DATA_GOES_HERE!R160</f>
        <v>42486</v>
      </c>
      <c r="I160" s="1">
        <f t="shared" ca="1" si="2"/>
        <v>42423</v>
      </c>
      <c r="J160">
        <v>0</v>
      </c>
      <c r="K160">
        <v>31158</v>
      </c>
      <c r="L160" t="s">
        <v>161</v>
      </c>
      <c r="M160">
        <f>VLOOKUP(DATA_GOES_HERE!Y160,VENUEID!$A$2:$B$28,2,TRUE)</f>
        <v>34423</v>
      </c>
      <c r="N160">
        <f>VLOOKUP(DATA_GOES_HERE!AH160,eventTypeID!$A:$C,3,TRUE)</f>
        <v>35</v>
      </c>
      <c r="Q160" t="e">
        <f>VLOOKUP(DATA_GOES_HERE!#REF!,VENUEID!$A$2:$C183,3,TRUE)</f>
        <v>#REF!</v>
      </c>
      <c r="R160" s="8" t="e">
        <f>DATA_GOES_HERE!#REF!</f>
        <v>#REF!</v>
      </c>
      <c r="W160" t="e">
        <f>IF(DATA_GOES_HERE!#REF!="Monday",1," ")</f>
        <v>#REF!</v>
      </c>
      <c r="X160" t="e">
        <f>IF(DATA_GOES_HERE!#REF!="Tuesday",1," ")</f>
        <v>#REF!</v>
      </c>
      <c r="Y160" t="e">
        <f>IF(DATA_GOES_HERE!#REF!="Wednesday",1," ")</f>
        <v>#REF!</v>
      </c>
      <c r="Z160" t="e">
        <f>IF(DATA_GOES_HERE!#REF!="Thursday",1," ")</f>
        <v>#REF!</v>
      </c>
      <c r="AA160" t="e">
        <f>IF(DATA_GOES_HERE!#REF!="Friday",1," ")</f>
        <v>#REF!</v>
      </c>
      <c r="AB160" t="e">
        <f>IF(DATA_GOES_HERE!#REF!="Saturday",1," ")</f>
        <v>#REF!</v>
      </c>
      <c r="AC160" t="e">
        <f>IF(DATA_GOES_HERE!#REF!="Sunday",1," ")</f>
        <v>#REF!</v>
      </c>
    </row>
    <row r="161" spans="1:29" x14ac:dyDescent="0.25">
      <c r="A161" s="7" t="s">
        <v>153</v>
      </c>
      <c r="B161" t="str">
        <f>DATA_GOES_HERE!A161</f>
        <v xml:space="preserve"> Getting Started with Microsoft Excel</v>
      </c>
      <c r="E161" s="9" t="str">
        <f>IF((ISTEXT(DATA_GOES_HERE!#REF!)),(DATA_GOES_HERE!#REF!),"")</f>
        <v/>
      </c>
      <c r="F161" t="str">
        <f>DATA_GOES_HERE!AI161</f>
        <v>This class provides an introduction to Microsoft Excel, a program for managing numbers and data. Come to the class to get started. Some keyboarding and mouse skills required.</v>
      </c>
      <c r="G161" s="1">
        <f>DATA_GOES_HERE!J161</f>
        <v>42487</v>
      </c>
      <c r="H161" s="1">
        <f>DATA_GOES_HERE!R161</f>
        <v>42487</v>
      </c>
      <c r="I161" s="1">
        <f t="shared" ca="1" si="2"/>
        <v>42423</v>
      </c>
      <c r="J161">
        <v>0</v>
      </c>
      <c r="K161">
        <v>31158</v>
      </c>
      <c r="L161" t="s">
        <v>161</v>
      </c>
      <c r="M161">
        <f>VLOOKUP(DATA_GOES_HERE!Y161,VENUEID!$A$2:$B$28,2,TRUE)</f>
        <v>34423</v>
      </c>
      <c r="N161">
        <f>VLOOKUP(DATA_GOES_HERE!AH161,eventTypeID!$A:$C,3,TRUE)</f>
        <v>11</v>
      </c>
      <c r="Q161" t="e">
        <f>VLOOKUP(DATA_GOES_HERE!#REF!,VENUEID!$A$2:$C184,3,TRUE)</f>
        <v>#REF!</v>
      </c>
      <c r="R161" s="8" t="e">
        <f>DATA_GOES_HERE!#REF!</f>
        <v>#REF!</v>
      </c>
      <c r="W161" t="e">
        <f>IF(DATA_GOES_HERE!#REF!="Monday",1," ")</f>
        <v>#REF!</v>
      </c>
      <c r="X161" t="e">
        <f>IF(DATA_GOES_HERE!#REF!="Tuesday",1," ")</f>
        <v>#REF!</v>
      </c>
      <c r="Y161" t="e">
        <f>IF(DATA_GOES_HERE!#REF!="Wednesday",1," ")</f>
        <v>#REF!</v>
      </c>
      <c r="Z161" t="e">
        <f>IF(DATA_GOES_HERE!#REF!="Thursday",1," ")</f>
        <v>#REF!</v>
      </c>
      <c r="AA161" t="e">
        <f>IF(DATA_GOES_HERE!#REF!="Friday",1," ")</f>
        <v>#REF!</v>
      </c>
      <c r="AB161" t="e">
        <f>IF(DATA_GOES_HERE!#REF!="Saturday",1," ")</f>
        <v>#REF!</v>
      </c>
      <c r="AC161" t="e">
        <f>IF(DATA_GOES_HERE!#REF!="Sunday",1," ")</f>
        <v>#REF!</v>
      </c>
    </row>
    <row r="162" spans="1:29" x14ac:dyDescent="0.25">
      <c r="A162" s="7" t="s">
        <v>153</v>
      </c>
      <c r="B162" t="str">
        <f>DATA_GOES_HERE!A162</f>
        <v xml:space="preserve"> Story Time</v>
      </c>
      <c r="E162" s="9" t="str">
        <f>IF((ISTEXT(DATA_GOES_HERE!F66)),(DATA_GOES_HERE!F66),"")</f>
        <v/>
      </c>
      <c r="F162" t="str">
        <f>DATA_GOES_HERE!AI162</f>
        <v>Every Wednesday at 10:15 and 11:15 a.m. Singing, fingerplays, rhymes, ABCs, 123s, stories, and much more with Miss Donna and Bear!</v>
      </c>
      <c r="G162" s="1">
        <f>DATA_GOES_HERE!J162</f>
        <v>42487</v>
      </c>
      <c r="H162" s="1">
        <f>DATA_GOES_HERE!R162</f>
        <v>42487</v>
      </c>
      <c r="I162" s="1">
        <f t="shared" ref="I162:I225" ca="1" si="3">TODAY()</f>
        <v>42423</v>
      </c>
      <c r="J162">
        <v>0</v>
      </c>
      <c r="K162">
        <v>31158</v>
      </c>
      <c r="L162" t="s">
        <v>161</v>
      </c>
      <c r="M162">
        <f>VLOOKUP(DATA_GOES_HERE!Y162,VENUEID!$A$2:$B$28,2,TRUE)</f>
        <v>34423</v>
      </c>
      <c r="N162">
        <f>VLOOKUP(DATA_GOES_HERE!AH162,eventTypeID!$A:$C,3,TRUE)</f>
        <v>47</v>
      </c>
      <c r="Q162" t="str">
        <f>VLOOKUP(DATA_GOES_HERE!Y66,VENUEID!$A$2:$C185,3,TRUE)</f>
        <v>(615) 862-5854</v>
      </c>
      <c r="R162" s="8">
        <f>DATA_GOES_HERE!M66</f>
        <v>0.42708333333333331</v>
      </c>
      <c r="W162" t="str">
        <f>IF(DATA_GOES_HERE!L66="Monday",1," ")</f>
        <v xml:space="preserve"> </v>
      </c>
      <c r="X162" t="str">
        <f>IF(DATA_GOES_HERE!L66="Tuesday",1," ")</f>
        <v xml:space="preserve"> </v>
      </c>
      <c r="Y162" t="str">
        <f>IF(DATA_GOES_HERE!L66="Wednesday",1," ")</f>
        <v xml:space="preserve"> </v>
      </c>
      <c r="Z162">
        <f>IF(DATA_GOES_HERE!L66="Thursday",1," ")</f>
        <v>1</v>
      </c>
      <c r="AA162" t="str">
        <f>IF(DATA_GOES_HERE!L66="Friday",1," ")</f>
        <v xml:space="preserve"> </v>
      </c>
      <c r="AB162" t="str">
        <f>IF(DATA_GOES_HERE!L66="Saturday",1," ")</f>
        <v xml:space="preserve"> </v>
      </c>
      <c r="AC162" t="str">
        <f>IF(DATA_GOES_HERE!L66="Sunday",1," ")</f>
        <v xml:space="preserve"> </v>
      </c>
    </row>
    <row r="163" spans="1:29" x14ac:dyDescent="0.25">
      <c r="A163" s="7" t="s">
        <v>153</v>
      </c>
      <c r="B163" t="str">
        <f>DATA_GOES_HERE!A163</f>
        <v xml:space="preserve"> Story Time: Celebrate Puppetry Day</v>
      </c>
      <c r="E163" s="9" t="str">
        <f>IF((ISTEXT(DATA_GOES_HERE!F67)),(DATA_GOES_HERE!F67),"")</f>
        <v/>
      </c>
      <c r="F163" t="str">
        <f>DATA_GOES_HERE!AI163</f>
        <v>Special guest Kathleen Lynam will join us in a celebration of the wonderful medium of puppets, used around the world to convey wisdom and bring joy in diverse cultures.</v>
      </c>
      <c r="G163" s="1">
        <f>DATA_GOES_HERE!J163</f>
        <v>42487</v>
      </c>
      <c r="H163" s="1">
        <f>DATA_GOES_HERE!R163</f>
        <v>42487</v>
      </c>
      <c r="I163" s="1">
        <f t="shared" ca="1" si="3"/>
        <v>42423</v>
      </c>
      <c r="J163">
        <v>0</v>
      </c>
      <c r="K163">
        <v>31158</v>
      </c>
      <c r="L163" t="s">
        <v>161</v>
      </c>
      <c r="M163">
        <f>VLOOKUP(DATA_GOES_HERE!Y163,VENUEID!$A$2:$B$28,2,TRUE)</f>
        <v>34423</v>
      </c>
      <c r="N163">
        <f>VLOOKUP(DATA_GOES_HERE!AH163,eventTypeID!$A:$C,3,TRUE)</f>
        <v>47</v>
      </c>
      <c r="Q163" t="str">
        <f>VLOOKUP(DATA_GOES_HERE!Y67,VENUEID!$A$2:$C186,3,TRUE)</f>
        <v>(615) 862-5854</v>
      </c>
      <c r="R163" s="8">
        <f>DATA_GOES_HERE!M67</f>
        <v>0.5625</v>
      </c>
      <c r="W163" t="str">
        <f>IF(DATA_GOES_HERE!L67="Monday",1," ")</f>
        <v xml:space="preserve"> </v>
      </c>
      <c r="X163" t="str">
        <f>IF(DATA_GOES_HERE!L67="Tuesday",1," ")</f>
        <v xml:space="preserve"> </v>
      </c>
      <c r="Y163" t="str">
        <f>IF(DATA_GOES_HERE!L67="Wednesday",1," ")</f>
        <v xml:space="preserve"> </v>
      </c>
      <c r="Z163">
        <f>IF(DATA_GOES_HERE!L67="Thursday",1," ")</f>
        <v>1</v>
      </c>
      <c r="AA163" t="str">
        <f>IF(DATA_GOES_HERE!L67="Friday",1," ")</f>
        <v xml:space="preserve"> </v>
      </c>
      <c r="AB163" t="str">
        <f>IF(DATA_GOES_HERE!L67="Saturday",1," ")</f>
        <v xml:space="preserve"> </v>
      </c>
      <c r="AC163" t="str">
        <f>IF(DATA_GOES_HERE!L67="Sunday",1," ")</f>
        <v xml:space="preserve"> </v>
      </c>
    </row>
    <row r="164" spans="1:29" x14ac:dyDescent="0.25">
      <c r="A164" s="7" t="s">
        <v>153</v>
      </c>
      <c r="B164" t="str">
        <f>DATA_GOES_HERE!A164</f>
        <v xml:space="preserve"> Homeschool Crew: Jewelry Making</v>
      </c>
      <c r="E164" s="9" t="str">
        <f>IF((ISTEXT(DATA_GOES_HERE!F68)),(DATA_GOES_HERE!F68),"")</f>
        <v/>
      </c>
      <c r="F164" t="str">
        <f>DATA_GOES_HERE!AI164</f>
        <v>Every 2nd and 4th Wednesday, Homeschool Crew introduces homeschooled children to a different topic. 3/9: Loom Weaving. 3/23: Tradition of Egg Decorating. 4/13: The Care and Keeping of Bees with Dr. Kirk Jones. 4/27: Jewelry Making. 5/11: Garden in a Jar. 5/25: The Turtle.</v>
      </c>
      <c r="G164" s="1">
        <f>DATA_GOES_HERE!J164</f>
        <v>42487</v>
      </c>
      <c r="H164" s="1">
        <f>DATA_GOES_HERE!R164</f>
        <v>42487</v>
      </c>
      <c r="I164" s="1">
        <f t="shared" ca="1" si="3"/>
        <v>42423</v>
      </c>
      <c r="J164">
        <v>0</v>
      </c>
      <c r="K164">
        <v>31158</v>
      </c>
      <c r="L164" t="s">
        <v>161</v>
      </c>
      <c r="M164">
        <f>VLOOKUP(DATA_GOES_HERE!Y164,VENUEID!$A$2:$B$28,2,TRUE)</f>
        <v>34423</v>
      </c>
      <c r="N164">
        <f>VLOOKUP(DATA_GOES_HERE!AH164,eventTypeID!$A:$C,3,TRUE)</f>
        <v>11</v>
      </c>
      <c r="Q164" t="str">
        <f>VLOOKUP(DATA_GOES_HERE!Y68,VENUEID!$A$2:$C187,3,TRUE)</f>
        <v>(615) 862-5854</v>
      </c>
      <c r="R164" s="8">
        <f>DATA_GOES_HERE!M68</f>
        <v>0.75</v>
      </c>
      <c r="W164" t="str">
        <f>IF(DATA_GOES_HERE!L68="Monday",1," ")</f>
        <v xml:space="preserve"> </v>
      </c>
      <c r="X164" t="str">
        <f>IF(DATA_GOES_HERE!L68="Tuesday",1," ")</f>
        <v xml:space="preserve"> </v>
      </c>
      <c r="Y164" t="str">
        <f>IF(DATA_GOES_HERE!L68="Wednesday",1," ")</f>
        <v xml:space="preserve"> </v>
      </c>
      <c r="Z164">
        <f>IF(DATA_GOES_HERE!L68="Thursday",1," ")</f>
        <v>1</v>
      </c>
      <c r="AA164" t="str">
        <f>IF(DATA_GOES_HERE!L68="Friday",1," ")</f>
        <v xml:space="preserve"> </v>
      </c>
      <c r="AB164" t="str">
        <f>IF(DATA_GOES_HERE!L68="Saturday",1," ")</f>
        <v xml:space="preserve"> </v>
      </c>
      <c r="AC164" t="str">
        <f>IF(DATA_GOES_HERE!L68="Sunday",1," ")</f>
        <v xml:space="preserve"> </v>
      </c>
    </row>
    <row r="165" spans="1:29" x14ac:dyDescent="0.25">
      <c r="A165" s="7" t="s">
        <v>153</v>
      </c>
      <c r="B165" t="str">
        <f>DATA_GOES_HERE!A165</f>
        <v xml:space="preserve"> Teen Studio: Crafts, Gaming, Robotics, and More</v>
      </c>
      <c r="E165" s="9" t="str">
        <f>IF((ISTEXT(DATA_GOES_HERE!F69)),(DATA_GOES_HERE!F69),"")</f>
        <v/>
      </c>
      <c r="F165" t="str">
        <f>DATA_GOES_HERE!AI165</f>
        <v>Monday-Thursday when school is in session. We do something different each week, including crafts, gaming, robotics, 3D printing, and more. Join the fun after school! Grades 5-12.</v>
      </c>
      <c r="G165" s="1">
        <f>DATA_GOES_HERE!J165</f>
        <v>42487</v>
      </c>
      <c r="H165" s="1">
        <f>DATA_GOES_HERE!R165</f>
        <v>42487</v>
      </c>
      <c r="I165" s="1">
        <f t="shared" ca="1" si="3"/>
        <v>42423</v>
      </c>
      <c r="J165">
        <v>0</v>
      </c>
      <c r="K165">
        <v>31158</v>
      </c>
      <c r="L165" t="s">
        <v>161</v>
      </c>
      <c r="M165">
        <f>VLOOKUP(DATA_GOES_HERE!Y165,VENUEID!$A$2:$B$28,2,TRUE)</f>
        <v>34423</v>
      </c>
      <c r="N165">
        <f>VLOOKUP(DATA_GOES_HERE!AH165,eventTypeID!$A:$C,3,TRUE)</f>
        <v>35</v>
      </c>
      <c r="Q165" t="str">
        <f>VLOOKUP(DATA_GOES_HERE!Y69,VENUEID!$A$2:$C188,3,TRUE)</f>
        <v>(615) 862-5854</v>
      </c>
      <c r="R165" s="8">
        <f>DATA_GOES_HERE!M69</f>
        <v>0.42708333333333331</v>
      </c>
      <c r="W165" t="str">
        <f>IF(DATA_GOES_HERE!L69="Monday",1," ")</f>
        <v xml:space="preserve"> </v>
      </c>
      <c r="X165" t="str">
        <f>IF(DATA_GOES_HERE!L69="Tuesday",1," ")</f>
        <v xml:space="preserve"> </v>
      </c>
      <c r="Y165" t="str">
        <f>IF(DATA_GOES_HERE!L69="Wednesday",1," ")</f>
        <v xml:space="preserve"> </v>
      </c>
      <c r="Z165" t="str">
        <f>IF(DATA_GOES_HERE!L69="Thursday",1," ")</f>
        <v xml:space="preserve"> </v>
      </c>
      <c r="AA165" t="str">
        <f>IF(DATA_GOES_HERE!L69="Friday",1," ")</f>
        <v xml:space="preserve"> </v>
      </c>
      <c r="AB165">
        <f>IF(DATA_GOES_HERE!L69="Saturday",1," ")</f>
        <v>1</v>
      </c>
      <c r="AC165" t="str">
        <f>IF(DATA_GOES_HERE!L69="Sunday",1," ")</f>
        <v xml:space="preserve"> </v>
      </c>
    </row>
    <row r="166" spans="1:29" x14ac:dyDescent="0.25">
      <c r="A166" s="7" t="s">
        <v>153</v>
      </c>
      <c r="B166" t="str">
        <f>DATA_GOES_HERE!A166</f>
        <v xml:space="preserve"> Gentle Yoga for All Levels</v>
      </c>
      <c r="E166" s="9" t="str">
        <f>IF((ISTEXT(DATA_GOES_HERE!F70)),(DATA_GOES_HERE!F70),"")</f>
        <v/>
      </c>
      <c r="F166" t="str">
        <f>DATA_GOES_HERE!AI166</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166" s="1">
        <f>DATA_GOES_HERE!J166</f>
        <v>42487</v>
      </c>
      <c r="H166" s="1">
        <f>DATA_GOES_HERE!R166</f>
        <v>42487</v>
      </c>
      <c r="I166" s="1">
        <f t="shared" ca="1" si="3"/>
        <v>42423</v>
      </c>
      <c r="J166">
        <v>0</v>
      </c>
      <c r="K166">
        <v>31158</v>
      </c>
      <c r="L166" t="s">
        <v>161</v>
      </c>
      <c r="M166">
        <f>VLOOKUP(DATA_GOES_HERE!Y166,VENUEID!$A$2:$B$28,2,TRUE)</f>
        <v>34423</v>
      </c>
      <c r="N166">
        <f>VLOOKUP(DATA_GOES_HERE!AH166,eventTypeID!$A:$C,3,TRUE)</f>
        <v>11</v>
      </c>
      <c r="Q166" t="str">
        <f>VLOOKUP(DATA_GOES_HERE!Y70,VENUEID!$A$2:$C189,3,TRUE)</f>
        <v>(615) 862-5854</v>
      </c>
      <c r="R166" s="8">
        <f>DATA_GOES_HERE!M70</f>
        <v>0.47916666666666669</v>
      </c>
      <c r="W166" t="str">
        <f>IF(DATA_GOES_HERE!L70="Monday",1," ")</f>
        <v xml:space="preserve"> </v>
      </c>
      <c r="X166" t="str">
        <f>IF(DATA_GOES_HERE!L70="Tuesday",1," ")</f>
        <v xml:space="preserve"> </v>
      </c>
      <c r="Y166" t="str">
        <f>IF(DATA_GOES_HERE!L70="Wednesday",1," ")</f>
        <v xml:space="preserve"> </v>
      </c>
      <c r="Z166" t="str">
        <f>IF(DATA_GOES_HERE!L70="Thursday",1," ")</f>
        <v xml:space="preserve"> </v>
      </c>
      <c r="AA166" t="str">
        <f>IF(DATA_GOES_HERE!L70="Friday",1," ")</f>
        <v xml:space="preserve"> </v>
      </c>
      <c r="AB166">
        <f>IF(DATA_GOES_HERE!L70="Saturday",1," ")</f>
        <v>1</v>
      </c>
      <c r="AC166" t="str">
        <f>IF(DATA_GOES_HERE!L70="Sunday",1," ")</f>
        <v xml:space="preserve"> </v>
      </c>
    </row>
    <row r="167" spans="1:29" x14ac:dyDescent="0.25">
      <c r="A167" s="7" t="s">
        <v>153</v>
      </c>
      <c r="B167" t="str">
        <f>DATA_GOES_HERE!A167</f>
        <v xml:space="preserve"> Crayon Kids: Crafts and Fun</v>
      </c>
      <c r="E167" s="9" t="str">
        <f>IF((ISTEXT(DATA_GOES_HERE!F71)),(DATA_GOES_HERE!F71),"")</f>
        <v/>
      </c>
      <c r="F167" t="str">
        <f>DATA_GOES_HERE!AI167</f>
        <v>Every Thursday, join Ms. Katie at the library for some crafty fun!</v>
      </c>
      <c r="G167" s="1">
        <f>DATA_GOES_HERE!J167</f>
        <v>42488</v>
      </c>
      <c r="H167" s="1">
        <f>DATA_GOES_HERE!R167</f>
        <v>42488</v>
      </c>
      <c r="I167" s="1">
        <f t="shared" ca="1" si="3"/>
        <v>42423</v>
      </c>
      <c r="J167">
        <v>0</v>
      </c>
      <c r="K167">
        <v>31158</v>
      </c>
      <c r="L167" t="s">
        <v>161</v>
      </c>
      <c r="M167">
        <f>VLOOKUP(DATA_GOES_HERE!Y167,VENUEID!$A$2:$B$28,2,TRUE)</f>
        <v>34423</v>
      </c>
      <c r="N167">
        <f>VLOOKUP(DATA_GOES_HERE!AH167,eventTypeID!$A:$C,3,TRUE)</f>
        <v>11</v>
      </c>
      <c r="Q167" t="e">
        <f>VLOOKUP(DATA_GOES_HERE!Y71,VENUEID!$A$2:$C190,3,TRUE)</f>
        <v>#N/A</v>
      </c>
      <c r="R167" s="8">
        <f>DATA_GOES_HERE!M71</f>
        <v>0</v>
      </c>
      <c r="W167" t="str">
        <f>IF(DATA_GOES_HERE!L71="Monday",1," ")</f>
        <v xml:space="preserve"> </v>
      </c>
      <c r="X167" t="str">
        <f>IF(DATA_GOES_HERE!L71="Tuesday",1," ")</f>
        <v xml:space="preserve"> </v>
      </c>
      <c r="Y167" t="str">
        <f>IF(DATA_GOES_HERE!L71="Wednesday",1," ")</f>
        <v xml:space="preserve"> </v>
      </c>
      <c r="Z167" t="str">
        <f>IF(DATA_GOES_HERE!L71="Thursday",1," ")</f>
        <v xml:space="preserve"> </v>
      </c>
      <c r="AA167" t="str">
        <f>IF(DATA_GOES_HERE!L71="Friday",1," ")</f>
        <v xml:space="preserve"> </v>
      </c>
      <c r="AB167" t="str">
        <f>IF(DATA_GOES_HERE!L71="Saturday",1," ")</f>
        <v xml:space="preserve"> </v>
      </c>
      <c r="AC167">
        <f>IF(DATA_GOES_HERE!L71="Sunday",1," ")</f>
        <v>1</v>
      </c>
    </row>
    <row r="168" spans="1:29" x14ac:dyDescent="0.25">
      <c r="A168" s="7" t="s">
        <v>153</v>
      </c>
      <c r="B168" t="str">
        <f>DATA_GOES_HERE!A168</f>
        <v xml:space="preserve"> Scrabble Group for All Levels</v>
      </c>
      <c r="E168" s="9" t="str">
        <f>IF((ISTEXT(DATA_GOES_HERE!F72)),(DATA_GOES_HERE!F72),"")</f>
        <v/>
      </c>
      <c r="F168" t="str">
        <f>DATA_GOES_HERE!AI168</f>
        <v>Every Thursday, play Scrabble the old-fashioned way&amp;hellip; on a board! All levels of players welcome. Bring your board if you have one.</v>
      </c>
      <c r="G168" s="1">
        <f>DATA_GOES_HERE!J168</f>
        <v>42488</v>
      </c>
      <c r="H168" s="1">
        <f>DATA_GOES_HERE!R168</f>
        <v>42488</v>
      </c>
      <c r="I168" s="1">
        <f t="shared" ca="1" si="3"/>
        <v>42423</v>
      </c>
      <c r="J168">
        <v>0</v>
      </c>
      <c r="K168">
        <v>31158</v>
      </c>
      <c r="L168" t="s">
        <v>161</v>
      </c>
      <c r="M168">
        <f>VLOOKUP(DATA_GOES_HERE!Y168,VENUEID!$A$2:$B$28,2,TRUE)</f>
        <v>34423</v>
      </c>
      <c r="N168">
        <f>VLOOKUP(DATA_GOES_HERE!AH168,eventTypeID!$A:$C,3,TRUE)</f>
        <v>11</v>
      </c>
      <c r="Q168" t="str">
        <f>VLOOKUP(DATA_GOES_HERE!Y72,VENUEID!$A$2:$C191,3,TRUE)</f>
        <v>(615) 862-5854</v>
      </c>
      <c r="R168" s="8">
        <f>DATA_GOES_HERE!M72</f>
        <v>0.42708333333333331</v>
      </c>
      <c r="W168">
        <f>IF(DATA_GOES_HERE!L72="Monday",1," ")</f>
        <v>1</v>
      </c>
      <c r="X168" t="str">
        <f>IF(DATA_GOES_HERE!L72="Tuesday",1," ")</f>
        <v xml:space="preserve"> </v>
      </c>
      <c r="Y168" t="str">
        <f>IF(DATA_GOES_HERE!L72="Wednesday",1," ")</f>
        <v xml:space="preserve"> </v>
      </c>
      <c r="Z168" t="str">
        <f>IF(DATA_GOES_HERE!L72="Thursday",1," ")</f>
        <v xml:space="preserve"> </v>
      </c>
      <c r="AA168" t="str">
        <f>IF(DATA_GOES_HERE!L72="Friday",1," ")</f>
        <v xml:space="preserve"> </v>
      </c>
      <c r="AB168" t="str">
        <f>IF(DATA_GOES_HERE!L72="Saturday",1," ")</f>
        <v xml:space="preserve"> </v>
      </c>
      <c r="AC168" t="str">
        <f>IF(DATA_GOES_HERE!L72="Sunday",1," ")</f>
        <v xml:space="preserve"> </v>
      </c>
    </row>
    <row r="169" spans="1:29" x14ac:dyDescent="0.25">
      <c r="A169" s="7" t="s">
        <v>153</v>
      </c>
      <c r="B169" t="str">
        <f>DATA_GOES_HERE!A169</f>
        <v xml:space="preserve"> Teen Studio: Crafts, Gaming, Robotics, and More</v>
      </c>
      <c r="E169" s="9" t="str">
        <f>IF((ISTEXT(DATA_GOES_HERE!F73)),(DATA_GOES_HERE!F73),"")</f>
        <v/>
      </c>
      <c r="F169" t="str">
        <f>DATA_GOES_HERE!AI169</f>
        <v>Monday-Thursday when school is in session. We do something different each week, including crafts, gaming, robotics, 3D printing, and more. Join the fun after school! Grades 5-12.</v>
      </c>
      <c r="G169" s="1">
        <f>DATA_GOES_HERE!J169</f>
        <v>42488</v>
      </c>
      <c r="H169" s="1">
        <f>DATA_GOES_HERE!R169</f>
        <v>42488</v>
      </c>
      <c r="I169" s="1">
        <f t="shared" ca="1" si="3"/>
        <v>42423</v>
      </c>
      <c r="J169">
        <v>0</v>
      </c>
      <c r="K169">
        <v>31158</v>
      </c>
      <c r="L169" t="s">
        <v>161</v>
      </c>
      <c r="M169">
        <f>VLOOKUP(DATA_GOES_HERE!Y169,VENUEID!$A$2:$B$28,2,TRUE)</f>
        <v>34423</v>
      </c>
      <c r="N169">
        <f>VLOOKUP(DATA_GOES_HERE!AH169,eventTypeID!$A:$C,3,TRUE)</f>
        <v>35</v>
      </c>
      <c r="Q169" t="str">
        <f>VLOOKUP(DATA_GOES_HERE!Y73,VENUEID!$A$2:$C192,3,TRUE)</f>
        <v>(615) 862-5854</v>
      </c>
      <c r="R169" s="8">
        <f>DATA_GOES_HERE!M73</f>
        <v>0.77083333333333337</v>
      </c>
      <c r="W169">
        <f>IF(DATA_GOES_HERE!L73="Monday",1," ")</f>
        <v>1</v>
      </c>
      <c r="X169" t="str">
        <f>IF(DATA_GOES_HERE!L73="Tuesday",1," ")</f>
        <v xml:space="preserve"> </v>
      </c>
      <c r="Y169" t="str">
        <f>IF(DATA_GOES_HERE!L73="Wednesday",1," ")</f>
        <v xml:space="preserve"> </v>
      </c>
      <c r="Z169" t="str">
        <f>IF(DATA_GOES_HERE!L73="Thursday",1," ")</f>
        <v xml:space="preserve"> </v>
      </c>
      <c r="AA169" t="str">
        <f>IF(DATA_GOES_HERE!L73="Friday",1," ")</f>
        <v xml:space="preserve"> </v>
      </c>
      <c r="AB169" t="str">
        <f>IF(DATA_GOES_HERE!L73="Saturday",1," ")</f>
        <v xml:space="preserve"> </v>
      </c>
      <c r="AC169" t="str">
        <f>IF(DATA_GOES_HERE!L73="Sunday",1," ")</f>
        <v xml:space="preserve"> </v>
      </c>
    </row>
    <row r="170" spans="1:29" x14ac:dyDescent="0.25">
      <c r="A170" s="7" t="s">
        <v>153</v>
      </c>
      <c r="B170" t="str">
        <f>DATA_GOES_HERE!A170</f>
        <v xml:space="preserve"> Music Production Workshop</v>
      </c>
      <c r="E170" s="9" t="str">
        <f>IF((ISTEXT(DATA_GOES_HERE!F74)),(DATA_GOES_HERE!F74),"")</f>
        <v/>
      </c>
      <c r="F170" t="str">
        <f>DATA_GOES_HERE!AI170</f>
        <v>Every Thursday when school is in session. Learn how to make beats and music tracks using Logic Pro. These workshops are open to producers of all levels, as well as songwriters, singers, rappers, and anyone interested in producing their own music. Grades 7-12.</v>
      </c>
      <c r="G170" s="1">
        <f>DATA_GOES_HERE!J170</f>
        <v>42488</v>
      </c>
      <c r="H170" s="1">
        <f>DATA_GOES_HERE!R170</f>
        <v>42488</v>
      </c>
      <c r="I170" s="1">
        <f t="shared" ca="1" si="3"/>
        <v>42423</v>
      </c>
      <c r="J170">
        <v>0</v>
      </c>
      <c r="K170">
        <v>31158</v>
      </c>
      <c r="L170" t="s">
        <v>161</v>
      </c>
      <c r="M170">
        <f>VLOOKUP(DATA_GOES_HERE!Y170,VENUEID!$A$2:$B$28,2,TRUE)</f>
        <v>34423</v>
      </c>
      <c r="N170">
        <f>VLOOKUP(DATA_GOES_HERE!AH170,eventTypeID!$A:$C,3,TRUE)</f>
        <v>35</v>
      </c>
      <c r="Q170" t="str">
        <f>VLOOKUP(DATA_GOES_HERE!Y74,VENUEID!$A$2:$C193,3,TRUE)</f>
        <v>(615) 862-5854</v>
      </c>
      <c r="R170" s="8">
        <f>DATA_GOES_HERE!M74</f>
        <v>0.66666666666666663</v>
      </c>
      <c r="W170" t="str">
        <f>IF(DATA_GOES_HERE!L74="Monday",1," ")</f>
        <v xml:space="preserve"> </v>
      </c>
      <c r="X170">
        <f>IF(DATA_GOES_HERE!L74="Tuesday",1," ")</f>
        <v>1</v>
      </c>
      <c r="Y170" t="str">
        <f>IF(DATA_GOES_HERE!L74="Wednesday",1," ")</f>
        <v xml:space="preserve"> </v>
      </c>
      <c r="Z170" t="str">
        <f>IF(DATA_GOES_HERE!L74="Thursday",1," ")</f>
        <v xml:space="preserve"> </v>
      </c>
      <c r="AA170" t="str">
        <f>IF(DATA_GOES_HERE!L74="Friday",1," ")</f>
        <v xml:space="preserve"> </v>
      </c>
      <c r="AB170" t="str">
        <f>IF(DATA_GOES_HERE!L74="Saturday",1," ")</f>
        <v xml:space="preserve"> </v>
      </c>
      <c r="AC170" t="str">
        <f>IF(DATA_GOES_HERE!L74="Sunday",1," ")</f>
        <v xml:space="preserve"> </v>
      </c>
    </row>
    <row r="171" spans="1:29" x14ac:dyDescent="0.25">
      <c r="A171" s="7" t="s">
        <v>153</v>
      </c>
      <c r="B171" t="str">
        <f>DATA_GOES_HERE!A171</f>
        <v xml:space="preserve"> Teen Studio: Crafts, Gaming, Robotics, and More</v>
      </c>
      <c r="E171" s="9" t="str">
        <f>IF((ISTEXT(DATA_GOES_HERE!F75)),(DATA_GOES_HERE!F75),"")</f>
        <v/>
      </c>
      <c r="F171" t="str">
        <f>DATA_GOES_HERE!AI171</f>
        <v>Monday-Thursday when school is in session. We do something different each week, including crafts, gaming, robotics, 3D printing, and more. Join the fun after school! Grades 5-12.</v>
      </c>
      <c r="G171" s="1">
        <f>DATA_GOES_HERE!J171</f>
        <v>42489</v>
      </c>
      <c r="H171" s="1">
        <f>DATA_GOES_HERE!R171</f>
        <v>42489</v>
      </c>
      <c r="I171" s="1">
        <f t="shared" ca="1" si="3"/>
        <v>42423</v>
      </c>
      <c r="J171">
        <v>0</v>
      </c>
      <c r="K171">
        <v>31158</v>
      </c>
      <c r="L171" t="s">
        <v>161</v>
      </c>
      <c r="M171">
        <f>VLOOKUP(DATA_GOES_HERE!Y171,VENUEID!$A$2:$B$28,2,TRUE)</f>
        <v>34423</v>
      </c>
      <c r="N171">
        <f>VLOOKUP(DATA_GOES_HERE!AH171,eventTypeID!$A:$C,3,TRUE)</f>
        <v>35</v>
      </c>
      <c r="Q171" t="str">
        <f>VLOOKUP(DATA_GOES_HERE!Y75,VENUEID!$A$2:$C194,3,TRUE)</f>
        <v>(615) 862-5854</v>
      </c>
      <c r="R171" s="8">
        <f>DATA_GOES_HERE!M75</f>
        <v>0.67708333333333337</v>
      </c>
      <c r="W171" t="str">
        <f>IF(DATA_GOES_HERE!L75="Monday",1," ")</f>
        <v xml:space="preserve"> </v>
      </c>
      <c r="X171">
        <f>IF(DATA_GOES_HERE!L75="Tuesday",1," ")</f>
        <v>1</v>
      </c>
      <c r="Y171" t="str">
        <f>IF(DATA_GOES_HERE!L75="Wednesday",1," ")</f>
        <v xml:space="preserve"> </v>
      </c>
      <c r="Z171" t="str">
        <f>IF(DATA_GOES_HERE!L75="Thursday",1," ")</f>
        <v xml:space="preserve"> </v>
      </c>
      <c r="AA171" t="str">
        <f>IF(DATA_GOES_HERE!L75="Friday",1," ")</f>
        <v xml:space="preserve"> </v>
      </c>
      <c r="AB171" t="str">
        <f>IF(DATA_GOES_HERE!L75="Saturday",1," ")</f>
        <v xml:space="preserve"> </v>
      </c>
      <c r="AC171" t="str">
        <f>IF(DATA_GOES_HERE!L75="Sunday",1," ")</f>
        <v xml:space="preserve"> </v>
      </c>
    </row>
    <row r="172" spans="1:29" x14ac:dyDescent="0.25">
      <c r="A172" s="7" t="s">
        <v>153</v>
      </c>
      <c r="B172" t="str">
        <f>DATA_GOES_HERE!A172</f>
        <v xml:space="preserve"> Storyland Saturdays: Preschool Story Time</v>
      </c>
      <c r="E172" s="9" t="str">
        <f>IF((ISTEXT(DATA_GOES_HERE!F76)),(DATA_GOES_HERE!F76),"")</f>
        <v/>
      </c>
      <c r="F172" t="str">
        <f>DATA_GOES_HERE!AI172</f>
        <v>Every Saturday, come to the library for some super stories, songs, and silliness!</v>
      </c>
      <c r="G172" s="1">
        <f>DATA_GOES_HERE!J172</f>
        <v>42490</v>
      </c>
      <c r="H172" s="1">
        <f>DATA_GOES_HERE!R172</f>
        <v>42490</v>
      </c>
      <c r="I172" s="1">
        <f t="shared" ca="1" si="3"/>
        <v>42423</v>
      </c>
      <c r="J172">
        <v>0</v>
      </c>
      <c r="K172">
        <v>31158</v>
      </c>
      <c r="L172" t="s">
        <v>161</v>
      </c>
      <c r="M172">
        <f>VLOOKUP(DATA_GOES_HERE!Y172,VENUEID!$A$2:$B$28,2,TRUE)</f>
        <v>34423</v>
      </c>
      <c r="N172">
        <f>VLOOKUP(DATA_GOES_HERE!AH172,eventTypeID!$A:$C,3,TRUE)</f>
        <v>47</v>
      </c>
      <c r="Q172" t="str">
        <f>VLOOKUP(DATA_GOES_HERE!Y76,VENUEID!$A$2:$C195,3,TRUE)</f>
        <v>(615) 862-5854</v>
      </c>
      <c r="R172" s="8">
        <f>DATA_GOES_HERE!M76</f>
        <v>0.42708333333333331</v>
      </c>
      <c r="W172" t="str">
        <f>IF(DATA_GOES_HERE!L76="Monday",1," ")</f>
        <v xml:space="preserve"> </v>
      </c>
      <c r="X172" t="str">
        <f>IF(DATA_GOES_HERE!L76="Tuesday",1," ")</f>
        <v xml:space="preserve"> </v>
      </c>
      <c r="Y172">
        <f>IF(DATA_GOES_HERE!L76="Wednesday",1," ")</f>
        <v>1</v>
      </c>
      <c r="Z172" t="str">
        <f>IF(DATA_GOES_HERE!L76="Thursday",1," ")</f>
        <v xml:space="preserve"> </v>
      </c>
      <c r="AA172" t="str">
        <f>IF(DATA_GOES_HERE!L76="Friday",1," ")</f>
        <v xml:space="preserve"> </v>
      </c>
      <c r="AB172" t="str">
        <f>IF(DATA_GOES_HERE!L76="Saturday",1," ")</f>
        <v xml:space="preserve"> </v>
      </c>
      <c r="AC172" t="str">
        <f>IF(DATA_GOES_HERE!L76="Sunday",1," ")</f>
        <v xml:space="preserve"> </v>
      </c>
    </row>
    <row r="173" spans="1:29" x14ac:dyDescent="0.25">
      <c r="A173" s="7" t="s">
        <v>153</v>
      </c>
      <c r="B173" t="str">
        <f>DATA_GOES_HERE!A173</f>
        <v xml:space="preserve"> Mother Goose Moments</v>
      </c>
      <c r="E173" s="9" t="str">
        <f>IF((ISTEXT(DATA_GOES_HERE!F77)),(DATA_GOES_HERE!F77),"")</f>
        <v/>
      </c>
      <c r="F173" t="str">
        <f>DATA_GOES_HERE!AI173</f>
        <v>Every Monday, babies and their caregivers are welcome to join Miss Donna for rhymes, songs, fingerplays, ABCs, 123s, stories, and more. For babies through 24 months old.</v>
      </c>
      <c r="G173" s="1">
        <f>DATA_GOES_HERE!J173</f>
        <v>42492</v>
      </c>
      <c r="H173" s="1">
        <f>DATA_GOES_HERE!R173</f>
        <v>42492</v>
      </c>
      <c r="I173" s="1">
        <f t="shared" ca="1" si="3"/>
        <v>42423</v>
      </c>
      <c r="J173">
        <v>0</v>
      </c>
      <c r="K173">
        <v>31158</v>
      </c>
      <c r="L173" t="s">
        <v>161</v>
      </c>
      <c r="M173">
        <f>VLOOKUP(DATA_GOES_HERE!Y173,VENUEID!$A$2:$B$28,2,TRUE)</f>
        <v>34423</v>
      </c>
      <c r="N173">
        <f>VLOOKUP(DATA_GOES_HERE!AH173,eventTypeID!$A:$C,3,TRUE)</f>
        <v>47</v>
      </c>
      <c r="Q173" t="str">
        <f>VLOOKUP(DATA_GOES_HERE!Y77,VENUEID!$A$2:$C196,3,TRUE)</f>
        <v>(615) 862-5854</v>
      </c>
      <c r="R173" s="8">
        <f>DATA_GOES_HERE!M77</f>
        <v>0.46875</v>
      </c>
      <c r="W173" t="str">
        <f>IF(DATA_GOES_HERE!L77="Monday",1," ")</f>
        <v xml:space="preserve"> </v>
      </c>
      <c r="X173" t="str">
        <f>IF(DATA_GOES_HERE!L77="Tuesday",1," ")</f>
        <v xml:space="preserve"> </v>
      </c>
      <c r="Y173">
        <f>IF(DATA_GOES_HERE!L77="Wednesday",1," ")</f>
        <v>1</v>
      </c>
      <c r="Z173" t="str">
        <f>IF(DATA_GOES_HERE!L77="Thursday",1," ")</f>
        <v xml:space="preserve"> </v>
      </c>
      <c r="AA173" t="str">
        <f>IF(DATA_GOES_HERE!L77="Friday",1," ")</f>
        <v xml:space="preserve"> </v>
      </c>
      <c r="AB173" t="str">
        <f>IF(DATA_GOES_HERE!L77="Saturday",1," ")</f>
        <v xml:space="preserve"> </v>
      </c>
      <c r="AC173" t="str">
        <f>IF(DATA_GOES_HERE!L77="Sunday",1," ")</f>
        <v xml:space="preserve"> </v>
      </c>
    </row>
    <row r="174" spans="1:29" x14ac:dyDescent="0.25">
      <c r="A174" s="7" t="s">
        <v>153</v>
      </c>
      <c r="B174" t="str">
        <f>DATA_GOES_HERE!A174</f>
        <v xml:space="preserve"> Make a Mother's Day Card</v>
      </c>
      <c r="E174" s="9" t="str">
        <f>IF((ISTEXT(DATA_GOES_HERE!F78)),(DATA_GOES_HERE!F78),"")</f>
        <v/>
      </c>
      <c r="F174" t="str">
        <f>DATA_GOES_HERE!AI174</f>
        <v>This year's Nashville Reads selection is &amp;quot;&amp;quot;The Color of Water&amp;quot;&amp;quot; by James McBride. Let yourself be inspired by the author's tribute to his mother and create a card for Mother's Day. Grades 5-12.</v>
      </c>
      <c r="G174" s="1">
        <f>DATA_GOES_HERE!J174</f>
        <v>42492</v>
      </c>
      <c r="H174" s="1">
        <f>DATA_GOES_HERE!R174</f>
        <v>42492</v>
      </c>
      <c r="I174" s="1">
        <f t="shared" ca="1" si="3"/>
        <v>42423</v>
      </c>
      <c r="J174">
        <v>0</v>
      </c>
      <c r="K174">
        <v>31158</v>
      </c>
      <c r="L174" t="s">
        <v>161</v>
      </c>
      <c r="M174">
        <f>VLOOKUP(DATA_GOES_HERE!Y174,VENUEID!$A$2:$B$28,2,TRUE)</f>
        <v>34423</v>
      </c>
      <c r="N174">
        <f>VLOOKUP(DATA_GOES_HERE!AH174,eventTypeID!$A:$C,3,TRUE)</f>
        <v>11</v>
      </c>
      <c r="Q174" t="str">
        <f>VLOOKUP(DATA_GOES_HERE!Y78,VENUEID!$A$2:$C197,3,TRUE)</f>
        <v>(615) 862-5854</v>
      </c>
      <c r="R174" s="8">
        <f>DATA_GOES_HERE!M78</f>
        <v>0.67708333333333337</v>
      </c>
      <c r="W174" t="str">
        <f>IF(DATA_GOES_HERE!L78="Monday",1," ")</f>
        <v xml:space="preserve"> </v>
      </c>
      <c r="X174" t="str">
        <f>IF(DATA_GOES_HERE!L78="Tuesday",1," ")</f>
        <v xml:space="preserve"> </v>
      </c>
      <c r="Y174">
        <f>IF(DATA_GOES_HERE!L78="Wednesday",1," ")</f>
        <v>1</v>
      </c>
      <c r="Z174" t="str">
        <f>IF(DATA_GOES_HERE!L78="Thursday",1," ")</f>
        <v xml:space="preserve"> </v>
      </c>
      <c r="AA174" t="str">
        <f>IF(DATA_GOES_HERE!L78="Friday",1," ")</f>
        <v xml:space="preserve"> </v>
      </c>
      <c r="AB174" t="str">
        <f>IF(DATA_GOES_HERE!L78="Saturday",1," ")</f>
        <v xml:space="preserve"> </v>
      </c>
      <c r="AC174" t="str">
        <f>IF(DATA_GOES_HERE!L78="Sunday",1," ")</f>
        <v xml:space="preserve"> </v>
      </c>
    </row>
    <row r="175" spans="1:29" x14ac:dyDescent="0.25">
      <c r="A175" s="7" t="s">
        <v>153</v>
      </c>
      <c r="B175" t="str">
        <f>DATA_GOES_HERE!A175</f>
        <v xml:space="preserve"> Family Fun Time: Songs, Craft, and More</v>
      </c>
      <c r="E175" s="9" t="str">
        <f>IF((ISTEXT(DATA_GOES_HERE!#REF!)),(DATA_GOES_HERE!#REF!),"")</f>
        <v/>
      </c>
      <c r="F175" t="str">
        <f>DATA_GOES_HERE!AI175</f>
        <v>Every Monday, join Ms. Katie for stories, songs, fingerplays, and a craft! Ages 3 to 5.</v>
      </c>
      <c r="G175" s="1">
        <f>DATA_GOES_HERE!J175</f>
        <v>42492</v>
      </c>
      <c r="H175" s="1">
        <f>DATA_GOES_HERE!R175</f>
        <v>42492</v>
      </c>
      <c r="I175" s="1">
        <f t="shared" ca="1" si="3"/>
        <v>42423</v>
      </c>
      <c r="J175">
        <v>0</v>
      </c>
      <c r="K175">
        <v>31158</v>
      </c>
      <c r="L175" t="s">
        <v>161</v>
      </c>
      <c r="M175">
        <f>VLOOKUP(DATA_GOES_HERE!Y175,VENUEID!$A$2:$B$28,2,TRUE)</f>
        <v>34423</v>
      </c>
      <c r="N175">
        <f>VLOOKUP(DATA_GOES_HERE!AH175,eventTypeID!$A:$C,3,TRUE)</f>
        <v>47</v>
      </c>
      <c r="Q175" t="e">
        <f>VLOOKUP(DATA_GOES_HERE!#REF!,VENUEID!$A$2:$C198,3,TRUE)</f>
        <v>#REF!</v>
      </c>
      <c r="R175" s="8" t="e">
        <f>DATA_GOES_HERE!#REF!</f>
        <v>#REF!</v>
      </c>
      <c r="W175" t="e">
        <f>IF(DATA_GOES_HERE!#REF!="Monday",1," ")</f>
        <v>#REF!</v>
      </c>
      <c r="X175" t="e">
        <f>IF(DATA_GOES_HERE!#REF!="Tuesday",1," ")</f>
        <v>#REF!</v>
      </c>
      <c r="Y175" t="e">
        <f>IF(DATA_GOES_HERE!#REF!="Wednesday",1," ")</f>
        <v>#REF!</v>
      </c>
      <c r="Z175" t="e">
        <f>IF(DATA_GOES_HERE!#REF!="Thursday",1," ")</f>
        <v>#REF!</v>
      </c>
      <c r="AA175" t="e">
        <f>IF(DATA_GOES_HERE!#REF!="Friday",1," ")</f>
        <v>#REF!</v>
      </c>
      <c r="AB175" t="e">
        <f>IF(DATA_GOES_HERE!#REF!="Saturday",1," ")</f>
        <v>#REF!</v>
      </c>
      <c r="AC175" t="e">
        <f>IF(DATA_GOES_HERE!#REF!="Sunday",1," ")</f>
        <v>#REF!</v>
      </c>
    </row>
    <row r="176" spans="1:29" x14ac:dyDescent="0.25">
      <c r="A176" s="7" t="s">
        <v>153</v>
      </c>
      <c r="B176" t="str">
        <f>DATA_GOES_HERE!A176</f>
        <v xml:space="preserve"> Adventure Club: Crafts, Movies, and More</v>
      </c>
      <c r="E176" s="9" t="str">
        <f>IF((ISTEXT(DATA_GOES_HERE!#REF!)),(DATA_GOES_HERE!#REF!),"")</f>
        <v/>
      </c>
      <c r="F176" t="str">
        <f>DATA_GOES_HERE!AI176</f>
        <v>School-age children can join us for crafts, activities, special guests, movies, and more! There's something new every week. Grades K-4.</v>
      </c>
      <c r="G176" s="1">
        <f>DATA_GOES_HERE!J176</f>
        <v>42493</v>
      </c>
      <c r="H176" s="1">
        <f>DATA_GOES_HERE!R176</f>
        <v>42493</v>
      </c>
      <c r="I176" s="1">
        <f t="shared" ca="1" si="3"/>
        <v>42423</v>
      </c>
      <c r="J176">
        <v>0</v>
      </c>
      <c r="K176">
        <v>31158</v>
      </c>
      <c r="L176" t="s">
        <v>161</v>
      </c>
      <c r="M176">
        <f>VLOOKUP(DATA_GOES_HERE!Y176,VENUEID!$A$2:$B$28,2,TRUE)</f>
        <v>34423</v>
      </c>
      <c r="N176">
        <f>VLOOKUP(DATA_GOES_HERE!AH176,eventTypeID!$A:$C,3,TRUE)</f>
        <v>47</v>
      </c>
      <c r="Q176" t="e">
        <f>VLOOKUP(DATA_GOES_HERE!#REF!,VENUEID!$A$2:$C199,3,TRUE)</f>
        <v>#REF!</v>
      </c>
      <c r="R176" s="8" t="e">
        <f>DATA_GOES_HERE!#REF!</f>
        <v>#REF!</v>
      </c>
      <c r="W176" t="e">
        <f>IF(DATA_GOES_HERE!#REF!="Monday",1," ")</f>
        <v>#REF!</v>
      </c>
      <c r="X176" t="e">
        <f>IF(DATA_GOES_HERE!#REF!="Tuesday",1," ")</f>
        <v>#REF!</v>
      </c>
      <c r="Y176" t="e">
        <f>IF(DATA_GOES_HERE!#REF!="Wednesday",1," ")</f>
        <v>#REF!</v>
      </c>
      <c r="Z176" t="e">
        <f>IF(DATA_GOES_HERE!#REF!="Thursday",1," ")</f>
        <v>#REF!</v>
      </c>
      <c r="AA176" t="e">
        <f>IF(DATA_GOES_HERE!#REF!="Friday",1," ")</f>
        <v>#REF!</v>
      </c>
      <c r="AB176" t="e">
        <f>IF(DATA_GOES_HERE!#REF!="Saturday",1," ")</f>
        <v>#REF!</v>
      </c>
      <c r="AC176" t="e">
        <f>IF(DATA_GOES_HERE!#REF!="Sunday",1," ")</f>
        <v>#REF!</v>
      </c>
    </row>
    <row r="177" spans="1:29" x14ac:dyDescent="0.25">
      <c r="A177" s="7" t="s">
        <v>153</v>
      </c>
      <c r="B177" t="str">
        <f>DATA_GOES_HERE!A177</f>
        <v xml:space="preserve"> Teen Studio: Crafts, Gaming, Robotics, and More</v>
      </c>
      <c r="E177" s="9" t="str">
        <f>IF((ISTEXT(DATA_GOES_HERE!F79)),(DATA_GOES_HERE!F79),"")</f>
        <v/>
      </c>
      <c r="F177" t="str">
        <f>DATA_GOES_HERE!AI177</f>
        <v>Monday-Thursday when school is in session. We do something different each week, including crafts, gaming, robotics, 3D printing, and more. Join the fun after school! Grades 5-12.</v>
      </c>
      <c r="G177" s="1">
        <f>DATA_GOES_HERE!J177</f>
        <v>42493</v>
      </c>
      <c r="H177" s="1">
        <f>DATA_GOES_HERE!R177</f>
        <v>42493</v>
      </c>
      <c r="I177" s="1">
        <f t="shared" ca="1" si="3"/>
        <v>42423</v>
      </c>
      <c r="J177">
        <v>0</v>
      </c>
      <c r="K177">
        <v>31158</v>
      </c>
      <c r="L177" t="s">
        <v>161</v>
      </c>
      <c r="M177">
        <f>VLOOKUP(DATA_GOES_HERE!Y177,VENUEID!$A$2:$B$28,2,TRUE)</f>
        <v>34423</v>
      </c>
      <c r="N177">
        <f>VLOOKUP(DATA_GOES_HERE!AH177,eventTypeID!$A:$C,3,TRUE)</f>
        <v>35</v>
      </c>
      <c r="Q177" t="str">
        <f>VLOOKUP(DATA_GOES_HERE!Y79,VENUEID!$A$2:$C200,3,TRUE)</f>
        <v>(615) 862-5854</v>
      </c>
      <c r="R177" s="8">
        <f>DATA_GOES_HERE!M79</f>
        <v>0.6875</v>
      </c>
      <c r="W177" t="str">
        <f>IF(DATA_GOES_HERE!L79="Monday",1," ")</f>
        <v xml:space="preserve"> </v>
      </c>
      <c r="X177" t="str">
        <f>IF(DATA_GOES_HERE!L79="Tuesday",1," ")</f>
        <v xml:space="preserve"> </v>
      </c>
      <c r="Y177">
        <f>IF(DATA_GOES_HERE!L79="Wednesday",1," ")</f>
        <v>1</v>
      </c>
      <c r="Z177" t="str">
        <f>IF(DATA_GOES_HERE!L79="Thursday",1," ")</f>
        <v xml:space="preserve"> </v>
      </c>
      <c r="AA177" t="str">
        <f>IF(DATA_GOES_HERE!L79="Friday",1," ")</f>
        <v xml:space="preserve"> </v>
      </c>
      <c r="AB177" t="str">
        <f>IF(DATA_GOES_HERE!L79="Saturday",1," ")</f>
        <v xml:space="preserve"> </v>
      </c>
      <c r="AC177" t="str">
        <f>IF(DATA_GOES_HERE!L79="Sunday",1," ")</f>
        <v xml:space="preserve"> </v>
      </c>
    </row>
    <row r="178" spans="1:29" x14ac:dyDescent="0.25">
      <c r="A178" s="7" t="s">
        <v>153</v>
      </c>
      <c r="B178" t="str">
        <f>DATA_GOES_HERE!A178</f>
        <v xml:space="preserve"> Bellevue Writers Group: Share and Get Ideas</v>
      </c>
      <c r="E178" s="9" t="str">
        <f>IF((ISTEXT(DATA_GOES_HERE!F80)),(DATA_GOES_HERE!F80),"")</f>
        <v/>
      </c>
      <c r="F178" t="str">
        <f>DATA_GOES_HERE!AI178</f>
        <v>1st and 3rd Tuesdays each month. Bellevue Writers Group welcomes adults of all ages who write prose fiction and literary nonfiction. Join us as we share our works and receive feedback from fellow writers.</v>
      </c>
      <c r="G178" s="1">
        <f>DATA_GOES_HERE!J178</f>
        <v>42493</v>
      </c>
      <c r="H178" s="1">
        <f>DATA_GOES_HERE!R178</f>
        <v>42493</v>
      </c>
      <c r="I178" s="1">
        <f t="shared" ca="1" si="3"/>
        <v>42423</v>
      </c>
      <c r="J178">
        <v>0</v>
      </c>
      <c r="K178">
        <v>31158</v>
      </c>
      <c r="L178" t="s">
        <v>161</v>
      </c>
      <c r="M178">
        <f>VLOOKUP(DATA_GOES_HERE!Y178,VENUEID!$A$2:$B$28,2,TRUE)</f>
        <v>34423</v>
      </c>
      <c r="N178">
        <f>VLOOKUP(DATA_GOES_HERE!AH178,eventTypeID!$A:$C,3,TRUE)</f>
        <v>11</v>
      </c>
      <c r="Q178" t="str">
        <f>VLOOKUP(DATA_GOES_HERE!Y80,VENUEID!$A$2:$C201,3,TRUE)</f>
        <v>(615) 862-5854</v>
      </c>
      <c r="R178" s="8">
        <f>DATA_GOES_HERE!M80</f>
        <v>0.42708333333333331</v>
      </c>
      <c r="W178" t="str">
        <f>IF(DATA_GOES_HERE!L80="Monday",1," ")</f>
        <v xml:space="preserve"> </v>
      </c>
      <c r="X178" t="str">
        <f>IF(DATA_GOES_HERE!L80="Tuesday",1," ")</f>
        <v xml:space="preserve"> </v>
      </c>
      <c r="Y178" t="str">
        <f>IF(DATA_GOES_HERE!L80="Wednesday",1," ")</f>
        <v xml:space="preserve"> </v>
      </c>
      <c r="Z178">
        <f>IF(DATA_GOES_HERE!L80="Thursday",1," ")</f>
        <v>1</v>
      </c>
      <c r="AA178" t="str">
        <f>IF(DATA_GOES_HERE!L80="Friday",1," ")</f>
        <v xml:space="preserve"> </v>
      </c>
      <c r="AB178" t="str">
        <f>IF(DATA_GOES_HERE!L80="Saturday",1," ")</f>
        <v xml:space="preserve"> </v>
      </c>
      <c r="AC178" t="str">
        <f>IF(DATA_GOES_HERE!L80="Sunday",1," ")</f>
        <v xml:space="preserve"> </v>
      </c>
    </row>
    <row r="179" spans="1:29" x14ac:dyDescent="0.25">
      <c r="A179" s="7" t="s">
        <v>153</v>
      </c>
      <c r="B179" t="str">
        <f>DATA_GOES_HERE!A179</f>
        <v xml:space="preserve"> Story Time</v>
      </c>
      <c r="E179" s="9" t="str">
        <f>IF((ISTEXT(DATA_GOES_HERE!F81)),(DATA_GOES_HERE!F81),"")</f>
        <v/>
      </c>
      <c r="F179" t="str">
        <f>DATA_GOES_HERE!AI179</f>
        <v>Every Wednesday at 10:15 and 11:15 a.m. Singing, fingerplays, rhymes, ABCs, 123s, stories, and much more with Miss Donna and Bear!</v>
      </c>
      <c r="G179" s="1">
        <f>DATA_GOES_HERE!J179</f>
        <v>42494</v>
      </c>
      <c r="H179" s="1">
        <f>DATA_GOES_HERE!R179</f>
        <v>42494</v>
      </c>
      <c r="I179" s="1">
        <f t="shared" ca="1" si="3"/>
        <v>42423</v>
      </c>
      <c r="J179">
        <v>0</v>
      </c>
      <c r="K179">
        <v>31158</v>
      </c>
      <c r="L179" t="s">
        <v>161</v>
      </c>
      <c r="M179">
        <f>VLOOKUP(DATA_GOES_HERE!Y179,VENUEID!$A$2:$B$28,2,TRUE)</f>
        <v>34423</v>
      </c>
      <c r="N179">
        <f>VLOOKUP(DATA_GOES_HERE!AH179,eventTypeID!$A:$C,3,TRUE)</f>
        <v>47</v>
      </c>
      <c r="Q179" t="str">
        <f>VLOOKUP(DATA_GOES_HERE!Y81,VENUEID!$A$2:$C202,3,TRUE)</f>
        <v>(615) 862-5854</v>
      </c>
      <c r="R179" s="8">
        <f>DATA_GOES_HERE!M81</f>
        <v>0.5625</v>
      </c>
      <c r="W179" t="str">
        <f>IF(DATA_GOES_HERE!L81="Monday",1," ")</f>
        <v xml:space="preserve"> </v>
      </c>
      <c r="X179" t="str">
        <f>IF(DATA_GOES_HERE!L81="Tuesday",1," ")</f>
        <v xml:space="preserve"> </v>
      </c>
      <c r="Y179" t="str">
        <f>IF(DATA_GOES_HERE!L81="Wednesday",1," ")</f>
        <v xml:space="preserve"> </v>
      </c>
      <c r="Z179">
        <f>IF(DATA_GOES_HERE!L81="Thursday",1," ")</f>
        <v>1</v>
      </c>
      <c r="AA179" t="str">
        <f>IF(DATA_GOES_HERE!L81="Friday",1," ")</f>
        <v xml:space="preserve"> </v>
      </c>
      <c r="AB179" t="str">
        <f>IF(DATA_GOES_HERE!L81="Saturday",1," ")</f>
        <v xml:space="preserve"> </v>
      </c>
      <c r="AC179" t="str">
        <f>IF(DATA_GOES_HERE!L81="Sunday",1," ")</f>
        <v xml:space="preserve"> </v>
      </c>
    </row>
    <row r="180" spans="1:29" x14ac:dyDescent="0.25">
      <c r="A180" s="7" t="s">
        <v>153</v>
      </c>
      <c r="B180" t="str">
        <f>DATA_GOES_HERE!A180</f>
        <v xml:space="preserve"> Story Time</v>
      </c>
      <c r="E180" s="9" t="str">
        <f>IF((ISTEXT(DATA_GOES_HERE!F82)),(DATA_GOES_HERE!F82),"")</f>
        <v/>
      </c>
      <c r="F180" t="str">
        <f>DATA_GOES_HERE!AI180</f>
        <v>Every Wednesday at 10:15 and 11:15 a.m. Singing, fingerplays, rhymes, ABCs, 123s, stories, and much more with Miss Donna and Bear!</v>
      </c>
      <c r="G180" s="1">
        <f>DATA_GOES_HERE!J180</f>
        <v>42494</v>
      </c>
      <c r="H180" s="1">
        <f>DATA_GOES_HERE!R180</f>
        <v>42494</v>
      </c>
      <c r="I180" s="1">
        <f t="shared" ca="1" si="3"/>
        <v>42423</v>
      </c>
      <c r="J180">
        <v>0</v>
      </c>
      <c r="K180">
        <v>31158</v>
      </c>
      <c r="L180" t="s">
        <v>161</v>
      </c>
      <c r="M180">
        <f>VLOOKUP(DATA_GOES_HERE!Y180,VENUEID!$A$2:$B$28,2,TRUE)</f>
        <v>34423</v>
      </c>
      <c r="N180">
        <f>VLOOKUP(DATA_GOES_HERE!AH180,eventTypeID!$A:$C,3,TRUE)</f>
        <v>47</v>
      </c>
      <c r="Q180" t="str">
        <f>VLOOKUP(DATA_GOES_HERE!Y82,VENUEID!$A$2:$C203,3,TRUE)</f>
        <v>(615) 862-5854</v>
      </c>
      <c r="R180" s="8">
        <f>DATA_GOES_HERE!M82</f>
        <v>0.67708333333333337</v>
      </c>
      <c r="W180" t="str">
        <f>IF(DATA_GOES_HERE!L82="Monday",1," ")</f>
        <v xml:space="preserve"> </v>
      </c>
      <c r="X180" t="str">
        <f>IF(DATA_GOES_HERE!L82="Tuesday",1," ")</f>
        <v xml:space="preserve"> </v>
      </c>
      <c r="Y180" t="str">
        <f>IF(DATA_GOES_HERE!L82="Wednesday",1," ")</f>
        <v xml:space="preserve"> </v>
      </c>
      <c r="Z180">
        <f>IF(DATA_GOES_HERE!L82="Thursday",1," ")</f>
        <v>1</v>
      </c>
      <c r="AA180" t="str">
        <f>IF(DATA_GOES_HERE!L82="Friday",1," ")</f>
        <v xml:space="preserve"> </v>
      </c>
      <c r="AB180" t="str">
        <f>IF(DATA_GOES_HERE!L82="Saturday",1," ")</f>
        <v xml:space="preserve"> </v>
      </c>
      <c r="AC180" t="str">
        <f>IF(DATA_GOES_HERE!L82="Sunday",1," ")</f>
        <v xml:space="preserve"> </v>
      </c>
    </row>
    <row r="181" spans="1:29" x14ac:dyDescent="0.25">
      <c r="A181" s="7" t="s">
        <v>153</v>
      </c>
      <c r="B181" t="str">
        <f>DATA_GOES_HERE!A181</f>
        <v xml:space="preserve"> Star Wars Day Craft</v>
      </c>
      <c r="E181" s="9" t="str">
        <f>IF((ISTEXT(DATA_GOES_HERE!F83)),(DATA_GOES_HERE!F83),"")</f>
        <v/>
      </c>
      <c r="F181" t="str">
        <f>DATA_GOES_HERE!AI181</f>
        <v>Join us for a Star Wars-themed craft! May the Force be with you! Grades 5-12.</v>
      </c>
      <c r="G181" s="1">
        <f>DATA_GOES_HERE!J181</f>
        <v>42494</v>
      </c>
      <c r="H181" s="1">
        <f>DATA_GOES_HERE!R181</f>
        <v>42494</v>
      </c>
      <c r="I181" s="1">
        <f t="shared" ca="1" si="3"/>
        <v>42423</v>
      </c>
      <c r="J181">
        <v>0</v>
      </c>
      <c r="K181">
        <v>31158</v>
      </c>
      <c r="L181" t="s">
        <v>161</v>
      </c>
      <c r="M181">
        <f>VLOOKUP(DATA_GOES_HERE!Y181,VENUEID!$A$2:$B$28,2,TRUE)</f>
        <v>34423</v>
      </c>
      <c r="N181">
        <f>VLOOKUP(DATA_GOES_HERE!AH181,eventTypeID!$A:$C,3,TRUE)</f>
        <v>11</v>
      </c>
      <c r="Q181" t="str">
        <f>VLOOKUP(DATA_GOES_HERE!Y83,VENUEID!$A$2:$C204,3,TRUE)</f>
        <v>(615) 862-5854</v>
      </c>
      <c r="R181" s="8">
        <f>DATA_GOES_HERE!M83</f>
        <v>0.6875</v>
      </c>
      <c r="W181" t="str">
        <f>IF(DATA_GOES_HERE!L83="Monday",1," ")</f>
        <v xml:space="preserve"> </v>
      </c>
      <c r="X181" t="str">
        <f>IF(DATA_GOES_HERE!L83="Tuesday",1," ")</f>
        <v xml:space="preserve"> </v>
      </c>
      <c r="Y181" t="str">
        <f>IF(DATA_GOES_HERE!L83="Wednesday",1," ")</f>
        <v xml:space="preserve"> </v>
      </c>
      <c r="Z181">
        <f>IF(DATA_GOES_HERE!L83="Thursday",1," ")</f>
        <v>1</v>
      </c>
      <c r="AA181" t="str">
        <f>IF(DATA_GOES_HERE!L83="Friday",1," ")</f>
        <v xml:space="preserve"> </v>
      </c>
      <c r="AB181" t="str">
        <f>IF(DATA_GOES_HERE!L83="Saturday",1," ")</f>
        <v xml:space="preserve"> </v>
      </c>
      <c r="AC181" t="str">
        <f>IF(DATA_GOES_HERE!L83="Sunday",1," ")</f>
        <v xml:space="preserve"> </v>
      </c>
    </row>
    <row r="182" spans="1:29" x14ac:dyDescent="0.25">
      <c r="A182" s="7" t="s">
        <v>153</v>
      </c>
      <c r="B182" t="str">
        <f>DATA_GOES_HERE!A182</f>
        <v xml:space="preserve"> Gentle Yoga for All Levels</v>
      </c>
      <c r="E182" s="9" t="str">
        <f>IF((ISTEXT(DATA_GOES_HERE!F84)),(DATA_GOES_HERE!F84),"")</f>
        <v/>
      </c>
      <c r="F182" t="str">
        <f>DATA_GOES_HERE!AI182</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182" s="1">
        <f>DATA_GOES_HERE!J182</f>
        <v>42494</v>
      </c>
      <c r="H182" s="1">
        <f>DATA_GOES_HERE!R182</f>
        <v>42494</v>
      </c>
      <c r="I182" s="1">
        <f t="shared" ca="1" si="3"/>
        <v>42423</v>
      </c>
      <c r="J182">
        <v>0</v>
      </c>
      <c r="K182">
        <v>31158</v>
      </c>
      <c r="L182" t="s">
        <v>161</v>
      </c>
      <c r="M182">
        <f>VLOOKUP(DATA_GOES_HERE!Y182,VENUEID!$A$2:$B$28,2,TRUE)</f>
        <v>34423</v>
      </c>
      <c r="N182">
        <f>VLOOKUP(DATA_GOES_HERE!AH182,eventTypeID!$A:$C,3,TRUE)</f>
        <v>11</v>
      </c>
      <c r="Q182" t="str">
        <f>VLOOKUP(DATA_GOES_HERE!Y84,VENUEID!$A$2:$C205,3,TRUE)</f>
        <v>(615) 862-5854</v>
      </c>
      <c r="R182" s="8">
        <f>DATA_GOES_HERE!M84</f>
        <v>0.75</v>
      </c>
      <c r="W182" t="str">
        <f>IF(DATA_GOES_HERE!L84="Monday",1," ")</f>
        <v xml:space="preserve"> </v>
      </c>
      <c r="X182" t="str">
        <f>IF(DATA_GOES_HERE!L84="Tuesday",1," ")</f>
        <v xml:space="preserve"> </v>
      </c>
      <c r="Y182" t="str">
        <f>IF(DATA_GOES_HERE!L84="Wednesday",1," ")</f>
        <v xml:space="preserve"> </v>
      </c>
      <c r="Z182">
        <f>IF(DATA_GOES_HERE!L84="Thursday",1," ")</f>
        <v>1</v>
      </c>
      <c r="AA182" t="str">
        <f>IF(DATA_GOES_HERE!L84="Friday",1," ")</f>
        <v xml:space="preserve"> </v>
      </c>
      <c r="AB182" t="str">
        <f>IF(DATA_GOES_HERE!L84="Saturday",1," ")</f>
        <v xml:space="preserve"> </v>
      </c>
      <c r="AC182" t="str">
        <f>IF(DATA_GOES_HERE!L84="Sunday",1," ")</f>
        <v xml:space="preserve"> </v>
      </c>
    </row>
    <row r="183" spans="1:29" x14ac:dyDescent="0.25">
      <c r="A183" s="7" t="s">
        <v>153</v>
      </c>
      <c r="B183" t="str">
        <f>DATA_GOES_HERE!A183</f>
        <v xml:space="preserve"> Create A Family Tree</v>
      </c>
      <c r="E183" s="9" t="str">
        <f>IF((ISTEXT(DATA_GOES_HERE!F85)),(DATA_GOES_HERE!F85),"")</f>
        <v/>
      </c>
      <c r="F183" t="str">
        <f>DATA_GOES_HERE!AI183</f>
        <v>Create a family tree - real or imagined - using found objects. Presented by Turnip Green Creative Reuse.</v>
      </c>
      <c r="G183" s="1">
        <f>DATA_GOES_HERE!J183</f>
        <v>42494</v>
      </c>
      <c r="H183" s="1">
        <f>DATA_GOES_HERE!R183</f>
        <v>42494</v>
      </c>
      <c r="I183" s="1">
        <f t="shared" ca="1" si="3"/>
        <v>42423</v>
      </c>
      <c r="J183">
        <v>0</v>
      </c>
      <c r="K183">
        <v>31158</v>
      </c>
      <c r="L183" t="s">
        <v>161</v>
      </c>
      <c r="M183">
        <f>VLOOKUP(DATA_GOES_HERE!Y183,VENUEID!$A$2:$B$28,2,TRUE)</f>
        <v>34423</v>
      </c>
      <c r="N183">
        <f>VLOOKUP(DATA_GOES_HERE!AH183,eventTypeID!$A:$C,3,TRUE)</f>
        <v>11</v>
      </c>
      <c r="Q183" t="str">
        <f>VLOOKUP(DATA_GOES_HERE!Y85,VENUEID!$A$2:$C206,3,TRUE)</f>
        <v>(615) 862-5854</v>
      </c>
      <c r="R183" s="8">
        <f>DATA_GOES_HERE!M85</f>
        <v>0.67708333333333337</v>
      </c>
      <c r="W183" t="str">
        <f>IF(DATA_GOES_HERE!L85="Monday",1," ")</f>
        <v xml:space="preserve"> </v>
      </c>
      <c r="X183" t="str">
        <f>IF(DATA_GOES_HERE!L85="Tuesday",1," ")</f>
        <v xml:space="preserve"> </v>
      </c>
      <c r="Y183" t="str">
        <f>IF(DATA_GOES_HERE!L85="Wednesday",1," ")</f>
        <v xml:space="preserve"> </v>
      </c>
      <c r="Z183" t="str">
        <f>IF(DATA_GOES_HERE!L85="Thursday",1," ")</f>
        <v xml:space="preserve"> </v>
      </c>
      <c r="AA183">
        <f>IF(DATA_GOES_HERE!L85="Friday",1," ")</f>
        <v>1</v>
      </c>
      <c r="AB183" t="str">
        <f>IF(DATA_GOES_HERE!L85="Saturday",1," ")</f>
        <v xml:space="preserve"> </v>
      </c>
      <c r="AC183" t="str">
        <f>IF(DATA_GOES_HERE!L85="Sunday",1," ")</f>
        <v xml:space="preserve"> </v>
      </c>
    </row>
    <row r="184" spans="1:29" x14ac:dyDescent="0.25">
      <c r="A184" s="7" t="s">
        <v>153</v>
      </c>
      <c r="B184" t="str">
        <f>DATA_GOES_HERE!A184</f>
        <v xml:space="preserve"> Mindfulness Meditation</v>
      </c>
      <c r="E184" s="9" t="str">
        <f>IF((ISTEXT(DATA_GOES_HERE!F86)),(DATA_GOES_HERE!F86),"")</f>
        <v/>
      </c>
      <c r="F184" t="str">
        <f>DATA_GOES_HERE!AI184</f>
        <v>Every 1st Wednesday. Lisa Ernst, meditation teacher and founder of One Dharma Nashville, will demonstrate mindfulness techniques to help you reduce stress and increase overall well-being.</v>
      </c>
      <c r="G184" s="1">
        <f>DATA_GOES_HERE!J184</f>
        <v>42494</v>
      </c>
      <c r="H184" s="1">
        <f>DATA_GOES_HERE!R184</f>
        <v>42494</v>
      </c>
      <c r="I184" s="1">
        <f t="shared" ca="1" si="3"/>
        <v>42423</v>
      </c>
      <c r="J184">
        <v>0</v>
      </c>
      <c r="K184">
        <v>31158</v>
      </c>
      <c r="L184" t="s">
        <v>161</v>
      </c>
      <c r="M184">
        <f>VLOOKUP(DATA_GOES_HERE!Y184,VENUEID!$A$2:$B$28,2,TRUE)</f>
        <v>34423</v>
      </c>
      <c r="N184">
        <f>VLOOKUP(DATA_GOES_HERE!AH184,eventTypeID!$A:$C,3,TRUE)</f>
        <v>11</v>
      </c>
      <c r="Q184" t="str">
        <f>VLOOKUP(DATA_GOES_HERE!Y86,VENUEID!$A$2:$C207,3,TRUE)</f>
        <v>(615) 862-5854</v>
      </c>
      <c r="R184" s="8">
        <f>DATA_GOES_HERE!M86</f>
        <v>0.42708333333333331</v>
      </c>
      <c r="W184" t="str">
        <f>IF(DATA_GOES_HERE!L86="Monday",1," ")</f>
        <v xml:space="preserve"> </v>
      </c>
      <c r="X184" t="str">
        <f>IF(DATA_GOES_HERE!L86="Tuesday",1," ")</f>
        <v xml:space="preserve"> </v>
      </c>
      <c r="Y184" t="str">
        <f>IF(DATA_GOES_HERE!L86="Wednesday",1," ")</f>
        <v xml:space="preserve"> </v>
      </c>
      <c r="Z184" t="str">
        <f>IF(DATA_GOES_HERE!L86="Thursday",1," ")</f>
        <v xml:space="preserve"> </v>
      </c>
      <c r="AA184" t="str">
        <f>IF(DATA_GOES_HERE!L86="Friday",1," ")</f>
        <v xml:space="preserve"> </v>
      </c>
      <c r="AB184">
        <f>IF(DATA_GOES_HERE!L86="Saturday",1," ")</f>
        <v>1</v>
      </c>
      <c r="AC184" t="str">
        <f>IF(DATA_GOES_HERE!L86="Sunday",1," ")</f>
        <v xml:space="preserve"> </v>
      </c>
    </row>
    <row r="185" spans="1:29" x14ac:dyDescent="0.25">
      <c r="A185" s="7" t="s">
        <v>153</v>
      </c>
      <c r="B185" t="str">
        <f>DATA_GOES_HERE!A185</f>
        <v xml:space="preserve"> Crayon Kids: Crafts and Fun</v>
      </c>
      <c r="E185" s="9" t="str">
        <f>IF(DATA_GOES_HERE!F87,F185,"")</f>
        <v/>
      </c>
      <c r="F185" t="str">
        <f>DATA_GOES_HERE!AI185</f>
        <v>Every Thursday, join Ms. Katie at the library for some crafty fun!</v>
      </c>
      <c r="G185" s="1">
        <f>DATA_GOES_HERE!J185</f>
        <v>42495</v>
      </c>
      <c r="H185" s="1">
        <f>DATA_GOES_HERE!R185</f>
        <v>42495</v>
      </c>
      <c r="I185" s="1">
        <f t="shared" ca="1" si="3"/>
        <v>42423</v>
      </c>
      <c r="J185">
        <v>0</v>
      </c>
      <c r="K185">
        <v>31158</v>
      </c>
      <c r="L185" t="s">
        <v>161</v>
      </c>
      <c r="M185">
        <f>VLOOKUP(DATA_GOES_HERE!Y185,VENUEID!$A$2:$B$28,2,TRUE)</f>
        <v>34423</v>
      </c>
      <c r="N185">
        <f>VLOOKUP(DATA_GOES_HERE!AH185,eventTypeID!$A:$C,3,TRUE)</f>
        <v>11</v>
      </c>
      <c r="Q185" t="str">
        <f>VLOOKUP(DATA_GOES_HERE!Y87,VENUEID!$A$2:$C208,3,TRUE)</f>
        <v>(615) 862-5854</v>
      </c>
      <c r="R185" s="8">
        <f>DATA_GOES_HERE!M87</f>
        <v>0.42708333333333331</v>
      </c>
      <c r="W185" t="str">
        <f>IF(DATA_GOES_HERE!L87="Monday",1," ")</f>
        <v xml:space="preserve"> </v>
      </c>
      <c r="X185" t="str">
        <f>IF(DATA_GOES_HERE!L87="Tuesday",1," ")</f>
        <v xml:space="preserve"> </v>
      </c>
      <c r="Y185" t="str">
        <f>IF(DATA_GOES_HERE!L87="Wednesday",1," ")</f>
        <v xml:space="preserve"> </v>
      </c>
      <c r="Z185" t="str">
        <f>IF(DATA_GOES_HERE!L87="Thursday",1," ")</f>
        <v xml:space="preserve"> </v>
      </c>
      <c r="AA185" t="str">
        <f>IF(DATA_GOES_HERE!L87="Friday",1," ")</f>
        <v xml:space="preserve"> </v>
      </c>
      <c r="AB185">
        <f>IF(DATA_GOES_HERE!L87="Saturday",1," ")</f>
        <v>1</v>
      </c>
      <c r="AC185" t="str">
        <f>IF(DATA_GOES_HERE!L87="Sunday",1," ")</f>
        <v xml:space="preserve"> </v>
      </c>
    </row>
    <row r="186" spans="1:29" x14ac:dyDescent="0.25">
      <c r="A186" s="7" t="s">
        <v>153</v>
      </c>
      <c r="B186" t="str">
        <f>DATA_GOES_HERE!A186</f>
        <v xml:space="preserve"> Scrabble Group for All Levels</v>
      </c>
      <c r="E186" s="9" t="str">
        <f>IF(DATA_GOES_HERE!F88,F186,"")</f>
        <v/>
      </c>
      <c r="F186" t="str">
        <f>DATA_GOES_HERE!AI186</f>
        <v>Every Thursday, play Scrabble the old-fashioned way&amp;hellip; on a board! All levels of players welcome. Bring your board if you have one.</v>
      </c>
      <c r="G186" s="1">
        <f>DATA_GOES_HERE!J186</f>
        <v>42495</v>
      </c>
      <c r="H186" s="1">
        <f>DATA_GOES_HERE!R186</f>
        <v>42495</v>
      </c>
      <c r="I186" s="1">
        <f t="shared" ca="1" si="3"/>
        <v>42423</v>
      </c>
      <c r="J186">
        <v>0</v>
      </c>
      <c r="K186">
        <v>31158</v>
      </c>
      <c r="L186" t="s">
        <v>161</v>
      </c>
      <c r="M186">
        <f>VLOOKUP(DATA_GOES_HERE!Y186,VENUEID!$A$2:$B$28,2,TRUE)</f>
        <v>34423</v>
      </c>
      <c r="N186">
        <f>VLOOKUP(DATA_GOES_HERE!AH186,eventTypeID!$A:$C,3,TRUE)</f>
        <v>11</v>
      </c>
      <c r="Q186" t="str">
        <f>VLOOKUP(DATA_GOES_HERE!Y88,VENUEID!$A$2:$C209,3,TRUE)</f>
        <v>(615) 862-5854</v>
      </c>
      <c r="R186" s="8">
        <f>DATA_GOES_HERE!M88</f>
        <v>0.5625</v>
      </c>
      <c r="W186" t="str">
        <f>IF(DATA_GOES_HERE!L88="Monday",1," ")</f>
        <v xml:space="preserve"> </v>
      </c>
      <c r="X186" t="str">
        <f>IF(DATA_GOES_HERE!L88="Tuesday",1," ")</f>
        <v xml:space="preserve"> </v>
      </c>
      <c r="Y186" t="str">
        <f>IF(DATA_GOES_HERE!L88="Wednesday",1," ")</f>
        <v xml:space="preserve"> </v>
      </c>
      <c r="Z186" t="str">
        <f>IF(DATA_GOES_HERE!L88="Thursday",1," ")</f>
        <v xml:space="preserve"> </v>
      </c>
      <c r="AA186" t="str">
        <f>IF(DATA_GOES_HERE!L88="Friday",1," ")</f>
        <v xml:space="preserve"> </v>
      </c>
      <c r="AB186">
        <f>IF(DATA_GOES_HERE!L88="Saturday",1," ")</f>
        <v>1</v>
      </c>
      <c r="AC186" t="str">
        <f>IF(DATA_GOES_HERE!L88="Sunday",1," ")</f>
        <v xml:space="preserve"> </v>
      </c>
    </row>
    <row r="187" spans="1:29" x14ac:dyDescent="0.25">
      <c r="A187" s="7" t="s">
        <v>153</v>
      </c>
      <c r="B187" t="str">
        <f>DATA_GOES_HERE!A187</f>
        <v xml:space="preserve"> Teen Studio: Crafts, Gaming, Robotics, and More</v>
      </c>
      <c r="E187" s="9" t="str">
        <f>IF(DATA_GOES_HERE!F89,F187,"")</f>
        <v/>
      </c>
      <c r="F187" t="str">
        <f>DATA_GOES_HERE!AI187</f>
        <v>Monday-Thursday when school is in session. We do something different each week, including crafts, gaming, robotics, 3D printing, and more. Join the fun after school! Grades 5-12.</v>
      </c>
      <c r="G187" s="1">
        <f>DATA_GOES_HERE!J187</f>
        <v>42495</v>
      </c>
      <c r="H187" s="1">
        <f>DATA_GOES_HERE!R187</f>
        <v>42495</v>
      </c>
      <c r="I187" s="1">
        <f t="shared" ca="1" si="3"/>
        <v>42423</v>
      </c>
      <c r="J187">
        <v>0</v>
      </c>
      <c r="K187">
        <v>31158</v>
      </c>
      <c r="L187" t="s">
        <v>161</v>
      </c>
      <c r="M187">
        <f>VLOOKUP(DATA_GOES_HERE!Y187,VENUEID!$A$2:$B$28,2,TRUE)</f>
        <v>34423</v>
      </c>
      <c r="N187">
        <f>VLOOKUP(DATA_GOES_HERE!AH187,eventTypeID!$A:$C,3,TRUE)</f>
        <v>35</v>
      </c>
      <c r="Q187" t="str">
        <f>VLOOKUP(DATA_GOES_HERE!Y89,VENUEID!$A$2:$C210,3,TRUE)</f>
        <v>(615) 862-5854</v>
      </c>
      <c r="R187" s="8">
        <f>DATA_GOES_HERE!M89</f>
        <v>0.58333333333333337</v>
      </c>
      <c r="W187" t="str">
        <f>IF(DATA_GOES_HERE!L89="Monday",1," ")</f>
        <v xml:space="preserve"> </v>
      </c>
      <c r="X187" t="str">
        <f>IF(DATA_GOES_HERE!L89="Tuesday",1," ")</f>
        <v xml:space="preserve"> </v>
      </c>
      <c r="Y187" t="str">
        <f>IF(DATA_GOES_HERE!L89="Wednesday",1," ")</f>
        <v xml:space="preserve"> </v>
      </c>
      <c r="Z187" t="str">
        <f>IF(DATA_GOES_HERE!L89="Thursday",1," ")</f>
        <v xml:space="preserve"> </v>
      </c>
      <c r="AA187" t="str">
        <f>IF(DATA_GOES_HERE!L89="Friday",1," ")</f>
        <v xml:space="preserve"> </v>
      </c>
      <c r="AB187">
        <f>IF(DATA_GOES_HERE!L89="Saturday",1," ")</f>
        <v>1</v>
      </c>
      <c r="AC187" t="str">
        <f>IF(DATA_GOES_HERE!L89="Sunday",1," ")</f>
        <v xml:space="preserve"> </v>
      </c>
    </row>
    <row r="188" spans="1:29" x14ac:dyDescent="0.25">
      <c r="A188" s="7" t="s">
        <v>153</v>
      </c>
      <c r="B188" t="str">
        <f>DATA_GOES_HERE!A188</f>
        <v xml:space="preserve"> Music Production Workshop</v>
      </c>
      <c r="E188" s="9" t="str">
        <f>IF(DATA_GOES_HERE!F90,F188,"")</f>
        <v/>
      </c>
      <c r="F188" t="str">
        <f>DATA_GOES_HERE!AI188</f>
        <v>Every Thursday when school is in session. Learn how to make beats and music tracks using Logic Pro. These workshops are open to producers of all levels, as well as songwriters, singers, rappers, and anyone interested in producing their own music. Grades 7-12.</v>
      </c>
      <c r="G188" s="1">
        <f>DATA_GOES_HERE!J188</f>
        <v>42495</v>
      </c>
      <c r="H188" s="1">
        <f>DATA_GOES_HERE!R188</f>
        <v>42495</v>
      </c>
      <c r="I188" s="1">
        <f t="shared" ca="1" si="3"/>
        <v>42423</v>
      </c>
      <c r="J188">
        <v>0</v>
      </c>
      <c r="K188">
        <v>31158</v>
      </c>
      <c r="L188" t="s">
        <v>161</v>
      </c>
      <c r="M188">
        <f>VLOOKUP(DATA_GOES_HERE!Y188,VENUEID!$A$2:$B$28,2,TRUE)</f>
        <v>34423</v>
      </c>
      <c r="N188">
        <f>VLOOKUP(DATA_GOES_HERE!AH188,eventTypeID!$A:$C,3,TRUE)</f>
        <v>35</v>
      </c>
      <c r="Q188" t="str">
        <f>VLOOKUP(DATA_GOES_HERE!Y90,VENUEID!$A$2:$C211,3,TRUE)</f>
        <v>(615) 862-5854</v>
      </c>
      <c r="R188" s="8">
        <f>DATA_GOES_HERE!M90</f>
        <v>0.42708333333333331</v>
      </c>
      <c r="W188">
        <f>IF(DATA_GOES_HERE!L90="Monday",1," ")</f>
        <v>1</v>
      </c>
      <c r="X188" t="str">
        <f>IF(DATA_GOES_HERE!L90="Tuesday",1," ")</f>
        <v xml:space="preserve"> </v>
      </c>
      <c r="Y188" t="str">
        <f>IF(DATA_GOES_HERE!L90="Wednesday",1," ")</f>
        <v xml:space="preserve"> </v>
      </c>
      <c r="Z188" t="str">
        <f>IF(DATA_GOES_HERE!L90="Thursday",1," ")</f>
        <v xml:space="preserve"> </v>
      </c>
      <c r="AA188" t="str">
        <f>IF(DATA_GOES_HERE!L90="Friday",1," ")</f>
        <v xml:space="preserve"> </v>
      </c>
      <c r="AB188" t="str">
        <f>IF(DATA_GOES_HERE!L90="Saturday",1," ")</f>
        <v xml:space="preserve"> </v>
      </c>
      <c r="AC188" t="str">
        <f>IF(DATA_GOES_HERE!L90="Sunday",1," ")</f>
        <v xml:space="preserve"> </v>
      </c>
    </row>
    <row r="189" spans="1:29" x14ac:dyDescent="0.25">
      <c r="A189" s="7" t="s">
        <v>153</v>
      </c>
      <c r="B189" t="str">
        <f>DATA_GOES_HERE!A189</f>
        <v xml:space="preserve"> Teen Studio: Crafts, Gaming, Robotics, and More</v>
      </c>
      <c r="E189" s="9" t="str">
        <f>IF(DATA_GOES_HERE!F91,F189,"")</f>
        <v/>
      </c>
      <c r="F189" t="str">
        <f>DATA_GOES_HERE!AI189</f>
        <v>Monday-Thursday when school is in session. We do something different each week, including crafts, gaming, robotics, 3D printing, and more. Join the fun after school! Grades 5-12.</v>
      </c>
      <c r="G189" s="1">
        <f>DATA_GOES_HERE!J189</f>
        <v>42496</v>
      </c>
      <c r="H189" s="1">
        <f>DATA_GOES_HERE!R189</f>
        <v>42496</v>
      </c>
      <c r="I189" s="1">
        <f t="shared" ca="1" si="3"/>
        <v>42423</v>
      </c>
      <c r="J189">
        <v>0</v>
      </c>
      <c r="K189">
        <v>31158</v>
      </c>
      <c r="L189" t="s">
        <v>161</v>
      </c>
      <c r="M189">
        <f>VLOOKUP(DATA_GOES_HERE!Y189,VENUEID!$A$2:$B$28,2,TRUE)</f>
        <v>34423</v>
      </c>
      <c r="N189">
        <f>VLOOKUP(DATA_GOES_HERE!AH189,eventTypeID!$A:$C,3,TRUE)</f>
        <v>35</v>
      </c>
      <c r="Q189" t="str">
        <f>VLOOKUP(DATA_GOES_HERE!Y91,VENUEID!$A$2:$C212,3,TRUE)</f>
        <v>(615) 862-5854</v>
      </c>
      <c r="R189" s="8">
        <f>DATA_GOES_HERE!M91</f>
        <v>0.45833333333333331</v>
      </c>
      <c r="W189">
        <f>IF(DATA_GOES_HERE!L91="Monday",1," ")</f>
        <v>1</v>
      </c>
      <c r="X189" t="str">
        <f>IF(DATA_GOES_HERE!L91="Tuesday",1," ")</f>
        <v xml:space="preserve"> </v>
      </c>
      <c r="Y189" t="str">
        <f>IF(DATA_GOES_HERE!L91="Wednesday",1," ")</f>
        <v xml:space="preserve"> </v>
      </c>
      <c r="Z189" t="str">
        <f>IF(DATA_GOES_HERE!L91="Thursday",1," ")</f>
        <v xml:space="preserve"> </v>
      </c>
      <c r="AA189" t="str">
        <f>IF(DATA_GOES_HERE!L91="Friday",1," ")</f>
        <v xml:space="preserve"> </v>
      </c>
      <c r="AB189" t="str">
        <f>IF(DATA_GOES_HERE!L91="Saturday",1," ")</f>
        <v xml:space="preserve"> </v>
      </c>
      <c r="AC189" t="str">
        <f>IF(DATA_GOES_HERE!L91="Sunday",1," ")</f>
        <v xml:space="preserve"> </v>
      </c>
    </row>
    <row r="190" spans="1:29" x14ac:dyDescent="0.25">
      <c r="A190" s="7" t="s">
        <v>153</v>
      </c>
      <c r="B190" t="str">
        <f>DATA_GOES_HERE!A190</f>
        <v xml:space="preserve"> Storyland Saturdays: Preschool Story Time</v>
      </c>
      <c r="E190" s="9" t="str">
        <f>IF(DATA_GOES_HERE!F92,F190,"")</f>
        <v/>
      </c>
      <c r="F190" t="str">
        <f>DATA_GOES_HERE!AI190</f>
        <v>Every Saturday, come to the library for some super stories, songs, and silliness!</v>
      </c>
      <c r="G190" s="1">
        <f>DATA_GOES_HERE!J190</f>
        <v>42497</v>
      </c>
      <c r="H190" s="1">
        <f>DATA_GOES_HERE!R190</f>
        <v>42497</v>
      </c>
      <c r="I190" s="1">
        <f t="shared" ca="1" si="3"/>
        <v>42423</v>
      </c>
      <c r="J190">
        <v>0</v>
      </c>
      <c r="K190">
        <v>31158</v>
      </c>
      <c r="L190" t="s">
        <v>161</v>
      </c>
      <c r="M190">
        <f>VLOOKUP(DATA_GOES_HERE!Y190,VENUEID!$A$2:$B$28,2,TRUE)</f>
        <v>34423</v>
      </c>
      <c r="N190">
        <f>VLOOKUP(DATA_GOES_HERE!AH190,eventTypeID!$A:$C,3,TRUE)</f>
        <v>47</v>
      </c>
      <c r="Q190" t="str">
        <f>VLOOKUP(DATA_GOES_HERE!Y92,VENUEID!$A$2:$C213,3,TRUE)</f>
        <v>(615) 862-5854</v>
      </c>
      <c r="R190" s="8">
        <f>DATA_GOES_HERE!M92</f>
        <v>0.67708333333333337</v>
      </c>
      <c r="W190">
        <f>IF(DATA_GOES_HERE!L92="Monday",1," ")</f>
        <v>1</v>
      </c>
      <c r="X190" t="str">
        <f>IF(DATA_GOES_HERE!L92="Tuesday",1," ")</f>
        <v xml:space="preserve"> </v>
      </c>
      <c r="Y190" t="str">
        <f>IF(DATA_GOES_HERE!L92="Wednesday",1," ")</f>
        <v xml:space="preserve"> </v>
      </c>
      <c r="Z190" t="str">
        <f>IF(DATA_GOES_HERE!L92="Thursday",1," ")</f>
        <v xml:space="preserve"> </v>
      </c>
      <c r="AA190" t="str">
        <f>IF(DATA_GOES_HERE!L92="Friday",1," ")</f>
        <v xml:space="preserve"> </v>
      </c>
      <c r="AB190" t="str">
        <f>IF(DATA_GOES_HERE!L92="Saturday",1," ")</f>
        <v xml:space="preserve"> </v>
      </c>
      <c r="AC190" t="str">
        <f>IF(DATA_GOES_HERE!L92="Sunday",1," ")</f>
        <v xml:space="preserve"> </v>
      </c>
    </row>
    <row r="191" spans="1:29" x14ac:dyDescent="0.25">
      <c r="A191" s="7" t="s">
        <v>153</v>
      </c>
      <c r="B191" t="str">
        <f>DATA_GOES_HERE!A191</f>
        <v xml:space="preserve"> READing Paws: Read with Snickers</v>
      </c>
      <c r="E191" s="9" t="str">
        <f>IF(DATA_GOES_HERE!F93,F191,"")</f>
        <v/>
      </c>
      <c r="F191" t="str">
        <f>DATA_GOES_HERE!AI191</f>
        <v>Every 1st Saturday, visit with Snickers the dog, your canine friend who loves to listen while you read aloud. Bring your own book or choose one from the library. Registration is required. Please call (615) 862-5854 to register.</v>
      </c>
      <c r="G191" s="1">
        <f>DATA_GOES_HERE!J191</f>
        <v>42497</v>
      </c>
      <c r="H191" s="1">
        <f>DATA_GOES_HERE!R191</f>
        <v>42497</v>
      </c>
      <c r="I191" s="1">
        <f t="shared" ca="1" si="3"/>
        <v>42423</v>
      </c>
      <c r="J191">
        <v>0</v>
      </c>
      <c r="K191">
        <v>31158</v>
      </c>
      <c r="L191" t="s">
        <v>161</v>
      </c>
      <c r="M191">
        <f>VLOOKUP(DATA_GOES_HERE!Y191,VENUEID!$A$2:$B$28,2,TRUE)</f>
        <v>34423</v>
      </c>
      <c r="N191">
        <f>VLOOKUP(DATA_GOES_HERE!AH191,eventTypeID!$A:$C,3,TRUE)</f>
        <v>47</v>
      </c>
      <c r="Q191" t="str">
        <f>VLOOKUP(DATA_GOES_HERE!Y93,VENUEID!$A$2:$C214,3,TRUE)</f>
        <v>(615) 862-5854</v>
      </c>
      <c r="R191" s="8">
        <f>DATA_GOES_HERE!M93</f>
        <v>0.67708333333333337</v>
      </c>
      <c r="W191">
        <f>IF(DATA_GOES_HERE!L93="Monday",1," ")</f>
        <v>1</v>
      </c>
      <c r="X191" t="str">
        <f>IF(DATA_GOES_HERE!L93="Tuesday",1," ")</f>
        <v xml:space="preserve"> </v>
      </c>
      <c r="Y191" t="str">
        <f>IF(DATA_GOES_HERE!L93="Wednesday",1," ")</f>
        <v xml:space="preserve"> </v>
      </c>
      <c r="Z191" t="str">
        <f>IF(DATA_GOES_HERE!L93="Thursday",1," ")</f>
        <v xml:space="preserve"> </v>
      </c>
      <c r="AA191" t="str">
        <f>IF(DATA_GOES_HERE!L93="Friday",1," ")</f>
        <v xml:space="preserve"> </v>
      </c>
      <c r="AB191" t="str">
        <f>IF(DATA_GOES_HERE!L93="Saturday",1," ")</f>
        <v xml:space="preserve"> </v>
      </c>
      <c r="AC191" t="str">
        <f>IF(DATA_GOES_HERE!L93="Sunday",1," ")</f>
        <v xml:space="preserve"> </v>
      </c>
    </row>
    <row r="192" spans="1:29" x14ac:dyDescent="0.25">
      <c r="A192" s="7" t="s">
        <v>153</v>
      </c>
      <c r="B192" t="str">
        <f>DATA_GOES_HERE!A192</f>
        <v xml:space="preserve"> Mother Goose Moments</v>
      </c>
      <c r="E192" s="9" t="str">
        <f>IF(DATA_GOES_HERE!F94,F192,"")</f>
        <v/>
      </c>
      <c r="F192" t="str">
        <f>DATA_GOES_HERE!AI192</f>
        <v>Every Monday, babies and their caregivers are welcome to join Miss Donna for rhymes, songs, fingerplays, ABCs, 123s, stories, and more. For babies through 24 months old.</v>
      </c>
      <c r="G192" s="1">
        <f>DATA_GOES_HERE!J192</f>
        <v>42499</v>
      </c>
      <c r="H192" s="1">
        <f>DATA_GOES_HERE!R192</f>
        <v>42499</v>
      </c>
      <c r="I192" s="1">
        <f t="shared" ca="1" si="3"/>
        <v>42423</v>
      </c>
      <c r="J192">
        <v>0</v>
      </c>
      <c r="K192">
        <v>31158</v>
      </c>
      <c r="L192" t="s">
        <v>161</v>
      </c>
      <c r="M192">
        <f>VLOOKUP(DATA_GOES_HERE!Y192,VENUEID!$A$2:$B$28,2,TRUE)</f>
        <v>34423</v>
      </c>
      <c r="N192">
        <f>VLOOKUP(DATA_GOES_HERE!AH192,eventTypeID!$A:$C,3,TRUE)</f>
        <v>47</v>
      </c>
      <c r="Q192" t="str">
        <f>VLOOKUP(DATA_GOES_HERE!Y94,VENUEID!$A$2:$C215,3,TRUE)</f>
        <v>(615) 862-5854</v>
      </c>
      <c r="R192" s="8">
        <f>DATA_GOES_HERE!M94</f>
        <v>0.77083333333333337</v>
      </c>
      <c r="W192">
        <f>IF(DATA_GOES_HERE!L94="Monday",1," ")</f>
        <v>1</v>
      </c>
      <c r="X192" t="str">
        <f>IF(DATA_GOES_HERE!L94="Tuesday",1," ")</f>
        <v xml:space="preserve"> </v>
      </c>
      <c r="Y192" t="str">
        <f>IF(DATA_GOES_HERE!L94="Wednesday",1," ")</f>
        <v xml:space="preserve"> </v>
      </c>
      <c r="Z192" t="str">
        <f>IF(DATA_GOES_HERE!L94="Thursday",1," ")</f>
        <v xml:space="preserve"> </v>
      </c>
      <c r="AA192" t="str">
        <f>IF(DATA_GOES_HERE!L94="Friday",1," ")</f>
        <v xml:space="preserve"> </v>
      </c>
      <c r="AB192" t="str">
        <f>IF(DATA_GOES_HERE!L94="Saturday",1," ")</f>
        <v xml:space="preserve"> </v>
      </c>
      <c r="AC192" t="str">
        <f>IF(DATA_GOES_HERE!L94="Sunday",1," ")</f>
        <v xml:space="preserve"> </v>
      </c>
    </row>
    <row r="193" spans="1:29" x14ac:dyDescent="0.25">
      <c r="A193" s="7" t="s">
        <v>153</v>
      </c>
      <c r="B193" t="str">
        <f>DATA_GOES_HERE!A193</f>
        <v xml:space="preserve"> Teen Studio: Crafts, Gaming, Robotics, and More</v>
      </c>
      <c r="E193" s="9" t="str">
        <f>IF(DATA_GOES_HERE!F95,F193,"")</f>
        <v/>
      </c>
      <c r="F193" t="str">
        <f>DATA_GOES_HERE!AI193</f>
        <v>Monday-Thursday when school is in session. We do something different each week, including crafts, gaming, robotics, 3D printing, and more. Join the fun after school! Grades 5-12.</v>
      </c>
      <c r="G193" s="1">
        <f>DATA_GOES_HERE!J193</f>
        <v>42499</v>
      </c>
      <c r="H193" s="1">
        <f>DATA_GOES_HERE!R193</f>
        <v>42499</v>
      </c>
      <c r="I193" s="1">
        <f t="shared" ca="1" si="3"/>
        <v>42423</v>
      </c>
      <c r="J193">
        <v>0</v>
      </c>
      <c r="K193">
        <v>31158</v>
      </c>
      <c r="L193" t="s">
        <v>161</v>
      </c>
      <c r="M193">
        <f>VLOOKUP(DATA_GOES_HERE!Y193,VENUEID!$A$2:$B$28,2,TRUE)</f>
        <v>34423</v>
      </c>
      <c r="N193">
        <f>VLOOKUP(DATA_GOES_HERE!AH193,eventTypeID!$A:$C,3,TRUE)</f>
        <v>35</v>
      </c>
      <c r="Q193" t="str">
        <f>VLOOKUP(DATA_GOES_HERE!Y95,VENUEID!$A$2:$C216,3,TRUE)</f>
        <v>(615) 862-5854</v>
      </c>
      <c r="R193" s="8">
        <f>DATA_GOES_HERE!M95</f>
        <v>0.66666666666666663</v>
      </c>
      <c r="W193" t="str">
        <f>IF(DATA_GOES_HERE!L95="Monday",1," ")</f>
        <v xml:space="preserve"> </v>
      </c>
      <c r="X193">
        <f>IF(DATA_GOES_HERE!L95="Tuesday",1," ")</f>
        <v>1</v>
      </c>
      <c r="Y193" t="str">
        <f>IF(DATA_GOES_HERE!L95="Wednesday",1," ")</f>
        <v xml:space="preserve"> </v>
      </c>
      <c r="Z193" t="str">
        <f>IF(DATA_GOES_HERE!L95="Thursday",1," ")</f>
        <v xml:space="preserve"> </v>
      </c>
      <c r="AA193" t="str">
        <f>IF(DATA_GOES_HERE!L95="Friday",1," ")</f>
        <v xml:space="preserve"> </v>
      </c>
      <c r="AB193" t="str">
        <f>IF(DATA_GOES_HERE!L95="Saturday",1," ")</f>
        <v xml:space="preserve"> </v>
      </c>
      <c r="AC193" t="str">
        <f>IF(DATA_GOES_HERE!L95="Sunday",1," ")</f>
        <v xml:space="preserve"> </v>
      </c>
    </row>
    <row r="194" spans="1:29" x14ac:dyDescent="0.25">
      <c r="A194" s="7" t="s">
        <v>153</v>
      </c>
      <c r="B194" t="str">
        <f>DATA_GOES_HERE!A194</f>
        <v xml:space="preserve"> First-Time Homebuyers Workshop</v>
      </c>
      <c r="E194" s="9" t="str">
        <f>IF(DATA_GOES_HERE!F96,F194,"")</f>
        <v/>
      </c>
      <c r="F194" t="str">
        <f>DATA_GOES_HERE!AI194</f>
        <v>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v>
      </c>
      <c r="G194" s="1">
        <f>DATA_GOES_HERE!J194</f>
        <v>42499</v>
      </c>
      <c r="H194" s="1">
        <f>DATA_GOES_HERE!R194</f>
        <v>42499</v>
      </c>
      <c r="I194" s="1">
        <f t="shared" ca="1" si="3"/>
        <v>42423</v>
      </c>
      <c r="J194">
        <v>0</v>
      </c>
      <c r="K194">
        <v>31158</v>
      </c>
      <c r="L194" t="s">
        <v>161</v>
      </c>
      <c r="M194">
        <f>VLOOKUP(DATA_GOES_HERE!Y194,VENUEID!$A$2:$B$28,2,TRUE)</f>
        <v>34423</v>
      </c>
      <c r="N194">
        <f>VLOOKUP(DATA_GOES_HERE!AH194,eventTypeID!$A:$C,3,TRUE)</f>
        <v>11</v>
      </c>
      <c r="Q194" t="str">
        <f>VLOOKUP(DATA_GOES_HERE!Y96,VENUEID!$A$2:$C217,3,TRUE)</f>
        <v>(615) 862-5854</v>
      </c>
      <c r="R194" s="8">
        <f>DATA_GOES_HERE!M96</f>
        <v>0.67708333333333337</v>
      </c>
      <c r="W194" t="str">
        <f>IF(DATA_GOES_HERE!L96="Monday",1," ")</f>
        <v xml:space="preserve"> </v>
      </c>
      <c r="X194">
        <f>IF(DATA_GOES_HERE!L96="Tuesday",1," ")</f>
        <v>1</v>
      </c>
      <c r="Y194" t="str">
        <f>IF(DATA_GOES_HERE!L96="Wednesday",1," ")</f>
        <v xml:space="preserve"> </v>
      </c>
      <c r="Z194" t="str">
        <f>IF(DATA_GOES_HERE!L96="Thursday",1," ")</f>
        <v xml:space="preserve"> </v>
      </c>
      <c r="AA194" t="str">
        <f>IF(DATA_GOES_HERE!L96="Friday",1," ")</f>
        <v xml:space="preserve"> </v>
      </c>
      <c r="AB194" t="str">
        <f>IF(DATA_GOES_HERE!L96="Saturday",1," ")</f>
        <v xml:space="preserve"> </v>
      </c>
      <c r="AC194" t="str">
        <f>IF(DATA_GOES_HERE!L96="Sunday",1," ")</f>
        <v xml:space="preserve"> </v>
      </c>
    </row>
    <row r="195" spans="1:29" x14ac:dyDescent="0.25">
      <c r="A195" s="7" t="s">
        <v>153</v>
      </c>
      <c r="B195" t="str">
        <f>DATA_GOES_HERE!A195</f>
        <v xml:space="preserve"> Family Fun Time: Songs, Craft, and More</v>
      </c>
      <c r="E195" s="9" t="str">
        <f>IF(DATA_GOES_HERE!F97,F195,"")</f>
        <v/>
      </c>
      <c r="F195" t="str">
        <f>DATA_GOES_HERE!AI195</f>
        <v>Every Monday, join Ms. Katie for stories, songs, fingerplays, and a craft! Ages 3 to 5.</v>
      </c>
      <c r="G195" s="1">
        <f>DATA_GOES_HERE!J195</f>
        <v>42499</v>
      </c>
      <c r="H195" s="1">
        <f>DATA_GOES_HERE!R195</f>
        <v>42499</v>
      </c>
      <c r="I195" s="1">
        <f t="shared" ca="1" si="3"/>
        <v>42423</v>
      </c>
      <c r="J195">
        <v>0</v>
      </c>
      <c r="K195">
        <v>31158</v>
      </c>
      <c r="L195" t="s">
        <v>161</v>
      </c>
      <c r="M195">
        <f>VLOOKUP(DATA_GOES_HERE!Y195,VENUEID!$A$2:$B$28,2,TRUE)</f>
        <v>34423</v>
      </c>
      <c r="N195">
        <f>VLOOKUP(DATA_GOES_HERE!AH195,eventTypeID!$A:$C,3,TRUE)</f>
        <v>47</v>
      </c>
      <c r="Q195" t="str">
        <f>VLOOKUP(DATA_GOES_HERE!Y97,VENUEID!$A$2:$C218,3,TRUE)</f>
        <v>(615) 862-5854</v>
      </c>
      <c r="R195" s="8">
        <f>DATA_GOES_HERE!M97</f>
        <v>0.75</v>
      </c>
      <c r="W195" t="str">
        <f>IF(DATA_GOES_HERE!L97="Monday",1," ")</f>
        <v xml:space="preserve"> </v>
      </c>
      <c r="X195">
        <f>IF(DATA_GOES_HERE!L97="Tuesday",1," ")</f>
        <v>1</v>
      </c>
      <c r="Y195" t="str">
        <f>IF(DATA_GOES_HERE!L97="Wednesday",1," ")</f>
        <v xml:space="preserve"> </v>
      </c>
      <c r="Z195" t="str">
        <f>IF(DATA_GOES_HERE!L97="Thursday",1," ")</f>
        <v xml:space="preserve"> </v>
      </c>
      <c r="AA195" t="str">
        <f>IF(DATA_GOES_HERE!L97="Friday",1," ")</f>
        <v xml:space="preserve"> </v>
      </c>
      <c r="AB195" t="str">
        <f>IF(DATA_GOES_HERE!L97="Saturday",1," ")</f>
        <v xml:space="preserve"> </v>
      </c>
      <c r="AC195" t="str">
        <f>IF(DATA_GOES_HERE!L97="Sunday",1," ")</f>
        <v xml:space="preserve"> </v>
      </c>
    </row>
    <row r="196" spans="1:29" x14ac:dyDescent="0.25">
      <c r="A196" s="7" t="s">
        <v>153</v>
      </c>
      <c r="B196" t="str">
        <f>DATA_GOES_HERE!A196</f>
        <v xml:space="preserve"> Family Fun Time: Songs, Craft, and More</v>
      </c>
      <c r="E196" s="9" t="str">
        <f>IF(DATA_GOES_HERE!F98,F196,"")</f>
        <v/>
      </c>
      <c r="F196" t="str">
        <f>DATA_GOES_HERE!AI196</f>
        <v>Every Monday, join Ms. Katie for stories, songs, fingerplays, and a craft! Ages 3 to 5.</v>
      </c>
      <c r="G196" s="1">
        <f>DATA_GOES_HERE!J196</f>
        <v>42499</v>
      </c>
      <c r="H196" s="1">
        <f>DATA_GOES_HERE!R196</f>
        <v>42499</v>
      </c>
      <c r="I196" s="1">
        <f t="shared" ca="1" si="3"/>
        <v>42423</v>
      </c>
      <c r="J196">
        <v>0</v>
      </c>
      <c r="K196">
        <v>31158</v>
      </c>
      <c r="L196" t="s">
        <v>161</v>
      </c>
      <c r="M196">
        <f>VLOOKUP(DATA_GOES_HERE!Y196,VENUEID!$A$2:$B$28,2,TRUE)</f>
        <v>34423</v>
      </c>
      <c r="N196">
        <f>VLOOKUP(DATA_GOES_HERE!AH196,eventTypeID!$A:$C,3,TRUE)</f>
        <v>47</v>
      </c>
      <c r="Q196" t="str">
        <f>VLOOKUP(DATA_GOES_HERE!Y98,VENUEID!$A$2:$C219,3,TRUE)</f>
        <v>(615) 862-5854</v>
      </c>
      <c r="R196" s="8">
        <f>DATA_GOES_HERE!M98</f>
        <v>0.41666666666666669</v>
      </c>
      <c r="W196" t="str">
        <f>IF(DATA_GOES_HERE!L98="Monday",1," ")</f>
        <v xml:space="preserve"> </v>
      </c>
      <c r="X196" t="str">
        <f>IF(DATA_GOES_HERE!L98="Tuesday",1," ")</f>
        <v xml:space="preserve"> </v>
      </c>
      <c r="Y196">
        <f>IF(DATA_GOES_HERE!L98="Wednesday",1," ")</f>
        <v>1</v>
      </c>
      <c r="Z196" t="str">
        <f>IF(DATA_GOES_HERE!L98="Thursday",1," ")</f>
        <v xml:space="preserve"> </v>
      </c>
      <c r="AA196" t="str">
        <f>IF(DATA_GOES_HERE!L98="Friday",1," ")</f>
        <v xml:space="preserve"> </v>
      </c>
      <c r="AB196" t="str">
        <f>IF(DATA_GOES_HERE!L98="Saturday",1," ")</f>
        <v xml:space="preserve"> </v>
      </c>
      <c r="AC196" t="str">
        <f>IF(DATA_GOES_HERE!L98="Sunday",1," ")</f>
        <v xml:space="preserve"> </v>
      </c>
    </row>
    <row r="197" spans="1:29" x14ac:dyDescent="0.25">
      <c r="A197" s="7" t="s">
        <v>153</v>
      </c>
      <c r="B197" t="str">
        <f>DATA_GOES_HERE!A197</f>
        <v xml:space="preserve"> Adventure Club: Crafts, Movies, and More</v>
      </c>
      <c r="E197" s="9" t="str">
        <f>IF(DATA_GOES_HERE!F99,F197,"")</f>
        <v/>
      </c>
      <c r="F197" t="str">
        <f>DATA_GOES_HERE!AI197</f>
        <v>Imagine that you are a puzzle, made up of many pieces. What would be on those pieces? What makes up YOU? Come create your own puzzle pieces, where you can describe those things that make you, you!</v>
      </c>
      <c r="G197" s="1">
        <f>DATA_GOES_HERE!J197</f>
        <v>42500</v>
      </c>
      <c r="H197" s="1">
        <f>DATA_GOES_HERE!R197</f>
        <v>42500</v>
      </c>
      <c r="I197" s="1">
        <f t="shared" ca="1" si="3"/>
        <v>42423</v>
      </c>
      <c r="J197">
        <v>0</v>
      </c>
      <c r="K197">
        <v>31158</v>
      </c>
      <c r="L197" t="s">
        <v>161</v>
      </c>
      <c r="M197">
        <f>VLOOKUP(DATA_GOES_HERE!Y197,VENUEID!$A$2:$B$28,2,TRUE)</f>
        <v>34423</v>
      </c>
      <c r="N197">
        <f>VLOOKUP(DATA_GOES_HERE!AH197,eventTypeID!$A:$C,3,TRUE)</f>
        <v>47</v>
      </c>
      <c r="Q197" t="str">
        <f>VLOOKUP(DATA_GOES_HERE!Y99,VENUEID!$A$2:$C220,3,TRUE)</f>
        <v>(615) 862-5854</v>
      </c>
      <c r="R197" s="8">
        <f>DATA_GOES_HERE!M99</f>
        <v>0.42708333333333331</v>
      </c>
      <c r="W197" t="str">
        <f>IF(DATA_GOES_HERE!L99="Monday",1," ")</f>
        <v xml:space="preserve"> </v>
      </c>
      <c r="X197" t="str">
        <f>IF(DATA_GOES_HERE!L99="Tuesday",1," ")</f>
        <v xml:space="preserve"> </v>
      </c>
      <c r="Y197">
        <f>IF(DATA_GOES_HERE!L99="Wednesday",1," ")</f>
        <v>1</v>
      </c>
      <c r="Z197" t="str">
        <f>IF(DATA_GOES_HERE!L99="Thursday",1," ")</f>
        <v xml:space="preserve"> </v>
      </c>
      <c r="AA197" t="str">
        <f>IF(DATA_GOES_HERE!L99="Friday",1," ")</f>
        <v xml:space="preserve"> </v>
      </c>
      <c r="AB197" t="str">
        <f>IF(DATA_GOES_HERE!L99="Saturday",1," ")</f>
        <v xml:space="preserve"> </v>
      </c>
      <c r="AC197" t="str">
        <f>IF(DATA_GOES_HERE!L99="Sunday",1," ")</f>
        <v xml:space="preserve"> </v>
      </c>
    </row>
    <row r="198" spans="1:29" x14ac:dyDescent="0.25">
      <c r="A198" s="7" t="s">
        <v>153</v>
      </c>
      <c r="B198" t="str">
        <f>DATA_GOES_HERE!A198</f>
        <v xml:space="preserve"> Teen Studio: Crafts, Gaming, Robotics, and More</v>
      </c>
      <c r="E198" s="9" t="str">
        <f>IF(DATA_GOES_HERE!F100,F198,"")</f>
        <v/>
      </c>
      <c r="F198" t="str">
        <f>DATA_GOES_HERE!AI198</f>
        <v>Monday-Thursday when school is in session. We do something different each week, including crafts, gaming, robotics, 3D printing, and more. Join the fun after school! Grades 5-12.</v>
      </c>
      <c r="G198" s="1">
        <f>DATA_GOES_HERE!J198</f>
        <v>42500</v>
      </c>
      <c r="H198" s="1">
        <f>DATA_GOES_HERE!R198</f>
        <v>42500</v>
      </c>
      <c r="I198" s="1">
        <f t="shared" ca="1" si="3"/>
        <v>42423</v>
      </c>
      <c r="J198">
        <v>0</v>
      </c>
      <c r="K198">
        <v>31158</v>
      </c>
      <c r="L198" t="s">
        <v>161</v>
      </c>
      <c r="M198">
        <f>VLOOKUP(DATA_GOES_HERE!Y198,VENUEID!$A$2:$B$28,2,TRUE)</f>
        <v>34423</v>
      </c>
      <c r="N198">
        <f>VLOOKUP(DATA_GOES_HERE!AH198,eventTypeID!$A:$C,3,TRUE)</f>
        <v>11</v>
      </c>
      <c r="Q198" t="str">
        <f>VLOOKUP(DATA_GOES_HERE!Y100,VENUEID!$A$2:$C221,3,TRUE)</f>
        <v>(615) 862-5854</v>
      </c>
      <c r="R198" s="8">
        <f>DATA_GOES_HERE!M100</f>
        <v>0.46875</v>
      </c>
      <c r="W198" t="str">
        <f>IF(DATA_GOES_HERE!L100="Monday",1," ")</f>
        <v xml:space="preserve"> </v>
      </c>
      <c r="X198" t="str">
        <f>IF(DATA_GOES_HERE!L100="Tuesday",1," ")</f>
        <v xml:space="preserve"> </v>
      </c>
      <c r="Y198">
        <f>IF(DATA_GOES_HERE!L100="Wednesday",1," ")</f>
        <v>1</v>
      </c>
      <c r="Z198" t="str">
        <f>IF(DATA_GOES_HERE!L100="Thursday",1," ")</f>
        <v xml:space="preserve"> </v>
      </c>
      <c r="AA198" t="str">
        <f>IF(DATA_GOES_HERE!L100="Friday",1," ")</f>
        <v xml:space="preserve"> </v>
      </c>
      <c r="AB198" t="str">
        <f>IF(DATA_GOES_HERE!L100="Saturday",1," ")</f>
        <v xml:space="preserve"> </v>
      </c>
      <c r="AC198" t="str">
        <f>IF(DATA_GOES_HERE!L100="Sunday",1," ")</f>
        <v xml:space="preserve"> </v>
      </c>
    </row>
    <row r="199" spans="1:29" x14ac:dyDescent="0.25">
      <c r="A199" s="7" t="s">
        <v>153</v>
      </c>
      <c r="B199" t="str">
        <f>DATA_GOES_HERE!A199</f>
        <v xml:space="preserve"> Camping 101 with Tennessee State Parks</v>
      </c>
      <c r="E199" s="9" t="str">
        <f>IF(DATA_GOES_HERE!F101,F199,"")</f>
        <v/>
      </c>
      <c r="F199" t="str">
        <f>DATA_GOES_HERE!AI199</f>
        <v>A representative from Tennessee State Parks shares helpful tips on camping, talks about camping options at the state parks, and provides examples of camping gear for attendees to test out.</v>
      </c>
      <c r="G199" s="1">
        <f>DATA_GOES_HERE!J199</f>
        <v>42500</v>
      </c>
      <c r="H199" s="1">
        <f>DATA_GOES_HERE!R199</f>
        <v>42500</v>
      </c>
      <c r="I199" s="1">
        <f t="shared" ca="1" si="3"/>
        <v>42423</v>
      </c>
      <c r="J199">
        <v>0</v>
      </c>
      <c r="K199">
        <v>31158</v>
      </c>
      <c r="L199" t="s">
        <v>161</v>
      </c>
      <c r="M199">
        <f>VLOOKUP(DATA_GOES_HERE!Y199,VENUEID!$A$2:$B$28,2,TRUE)</f>
        <v>34423</v>
      </c>
      <c r="N199">
        <f>VLOOKUP(DATA_GOES_HERE!AH199,eventTypeID!$A:$C,3,TRUE)</f>
        <v>47</v>
      </c>
      <c r="Q199" t="str">
        <f>VLOOKUP(DATA_GOES_HERE!Y101,VENUEID!$A$2:$C222,3,TRUE)</f>
        <v>(615) 862-5854</v>
      </c>
      <c r="R199" s="8">
        <f>DATA_GOES_HERE!M101</f>
        <v>0.58333333333333337</v>
      </c>
      <c r="W199" t="str">
        <f>IF(DATA_GOES_HERE!L101="Monday",1," ")</f>
        <v xml:space="preserve"> </v>
      </c>
      <c r="X199" t="str">
        <f>IF(DATA_GOES_HERE!L101="Tuesday",1," ")</f>
        <v xml:space="preserve"> </v>
      </c>
      <c r="Y199">
        <f>IF(DATA_GOES_HERE!L101="Wednesday",1," ")</f>
        <v>1</v>
      </c>
      <c r="Z199" t="str">
        <f>IF(DATA_GOES_HERE!L101="Thursday",1," ")</f>
        <v xml:space="preserve"> </v>
      </c>
      <c r="AA199" t="str">
        <f>IF(DATA_GOES_HERE!L101="Friday",1," ")</f>
        <v xml:space="preserve"> </v>
      </c>
      <c r="AB199" t="str">
        <f>IF(DATA_GOES_HERE!L101="Saturday",1," ")</f>
        <v xml:space="preserve"> </v>
      </c>
      <c r="AC199" t="str">
        <f>IF(DATA_GOES_HERE!L101="Sunday",1," ")</f>
        <v xml:space="preserve"> </v>
      </c>
    </row>
    <row r="200" spans="1:29" x14ac:dyDescent="0.25">
      <c r="A200" s="7" t="s">
        <v>153</v>
      </c>
      <c r="B200" t="str">
        <f>DATA_GOES_HERE!A200</f>
        <v xml:space="preserve"> Story Time</v>
      </c>
      <c r="E200" s="9" t="str">
        <f>IF(DATA_GOES_HERE!F102,F200,"")</f>
        <v/>
      </c>
      <c r="F200" t="str">
        <f>DATA_GOES_HERE!AI200</f>
        <v>Every Wednesday at 10:15 and 11:15 a.m. Singing, fingerplays, rhymes, ABCs, 123s, stories, and much more with Miss Donna and Bear!</v>
      </c>
      <c r="G200" s="1">
        <f>DATA_GOES_HERE!J200</f>
        <v>42501</v>
      </c>
      <c r="H200" s="1">
        <f>DATA_GOES_HERE!R200</f>
        <v>42501</v>
      </c>
      <c r="I200" s="1">
        <f t="shared" ca="1" si="3"/>
        <v>42423</v>
      </c>
      <c r="J200">
        <v>0</v>
      </c>
      <c r="K200">
        <v>31158</v>
      </c>
      <c r="L200" t="s">
        <v>161</v>
      </c>
      <c r="M200">
        <f>VLOOKUP(DATA_GOES_HERE!Y200,VENUEID!$A$2:$B$28,2,TRUE)</f>
        <v>34423</v>
      </c>
      <c r="N200">
        <f>VLOOKUP(DATA_GOES_HERE!AH200,eventTypeID!$A:$C,3,TRUE)</f>
        <v>47</v>
      </c>
      <c r="Q200" t="str">
        <f>VLOOKUP(DATA_GOES_HERE!Y102,VENUEID!$A$2:$C223,3,TRUE)</f>
        <v>(615) 862-5854</v>
      </c>
      <c r="R200" s="8">
        <f>DATA_GOES_HERE!M102</f>
        <v>0.67708333333333337</v>
      </c>
      <c r="W200" t="str">
        <f>IF(DATA_GOES_HERE!L102="Monday",1," ")</f>
        <v xml:space="preserve"> </v>
      </c>
      <c r="X200" t="str">
        <f>IF(DATA_GOES_HERE!L102="Tuesday",1," ")</f>
        <v xml:space="preserve"> </v>
      </c>
      <c r="Y200">
        <f>IF(DATA_GOES_HERE!L102="Wednesday",1," ")</f>
        <v>1</v>
      </c>
      <c r="Z200" t="str">
        <f>IF(DATA_GOES_HERE!L102="Thursday",1," ")</f>
        <v xml:space="preserve"> </v>
      </c>
      <c r="AA200" t="str">
        <f>IF(DATA_GOES_HERE!L102="Friday",1," ")</f>
        <v xml:space="preserve"> </v>
      </c>
      <c r="AB200" t="str">
        <f>IF(DATA_GOES_HERE!L102="Saturday",1," ")</f>
        <v xml:space="preserve"> </v>
      </c>
      <c r="AC200" t="str">
        <f>IF(DATA_GOES_HERE!L102="Sunday",1," ")</f>
        <v xml:space="preserve"> </v>
      </c>
    </row>
    <row r="201" spans="1:29" x14ac:dyDescent="0.25">
      <c r="A201" s="7" t="s">
        <v>153</v>
      </c>
      <c r="B201" t="str">
        <f>DATA_GOES_HERE!A201</f>
        <v xml:space="preserve"> Story Time</v>
      </c>
      <c r="E201" s="9" t="str">
        <f>IF(DATA_GOES_HERE!F103,F201,"")</f>
        <v/>
      </c>
      <c r="F201" t="str">
        <f>DATA_GOES_HERE!AI201</f>
        <v>Every Wednesday at 10:15 and 11:15 a.m. Singing, fingerplays, rhymes, ABCs, 123s, stories, and much more with Miss Donna and Bear!</v>
      </c>
      <c r="G201" s="1">
        <f>DATA_GOES_HERE!J201</f>
        <v>42501</v>
      </c>
      <c r="H201" s="1">
        <f>DATA_GOES_HERE!R201</f>
        <v>42501</v>
      </c>
      <c r="I201" s="1">
        <f t="shared" ca="1" si="3"/>
        <v>42423</v>
      </c>
      <c r="J201">
        <v>0</v>
      </c>
      <c r="K201">
        <v>31158</v>
      </c>
      <c r="L201" t="s">
        <v>161</v>
      </c>
      <c r="M201">
        <f>VLOOKUP(DATA_GOES_HERE!Y201,VENUEID!$A$2:$B$28,2,TRUE)</f>
        <v>34423</v>
      </c>
      <c r="N201">
        <f>VLOOKUP(DATA_GOES_HERE!AH201,eventTypeID!$A:$C,3,TRUE)</f>
        <v>47</v>
      </c>
      <c r="Q201" t="str">
        <f>VLOOKUP(DATA_GOES_HERE!Y103,VENUEID!$A$2:$C224,3,TRUE)</f>
        <v>(615) 862-5854</v>
      </c>
      <c r="R201" s="8">
        <f>DATA_GOES_HERE!M103</f>
        <v>0.6875</v>
      </c>
      <c r="W201" t="str">
        <f>IF(DATA_GOES_HERE!L103="Monday",1," ")</f>
        <v xml:space="preserve"> </v>
      </c>
      <c r="X201" t="str">
        <f>IF(DATA_GOES_HERE!L103="Tuesday",1," ")</f>
        <v xml:space="preserve"> </v>
      </c>
      <c r="Y201">
        <f>IF(DATA_GOES_HERE!L103="Wednesday",1," ")</f>
        <v>1</v>
      </c>
      <c r="Z201" t="str">
        <f>IF(DATA_GOES_HERE!L103="Thursday",1," ")</f>
        <v xml:space="preserve"> </v>
      </c>
      <c r="AA201" t="str">
        <f>IF(DATA_GOES_HERE!L103="Friday",1," ")</f>
        <v xml:space="preserve"> </v>
      </c>
      <c r="AB201" t="str">
        <f>IF(DATA_GOES_HERE!L103="Saturday",1," ")</f>
        <v xml:space="preserve"> </v>
      </c>
      <c r="AC201" t="str">
        <f>IF(DATA_GOES_HERE!L103="Sunday",1," ")</f>
        <v xml:space="preserve"> </v>
      </c>
    </row>
    <row r="202" spans="1:29" x14ac:dyDescent="0.25">
      <c r="A202" s="7" t="s">
        <v>153</v>
      </c>
      <c r="B202" t="e">
        <f>DATA_GOES_HERE!#REF!</f>
        <v>#REF!</v>
      </c>
      <c r="E202" s="9" t="str">
        <f>IF(DATA_GOES_HERE!F104,F202,"")</f>
        <v/>
      </c>
      <c r="F202" t="e">
        <f>DATA_GOES_HERE!#REF!</f>
        <v>#REF!</v>
      </c>
      <c r="G202" s="1" t="e">
        <f>DATA_GOES_HERE!#REF!</f>
        <v>#REF!</v>
      </c>
      <c r="H202" s="1" t="e">
        <f>DATA_GOES_HERE!#REF!</f>
        <v>#REF!</v>
      </c>
      <c r="I202" s="1">
        <f t="shared" ca="1" si="3"/>
        <v>42423</v>
      </c>
      <c r="J202">
        <v>0</v>
      </c>
      <c r="K202">
        <v>31158</v>
      </c>
      <c r="L202" t="s">
        <v>161</v>
      </c>
      <c r="M202" t="e">
        <f>VLOOKUP(DATA_GOES_HERE!#REF!,VENUEID!$A$2:$B$28,2,TRUE)</f>
        <v>#REF!</v>
      </c>
      <c r="N202" t="e">
        <f>VLOOKUP(DATA_GOES_HERE!#REF!,eventTypeID!$A:$C,3,TRUE)</f>
        <v>#REF!</v>
      </c>
      <c r="Q202" t="str">
        <f>VLOOKUP(DATA_GOES_HERE!Y104,VENUEID!$A$2:$C225,3,TRUE)</f>
        <v>(615) 862-5854</v>
      </c>
      <c r="R202" s="8">
        <f>DATA_GOES_HERE!M104</f>
        <v>0.77083333333333337</v>
      </c>
      <c r="W202" t="str">
        <f>IF(DATA_GOES_HERE!L104="Monday",1," ")</f>
        <v xml:space="preserve"> </v>
      </c>
      <c r="X202" t="str">
        <f>IF(DATA_GOES_HERE!L104="Tuesday",1," ")</f>
        <v xml:space="preserve"> </v>
      </c>
      <c r="Y202">
        <f>IF(DATA_GOES_HERE!L104="Wednesday",1," ")</f>
        <v>1</v>
      </c>
      <c r="Z202" t="str">
        <f>IF(DATA_GOES_HERE!L104="Thursday",1," ")</f>
        <v xml:space="preserve"> </v>
      </c>
      <c r="AA202" t="str">
        <f>IF(DATA_GOES_HERE!L104="Friday",1," ")</f>
        <v xml:space="preserve"> </v>
      </c>
      <c r="AB202" t="str">
        <f>IF(DATA_GOES_HERE!L104="Saturday",1," ")</f>
        <v xml:space="preserve"> </v>
      </c>
      <c r="AC202" t="str">
        <f>IF(DATA_GOES_HERE!L104="Sunday",1," ")</f>
        <v xml:space="preserve"> </v>
      </c>
    </row>
    <row r="203" spans="1:29" x14ac:dyDescent="0.25">
      <c r="A203" s="7" t="s">
        <v>153</v>
      </c>
      <c r="B203" t="e">
        <f>DATA_GOES_HERE!#REF!</f>
        <v>#REF!</v>
      </c>
      <c r="E203" s="9" t="str">
        <f>IF(DATA_GOES_HERE!F105,F203,"")</f>
        <v/>
      </c>
      <c r="F203" t="e">
        <f>DATA_GOES_HERE!#REF!</f>
        <v>#REF!</v>
      </c>
      <c r="G203" s="1" t="e">
        <f>DATA_GOES_HERE!#REF!</f>
        <v>#REF!</v>
      </c>
      <c r="H203" s="1" t="e">
        <f>DATA_GOES_HERE!#REF!</f>
        <v>#REF!</v>
      </c>
      <c r="I203" s="1">
        <f t="shared" ca="1" si="3"/>
        <v>42423</v>
      </c>
      <c r="J203">
        <v>0</v>
      </c>
      <c r="K203">
        <v>31158</v>
      </c>
      <c r="L203" t="s">
        <v>161</v>
      </c>
      <c r="M203" t="e">
        <f>VLOOKUP(DATA_GOES_HERE!#REF!,VENUEID!$A$2:$B$28,2,TRUE)</f>
        <v>#REF!</v>
      </c>
      <c r="N203" t="e">
        <f>VLOOKUP(DATA_GOES_HERE!#REF!,eventTypeID!$A:$C,3,TRUE)</f>
        <v>#REF!</v>
      </c>
      <c r="Q203" t="str">
        <f>VLOOKUP(DATA_GOES_HERE!Y105,VENUEID!$A$2:$C226,3,TRUE)</f>
        <v>(615) 862-5854</v>
      </c>
      <c r="R203" s="8">
        <f>DATA_GOES_HERE!M105</f>
        <v>0.42708333333333331</v>
      </c>
      <c r="W203" t="str">
        <f>IF(DATA_GOES_HERE!L105="Monday",1," ")</f>
        <v xml:space="preserve"> </v>
      </c>
      <c r="X203" t="str">
        <f>IF(DATA_GOES_HERE!L105="Tuesday",1," ")</f>
        <v xml:space="preserve"> </v>
      </c>
      <c r="Y203" t="str">
        <f>IF(DATA_GOES_HERE!L105="Wednesday",1," ")</f>
        <v xml:space="preserve"> </v>
      </c>
      <c r="Z203">
        <f>IF(DATA_GOES_HERE!L105="Thursday",1," ")</f>
        <v>1</v>
      </c>
      <c r="AA203" t="str">
        <f>IF(DATA_GOES_HERE!L105="Friday",1," ")</f>
        <v xml:space="preserve"> </v>
      </c>
      <c r="AB203" t="str">
        <f>IF(DATA_GOES_HERE!L105="Saturday",1," ")</f>
        <v xml:space="preserve"> </v>
      </c>
      <c r="AC203" t="str">
        <f>IF(DATA_GOES_HERE!L105="Sunday",1," ")</f>
        <v xml:space="preserve"> </v>
      </c>
    </row>
    <row r="204" spans="1:29" x14ac:dyDescent="0.25">
      <c r="A204" s="7" t="s">
        <v>153</v>
      </c>
      <c r="B204" t="e">
        <f>DATA_GOES_HERE!#REF!</f>
        <v>#REF!</v>
      </c>
      <c r="E204" s="9" t="str">
        <f>IF(DATA_GOES_HERE!F106,F204,"")</f>
        <v/>
      </c>
      <c r="F204" t="e">
        <f>DATA_GOES_HERE!#REF!</f>
        <v>#REF!</v>
      </c>
      <c r="G204" s="1" t="e">
        <f>DATA_GOES_HERE!#REF!</f>
        <v>#REF!</v>
      </c>
      <c r="H204" s="1" t="e">
        <f>DATA_GOES_HERE!#REF!</f>
        <v>#REF!</v>
      </c>
      <c r="I204" s="1">
        <f t="shared" ca="1" si="3"/>
        <v>42423</v>
      </c>
      <c r="J204">
        <v>0</v>
      </c>
      <c r="K204">
        <v>31158</v>
      </c>
      <c r="L204" t="s">
        <v>161</v>
      </c>
      <c r="M204" t="e">
        <f>VLOOKUP(DATA_GOES_HERE!#REF!,VENUEID!$A$2:$B$28,2,TRUE)</f>
        <v>#REF!</v>
      </c>
      <c r="N204" t="e">
        <f>VLOOKUP(DATA_GOES_HERE!#REF!,eventTypeID!$A:$C,3,TRUE)</f>
        <v>#REF!</v>
      </c>
      <c r="Q204" t="str">
        <f>VLOOKUP(DATA_GOES_HERE!Y106,VENUEID!$A$2:$C227,3,TRUE)</f>
        <v>(615) 862-5854</v>
      </c>
      <c r="R204" s="8">
        <f>DATA_GOES_HERE!M106</f>
        <v>0.5625</v>
      </c>
      <c r="W204" t="str">
        <f>IF(DATA_GOES_HERE!L106="Monday",1," ")</f>
        <v xml:space="preserve"> </v>
      </c>
      <c r="X204" t="str">
        <f>IF(DATA_GOES_HERE!L106="Tuesday",1," ")</f>
        <v xml:space="preserve"> </v>
      </c>
      <c r="Y204" t="str">
        <f>IF(DATA_GOES_HERE!L106="Wednesday",1," ")</f>
        <v xml:space="preserve"> </v>
      </c>
      <c r="Z204">
        <f>IF(DATA_GOES_HERE!L106="Thursday",1," ")</f>
        <v>1</v>
      </c>
      <c r="AA204" t="str">
        <f>IF(DATA_GOES_HERE!L106="Friday",1," ")</f>
        <v xml:space="preserve"> </v>
      </c>
      <c r="AB204" t="str">
        <f>IF(DATA_GOES_HERE!L106="Saturday",1," ")</f>
        <v xml:space="preserve"> </v>
      </c>
      <c r="AC204" t="str">
        <f>IF(DATA_GOES_HERE!L106="Sunday",1," ")</f>
        <v xml:space="preserve"> </v>
      </c>
    </row>
    <row r="205" spans="1:29" x14ac:dyDescent="0.25">
      <c r="A205" s="7" t="s">
        <v>153</v>
      </c>
      <c r="B205" t="str">
        <f>DATA_GOES_HERE!A202</f>
        <v xml:space="preserve"> Homeschool Crew: Gardens In A Jar</v>
      </c>
      <c r="E205" s="9" t="str">
        <f>IF(DATA_GOES_HERE!F107,F205,"")</f>
        <v/>
      </c>
      <c r="F205" t="str">
        <f>DATA_GOES_HERE!AI202</f>
        <v>Every 2nd and 4th Wednesday, Homeschool Crew introduces homeschooled children to a different topic. 3/9: Loom Weaving. 3/23: Tradition of Egg Decorating. 4/13: The Care and Keeping of Bees with Dr. Kirk Jones. 4/27: Jewelry Making. 5/11: Garden in a Jar. 5/25: The Turtle.</v>
      </c>
      <c r="G205" s="1">
        <f>DATA_GOES_HERE!J202</f>
        <v>42501</v>
      </c>
      <c r="H205" s="1">
        <f>DATA_GOES_HERE!R202</f>
        <v>42501</v>
      </c>
      <c r="I205" s="1">
        <f t="shared" ca="1" si="3"/>
        <v>42423</v>
      </c>
      <c r="J205">
        <v>0</v>
      </c>
      <c r="K205">
        <v>31158</v>
      </c>
      <c r="L205" t="s">
        <v>161</v>
      </c>
      <c r="M205">
        <f>VLOOKUP(DATA_GOES_HERE!Y202,VENUEID!$A$2:$B$28,2,TRUE)</f>
        <v>34423</v>
      </c>
      <c r="N205">
        <f>VLOOKUP(DATA_GOES_HERE!AH202,eventTypeID!$A:$C,3,TRUE)</f>
        <v>35</v>
      </c>
      <c r="Q205" t="str">
        <f>VLOOKUP(DATA_GOES_HERE!Y107,VENUEID!$A$2:$C228,3,TRUE)</f>
        <v>(615) 862-5854</v>
      </c>
      <c r="R205" s="8">
        <f>DATA_GOES_HERE!M107</f>
        <v>0.66666666666666663</v>
      </c>
      <c r="W205" t="str">
        <f>IF(DATA_GOES_HERE!L107="Monday",1," ")</f>
        <v xml:space="preserve"> </v>
      </c>
      <c r="X205" t="str">
        <f>IF(DATA_GOES_HERE!L107="Tuesday",1," ")</f>
        <v xml:space="preserve"> </v>
      </c>
      <c r="Y205" t="str">
        <f>IF(DATA_GOES_HERE!L107="Wednesday",1," ")</f>
        <v xml:space="preserve"> </v>
      </c>
      <c r="Z205">
        <f>IF(DATA_GOES_HERE!L107="Thursday",1," ")</f>
        <v>1</v>
      </c>
      <c r="AA205" t="str">
        <f>IF(DATA_GOES_HERE!L107="Friday",1," ")</f>
        <v xml:space="preserve"> </v>
      </c>
      <c r="AB205" t="str">
        <f>IF(DATA_GOES_HERE!L107="Saturday",1," ")</f>
        <v xml:space="preserve"> </v>
      </c>
      <c r="AC205" t="str">
        <f>IF(DATA_GOES_HERE!L107="Sunday",1," ")</f>
        <v xml:space="preserve"> </v>
      </c>
    </row>
    <row r="206" spans="1:29" x14ac:dyDescent="0.25">
      <c r="A206" s="7" t="str">
        <f>[2]NOWPLAYING!A207</f>
        <v>kcook</v>
      </c>
      <c r="B206" t="str">
        <f>DATA_GOES_HERE!A203</f>
        <v xml:space="preserve"> Teen Studio: Crafts, Gaming, Robotics, and More</v>
      </c>
      <c r="E206" s="9" t="str">
        <f>IF(DATA_GOES_HERE!F108,F206,"")</f>
        <v/>
      </c>
      <c r="F206" t="str">
        <f>DATA_GOES_HERE!AI203</f>
        <v>Monday-Thursday when school is in session. We do something different each week, including crafts, gaming, robotics, 3D printing, and more. Join the fun after school! Grades 5-12.</v>
      </c>
      <c r="G206" s="1">
        <f>DATA_GOES_HERE!J203</f>
        <v>42501</v>
      </c>
      <c r="H206" s="1">
        <f>DATA_GOES_HERE!R203</f>
        <v>42501</v>
      </c>
      <c r="I206" s="1">
        <f t="shared" ca="1" si="3"/>
        <v>42423</v>
      </c>
      <c r="J206">
        <v>0</v>
      </c>
      <c r="K206">
        <v>31158</v>
      </c>
      <c r="L206" t="s">
        <v>161</v>
      </c>
      <c r="M206">
        <f>VLOOKUP(DATA_GOES_HERE!Y203,VENUEID!$A$2:$B$28,2,TRUE)</f>
        <v>34423</v>
      </c>
      <c r="N206">
        <f>VLOOKUP(DATA_GOES_HERE!AH203,eventTypeID!$A:$C,3,TRUE)</f>
        <v>35</v>
      </c>
      <c r="Q206" t="str">
        <f>VLOOKUP(DATA_GOES_HERE!Y108,VENUEID!$A$2:$C229,3,TRUE)</f>
        <v>(615) 862-5854</v>
      </c>
      <c r="R206" s="8">
        <f>DATA_GOES_HERE!M108</f>
        <v>0.67708333333333337</v>
      </c>
      <c r="W206" t="str">
        <f>IF(DATA_GOES_HERE!L108="Monday",1," ")</f>
        <v xml:space="preserve"> </v>
      </c>
      <c r="X206" t="str">
        <f>IF(DATA_GOES_HERE!L108="Tuesday",1," ")</f>
        <v xml:space="preserve"> </v>
      </c>
      <c r="Y206" t="str">
        <f>IF(DATA_GOES_HERE!L108="Wednesday",1," ")</f>
        <v xml:space="preserve"> </v>
      </c>
      <c r="Z206">
        <f>IF(DATA_GOES_HERE!L108="Thursday",1," ")</f>
        <v>1</v>
      </c>
      <c r="AA206" t="str">
        <f>IF(DATA_GOES_HERE!L108="Friday",1," ")</f>
        <v xml:space="preserve"> </v>
      </c>
      <c r="AB206" t="str">
        <f>IF(DATA_GOES_HERE!L108="Saturday",1," ")</f>
        <v xml:space="preserve"> </v>
      </c>
      <c r="AC206" t="str">
        <f>IF(DATA_GOES_HERE!L108="Sunday",1," ")</f>
        <v xml:space="preserve"> </v>
      </c>
    </row>
    <row r="207" spans="1:29" x14ac:dyDescent="0.25">
      <c r="A207" s="7" t="str">
        <f>[2]NOWPLAYING!A208</f>
        <v>kcook</v>
      </c>
      <c r="B207" t="str">
        <f>DATA_GOES_HERE!A204</f>
        <v xml:space="preserve"> Gentle Yoga for All Levels</v>
      </c>
      <c r="E207" s="9" t="str">
        <f>IF(DATA_GOES_HERE!F109,F207,"")</f>
        <v/>
      </c>
      <c r="F207" t="str">
        <f>DATA_GOES_HERE!AI204</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207" s="1">
        <f>DATA_GOES_HERE!J204</f>
        <v>42501</v>
      </c>
      <c r="H207" s="1">
        <f>DATA_GOES_HERE!R204</f>
        <v>42501</v>
      </c>
      <c r="I207" s="1">
        <f t="shared" ca="1" si="3"/>
        <v>42423</v>
      </c>
      <c r="J207">
        <v>0</v>
      </c>
      <c r="K207">
        <v>31158</v>
      </c>
      <c r="L207" t="s">
        <v>161</v>
      </c>
      <c r="M207">
        <f>VLOOKUP(DATA_GOES_HERE!Y204,VENUEID!$A$2:$B$28,2,TRUE)</f>
        <v>34423</v>
      </c>
      <c r="N207">
        <f>VLOOKUP(DATA_GOES_HERE!AH204,eventTypeID!$A:$C,3,TRUE)</f>
        <v>11</v>
      </c>
      <c r="Q207" t="str">
        <f>VLOOKUP(DATA_GOES_HERE!Y109,VENUEID!$A$2:$C230,3,TRUE)</f>
        <v>(615) 862-5854</v>
      </c>
      <c r="R207" s="8">
        <f>DATA_GOES_HERE!M109</f>
        <v>0.6875</v>
      </c>
      <c r="W207" t="str">
        <f>IF(DATA_GOES_HERE!L109="Monday",1," ")</f>
        <v xml:space="preserve"> </v>
      </c>
      <c r="X207" t="str">
        <f>IF(DATA_GOES_HERE!L109="Tuesday",1," ")</f>
        <v xml:space="preserve"> </v>
      </c>
      <c r="Y207" t="str">
        <f>IF(DATA_GOES_HERE!L109="Wednesday",1," ")</f>
        <v xml:space="preserve"> </v>
      </c>
      <c r="Z207">
        <f>IF(DATA_GOES_HERE!L109="Thursday",1," ")</f>
        <v>1</v>
      </c>
      <c r="AA207" t="str">
        <f>IF(DATA_GOES_HERE!L109="Friday",1," ")</f>
        <v xml:space="preserve"> </v>
      </c>
      <c r="AB207" t="str">
        <f>IF(DATA_GOES_HERE!L109="Saturday",1," ")</f>
        <v xml:space="preserve"> </v>
      </c>
      <c r="AC207" t="str">
        <f>IF(DATA_GOES_HERE!L109="Sunday",1," ")</f>
        <v xml:space="preserve"> </v>
      </c>
    </row>
    <row r="208" spans="1:29" x14ac:dyDescent="0.25">
      <c r="A208" s="7" t="str">
        <f>[2]NOWPLAYING!A209</f>
        <v>kcook</v>
      </c>
      <c r="B208" t="str">
        <f>DATA_GOES_HERE!A205</f>
        <v xml:space="preserve"> Crayon Kids: Crafts and Fun</v>
      </c>
      <c r="E208" s="9" t="str">
        <f>IF(DATA_GOES_HERE!F110,F208,"")</f>
        <v/>
      </c>
      <c r="F208" t="str">
        <f>DATA_GOES_HERE!AI205</f>
        <v>Every Thursday, join Ms. Katie at the library for some crafty fun!</v>
      </c>
      <c r="G208" s="1">
        <f>DATA_GOES_HERE!J205</f>
        <v>42502</v>
      </c>
      <c r="H208" s="1">
        <f>DATA_GOES_HERE!R205</f>
        <v>42502</v>
      </c>
      <c r="I208" s="1">
        <f t="shared" ca="1" si="3"/>
        <v>42423</v>
      </c>
      <c r="J208">
        <v>0</v>
      </c>
      <c r="K208">
        <v>31158</v>
      </c>
      <c r="L208" t="s">
        <v>161</v>
      </c>
      <c r="M208">
        <f>VLOOKUP(DATA_GOES_HERE!Y205,VENUEID!$A$2:$B$28,2,TRUE)</f>
        <v>34423</v>
      </c>
      <c r="N208">
        <f>VLOOKUP(DATA_GOES_HERE!AH205,eventTypeID!$A:$C,3,TRUE)</f>
        <v>11</v>
      </c>
      <c r="Q208" t="str">
        <f>VLOOKUP(DATA_GOES_HERE!Y110,VENUEID!$A$2:$C231,3,TRUE)</f>
        <v>(615) 862-5854</v>
      </c>
      <c r="R208" s="8">
        <f>DATA_GOES_HERE!M110</f>
        <v>0.41666666666666669</v>
      </c>
      <c r="W208" t="str">
        <f>IF(DATA_GOES_HERE!L110="Monday",1," ")</f>
        <v xml:space="preserve"> </v>
      </c>
      <c r="X208" t="str">
        <f>IF(DATA_GOES_HERE!L110="Tuesday",1," ")</f>
        <v xml:space="preserve"> </v>
      </c>
      <c r="Y208" t="str">
        <f>IF(DATA_GOES_HERE!L110="Wednesday",1," ")</f>
        <v xml:space="preserve"> </v>
      </c>
      <c r="Z208" t="str">
        <f>IF(DATA_GOES_HERE!L110="Thursday",1," ")</f>
        <v xml:space="preserve"> </v>
      </c>
      <c r="AA208">
        <f>IF(DATA_GOES_HERE!L110="Friday",1," ")</f>
        <v>1</v>
      </c>
      <c r="AB208" t="str">
        <f>IF(DATA_GOES_HERE!L110="Saturday",1," ")</f>
        <v xml:space="preserve"> </v>
      </c>
      <c r="AC208" t="str">
        <f>IF(DATA_GOES_HERE!L110="Sunday",1," ")</f>
        <v xml:space="preserve"> </v>
      </c>
    </row>
    <row r="209" spans="1:29" x14ac:dyDescent="0.25">
      <c r="A209" s="7" t="str">
        <f>[2]NOWPLAYING!A210</f>
        <v>kcook</v>
      </c>
      <c r="B209" t="str">
        <f>DATA_GOES_HERE!A206</f>
        <v xml:space="preserve"> Scrabble Group for All Levels</v>
      </c>
      <c r="E209" s="9" t="str">
        <f>IF(DATA_GOES_HERE!F111,F209,"")</f>
        <v/>
      </c>
      <c r="F209" t="str">
        <f>DATA_GOES_HERE!AI206</f>
        <v>Every Thursday, play Scrabble the old-fashioned way&amp;hellip; on a board! All levels of players welcome. Bring your board if you have one.</v>
      </c>
      <c r="G209" s="1">
        <f>DATA_GOES_HERE!J206</f>
        <v>42502</v>
      </c>
      <c r="H209" s="1">
        <f>DATA_GOES_HERE!R206</f>
        <v>42502</v>
      </c>
      <c r="I209" s="1">
        <f t="shared" ca="1" si="3"/>
        <v>42423</v>
      </c>
      <c r="J209">
        <v>0</v>
      </c>
      <c r="K209">
        <v>31158</v>
      </c>
      <c r="L209" t="s">
        <v>161</v>
      </c>
      <c r="M209">
        <f>VLOOKUP(DATA_GOES_HERE!Y206,VENUEID!$A$2:$B$28,2,TRUE)</f>
        <v>34423</v>
      </c>
      <c r="N209">
        <f>VLOOKUP(DATA_GOES_HERE!AH206,eventTypeID!$A:$C,3,TRUE)</f>
        <v>11</v>
      </c>
      <c r="Q209" t="str">
        <f>VLOOKUP(DATA_GOES_HERE!Y111,VENUEID!$A$2:$C232,3,TRUE)</f>
        <v>(615) 862-5854</v>
      </c>
      <c r="R209" s="8">
        <f>DATA_GOES_HERE!M111</f>
        <v>0.67708333333333337</v>
      </c>
      <c r="W209" t="str">
        <f>IF(DATA_GOES_HERE!L111="Monday",1," ")</f>
        <v xml:space="preserve"> </v>
      </c>
      <c r="X209" t="str">
        <f>IF(DATA_GOES_HERE!L111="Tuesday",1," ")</f>
        <v xml:space="preserve"> </v>
      </c>
      <c r="Y209" t="str">
        <f>IF(DATA_GOES_HERE!L111="Wednesday",1," ")</f>
        <v xml:space="preserve"> </v>
      </c>
      <c r="Z209" t="str">
        <f>IF(DATA_GOES_HERE!L111="Thursday",1," ")</f>
        <v xml:space="preserve"> </v>
      </c>
      <c r="AA209">
        <f>IF(DATA_GOES_HERE!L111="Friday",1," ")</f>
        <v>1</v>
      </c>
      <c r="AB209" t="str">
        <f>IF(DATA_GOES_HERE!L111="Saturday",1," ")</f>
        <v xml:space="preserve"> </v>
      </c>
      <c r="AC209" t="str">
        <f>IF(DATA_GOES_HERE!L111="Sunday",1," ")</f>
        <v xml:space="preserve"> </v>
      </c>
    </row>
    <row r="210" spans="1:29" x14ac:dyDescent="0.25">
      <c r="A210" s="7" t="str">
        <f>[2]NOWPLAYING!A211</f>
        <v>kcook</v>
      </c>
      <c r="B210" t="str">
        <f>DATA_GOES_HERE!A207</f>
        <v xml:space="preserve"> Teen Studio: Crafts, Gaming, Robotics, and More</v>
      </c>
      <c r="E210" s="9" t="str">
        <f>IF(DATA_GOES_HERE!F112,F210,"")</f>
        <v/>
      </c>
      <c r="F210" t="str">
        <f>DATA_GOES_HERE!AI207</f>
        <v>Monday-Thursday when school is in session. We do something different each week, including crafts, gaming, robotics, 3D printing, and more. Join the fun after school! Grades 5-12.</v>
      </c>
      <c r="G210" s="1">
        <f>DATA_GOES_HERE!J207</f>
        <v>42502</v>
      </c>
      <c r="H210" s="1">
        <f>DATA_GOES_HERE!R207</f>
        <v>42502</v>
      </c>
      <c r="I210" s="1">
        <f t="shared" ca="1" si="3"/>
        <v>42423</v>
      </c>
      <c r="J210">
        <v>0</v>
      </c>
      <c r="K210">
        <v>31158</v>
      </c>
      <c r="L210" t="s">
        <v>161</v>
      </c>
      <c r="M210">
        <f>VLOOKUP(DATA_GOES_HERE!Y207,VENUEID!$A$2:$B$28,2,TRUE)</f>
        <v>34423</v>
      </c>
      <c r="N210">
        <f>VLOOKUP(DATA_GOES_HERE!AH207,eventTypeID!$A:$C,3,TRUE)</f>
        <v>35</v>
      </c>
      <c r="Q210" t="str">
        <f>VLOOKUP(DATA_GOES_HERE!Y112,VENUEID!$A$2:$C233,3,TRUE)</f>
        <v>(615) 862-5854</v>
      </c>
      <c r="R210" s="8">
        <f>DATA_GOES_HERE!M112</f>
        <v>0.41666666666666669</v>
      </c>
      <c r="W210" t="str">
        <f>IF(DATA_GOES_HERE!L112="Monday",1," ")</f>
        <v xml:space="preserve"> </v>
      </c>
      <c r="X210" t="str">
        <f>IF(DATA_GOES_HERE!L112="Tuesday",1," ")</f>
        <v xml:space="preserve"> </v>
      </c>
      <c r="Y210" t="str">
        <f>IF(DATA_GOES_HERE!L112="Wednesday",1," ")</f>
        <v xml:space="preserve"> </v>
      </c>
      <c r="Z210" t="str">
        <f>IF(DATA_GOES_HERE!L112="Thursday",1," ")</f>
        <v xml:space="preserve"> </v>
      </c>
      <c r="AA210" t="str">
        <f>IF(DATA_GOES_HERE!L112="Friday",1," ")</f>
        <v xml:space="preserve"> </v>
      </c>
      <c r="AB210">
        <f>IF(DATA_GOES_HERE!L112="Saturday",1," ")</f>
        <v>1</v>
      </c>
      <c r="AC210" t="str">
        <f>IF(DATA_GOES_HERE!L112="Sunday",1," ")</f>
        <v xml:space="preserve"> </v>
      </c>
    </row>
    <row r="211" spans="1:29" x14ac:dyDescent="0.25">
      <c r="A211" s="7" t="str">
        <f>[2]NOWPLAYING!A212</f>
        <v>kcook</v>
      </c>
      <c r="B211" t="str">
        <f>DATA_GOES_HERE!A208</f>
        <v xml:space="preserve"> Music Production Workshop</v>
      </c>
      <c r="E211" s="9" t="str">
        <f>IF(DATA_GOES_HERE!F113,F211,"")</f>
        <v/>
      </c>
      <c r="F211" t="str">
        <f>DATA_GOES_HERE!AI208</f>
        <v>Every Thursday when school is in session. Learn how to make beats and music tracks using Logic Pro. These workshops are open to producers of all levels, as well as songwriters, singers, rappers, and anyone interested in producing their own music. Grades 7-12.</v>
      </c>
      <c r="G211" s="1">
        <f>DATA_GOES_HERE!J208</f>
        <v>42502</v>
      </c>
      <c r="H211" s="1">
        <f>DATA_GOES_HERE!R208</f>
        <v>42502</v>
      </c>
      <c r="I211" s="1">
        <f t="shared" ca="1" si="3"/>
        <v>42423</v>
      </c>
      <c r="J211">
        <v>0</v>
      </c>
      <c r="K211">
        <v>31158</v>
      </c>
      <c r="L211" t="s">
        <v>161</v>
      </c>
      <c r="M211">
        <f>VLOOKUP(DATA_GOES_HERE!Y208,VENUEID!$A$2:$B$28,2,TRUE)</f>
        <v>34423</v>
      </c>
      <c r="N211">
        <f>VLOOKUP(DATA_GOES_HERE!AH208,eventTypeID!$A:$C,3,TRUE)</f>
        <v>35</v>
      </c>
      <c r="Q211" t="str">
        <f>VLOOKUP(DATA_GOES_HERE!Y113,VENUEID!$A$2:$C234,3,TRUE)</f>
        <v>(615) 862-5854</v>
      </c>
      <c r="R211" s="8">
        <f>DATA_GOES_HERE!M113</f>
        <v>0.42708333333333331</v>
      </c>
      <c r="W211" t="str">
        <f>IF(DATA_GOES_HERE!L113="Monday",1," ")</f>
        <v xml:space="preserve"> </v>
      </c>
      <c r="X211" t="str">
        <f>IF(DATA_GOES_HERE!L113="Tuesday",1," ")</f>
        <v xml:space="preserve"> </v>
      </c>
      <c r="Y211" t="str">
        <f>IF(DATA_GOES_HERE!L113="Wednesday",1," ")</f>
        <v xml:space="preserve"> </v>
      </c>
      <c r="Z211" t="str">
        <f>IF(DATA_GOES_HERE!L113="Thursday",1," ")</f>
        <v xml:space="preserve"> </v>
      </c>
      <c r="AA211" t="str">
        <f>IF(DATA_GOES_HERE!L113="Friday",1," ")</f>
        <v xml:space="preserve"> </v>
      </c>
      <c r="AB211">
        <f>IF(DATA_GOES_HERE!L113="Saturday",1," ")</f>
        <v>1</v>
      </c>
      <c r="AC211" t="str">
        <f>IF(DATA_GOES_HERE!L113="Sunday",1," ")</f>
        <v xml:space="preserve"> </v>
      </c>
    </row>
    <row r="212" spans="1:29" x14ac:dyDescent="0.25">
      <c r="A212" s="7" t="str">
        <f>[2]NOWPLAYING!A213</f>
        <v>kcook</v>
      </c>
      <c r="B212" t="str">
        <f>DATA_GOES_HERE!A209</f>
        <v xml:space="preserve"> Novel Conversations: My Life on the Road by Gloria Steinem</v>
      </c>
      <c r="E212" s="9" t="str">
        <f>IF(DATA_GOES_HERE!F114,F212,"")</f>
        <v/>
      </c>
      <c r="F212" t="str">
        <f>DATA_GOES_HERE!AI209</f>
        <v>Every 2nd Thursday, join us for lively book discussions. March: Wonder, by R. J. Palacio. April: The Color of Water, by James McBride. May: My Life on the Road, by Gloria Steinem.</v>
      </c>
      <c r="G212" s="1">
        <f>DATA_GOES_HERE!J209</f>
        <v>42502</v>
      </c>
      <c r="H212" s="1">
        <f>DATA_GOES_HERE!R209</f>
        <v>42502</v>
      </c>
      <c r="I212" s="1">
        <f t="shared" ca="1" si="3"/>
        <v>42423</v>
      </c>
      <c r="J212">
        <v>0</v>
      </c>
      <c r="K212">
        <v>31158</v>
      </c>
      <c r="L212" t="s">
        <v>161</v>
      </c>
      <c r="M212">
        <f>VLOOKUP(DATA_GOES_HERE!Y209,VENUEID!$A$2:$B$28,2,TRUE)</f>
        <v>34423</v>
      </c>
      <c r="N212">
        <f>VLOOKUP(DATA_GOES_HERE!AH209,eventTypeID!$A:$C,3,TRUE)</f>
        <v>11</v>
      </c>
      <c r="Q212" t="str">
        <f>VLOOKUP(DATA_GOES_HERE!Y114,VENUEID!$A$2:$C235,3,TRUE)</f>
        <v>(615) 862-5854</v>
      </c>
      <c r="R212" s="8">
        <f>DATA_GOES_HERE!M114</f>
        <v>0.58333333333333337</v>
      </c>
      <c r="W212" t="str">
        <f>IF(DATA_GOES_HERE!L114="Monday",1," ")</f>
        <v xml:space="preserve"> </v>
      </c>
      <c r="X212" t="str">
        <f>IF(DATA_GOES_HERE!L114="Tuesday",1," ")</f>
        <v xml:space="preserve"> </v>
      </c>
      <c r="Y212" t="str">
        <f>IF(DATA_GOES_HERE!L114="Wednesday",1," ")</f>
        <v xml:space="preserve"> </v>
      </c>
      <c r="Z212" t="str">
        <f>IF(DATA_GOES_HERE!L114="Thursday",1," ")</f>
        <v xml:space="preserve"> </v>
      </c>
      <c r="AA212" t="str">
        <f>IF(DATA_GOES_HERE!L114="Friday",1," ")</f>
        <v xml:space="preserve"> </v>
      </c>
      <c r="AB212">
        <f>IF(DATA_GOES_HERE!L114="Saturday",1," ")</f>
        <v>1</v>
      </c>
      <c r="AC212" t="str">
        <f>IF(DATA_GOES_HERE!L114="Sunday",1," ")</f>
        <v xml:space="preserve"> </v>
      </c>
    </row>
    <row r="213" spans="1:29" x14ac:dyDescent="0.25">
      <c r="A213" s="7" t="str">
        <f>[2]NOWPLAYING!A214</f>
        <v>kcook</v>
      </c>
      <c r="B213" t="str">
        <f>DATA_GOES_HERE!A210</f>
        <v xml:space="preserve"> Teen Studio: Crafts, Gaming, Robotics, and More</v>
      </c>
      <c r="E213" s="9" t="str">
        <f>IF(DATA_GOES_HERE!F115,F213,"")</f>
        <v/>
      </c>
      <c r="F213" t="str">
        <f>DATA_GOES_HERE!AI210</f>
        <v>Monday-Thursday when school is in session. We do something different each week, including crafts, gaming, robotics, 3D printing, and more. Join the fun after school! Grades 5-12.</v>
      </c>
      <c r="G213" s="1">
        <f>DATA_GOES_HERE!J210</f>
        <v>42503</v>
      </c>
      <c r="H213" s="1">
        <f>DATA_GOES_HERE!R210</f>
        <v>42503</v>
      </c>
      <c r="I213" s="1">
        <f t="shared" ca="1" si="3"/>
        <v>42423</v>
      </c>
      <c r="J213">
        <v>0</v>
      </c>
      <c r="K213">
        <v>31158</v>
      </c>
      <c r="L213" t="s">
        <v>161</v>
      </c>
      <c r="M213">
        <f>VLOOKUP(DATA_GOES_HERE!Y210,VENUEID!$A$2:$B$28,2,TRUE)</f>
        <v>34423</v>
      </c>
      <c r="N213">
        <f>VLOOKUP(DATA_GOES_HERE!AH210,eventTypeID!$A:$C,3,TRUE)</f>
        <v>35</v>
      </c>
      <c r="Q213" t="str">
        <f>VLOOKUP(DATA_GOES_HERE!Y115,VENUEID!$A$2:$C236,3,TRUE)</f>
        <v>(615) 862-5854</v>
      </c>
      <c r="R213" s="8">
        <f>DATA_GOES_HERE!M115</f>
        <v>0.58333333333333337</v>
      </c>
      <c r="W213" t="str">
        <f>IF(DATA_GOES_HERE!L115="Monday",1," ")</f>
        <v xml:space="preserve"> </v>
      </c>
      <c r="X213" t="str">
        <f>IF(DATA_GOES_HERE!L115="Tuesday",1," ")</f>
        <v xml:space="preserve"> </v>
      </c>
      <c r="Y213" t="str">
        <f>IF(DATA_GOES_HERE!L115="Wednesday",1," ")</f>
        <v xml:space="preserve"> </v>
      </c>
      <c r="Z213" t="str">
        <f>IF(DATA_GOES_HERE!L115="Thursday",1," ")</f>
        <v xml:space="preserve"> </v>
      </c>
      <c r="AA213" t="str">
        <f>IF(DATA_GOES_HERE!L115="Friday",1," ")</f>
        <v xml:space="preserve"> </v>
      </c>
      <c r="AB213" t="str">
        <f>IF(DATA_GOES_HERE!L115="Saturday",1," ")</f>
        <v xml:space="preserve"> </v>
      </c>
      <c r="AC213">
        <f>IF(DATA_GOES_HERE!L115="Sunday",1," ")</f>
        <v>1</v>
      </c>
    </row>
    <row r="214" spans="1:29" x14ac:dyDescent="0.25">
      <c r="A214" s="7" t="str">
        <f>[2]NOWPLAYING!A215</f>
        <v>kcook</v>
      </c>
      <c r="B214" t="str">
        <f>DATA_GOES_HERE!A211</f>
        <v xml:space="preserve"> Storyland Saturdays: Preschool Story Time</v>
      </c>
      <c r="E214" s="9" t="str">
        <f>IF(DATA_GOES_HERE!F116,F214,"")</f>
        <v/>
      </c>
      <c r="F214" t="str">
        <f>DATA_GOES_HERE!AI211</f>
        <v>Every Saturday, come to the library for some super stories, songs, and silliness!</v>
      </c>
      <c r="G214" s="1">
        <f>DATA_GOES_HERE!J211</f>
        <v>42504</v>
      </c>
      <c r="H214" s="1">
        <f>DATA_GOES_HERE!R211</f>
        <v>42504</v>
      </c>
      <c r="I214" s="1">
        <f t="shared" ca="1" si="3"/>
        <v>42423</v>
      </c>
      <c r="J214">
        <v>0</v>
      </c>
      <c r="K214">
        <v>31158</v>
      </c>
      <c r="L214" t="s">
        <v>161</v>
      </c>
      <c r="M214">
        <f>VLOOKUP(DATA_GOES_HERE!Y211,VENUEID!$A$2:$B$28,2,TRUE)</f>
        <v>34423</v>
      </c>
      <c r="N214">
        <f>VLOOKUP(DATA_GOES_HERE!AH211,eventTypeID!$A:$C,3,TRUE)</f>
        <v>47</v>
      </c>
      <c r="Q214" t="str">
        <f>VLOOKUP(DATA_GOES_HERE!Y116,VENUEID!$A$2:$C237,3,TRUE)</f>
        <v>(615) 862-5854</v>
      </c>
      <c r="R214" s="8">
        <f>DATA_GOES_HERE!M116</f>
        <v>0.42708333333333331</v>
      </c>
      <c r="W214">
        <f>IF(DATA_GOES_HERE!L116="Monday",1," ")</f>
        <v>1</v>
      </c>
      <c r="X214" t="str">
        <f>IF(DATA_GOES_HERE!L116="Tuesday",1," ")</f>
        <v xml:space="preserve"> </v>
      </c>
      <c r="Y214" t="str">
        <f>IF(DATA_GOES_HERE!L116="Wednesday",1," ")</f>
        <v xml:space="preserve"> </v>
      </c>
      <c r="Z214" t="str">
        <f>IF(DATA_GOES_HERE!L116="Thursday",1," ")</f>
        <v xml:space="preserve"> </v>
      </c>
      <c r="AA214" t="str">
        <f>IF(DATA_GOES_HERE!L116="Friday",1," ")</f>
        <v xml:space="preserve"> </v>
      </c>
      <c r="AB214" t="str">
        <f>IF(DATA_GOES_HERE!L116="Saturday",1," ")</f>
        <v xml:space="preserve"> </v>
      </c>
      <c r="AC214" t="str">
        <f>IF(DATA_GOES_HERE!L116="Sunday",1," ")</f>
        <v xml:space="preserve"> </v>
      </c>
    </row>
    <row r="215" spans="1:29" x14ac:dyDescent="0.25">
      <c r="A215" s="7" t="str">
        <f>[2]NOWPLAYING!A216</f>
        <v>kcook</v>
      </c>
      <c r="B215" t="str">
        <f>DATA_GOES_HERE!A212</f>
        <v xml:space="preserve"> Friends of the Bellevue Branch Library Meeting</v>
      </c>
      <c r="E215" s="9" t="str">
        <f>IF(DATA_GOES_HERE!F117,F215,"")</f>
        <v/>
      </c>
      <c r="F215" t="str">
        <f>DATA_GOES_HERE!AI212</f>
        <v>Every 2nd Saturday, find out how you can get involved at the Bellevue Branch. New members are always welcome.</v>
      </c>
      <c r="G215" s="1">
        <f>DATA_GOES_HERE!J212</f>
        <v>42504</v>
      </c>
      <c r="H215" s="1">
        <f>DATA_GOES_HERE!R212</f>
        <v>42504</v>
      </c>
      <c r="I215" s="1">
        <f t="shared" ca="1" si="3"/>
        <v>42423</v>
      </c>
      <c r="J215">
        <v>0</v>
      </c>
      <c r="K215">
        <v>31158</v>
      </c>
      <c r="L215" t="s">
        <v>161</v>
      </c>
      <c r="M215">
        <f>VLOOKUP(DATA_GOES_HERE!Y212,VENUEID!$A$2:$B$28,2,TRUE)</f>
        <v>34423</v>
      </c>
      <c r="N215">
        <f>VLOOKUP(DATA_GOES_HERE!AH212,eventTypeID!$A:$C,3,TRUE)</f>
        <v>11</v>
      </c>
      <c r="Q215" t="str">
        <f>VLOOKUP(DATA_GOES_HERE!Y117,VENUEID!$A$2:$C238,3,TRUE)</f>
        <v>(615) 862-5854</v>
      </c>
      <c r="R215" s="8">
        <f>DATA_GOES_HERE!M117</f>
        <v>0.67708333333333337</v>
      </c>
      <c r="W215">
        <f>IF(DATA_GOES_HERE!L117="Monday",1," ")</f>
        <v>1</v>
      </c>
      <c r="X215" t="str">
        <f>IF(DATA_GOES_HERE!L117="Tuesday",1," ")</f>
        <v xml:space="preserve"> </v>
      </c>
      <c r="Y215" t="str">
        <f>IF(DATA_GOES_HERE!L117="Wednesday",1," ")</f>
        <v xml:space="preserve"> </v>
      </c>
      <c r="Z215" t="str">
        <f>IF(DATA_GOES_HERE!L117="Thursday",1," ")</f>
        <v xml:space="preserve"> </v>
      </c>
      <c r="AA215" t="str">
        <f>IF(DATA_GOES_HERE!L117="Friday",1," ")</f>
        <v xml:space="preserve"> </v>
      </c>
      <c r="AB215" t="str">
        <f>IF(DATA_GOES_HERE!L117="Saturday",1," ")</f>
        <v xml:space="preserve"> </v>
      </c>
      <c r="AC215" t="str">
        <f>IF(DATA_GOES_HERE!L117="Sunday",1," ")</f>
        <v xml:space="preserve"> </v>
      </c>
    </row>
    <row r="216" spans="1:29" x14ac:dyDescent="0.25">
      <c r="A216" s="7" t="str">
        <f>[2]NOWPLAYING!A217</f>
        <v>kcook</v>
      </c>
      <c r="B216" t="str">
        <f>DATA_GOES_HERE!A213</f>
        <v xml:space="preserve"> Edible Plants Walk and Identification</v>
      </c>
      <c r="E216" s="9" t="str">
        <f>IF(DATA_GOES_HERE!F118,F216,"")</f>
        <v/>
      </c>
      <c r="F216" t="str">
        <f>DATA_GOES_HERE!AI213</f>
        <v>Join us as naturalist Cindy Moonrose shows how to identify local edible plants and flowers. These plants and flowers can be found from the backyard to your local park. Dress comfortably as we will explore outside. Hiking shoes suggested.</v>
      </c>
      <c r="G216" s="1">
        <f>DATA_GOES_HERE!J213</f>
        <v>42504</v>
      </c>
      <c r="H216" s="1">
        <f>DATA_GOES_HERE!R213</f>
        <v>42504</v>
      </c>
      <c r="I216" s="1">
        <f t="shared" ca="1" si="3"/>
        <v>42423</v>
      </c>
      <c r="J216">
        <v>0</v>
      </c>
      <c r="K216">
        <v>31158</v>
      </c>
      <c r="L216" t="s">
        <v>161</v>
      </c>
      <c r="M216">
        <f>VLOOKUP(DATA_GOES_HERE!Y213,VENUEID!$A$2:$B$28,2,TRUE)</f>
        <v>34423</v>
      </c>
      <c r="N216">
        <f>VLOOKUP(DATA_GOES_HERE!AH213,eventTypeID!$A:$C,3,TRUE)</f>
        <v>35</v>
      </c>
      <c r="Q216" t="str">
        <f>VLOOKUP(DATA_GOES_HERE!Y118,VENUEID!$A$2:$C239,3,TRUE)</f>
        <v>(615) 862-5854</v>
      </c>
      <c r="R216" s="8">
        <f>DATA_GOES_HERE!M118</f>
        <v>0.75</v>
      </c>
      <c r="W216">
        <f>IF(DATA_GOES_HERE!L118="Monday",1," ")</f>
        <v>1</v>
      </c>
      <c r="X216" t="str">
        <f>IF(DATA_GOES_HERE!L118="Tuesday",1," ")</f>
        <v xml:space="preserve"> </v>
      </c>
      <c r="Y216" t="str">
        <f>IF(DATA_GOES_HERE!L118="Wednesday",1," ")</f>
        <v xml:space="preserve"> </v>
      </c>
      <c r="Z216" t="str">
        <f>IF(DATA_GOES_HERE!L118="Thursday",1," ")</f>
        <v xml:space="preserve"> </v>
      </c>
      <c r="AA216" t="str">
        <f>IF(DATA_GOES_HERE!L118="Friday",1," ")</f>
        <v xml:space="preserve"> </v>
      </c>
      <c r="AB216" t="str">
        <f>IF(DATA_GOES_HERE!L118="Saturday",1," ")</f>
        <v xml:space="preserve"> </v>
      </c>
      <c r="AC216" t="str">
        <f>IF(DATA_GOES_HERE!L118="Sunday",1," ")</f>
        <v xml:space="preserve"> </v>
      </c>
    </row>
    <row r="217" spans="1:29" x14ac:dyDescent="0.25">
      <c r="A217" s="7" t="str">
        <f>[2]NOWPLAYING!A218</f>
        <v>kcook</v>
      </c>
      <c r="B217" t="str">
        <f>DATA_GOES_HERE!A214</f>
        <v xml:space="preserve"> National Dance Like a Chicken Day</v>
      </c>
      <c r="E217" s="9" t="str">
        <f>IF(DATA_GOES_HERE!F119,F217,"")</f>
        <v/>
      </c>
      <c r="F217" t="str">
        <f>DATA_GOES_HERE!AI214</f>
        <v>Celebrate National Dance Like a Chicken Day at the library! The whole family is invited for some silly fun, awesome dancing, and wacky crafting!</v>
      </c>
      <c r="G217" s="1">
        <f>DATA_GOES_HERE!J214</f>
        <v>42504</v>
      </c>
      <c r="H217" s="1">
        <f>DATA_GOES_HERE!R214</f>
        <v>42504</v>
      </c>
      <c r="I217" s="1">
        <f t="shared" ca="1" si="3"/>
        <v>42423</v>
      </c>
      <c r="J217">
        <v>0</v>
      </c>
      <c r="K217">
        <v>31158</v>
      </c>
      <c r="L217" t="s">
        <v>161</v>
      </c>
      <c r="M217">
        <f>VLOOKUP(DATA_GOES_HERE!Y214,VENUEID!$A$2:$B$28,2,TRUE)</f>
        <v>34423</v>
      </c>
      <c r="N217">
        <f>VLOOKUP(DATA_GOES_HERE!AH214,eventTypeID!$A:$C,3,TRUE)</f>
        <v>11</v>
      </c>
      <c r="Q217" t="str">
        <f>VLOOKUP(DATA_GOES_HERE!Y119,VENUEID!$A$2:$C240,3,TRUE)</f>
        <v>(615) 862-5854</v>
      </c>
      <c r="R217" s="8">
        <f>DATA_GOES_HERE!M119</f>
        <v>0.77083333333333337</v>
      </c>
      <c r="W217">
        <f>IF(DATA_GOES_HERE!L119="Monday",1," ")</f>
        <v>1</v>
      </c>
      <c r="X217" t="str">
        <f>IF(DATA_GOES_HERE!L119="Tuesday",1," ")</f>
        <v xml:space="preserve"> </v>
      </c>
      <c r="Y217" t="str">
        <f>IF(DATA_GOES_HERE!L119="Wednesday",1," ")</f>
        <v xml:space="preserve"> </v>
      </c>
      <c r="Z217" t="str">
        <f>IF(DATA_GOES_HERE!L119="Thursday",1," ")</f>
        <v xml:space="preserve"> </v>
      </c>
      <c r="AA217" t="str">
        <f>IF(DATA_GOES_HERE!L119="Friday",1," ")</f>
        <v xml:space="preserve"> </v>
      </c>
      <c r="AB217" t="str">
        <f>IF(DATA_GOES_HERE!L119="Saturday",1," ")</f>
        <v xml:space="preserve"> </v>
      </c>
      <c r="AC217" t="str">
        <f>IF(DATA_GOES_HERE!L119="Sunday",1," ")</f>
        <v xml:space="preserve"> </v>
      </c>
    </row>
    <row r="218" spans="1:29" x14ac:dyDescent="0.25">
      <c r="A218" s="7" t="str">
        <f>[2]NOWPLAYING!A219</f>
        <v>kcook</v>
      </c>
      <c r="B218" t="str">
        <f>DATA_GOES_HERE!A215</f>
        <v xml:space="preserve"> LEGO Club</v>
      </c>
      <c r="E218" s="9" t="str">
        <f>IF(DATA_GOES_HERE!F120,F218,"")</f>
        <v/>
      </c>
      <c r="F218" t="str">
        <f>DATA_GOES_HERE!AI215</f>
        <v>Every 3rd Sunday, imagine, think, and build something awesome with LEGOs!</v>
      </c>
      <c r="G218" s="1">
        <f>DATA_GOES_HERE!J215</f>
        <v>42505</v>
      </c>
      <c r="H218" s="1">
        <f>DATA_GOES_HERE!R215</f>
        <v>42505</v>
      </c>
      <c r="I218" s="1">
        <f t="shared" ca="1" si="3"/>
        <v>42423</v>
      </c>
      <c r="J218">
        <v>0</v>
      </c>
      <c r="K218">
        <v>31158</v>
      </c>
      <c r="L218" t="s">
        <v>161</v>
      </c>
      <c r="M218">
        <f>VLOOKUP(DATA_GOES_HERE!Y215,VENUEID!$A$2:$B$28,2,TRUE)</f>
        <v>34423</v>
      </c>
      <c r="N218">
        <f>VLOOKUP(DATA_GOES_HERE!AH215,eventTypeID!$A:$C,3,TRUE)</f>
        <v>11</v>
      </c>
      <c r="Q218" t="str">
        <f>VLOOKUP(DATA_GOES_HERE!Y120,VENUEID!$A$2:$C241,3,TRUE)</f>
        <v>(615) 862-5854</v>
      </c>
      <c r="R218" s="8">
        <f>DATA_GOES_HERE!M120</f>
        <v>0.66666666666666663</v>
      </c>
      <c r="W218" t="str">
        <f>IF(DATA_GOES_HERE!L120="Monday",1," ")</f>
        <v xml:space="preserve"> </v>
      </c>
      <c r="X218">
        <f>IF(DATA_GOES_HERE!L120="Tuesday",1," ")</f>
        <v>1</v>
      </c>
      <c r="Y218" t="str">
        <f>IF(DATA_GOES_HERE!L120="Wednesday",1," ")</f>
        <v xml:space="preserve"> </v>
      </c>
      <c r="Z218" t="str">
        <f>IF(DATA_GOES_HERE!L120="Thursday",1," ")</f>
        <v xml:space="preserve"> </v>
      </c>
      <c r="AA218" t="str">
        <f>IF(DATA_GOES_HERE!L120="Friday",1," ")</f>
        <v xml:space="preserve"> </v>
      </c>
      <c r="AB218" t="str">
        <f>IF(DATA_GOES_HERE!L120="Saturday",1," ")</f>
        <v xml:space="preserve"> </v>
      </c>
      <c r="AC218" t="str">
        <f>IF(DATA_GOES_HERE!L120="Sunday",1," ")</f>
        <v xml:space="preserve"> </v>
      </c>
    </row>
    <row r="219" spans="1:29" x14ac:dyDescent="0.25">
      <c r="A219" s="7" t="str">
        <f>[2]NOWPLAYING!A220</f>
        <v>kcook</v>
      </c>
      <c r="B219" t="str">
        <f>DATA_GOES_HERE!A216</f>
        <v xml:space="preserve"> Mother Goose Moments</v>
      </c>
      <c r="E219" s="9" t="str">
        <f>IF(DATA_GOES_HERE!F121,F219,"")</f>
        <v/>
      </c>
      <c r="F219" t="str">
        <f>DATA_GOES_HERE!AI216</f>
        <v>Every Monday, babies and their caregivers are welcome to join Miss Donna for rhymes, songs, fingerplays, ABCs, 123s, stories, and more. For babies through 24 months old.</v>
      </c>
      <c r="G219" s="1">
        <f>DATA_GOES_HERE!J216</f>
        <v>42506</v>
      </c>
      <c r="H219" s="1">
        <f>DATA_GOES_HERE!R216</f>
        <v>42506</v>
      </c>
      <c r="I219" s="1">
        <f t="shared" ca="1" si="3"/>
        <v>42423</v>
      </c>
      <c r="J219">
        <v>0</v>
      </c>
      <c r="K219">
        <v>31158</v>
      </c>
      <c r="L219" t="s">
        <v>161</v>
      </c>
      <c r="M219">
        <f>VLOOKUP(DATA_GOES_HERE!Y216,VENUEID!$A$2:$B$28,2,TRUE)</f>
        <v>34423</v>
      </c>
      <c r="N219">
        <f>VLOOKUP(DATA_GOES_HERE!AH216,eventTypeID!$A:$C,3,TRUE)</f>
        <v>47</v>
      </c>
      <c r="Q219" t="str">
        <f>VLOOKUP(DATA_GOES_HERE!Y121,VENUEID!$A$2:$C242,3,TRUE)</f>
        <v>(615) 862-5854</v>
      </c>
      <c r="R219" s="8">
        <f>DATA_GOES_HERE!M121</f>
        <v>0.67708333333333337</v>
      </c>
      <c r="W219" t="str">
        <f>IF(DATA_GOES_HERE!L121="Monday",1," ")</f>
        <v xml:space="preserve"> </v>
      </c>
      <c r="X219">
        <f>IF(DATA_GOES_HERE!L121="Tuesday",1," ")</f>
        <v>1</v>
      </c>
      <c r="Y219" t="str">
        <f>IF(DATA_GOES_HERE!L121="Wednesday",1," ")</f>
        <v xml:space="preserve"> </v>
      </c>
      <c r="Z219" t="str">
        <f>IF(DATA_GOES_HERE!L121="Thursday",1," ")</f>
        <v xml:space="preserve"> </v>
      </c>
      <c r="AA219" t="str">
        <f>IF(DATA_GOES_HERE!L121="Friday",1," ")</f>
        <v xml:space="preserve"> </v>
      </c>
      <c r="AB219" t="str">
        <f>IF(DATA_GOES_HERE!L121="Saturday",1," ")</f>
        <v xml:space="preserve"> </v>
      </c>
      <c r="AC219" t="str">
        <f>IF(DATA_GOES_HERE!L121="Sunday",1," ")</f>
        <v xml:space="preserve"> </v>
      </c>
    </row>
    <row r="220" spans="1:29" x14ac:dyDescent="0.25">
      <c r="A220" s="7" t="str">
        <f>[2]NOWPLAYING!A221</f>
        <v>kcook</v>
      </c>
      <c r="B220" t="str">
        <f>DATA_GOES_HERE!A217</f>
        <v xml:space="preserve"> Teen Studio: Crafts, Gaming, Robotics, and More</v>
      </c>
      <c r="E220" s="9" t="str">
        <f>IF(DATA_GOES_HERE!F122,F220,"")</f>
        <v/>
      </c>
      <c r="F220" t="str">
        <f>DATA_GOES_HERE!AI217</f>
        <v>Monday-Thursday when school is in session. We do something different each week, including crafts, gaming, robotics, 3D printing, and more. Join the fun after school! Grades 5-12.</v>
      </c>
      <c r="G220" s="1">
        <f>DATA_GOES_HERE!J217</f>
        <v>42506</v>
      </c>
      <c r="H220" s="1">
        <f>DATA_GOES_HERE!R217</f>
        <v>42506</v>
      </c>
      <c r="I220" s="1">
        <f t="shared" ca="1" si="3"/>
        <v>42423</v>
      </c>
      <c r="J220">
        <v>0</v>
      </c>
      <c r="K220">
        <v>31158</v>
      </c>
      <c r="L220" t="s">
        <v>161</v>
      </c>
      <c r="M220">
        <f>VLOOKUP(DATA_GOES_HERE!Y217,VENUEID!$A$2:$B$28,2,TRUE)</f>
        <v>34423</v>
      </c>
      <c r="N220">
        <f>VLOOKUP(DATA_GOES_HERE!AH217,eventTypeID!$A:$C,3,TRUE)</f>
        <v>35</v>
      </c>
      <c r="Q220" t="str">
        <f>VLOOKUP(DATA_GOES_HERE!Y122,VENUEID!$A$2:$C243,3,TRUE)</f>
        <v>(615) 862-5854</v>
      </c>
      <c r="R220" s="8">
        <f>DATA_GOES_HERE!M122</f>
        <v>0.42708333333333331</v>
      </c>
      <c r="W220" t="str">
        <f>IF(DATA_GOES_HERE!L122="Monday",1," ")</f>
        <v xml:space="preserve"> </v>
      </c>
      <c r="X220" t="str">
        <f>IF(DATA_GOES_HERE!L122="Tuesday",1," ")</f>
        <v xml:space="preserve"> </v>
      </c>
      <c r="Y220">
        <f>IF(DATA_GOES_HERE!L122="Wednesday",1," ")</f>
        <v>1</v>
      </c>
      <c r="Z220" t="str">
        <f>IF(DATA_GOES_HERE!L122="Thursday",1," ")</f>
        <v xml:space="preserve"> </v>
      </c>
      <c r="AA220" t="str">
        <f>IF(DATA_GOES_HERE!L122="Friday",1," ")</f>
        <v xml:space="preserve"> </v>
      </c>
      <c r="AB220" t="str">
        <f>IF(DATA_GOES_HERE!L122="Saturday",1," ")</f>
        <v xml:space="preserve"> </v>
      </c>
      <c r="AC220" t="str">
        <f>IF(DATA_GOES_HERE!L122="Sunday",1," ")</f>
        <v xml:space="preserve"> </v>
      </c>
    </row>
    <row r="221" spans="1:29" x14ac:dyDescent="0.25">
      <c r="A221" s="7" t="str">
        <f>[2]NOWPLAYING!A222</f>
        <v>kcook</v>
      </c>
      <c r="B221" t="str">
        <f>DATA_GOES_HERE!A218</f>
        <v xml:space="preserve"> Family Fun Time: Songs, Craft, and More</v>
      </c>
      <c r="E221" s="9" t="str">
        <f>IF(DATA_GOES_HERE!F123,F221,"")</f>
        <v/>
      </c>
      <c r="F221" t="str">
        <f>DATA_GOES_HERE!AI218</f>
        <v>Every Monday, join Ms. Katie for stories, songs, fingerplays, and a craft! Ages 3 to 5.</v>
      </c>
      <c r="G221" s="1">
        <f>DATA_GOES_HERE!J218</f>
        <v>42506</v>
      </c>
      <c r="H221" s="1">
        <f>DATA_GOES_HERE!R218</f>
        <v>42506</v>
      </c>
      <c r="I221" s="1">
        <f t="shared" ca="1" si="3"/>
        <v>42423</v>
      </c>
      <c r="J221">
        <v>0</v>
      </c>
      <c r="K221">
        <v>31158</v>
      </c>
      <c r="L221" t="s">
        <v>161</v>
      </c>
      <c r="M221">
        <f>VLOOKUP(DATA_GOES_HERE!Y218,VENUEID!$A$2:$B$28,2,TRUE)</f>
        <v>34423</v>
      </c>
      <c r="N221">
        <f>VLOOKUP(DATA_GOES_HERE!AH218,eventTypeID!$A:$C,3,TRUE)</f>
        <v>47</v>
      </c>
      <c r="Q221" t="str">
        <f>VLOOKUP(DATA_GOES_HERE!Y123,VENUEID!$A$2:$C244,3,TRUE)</f>
        <v>(615) 862-5854</v>
      </c>
      <c r="R221" s="8">
        <f>DATA_GOES_HERE!M123</f>
        <v>0.46875</v>
      </c>
      <c r="W221" t="str">
        <f>IF(DATA_GOES_HERE!L123="Monday",1," ")</f>
        <v xml:space="preserve"> </v>
      </c>
      <c r="X221" t="str">
        <f>IF(DATA_GOES_HERE!L123="Tuesday",1," ")</f>
        <v xml:space="preserve"> </v>
      </c>
      <c r="Y221">
        <f>IF(DATA_GOES_HERE!L123="Wednesday",1," ")</f>
        <v>1</v>
      </c>
      <c r="Z221" t="str">
        <f>IF(DATA_GOES_HERE!L123="Thursday",1," ")</f>
        <v xml:space="preserve"> </v>
      </c>
      <c r="AA221" t="str">
        <f>IF(DATA_GOES_HERE!L123="Friday",1," ")</f>
        <v xml:space="preserve"> </v>
      </c>
      <c r="AB221" t="str">
        <f>IF(DATA_GOES_HERE!L123="Saturday",1," ")</f>
        <v xml:space="preserve"> </v>
      </c>
      <c r="AC221" t="str">
        <f>IF(DATA_GOES_HERE!L123="Sunday",1," ")</f>
        <v xml:space="preserve"> </v>
      </c>
    </row>
    <row r="222" spans="1:29" x14ac:dyDescent="0.25">
      <c r="A222" s="7" t="str">
        <f>[2]NOWPLAYING!A223</f>
        <v>kcook</v>
      </c>
      <c r="B222" t="str">
        <f>DATA_GOES_HERE!A219</f>
        <v xml:space="preserve"> Adventure Club: Crafts, Movies, and More</v>
      </c>
      <c r="E222" s="9" t="str">
        <f>IF(DATA_GOES_HERE!F124,F222,"")</f>
        <v/>
      </c>
      <c r="F222" t="str">
        <f>DATA_GOES_HERE!AI219</f>
        <v>School-age children can join us for crafts, activities, special guests, movies, and more! There's something new every week. Grades K-4.</v>
      </c>
      <c r="G222" s="1">
        <f>DATA_GOES_HERE!J219</f>
        <v>42507</v>
      </c>
      <c r="H222" s="1">
        <f>DATA_GOES_HERE!R219</f>
        <v>42507</v>
      </c>
      <c r="I222" s="1">
        <f t="shared" ca="1" si="3"/>
        <v>42423</v>
      </c>
      <c r="J222">
        <v>0</v>
      </c>
      <c r="K222">
        <v>31158</v>
      </c>
      <c r="L222" t="s">
        <v>161</v>
      </c>
      <c r="M222">
        <f>VLOOKUP(DATA_GOES_HERE!Y219,VENUEID!$A$2:$B$28,2,TRUE)</f>
        <v>34423</v>
      </c>
      <c r="N222">
        <f>VLOOKUP(DATA_GOES_HERE!AH219,eventTypeID!$A:$C,3,TRUE)</f>
        <v>47</v>
      </c>
      <c r="Q222" t="str">
        <f>VLOOKUP(DATA_GOES_HERE!Y124,VENUEID!$A$2:$C245,3,TRUE)</f>
        <v>(615) 862-5854</v>
      </c>
      <c r="R222" s="8">
        <f>DATA_GOES_HERE!M124</f>
        <v>0.58333333333333337</v>
      </c>
      <c r="W222" t="str">
        <f>IF(DATA_GOES_HERE!L124="Monday",1," ")</f>
        <v xml:space="preserve"> </v>
      </c>
      <c r="X222" t="str">
        <f>IF(DATA_GOES_HERE!L124="Tuesday",1," ")</f>
        <v xml:space="preserve"> </v>
      </c>
      <c r="Y222">
        <f>IF(DATA_GOES_HERE!L124="Wednesday",1," ")</f>
        <v>1</v>
      </c>
      <c r="Z222" t="str">
        <f>IF(DATA_GOES_HERE!L124="Thursday",1," ")</f>
        <v xml:space="preserve"> </v>
      </c>
      <c r="AA222" t="str">
        <f>IF(DATA_GOES_HERE!L124="Friday",1," ")</f>
        <v xml:space="preserve"> </v>
      </c>
      <c r="AB222" t="str">
        <f>IF(DATA_GOES_HERE!L124="Saturday",1," ")</f>
        <v xml:space="preserve"> </v>
      </c>
      <c r="AC222" t="str">
        <f>IF(DATA_GOES_HERE!L124="Sunday",1," ")</f>
        <v xml:space="preserve"> </v>
      </c>
    </row>
    <row r="223" spans="1:29" x14ac:dyDescent="0.25">
      <c r="A223" s="7" t="str">
        <f>[2]NOWPLAYING!A224</f>
        <v>kcook</v>
      </c>
      <c r="B223" t="str">
        <f>DATA_GOES_HERE!A220</f>
        <v xml:space="preserve"> Teen Studio: Crafts, Gaming, Robotics, and More</v>
      </c>
      <c r="E223" s="9" t="str">
        <f>IF(DATA_GOES_HERE!F125,F223,"")</f>
        <v/>
      </c>
      <c r="F223" t="str">
        <f>DATA_GOES_HERE!AI220</f>
        <v>Monday-Thursday when school is in session. We do something different each week, including crafts, gaming, robotics, 3D printing, and more. Join the fun after school! Grades 5-12.</v>
      </c>
      <c r="G223" s="1">
        <f>DATA_GOES_HERE!J220</f>
        <v>42507</v>
      </c>
      <c r="H223" s="1">
        <f>DATA_GOES_HERE!R220</f>
        <v>42507</v>
      </c>
      <c r="I223" s="1">
        <f t="shared" ca="1" si="3"/>
        <v>42423</v>
      </c>
      <c r="J223">
        <v>0</v>
      </c>
      <c r="K223">
        <v>31158</v>
      </c>
      <c r="L223" t="s">
        <v>161</v>
      </c>
      <c r="M223">
        <f>VLOOKUP(DATA_GOES_HERE!Y220,VENUEID!$A$2:$B$28,2,TRUE)</f>
        <v>34423</v>
      </c>
      <c r="N223">
        <f>VLOOKUP(DATA_GOES_HERE!AH220,eventTypeID!$A:$C,3,TRUE)</f>
        <v>35</v>
      </c>
      <c r="Q223" t="str">
        <f>VLOOKUP(DATA_GOES_HERE!Y125,VENUEID!$A$2:$C246,3,TRUE)</f>
        <v>(615) 862-5854</v>
      </c>
      <c r="R223" s="8">
        <f>DATA_GOES_HERE!M125</f>
        <v>0.58333333333333337</v>
      </c>
      <c r="W223" t="str">
        <f>IF(DATA_GOES_HERE!L125="Monday",1," ")</f>
        <v xml:space="preserve"> </v>
      </c>
      <c r="X223" t="str">
        <f>IF(DATA_GOES_HERE!L125="Tuesday",1," ")</f>
        <v xml:space="preserve"> </v>
      </c>
      <c r="Y223">
        <f>IF(DATA_GOES_HERE!L125="Wednesday",1," ")</f>
        <v>1</v>
      </c>
      <c r="Z223" t="str">
        <f>IF(DATA_GOES_HERE!L125="Thursday",1," ")</f>
        <v xml:space="preserve"> </v>
      </c>
      <c r="AA223" t="str">
        <f>IF(DATA_GOES_HERE!L125="Friday",1," ")</f>
        <v xml:space="preserve"> </v>
      </c>
      <c r="AB223" t="str">
        <f>IF(DATA_GOES_HERE!L125="Saturday",1," ")</f>
        <v xml:space="preserve"> </v>
      </c>
      <c r="AC223" t="str">
        <f>IF(DATA_GOES_HERE!L125="Sunday",1," ")</f>
        <v xml:space="preserve"> </v>
      </c>
    </row>
    <row r="224" spans="1:29" x14ac:dyDescent="0.25">
      <c r="A224" s="7" t="str">
        <f>[2]NOWPLAYING!A225</f>
        <v>kcook</v>
      </c>
      <c r="B224" t="str">
        <f>DATA_GOES_HERE!A221</f>
        <v xml:space="preserve"> Bellevue Writers Group: Share and Get Ideas</v>
      </c>
      <c r="E224" s="9" t="str">
        <f>IF(DATA_GOES_HERE!F126,F224,"")</f>
        <v/>
      </c>
      <c r="F224" t="str">
        <f>DATA_GOES_HERE!AI221</f>
        <v>1st and 3rd Tuesdays each month. Bellevue Writers Group welcomes adults of all ages who write prose fiction and literary nonfiction. Join us as we share our works and receive feedback from fellow writers.</v>
      </c>
      <c r="G224" s="1">
        <f>DATA_GOES_HERE!J221</f>
        <v>42507</v>
      </c>
      <c r="H224" s="1">
        <f>DATA_GOES_HERE!R221</f>
        <v>42507</v>
      </c>
      <c r="I224" s="1">
        <f t="shared" ca="1" si="3"/>
        <v>42423</v>
      </c>
      <c r="J224">
        <v>0</v>
      </c>
      <c r="K224">
        <v>31158</v>
      </c>
      <c r="L224" t="s">
        <v>161</v>
      </c>
      <c r="M224">
        <f>VLOOKUP(DATA_GOES_HERE!Y221,VENUEID!$A$2:$B$28,2,TRUE)</f>
        <v>34423</v>
      </c>
      <c r="N224">
        <f>VLOOKUP(DATA_GOES_HERE!AH221,eventTypeID!$A:$C,3,TRUE)</f>
        <v>11</v>
      </c>
      <c r="Q224" t="str">
        <f>VLOOKUP(DATA_GOES_HERE!Y126,VENUEID!$A$2:$C247,3,TRUE)</f>
        <v>(615) 862-5854</v>
      </c>
      <c r="R224" s="8">
        <f>DATA_GOES_HERE!M126</f>
        <v>0.67708333333333337</v>
      </c>
      <c r="W224" t="str">
        <f>IF(DATA_GOES_HERE!L126="Monday",1," ")</f>
        <v xml:space="preserve"> </v>
      </c>
      <c r="X224" t="str">
        <f>IF(DATA_GOES_HERE!L126="Tuesday",1," ")</f>
        <v xml:space="preserve"> </v>
      </c>
      <c r="Y224">
        <f>IF(DATA_GOES_HERE!L126="Wednesday",1," ")</f>
        <v>1</v>
      </c>
      <c r="Z224" t="str">
        <f>IF(DATA_GOES_HERE!L126="Thursday",1," ")</f>
        <v xml:space="preserve"> </v>
      </c>
      <c r="AA224" t="str">
        <f>IF(DATA_GOES_HERE!L126="Friday",1," ")</f>
        <v xml:space="preserve"> </v>
      </c>
      <c r="AB224" t="str">
        <f>IF(DATA_GOES_HERE!L126="Saturday",1," ")</f>
        <v xml:space="preserve"> </v>
      </c>
      <c r="AC224" t="str">
        <f>IF(DATA_GOES_HERE!L126="Sunday",1," ")</f>
        <v xml:space="preserve"> </v>
      </c>
    </row>
    <row r="225" spans="1:29" x14ac:dyDescent="0.25">
      <c r="A225" s="7" t="str">
        <f>[2]NOWPLAYING!A226</f>
        <v>kcook</v>
      </c>
      <c r="B225" t="str">
        <f>DATA_GOES_HERE!A222</f>
        <v xml:space="preserve"> Story Time</v>
      </c>
      <c r="E225" s="9" t="str">
        <f>IF(DATA_GOES_HERE!F127,F225,"")</f>
        <v/>
      </c>
      <c r="F225" t="str">
        <f>DATA_GOES_HERE!AI222</f>
        <v>Every Wednesday at 10:15 and 11:15 a.m. Singing, fingerplays, rhymes, ABCs, 123s, stories, and much more with Miss Donna and Bear!</v>
      </c>
      <c r="G225" s="1">
        <f>DATA_GOES_HERE!J222</f>
        <v>42508</v>
      </c>
      <c r="H225" s="1">
        <f>DATA_GOES_HERE!R222</f>
        <v>42508</v>
      </c>
      <c r="I225" s="1">
        <f t="shared" ca="1" si="3"/>
        <v>42423</v>
      </c>
      <c r="J225">
        <v>0</v>
      </c>
      <c r="K225">
        <v>31158</v>
      </c>
      <c r="L225" t="s">
        <v>161</v>
      </c>
      <c r="M225">
        <f>VLOOKUP(DATA_GOES_HERE!Y222,VENUEID!$A$2:$B$28,2,TRUE)</f>
        <v>34423</v>
      </c>
      <c r="N225">
        <f>VLOOKUP(DATA_GOES_HERE!AH222,eventTypeID!$A:$C,3,TRUE)</f>
        <v>47</v>
      </c>
      <c r="Q225" t="str">
        <f>VLOOKUP(DATA_GOES_HERE!Y127,VENUEID!$A$2:$C248,3,TRUE)</f>
        <v>(615) 862-5854</v>
      </c>
      <c r="R225" s="8">
        <f>DATA_GOES_HERE!M127</f>
        <v>0.6875</v>
      </c>
      <c r="W225" t="str">
        <f>IF(DATA_GOES_HERE!L127="Monday",1," ")</f>
        <v xml:space="preserve"> </v>
      </c>
      <c r="X225" t="str">
        <f>IF(DATA_GOES_HERE!L127="Tuesday",1," ")</f>
        <v xml:space="preserve"> </v>
      </c>
      <c r="Y225">
        <f>IF(DATA_GOES_HERE!L127="Wednesday",1," ")</f>
        <v>1</v>
      </c>
      <c r="Z225" t="str">
        <f>IF(DATA_GOES_HERE!L127="Thursday",1," ")</f>
        <v xml:space="preserve"> </v>
      </c>
      <c r="AA225" t="str">
        <f>IF(DATA_GOES_HERE!L127="Friday",1," ")</f>
        <v xml:space="preserve"> </v>
      </c>
      <c r="AB225" t="str">
        <f>IF(DATA_GOES_HERE!L127="Saturday",1," ")</f>
        <v xml:space="preserve"> </v>
      </c>
      <c r="AC225" t="str">
        <f>IF(DATA_GOES_HERE!L127="Sunday",1," ")</f>
        <v xml:space="preserve"> </v>
      </c>
    </row>
    <row r="226" spans="1:29" x14ac:dyDescent="0.25">
      <c r="A226" s="7" t="str">
        <f>[2]NOWPLAYING!A227</f>
        <v>kcook</v>
      </c>
      <c r="B226" t="str">
        <f>DATA_GOES_HERE!A223</f>
        <v xml:space="preserve"> Story Time</v>
      </c>
      <c r="E226" s="9" t="str">
        <f>IF(DATA_GOES_HERE!F128,F226,"")</f>
        <v/>
      </c>
      <c r="F226" t="str">
        <f>DATA_GOES_HERE!AI223</f>
        <v>Every Wednesday at 10:15 and 11:15 a.m. Singing, fingerplays, rhymes, ABCs, 123s, stories, and much more with Miss Donna and Bear!</v>
      </c>
      <c r="G226" s="1">
        <f>DATA_GOES_HERE!J223</f>
        <v>42508</v>
      </c>
      <c r="H226" s="1">
        <f>DATA_GOES_HERE!R223</f>
        <v>42508</v>
      </c>
      <c r="I226" s="1">
        <f t="shared" ref="I226:I262" ca="1" si="4">TODAY()</f>
        <v>42423</v>
      </c>
      <c r="J226">
        <v>0</v>
      </c>
      <c r="K226">
        <v>31158</v>
      </c>
      <c r="L226" t="s">
        <v>161</v>
      </c>
      <c r="M226">
        <f>VLOOKUP(DATA_GOES_HERE!Y223,VENUEID!$A$2:$B$28,2,TRUE)</f>
        <v>34423</v>
      </c>
      <c r="N226">
        <f>VLOOKUP(DATA_GOES_HERE!AH223,eventTypeID!$A:$C,3,TRUE)</f>
        <v>47</v>
      </c>
      <c r="Q226" t="str">
        <f>VLOOKUP(DATA_GOES_HERE!Y128,VENUEID!$A$2:$C249,3,TRUE)</f>
        <v>(615) 862-5854</v>
      </c>
      <c r="R226" s="8">
        <f>DATA_GOES_HERE!M128</f>
        <v>0.42708333333333331</v>
      </c>
      <c r="W226" t="str">
        <f>IF(DATA_GOES_HERE!L128="Monday",1," ")</f>
        <v xml:space="preserve"> </v>
      </c>
      <c r="X226" t="str">
        <f>IF(DATA_GOES_HERE!L128="Tuesday",1," ")</f>
        <v xml:space="preserve"> </v>
      </c>
      <c r="Y226" t="str">
        <f>IF(DATA_GOES_HERE!L128="Wednesday",1," ")</f>
        <v xml:space="preserve"> </v>
      </c>
      <c r="Z226">
        <f>IF(DATA_GOES_HERE!L128="Thursday",1," ")</f>
        <v>1</v>
      </c>
      <c r="AA226" t="str">
        <f>IF(DATA_GOES_HERE!L128="Friday",1," ")</f>
        <v xml:space="preserve"> </v>
      </c>
      <c r="AB226" t="str">
        <f>IF(DATA_GOES_HERE!L128="Saturday",1," ")</f>
        <v xml:space="preserve"> </v>
      </c>
      <c r="AC226" t="str">
        <f>IF(DATA_GOES_HERE!L128="Sunday",1," ")</f>
        <v xml:space="preserve"> </v>
      </c>
    </row>
    <row r="227" spans="1:29" x14ac:dyDescent="0.25">
      <c r="A227" s="7" t="str">
        <f>[2]NOWPLAYING!A228</f>
        <v>kcook</v>
      </c>
      <c r="B227" t="str">
        <f>DATA_GOES_HERE!A224</f>
        <v xml:space="preserve"> Teen Studio: Crafts, Gaming, Robotics, and More</v>
      </c>
      <c r="E227" s="9" t="str">
        <f>IF(DATA_GOES_HERE!F129,F227,"")</f>
        <v/>
      </c>
      <c r="F227" t="str">
        <f>DATA_GOES_HERE!AI224</f>
        <v>Monday-Thursday when school is in session. We do something different each week, including crafts, gaming, robotics, 3D printing, and more. Join the fun after school! Grades 5-12.</v>
      </c>
      <c r="G227" s="1">
        <f>DATA_GOES_HERE!J224</f>
        <v>42508</v>
      </c>
      <c r="H227" s="1">
        <f>DATA_GOES_HERE!R224</f>
        <v>42508</v>
      </c>
      <c r="I227" s="1">
        <f t="shared" ca="1" si="4"/>
        <v>42423</v>
      </c>
      <c r="J227">
        <v>0</v>
      </c>
      <c r="K227">
        <v>31158</v>
      </c>
      <c r="L227" t="s">
        <v>161</v>
      </c>
      <c r="M227">
        <f>VLOOKUP(DATA_GOES_HERE!Y224,VENUEID!$A$2:$B$28,2,TRUE)</f>
        <v>34423</v>
      </c>
      <c r="N227">
        <f>VLOOKUP(DATA_GOES_HERE!AH224,eventTypeID!$A:$C,3,TRUE)</f>
        <v>35</v>
      </c>
      <c r="Q227" t="str">
        <f>VLOOKUP(DATA_GOES_HERE!Y129,VENUEID!$A$2:$C250,3,TRUE)</f>
        <v>(615) 862-5854</v>
      </c>
      <c r="R227" s="8">
        <f>DATA_GOES_HERE!M129</f>
        <v>0.5625</v>
      </c>
      <c r="W227" t="str">
        <f>IF(DATA_GOES_HERE!L129="Monday",1," ")</f>
        <v xml:space="preserve"> </v>
      </c>
      <c r="X227" t="str">
        <f>IF(DATA_GOES_HERE!L129="Tuesday",1," ")</f>
        <v xml:space="preserve"> </v>
      </c>
      <c r="Y227" t="str">
        <f>IF(DATA_GOES_HERE!L129="Wednesday",1," ")</f>
        <v xml:space="preserve"> </v>
      </c>
      <c r="Z227">
        <f>IF(DATA_GOES_HERE!L129="Thursday",1," ")</f>
        <v>1</v>
      </c>
      <c r="AA227" t="str">
        <f>IF(DATA_GOES_HERE!L129="Friday",1," ")</f>
        <v xml:space="preserve"> </v>
      </c>
      <c r="AB227" t="str">
        <f>IF(DATA_GOES_HERE!L129="Saturday",1," ")</f>
        <v xml:space="preserve"> </v>
      </c>
      <c r="AC227" t="str">
        <f>IF(DATA_GOES_HERE!L129="Sunday",1," ")</f>
        <v xml:space="preserve"> </v>
      </c>
    </row>
    <row r="228" spans="1:29" x14ac:dyDescent="0.25">
      <c r="A228" s="7" t="str">
        <f>[2]NOWPLAYING!A229</f>
        <v>kcook</v>
      </c>
      <c r="B228" t="str">
        <f>DATA_GOES_HERE!A225</f>
        <v xml:space="preserve"> Gentle Yoga for All Levels</v>
      </c>
      <c r="E228" s="9" t="str">
        <f>IF(DATA_GOES_HERE!F130,F228,"")</f>
        <v/>
      </c>
      <c r="F228" t="str">
        <f>DATA_GOES_HERE!AI225</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228" s="1">
        <f>DATA_GOES_HERE!J225</f>
        <v>42508</v>
      </c>
      <c r="H228" s="1">
        <f>DATA_GOES_HERE!R225</f>
        <v>42508</v>
      </c>
      <c r="I228" s="1">
        <f t="shared" ca="1" si="4"/>
        <v>42423</v>
      </c>
      <c r="J228">
        <v>0</v>
      </c>
      <c r="K228">
        <v>31158</v>
      </c>
      <c r="L228" t="s">
        <v>161</v>
      </c>
      <c r="M228">
        <f>VLOOKUP(DATA_GOES_HERE!Y225,VENUEID!$A$2:$B$28,2,TRUE)</f>
        <v>34423</v>
      </c>
      <c r="N228">
        <f>VLOOKUP(DATA_GOES_HERE!AH225,eventTypeID!$A:$C,3,TRUE)</f>
        <v>11</v>
      </c>
      <c r="Q228" t="str">
        <f>VLOOKUP(DATA_GOES_HERE!Y130,VENUEID!$A$2:$C251,3,TRUE)</f>
        <v>(615) 862-5854</v>
      </c>
      <c r="R228" s="8">
        <f>DATA_GOES_HERE!M130</f>
        <v>0.67708333333333337</v>
      </c>
      <c r="W228" t="str">
        <f>IF(DATA_GOES_HERE!L130="Monday",1," ")</f>
        <v xml:space="preserve"> </v>
      </c>
      <c r="X228" t="str">
        <f>IF(DATA_GOES_HERE!L130="Tuesday",1," ")</f>
        <v xml:space="preserve"> </v>
      </c>
      <c r="Y228" t="str">
        <f>IF(DATA_GOES_HERE!L130="Wednesday",1," ")</f>
        <v xml:space="preserve"> </v>
      </c>
      <c r="Z228">
        <f>IF(DATA_GOES_HERE!L130="Thursday",1," ")</f>
        <v>1</v>
      </c>
      <c r="AA228" t="str">
        <f>IF(DATA_GOES_HERE!L130="Friday",1," ")</f>
        <v xml:space="preserve"> </v>
      </c>
      <c r="AB228" t="str">
        <f>IF(DATA_GOES_HERE!L130="Saturday",1," ")</f>
        <v xml:space="preserve"> </v>
      </c>
      <c r="AC228" t="str">
        <f>IF(DATA_GOES_HERE!L130="Sunday",1," ")</f>
        <v xml:space="preserve"> </v>
      </c>
    </row>
    <row r="229" spans="1:29" x14ac:dyDescent="0.25">
      <c r="A229" s="7" t="str">
        <f>[2]NOWPLAYING!A230</f>
        <v>kcook</v>
      </c>
      <c r="B229" t="str">
        <f>DATA_GOES_HERE!A226</f>
        <v xml:space="preserve"> Crayon Kids: Crafts and Fun</v>
      </c>
      <c r="E229" s="9" t="str">
        <f>IF(DATA_GOES_HERE!F131,F229,"")</f>
        <v/>
      </c>
      <c r="F229" t="str">
        <f>DATA_GOES_HERE!AI226</f>
        <v>Every Thursday, join Ms. Katie at the library for some crafty fun!</v>
      </c>
      <c r="G229" s="1">
        <f>DATA_GOES_HERE!J226</f>
        <v>42509</v>
      </c>
      <c r="H229" s="1">
        <f>DATA_GOES_HERE!R226</f>
        <v>42509</v>
      </c>
      <c r="I229" s="1">
        <f t="shared" ca="1" si="4"/>
        <v>42423</v>
      </c>
      <c r="J229">
        <v>0</v>
      </c>
      <c r="K229">
        <v>31158</v>
      </c>
      <c r="L229" t="s">
        <v>161</v>
      </c>
      <c r="M229">
        <f>VLOOKUP(DATA_GOES_HERE!Y226,VENUEID!$A$2:$B$28,2,TRUE)</f>
        <v>34423</v>
      </c>
      <c r="N229">
        <f>VLOOKUP(DATA_GOES_HERE!AH226,eventTypeID!$A:$C,3,TRUE)</f>
        <v>11</v>
      </c>
      <c r="Q229" t="str">
        <f>VLOOKUP(DATA_GOES_HERE!Y131,VENUEID!$A$2:$C252,3,TRUE)</f>
        <v>(615) 862-5854</v>
      </c>
      <c r="R229" s="8">
        <f>DATA_GOES_HERE!M131</f>
        <v>0.6875</v>
      </c>
      <c r="W229" t="str">
        <f>IF(DATA_GOES_HERE!L131="Monday",1," ")</f>
        <v xml:space="preserve"> </v>
      </c>
      <c r="X229" t="str">
        <f>IF(DATA_GOES_HERE!L131="Tuesday",1," ")</f>
        <v xml:space="preserve"> </v>
      </c>
      <c r="Y229" t="str">
        <f>IF(DATA_GOES_HERE!L131="Wednesday",1," ")</f>
        <v xml:space="preserve"> </v>
      </c>
      <c r="Z229">
        <f>IF(DATA_GOES_HERE!L131="Thursday",1," ")</f>
        <v>1</v>
      </c>
      <c r="AA229" t="str">
        <f>IF(DATA_GOES_HERE!L131="Friday",1," ")</f>
        <v xml:space="preserve"> </v>
      </c>
      <c r="AB229" t="str">
        <f>IF(DATA_GOES_HERE!L131="Saturday",1," ")</f>
        <v xml:space="preserve"> </v>
      </c>
      <c r="AC229" t="str">
        <f>IF(DATA_GOES_HERE!L131="Sunday",1," ")</f>
        <v xml:space="preserve"> </v>
      </c>
    </row>
    <row r="230" spans="1:29" x14ac:dyDescent="0.25">
      <c r="A230" s="7" t="str">
        <f>[2]NOWPLAYING!A231</f>
        <v>kcook</v>
      </c>
      <c r="B230" t="str">
        <f>DATA_GOES_HERE!A227</f>
        <v xml:space="preserve"> Crayon Kids: Crafts and Fun</v>
      </c>
      <c r="E230" s="9" t="str">
        <f>IF(DATA_GOES_HERE!F132,F230,"")</f>
        <v/>
      </c>
      <c r="F230" t="str">
        <f>DATA_GOES_HERE!AI227</f>
        <v>Every Thursday, join Ms. Katie at the library for some crafty fun!</v>
      </c>
      <c r="G230" s="1">
        <f>DATA_GOES_HERE!J227</f>
        <v>42509</v>
      </c>
      <c r="H230" s="1">
        <f>DATA_GOES_HERE!R227</f>
        <v>42509</v>
      </c>
      <c r="I230" s="1">
        <f t="shared" ca="1" si="4"/>
        <v>42423</v>
      </c>
      <c r="J230">
        <v>0</v>
      </c>
      <c r="K230">
        <v>31158</v>
      </c>
      <c r="L230" t="s">
        <v>161</v>
      </c>
      <c r="M230">
        <f>VLOOKUP(DATA_GOES_HERE!Y227,VENUEID!$A$2:$B$28,2,TRUE)</f>
        <v>34423</v>
      </c>
      <c r="N230">
        <f>VLOOKUP(DATA_GOES_HERE!AH227,eventTypeID!$A:$C,3,TRUE)</f>
        <v>11</v>
      </c>
      <c r="Q230" t="str">
        <f>VLOOKUP(DATA_GOES_HERE!Y132,VENUEID!$A$2:$C253,3,TRUE)</f>
        <v>(615) 862-5854</v>
      </c>
      <c r="R230" s="8">
        <f>DATA_GOES_HERE!M132</f>
        <v>0.75</v>
      </c>
      <c r="W230" t="str">
        <f>IF(DATA_GOES_HERE!L132="Monday",1," ")</f>
        <v xml:space="preserve"> </v>
      </c>
      <c r="X230" t="str">
        <f>IF(DATA_GOES_HERE!L132="Tuesday",1," ")</f>
        <v xml:space="preserve"> </v>
      </c>
      <c r="Y230" t="str">
        <f>IF(DATA_GOES_HERE!L132="Wednesday",1," ")</f>
        <v xml:space="preserve"> </v>
      </c>
      <c r="Z230">
        <f>IF(DATA_GOES_HERE!L132="Thursday",1," ")</f>
        <v>1</v>
      </c>
      <c r="AA230" t="str">
        <f>IF(DATA_GOES_HERE!L132="Friday",1," ")</f>
        <v xml:space="preserve"> </v>
      </c>
      <c r="AB230" t="str">
        <f>IF(DATA_GOES_HERE!L132="Saturday",1," ")</f>
        <v xml:space="preserve"> </v>
      </c>
      <c r="AC230" t="str">
        <f>IF(DATA_GOES_HERE!L132="Sunday",1," ")</f>
        <v xml:space="preserve"> </v>
      </c>
    </row>
    <row r="231" spans="1:29" x14ac:dyDescent="0.25">
      <c r="A231" s="7" t="str">
        <f>[2]NOWPLAYING!A232</f>
        <v>kcook</v>
      </c>
      <c r="B231" t="str">
        <f>DATA_GOES_HERE!A228</f>
        <v xml:space="preserve"> Scrabble Group for All Levels</v>
      </c>
      <c r="E231" s="9" t="str">
        <f>IF(DATA_GOES_HERE!F133,F231,"")</f>
        <v/>
      </c>
      <c r="F231" t="str">
        <f>DATA_GOES_HERE!AI228</f>
        <v>Every Thursday, play Scrabble the old-fashioned way&amp;hellip; on a board! All levels of players welcome. Bring your board if you have one.</v>
      </c>
      <c r="G231" s="1">
        <f>DATA_GOES_HERE!J228</f>
        <v>42509</v>
      </c>
      <c r="H231" s="1">
        <f>DATA_GOES_HERE!R228</f>
        <v>42509</v>
      </c>
      <c r="I231" s="1">
        <f t="shared" ca="1" si="4"/>
        <v>42423</v>
      </c>
      <c r="J231">
        <v>0</v>
      </c>
      <c r="K231">
        <v>31158</v>
      </c>
      <c r="L231" t="s">
        <v>161</v>
      </c>
      <c r="M231">
        <f>VLOOKUP(DATA_GOES_HERE!Y228,VENUEID!$A$2:$B$28,2,TRUE)</f>
        <v>34423</v>
      </c>
      <c r="N231">
        <f>VLOOKUP(DATA_GOES_HERE!AH228,eventTypeID!$A:$C,3,TRUE)</f>
        <v>11</v>
      </c>
      <c r="Q231" t="str">
        <f>VLOOKUP(DATA_GOES_HERE!Y133,VENUEID!$A$2:$C254,3,TRUE)</f>
        <v>(615) 862-5854</v>
      </c>
      <c r="R231" s="8">
        <f>DATA_GOES_HERE!M133</f>
        <v>0.67708333333333337</v>
      </c>
      <c r="W231" t="str">
        <f>IF(DATA_GOES_HERE!L133="Monday",1," ")</f>
        <v xml:space="preserve"> </v>
      </c>
      <c r="X231" t="str">
        <f>IF(DATA_GOES_HERE!L133="Tuesday",1," ")</f>
        <v xml:space="preserve"> </v>
      </c>
      <c r="Y231" t="str">
        <f>IF(DATA_GOES_HERE!L133="Wednesday",1," ")</f>
        <v xml:space="preserve"> </v>
      </c>
      <c r="Z231" t="str">
        <f>IF(DATA_GOES_HERE!L133="Thursday",1," ")</f>
        <v xml:space="preserve"> </v>
      </c>
      <c r="AA231">
        <f>IF(DATA_GOES_HERE!L133="Friday",1," ")</f>
        <v>1</v>
      </c>
      <c r="AB231" t="str">
        <f>IF(DATA_GOES_HERE!L133="Saturday",1," ")</f>
        <v xml:space="preserve"> </v>
      </c>
      <c r="AC231" t="str">
        <f>IF(DATA_GOES_HERE!L133="Sunday",1," ")</f>
        <v xml:space="preserve"> </v>
      </c>
    </row>
    <row r="232" spans="1:29" x14ac:dyDescent="0.25">
      <c r="A232" s="7" t="str">
        <f>[2]NOWPLAYING!A233</f>
        <v>kcook</v>
      </c>
      <c r="B232" t="str">
        <f>DATA_GOES_HERE!A229</f>
        <v xml:space="preserve"> Teen Studio: Crafts, Gaming, Robotics, and More</v>
      </c>
      <c r="E232" s="9" t="str">
        <f>IF(DATA_GOES_HERE!F134,F232,"")</f>
        <v/>
      </c>
      <c r="F232" t="str">
        <f>DATA_GOES_HERE!AI229</f>
        <v>Monday-Thursday when school is in session. We do something different each week, including crafts, gaming, robotics, 3D printing, and more. Join the fun after school! Grades 5-12.</v>
      </c>
      <c r="G232" s="1">
        <f>DATA_GOES_HERE!J229</f>
        <v>42509</v>
      </c>
      <c r="H232" s="1">
        <f>DATA_GOES_HERE!R229</f>
        <v>42509</v>
      </c>
      <c r="I232" s="1">
        <f t="shared" ca="1" si="4"/>
        <v>42423</v>
      </c>
      <c r="J232">
        <v>0</v>
      </c>
      <c r="K232">
        <v>31158</v>
      </c>
      <c r="L232" t="s">
        <v>161</v>
      </c>
      <c r="M232">
        <f>VLOOKUP(DATA_GOES_HERE!Y229,VENUEID!$A$2:$B$28,2,TRUE)</f>
        <v>34423</v>
      </c>
      <c r="N232">
        <f>VLOOKUP(DATA_GOES_HERE!AH229,eventTypeID!$A:$C,3,TRUE)</f>
        <v>35</v>
      </c>
      <c r="Q232" t="str">
        <f>VLOOKUP(DATA_GOES_HERE!Y134,VENUEID!$A$2:$C255,3,TRUE)</f>
        <v>(615) 862-5854</v>
      </c>
      <c r="R232" s="8">
        <f>DATA_GOES_HERE!M134</f>
        <v>0.42708333333333331</v>
      </c>
      <c r="W232" t="str">
        <f>IF(DATA_GOES_HERE!L134="Monday",1," ")</f>
        <v xml:space="preserve"> </v>
      </c>
      <c r="X232" t="str">
        <f>IF(DATA_GOES_HERE!L134="Tuesday",1," ")</f>
        <v xml:space="preserve"> </v>
      </c>
      <c r="Y232" t="str">
        <f>IF(DATA_GOES_HERE!L134="Wednesday",1," ")</f>
        <v xml:space="preserve"> </v>
      </c>
      <c r="Z232" t="str">
        <f>IF(DATA_GOES_HERE!L134="Thursday",1," ")</f>
        <v xml:space="preserve"> </v>
      </c>
      <c r="AA232" t="str">
        <f>IF(DATA_GOES_HERE!L134="Friday",1," ")</f>
        <v xml:space="preserve"> </v>
      </c>
      <c r="AB232">
        <f>IF(DATA_GOES_HERE!L134="Saturday",1," ")</f>
        <v>1</v>
      </c>
      <c r="AC232" t="str">
        <f>IF(DATA_GOES_HERE!L134="Sunday",1," ")</f>
        <v xml:space="preserve"> </v>
      </c>
    </row>
    <row r="233" spans="1:29" x14ac:dyDescent="0.25">
      <c r="A233" s="7" t="str">
        <f>[2]NOWPLAYING!A234</f>
        <v>kcook</v>
      </c>
      <c r="B233" t="str">
        <f>DATA_GOES_HERE!A230</f>
        <v xml:space="preserve"> Music Production Workshop</v>
      </c>
      <c r="E233" s="9" t="str">
        <f>IF(DATA_GOES_HERE!F135,F233,"")</f>
        <v/>
      </c>
      <c r="F233" t="str">
        <f>DATA_GOES_HERE!AI230</f>
        <v>Every Thursday when school is in session. Learn how to make beats and music tracks using Logic Pro. These workshops are open to producers of all levels, as well as songwriters, singers, rappers, and anyone interested in producing their own music. Grades 7-12.</v>
      </c>
      <c r="G233" s="1">
        <f>DATA_GOES_HERE!J230</f>
        <v>42509</v>
      </c>
      <c r="H233" s="1">
        <f>DATA_GOES_HERE!R230</f>
        <v>42509</v>
      </c>
      <c r="I233" s="1">
        <f t="shared" ca="1" si="4"/>
        <v>42423</v>
      </c>
      <c r="J233">
        <v>0</v>
      </c>
      <c r="K233">
        <v>31158</v>
      </c>
      <c r="L233" t="s">
        <v>161</v>
      </c>
      <c r="M233">
        <f>VLOOKUP(DATA_GOES_HERE!Y230,VENUEID!$A$2:$B$28,2,TRUE)</f>
        <v>34423</v>
      </c>
      <c r="N233">
        <f>VLOOKUP(DATA_GOES_HERE!AH230,eventTypeID!$A:$C,3,TRUE)</f>
        <v>35</v>
      </c>
      <c r="Q233" t="str">
        <f>VLOOKUP(DATA_GOES_HERE!Y135,VENUEID!$A$2:$C256,3,TRUE)</f>
        <v>(615) 862-5854</v>
      </c>
      <c r="R233" s="8">
        <f>DATA_GOES_HERE!M135</f>
        <v>0.5</v>
      </c>
      <c r="W233" t="str">
        <f>IF(DATA_GOES_HERE!L135="Monday",1," ")</f>
        <v xml:space="preserve"> </v>
      </c>
      <c r="X233" t="str">
        <f>IF(DATA_GOES_HERE!L135="Tuesday",1," ")</f>
        <v xml:space="preserve"> </v>
      </c>
      <c r="Y233" t="str">
        <f>IF(DATA_GOES_HERE!L135="Wednesday",1," ")</f>
        <v xml:space="preserve"> </v>
      </c>
      <c r="Z233" t="str">
        <f>IF(DATA_GOES_HERE!L135="Thursday",1," ")</f>
        <v xml:space="preserve"> </v>
      </c>
      <c r="AA233" t="str">
        <f>IF(DATA_GOES_HERE!L135="Friday",1," ")</f>
        <v xml:space="preserve"> </v>
      </c>
      <c r="AB233">
        <f>IF(DATA_GOES_HERE!L135="Saturday",1," ")</f>
        <v>1</v>
      </c>
      <c r="AC233" t="str">
        <f>IF(DATA_GOES_HERE!L135="Sunday",1," ")</f>
        <v xml:space="preserve"> </v>
      </c>
    </row>
    <row r="234" spans="1:29" x14ac:dyDescent="0.25">
      <c r="A234" s="7" t="str">
        <f>[2]NOWPLAYING!A235</f>
        <v>kcook</v>
      </c>
      <c r="B234" t="str">
        <f>DATA_GOES_HERE!A231</f>
        <v xml:space="preserve"> Storyland Saturdays: Preschool Story Time</v>
      </c>
      <c r="E234" s="9" t="str">
        <f>IF(DATA_GOES_HERE!F136,F234,"")</f>
        <v/>
      </c>
      <c r="F234" t="str">
        <f>DATA_GOES_HERE!AI231</f>
        <v>Every Saturday, come to the library for some super stories, songs, and silliness!</v>
      </c>
      <c r="G234" s="1">
        <f>DATA_GOES_HERE!J231</f>
        <v>42511</v>
      </c>
      <c r="H234" s="1">
        <f>DATA_GOES_HERE!R231</f>
        <v>42511</v>
      </c>
      <c r="I234" s="1">
        <f t="shared" ca="1" si="4"/>
        <v>42423</v>
      </c>
      <c r="J234">
        <v>0</v>
      </c>
      <c r="K234">
        <v>31158</v>
      </c>
      <c r="L234" t="s">
        <v>161</v>
      </c>
      <c r="M234">
        <f>VLOOKUP(DATA_GOES_HERE!Y231,VENUEID!$A$2:$B$28,2,TRUE)</f>
        <v>34423</v>
      </c>
      <c r="N234">
        <f>VLOOKUP(DATA_GOES_HERE!AH231,eventTypeID!$A:$C,3,TRUE)</f>
        <v>47</v>
      </c>
      <c r="Q234" t="str">
        <f>VLOOKUP(DATA_GOES_HERE!Y136,VENUEID!$A$2:$C257,3,TRUE)</f>
        <v>(615) 862-5854</v>
      </c>
      <c r="R234" s="8">
        <f>DATA_GOES_HERE!M136</f>
        <v>0.625</v>
      </c>
      <c r="W234" t="str">
        <f>IF(DATA_GOES_HERE!L136="Monday",1," ")</f>
        <v xml:space="preserve"> </v>
      </c>
      <c r="X234" t="str">
        <f>IF(DATA_GOES_HERE!L136="Tuesday",1," ")</f>
        <v xml:space="preserve"> </v>
      </c>
      <c r="Y234" t="str">
        <f>IF(DATA_GOES_HERE!L136="Wednesday",1," ")</f>
        <v xml:space="preserve"> </v>
      </c>
      <c r="Z234" t="str">
        <f>IF(DATA_GOES_HERE!L136="Thursday",1," ")</f>
        <v xml:space="preserve"> </v>
      </c>
      <c r="AA234" t="str">
        <f>IF(DATA_GOES_HERE!L136="Friday",1," ")</f>
        <v xml:space="preserve"> </v>
      </c>
      <c r="AB234" t="str">
        <f>IF(DATA_GOES_HERE!L136="Saturday",1," ")</f>
        <v xml:space="preserve"> </v>
      </c>
      <c r="AC234">
        <f>IF(DATA_GOES_HERE!L136="Sunday",1," ")</f>
        <v>1</v>
      </c>
    </row>
    <row r="235" spans="1:29" x14ac:dyDescent="0.25">
      <c r="A235" s="7" t="str">
        <f>[2]NOWPLAYING!A236</f>
        <v>kcook</v>
      </c>
      <c r="B235" t="str">
        <f>DATA_GOES_HERE!A232</f>
        <v xml:space="preserve"> Mother Goose Moments</v>
      </c>
      <c r="E235" s="9" t="str">
        <f>IF(DATA_GOES_HERE!F137,F235,"")</f>
        <v/>
      </c>
      <c r="F235" t="str">
        <f>DATA_GOES_HERE!AI232</f>
        <v>Every Monday, babies and their caregivers are welcome to join Miss Donna for rhymes, songs, fingerplays, ABCs, 123s, stories, and more. For babies through 24 months old.</v>
      </c>
      <c r="G235" s="1">
        <f>DATA_GOES_HERE!J232</f>
        <v>42513</v>
      </c>
      <c r="H235" s="1">
        <f>DATA_GOES_HERE!R232</f>
        <v>42513</v>
      </c>
      <c r="I235" s="1">
        <f t="shared" ca="1" si="4"/>
        <v>42423</v>
      </c>
      <c r="J235">
        <v>0</v>
      </c>
      <c r="K235">
        <v>31158</v>
      </c>
      <c r="L235" t="s">
        <v>161</v>
      </c>
      <c r="M235">
        <f>VLOOKUP(DATA_GOES_HERE!Y232,VENUEID!$A$2:$B$28,2,TRUE)</f>
        <v>34423</v>
      </c>
      <c r="N235">
        <f>VLOOKUP(DATA_GOES_HERE!AH232,eventTypeID!$A:$C,3,TRUE)</f>
        <v>47</v>
      </c>
      <c r="Q235" t="str">
        <f>VLOOKUP(DATA_GOES_HERE!Y137,VENUEID!$A$2:$C258,3,TRUE)</f>
        <v>(615) 862-5854</v>
      </c>
      <c r="R235" s="8">
        <f>DATA_GOES_HERE!M137</f>
        <v>0.42708333333333331</v>
      </c>
      <c r="W235">
        <f>IF(DATA_GOES_HERE!L137="Monday",1," ")</f>
        <v>1</v>
      </c>
      <c r="X235" t="str">
        <f>IF(DATA_GOES_HERE!L137="Tuesday",1," ")</f>
        <v xml:space="preserve"> </v>
      </c>
      <c r="Y235" t="str">
        <f>IF(DATA_GOES_HERE!L137="Wednesday",1," ")</f>
        <v xml:space="preserve"> </v>
      </c>
      <c r="Z235" t="str">
        <f>IF(DATA_GOES_HERE!L137="Thursday",1," ")</f>
        <v xml:space="preserve"> </v>
      </c>
      <c r="AA235" t="str">
        <f>IF(DATA_GOES_HERE!L137="Friday",1," ")</f>
        <v xml:space="preserve"> </v>
      </c>
      <c r="AB235" t="str">
        <f>IF(DATA_GOES_HERE!L137="Saturday",1," ")</f>
        <v xml:space="preserve"> </v>
      </c>
      <c r="AC235" t="str">
        <f>IF(DATA_GOES_HERE!L137="Sunday",1," ")</f>
        <v xml:space="preserve"> </v>
      </c>
    </row>
    <row r="236" spans="1:29" x14ac:dyDescent="0.25">
      <c r="A236" s="7" t="str">
        <f>[2]NOWPLAYING!A237</f>
        <v>kcook</v>
      </c>
      <c r="B236" t="str">
        <f>DATA_GOES_HERE!A233</f>
        <v xml:space="preserve"> Family Fun Time: Songs, Craft, and More</v>
      </c>
      <c r="E236" s="9" t="str">
        <f>IF(DATA_GOES_HERE!F138,F236,"")</f>
        <v/>
      </c>
      <c r="F236" t="str">
        <f>DATA_GOES_HERE!AI233</f>
        <v>Every Monday, join Ms. Katie for stories, songs, fingerplays, and a craft! Ages 3 to 5.</v>
      </c>
      <c r="G236" s="1">
        <f>DATA_GOES_HERE!J233</f>
        <v>42513</v>
      </c>
      <c r="H236" s="1">
        <f>DATA_GOES_HERE!R233</f>
        <v>42513</v>
      </c>
      <c r="I236" s="1">
        <f t="shared" ca="1" si="4"/>
        <v>42423</v>
      </c>
      <c r="J236">
        <v>0</v>
      </c>
      <c r="K236">
        <v>31158</v>
      </c>
      <c r="L236" t="s">
        <v>161</v>
      </c>
      <c r="M236">
        <f>VLOOKUP(DATA_GOES_HERE!Y233,VENUEID!$A$2:$B$28,2,TRUE)</f>
        <v>34423</v>
      </c>
      <c r="N236">
        <f>VLOOKUP(DATA_GOES_HERE!AH233,eventTypeID!$A:$C,3,TRUE)</f>
        <v>47</v>
      </c>
      <c r="Q236" t="str">
        <f>VLOOKUP(DATA_GOES_HERE!Y138,VENUEID!$A$2:$C259,3,TRUE)</f>
        <v>(615) 862-5854</v>
      </c>
      <c r="R236" s="8">
        <f>DATA_GOES_HERE!M138</f>
        <v>0.67708333333333337</v>
      </c>
      <c r="W236">
        <f>IF(DATA_GOES_HERE!L138="Monday",1," ")</f>
        <v>1</v>
      </c>
      <c r="X236" t="str">
        <f>IF(DATA_GOES_HERE!L138="Tuesday",1," ")</f>
        <v xml:space="preserve"> </v>
      </c>
      <c r="Y236" t="str">
        <f>IF(DATA_GOES_HERE!L138="Wednesday",1," ")</f>
        <v xml:space="preserve"> </v>
      </c>
      <c r="Z236" t="str">
        <f>IF(DATA_GOES_HERE!L138="Thursday",1," ")</f>
        <v xml:space="preserve"> </v>
      </c>
      <c r="AA236" t="str">
        <f>IF(DATA_GOES_HERE!L138="Friday",1," ")</f>
        <v xml:space="preserve"> </v>
      </c>
      <c r="AB236" t="str">
        <f>IF(DATA_GOES_HERE!L138="Saturday",1," ")</f>
        <v xml:space="preserve"> </v>
      </c>
      <c r="AC236" t="str">
        <f>IF(DATA_GOES_HERE!L138="Sunday",1," ")</f>
        <v xml:space="preserve"> </v>
      </c>
    </row>
    <row r="237" spans="1:29" x14ac:dyDescent="0.25">
      <c r="A237" s="7" t="str">
        <f>[2]NOWPLAYING!A238</f>
        <v>kcook</v>
      </c>
      <c r="B237" t="str">
        <f>DATA_GOES_HERE!A234</f>
        <v xml:space="preserve"> Family Fun Time: Songs, Craft, and More</v>
      </c>
      <c r="E237" s="9" t="str">
        <f>IF(DATA_GOES_HERE!F139,F237,"")</f>
        <v/>
      </c>
      <c r="F237" t="str">
        <f>DATA_GOES_HERE!AI234</f>
        <v>Every Monday, join Ms. Katie for stories, songs, fingerplays, and a craft! Ages 3 to 5.</v>
      </c>
      <c r="G237" s="1">
        <f>DATA_GOES_HERE!J234</f>
        <v>42513</v>
      </c>
      <c r="H237" s="1">
        <f>DATA_GOES_HERE!R234</f>
        <v>42513</v>
      </c>
      <c r="I237" s="1">
        <f t="shared" ca="1" si="4"/>
        <v>42423</v>
      </c>
      <c r="J237">
        <v>0</v>
      </c>
      <c r="K237">
        <v>31158</v>
      </c>
      <c r="L237" t="s">
        <v>161</v>
      </c>
      <c r="M237">
        <f>VLOOKUP(DATA_GOES_HERE!Y234,VENUEID!$A$2:$B$28,2,TRUE)</f>
        <v>34423</v>
      </c>
      <c r="N237">
        <f>VLOOKUP(DATA_GOES_HERE!AH234,eventTypeID!$A:$C,3,TRUE)</f>
        <v>47</v>
      </c>
      <c r="Q237" t="str">
        <f>VLOOKUP(DATA_GOES_HERE!Y139,VENUEID!$A$2:$C260,3,TRUE)</f>
        <v>(615) 862-5854</v>
      </c>
      <c r="R237" s="8">
        <f>DATA_GOES_HERE!M139</f>
        <v>0.77083333333333337</v>
      </c>
      <c r="W237">
        <f>IF(DATA_GOES_HERE!L139="Monday",1," ")</f>
        <v>1</v>
      </c>
      <c r="X237" t="str">
        <f>IF(DATA_GOES_HERE!L139="Tuesday",1," ")</f>
        <v xml:space="preserve"> </v>
      </c>
      <c r="Y237" t="str">
        <f>IF(DATA_GOES_HERE!L139="Wednesday",1," ")</f>
        <v xml:space="preserve"> </v>
      </c>
      <c r="Z237" t="str">
        <f>IF(DATA_GOES_HERE!L139="Thursday",1," ")</f>
        <v xml:space="preserve"> </v>
      </c>
      <c r="AA237" t="str">
        <f>IF(DATA_GOES_HERE!L139="Friday",1," ")</f>
        <v xml:space="preserve"> </v>
      </c>
      <c r="AB237" t="str">
        <f>IF(DATA_GOES_HERE!L139="Saturday",1," ")</f>
        <v xml:space="preserve"> </v>
      </c>
      <c r="AC237" t="str">
        <f>IF(DATA_GOES_HERE!L139="Sunday",1," ")</f>
        <v xml:space="preserve"> </v>
      </c>
    </row>
    <row r="238" spans="1:29" x14ac:dyDescent="0.25">
      <c r="A238" s="7" t="str">
        <f>[2]NOWPLAYING!A239</f>
        <v>kcook</v>
      </c>
      <c r="B238" t="str">
        <f>DATA_GOES_HERE!A235</f>
        <v xml:space="preserve"> Adventure Club: Crafts, Movies, and More</v>
      </c>
      <c r="E238" s="9" t="str">
        <f>IF(DATA_GOES_HERE!F140,F238,"")</f>
        <v/>
      </c>
      <c r="F238" t="str">
        <f>DATA_GOES_HERE!AI235</f>
        <v>School-age children can join us for crafts, activities, special guests, movies, and more! There's something new every week. Grades K-4.</v>
      </c>
      <c r="G238" s="1">
        <f>DATA_GOES_HERE!J235</f>
        <v>42514</v>
      </c>
      <c r="H238" s="1">
        <f>DATA_GOES_HERE!R235</f>
        <v>42514</v>
      </c>
      <c r="I238" s="1">
        <f t="shared" ca="1" si="4"/>
        <v>42423</v>
      </c>
      <c r="J238">
        <v>0</v>
      </c>
      <c r="K238">
        <v>31158</v>
      </c>
      <c r="L238" t="s">
        <v>161</v>
      </c>
      <c r="M238">
        <f>VLOOKUP(DATA_GOES_HERE!Y235,VENUEID!$A$2:$B$28,2,TRUE)</f>
        <v>34423</v>
      </c>
      <c r="N238">
        <f>VLOOKUP(DATA_GOES_HERE!AH235,eventTypeID!$A:$C,3,TRUE)</f>
        <v>47</v>
      </c>
      <c r="Q238" t="str">
        <f>VLOOKUP(DATA_GOES_HERE!Y140,VENUEID!$A$2:$C261,3,TRUE)</f>
        <v>(615) 862-5854</v>
      </c>
      <c r="R238" s="8">
        <f>DATA_GOES_HERE!M140</f>
        <v>0.4375</v>
      </c>
      <c r="W238" t="str">
        <f>IF(DATA_GOES_HERE!L140="Monday",1," ")</f>
        <v xml:space="preserve"> </v>
      </c>
      <c r="X238">
        <f>IF(DATA_GOES_HERE!L140="Tuesday",1," ")</f>
        <v>1</v>
      </c>
      <c r="Y238" t="str">
        <f>IF(DATA_GOES_HERE!L140="Wednesday",1," ")</f>
        <v xml:space="preserve"> </v>
      </c>
      <c r="Z238" t="str">
        <f>IF(DATA_GOES_HERE!L140="Thursday",1," ")</f>
        <v xml:space="preserve"> </v>
      </c>
      <c r="AA238" t="str">
        <f>IF(DATA_GOES_HERE!L140="Friday",1," ")</f>
        <v xml:space="preserve"> </v>
      </c>
      <c r="AB238" t="str">
        <f>IF(DATA_GOES_HERE!L140="Saturday",1," ")</f>
        <v xml:space="preserve"> </v>
      </c>
      <c r="AC238" t="str">
        <f>IF(DATA_GOES_HERE!L140="Sunday",1," ")</f>
        <v xml:space="preserve"> </v>
      </c>
    </row>
    <row r="239" spans="1:29" x14ac:dyDescent="0.25">
      <c r="A239" s="7" t="str">
        <f>[2]NOWPLAYING!A240</f>
        <v>kcook</v>
      </c>
      <c r="B239" t="str">
        <f>DATA_GOES_HERE!A236</f>
        <v xml:space="preserve"> Story Time</v>
      </c>
      <c r="E239" s="9" t="str">
        <f>IF(DATA_GOES_HERE!F141,F239,"")</f>
        <v/>
      </c>
      <c r="F239" t="str">
        <f>DATA_GOES_HERE!AI236</f>
        <v>Every Wednesday at 10:15 and 11:15 a.m. Singing, fingerplays, rhymes, ABCs, 123s, stories, and much more with Miss Donna and Bear!</v>
      </c>
      <c r="G239" s="1">
        <f>DATA_GOES_HERE!J236</f>
        <v>42515</v>
      </c>
      <c r="H239" s="1">
        <f>DATA_GOES_HERE!R236</f>
        <v>42515</v>
      </c>
      <c r="I239" s="1">
        <f t="shared" ca="1" si="4"/>
        <v>42423</v>
      </c>
      <c r="J239">
        <v>0</v>
      </c>
      <c r="K239">
        <v>31158</v>
      </c>
      <c r="L239" t="s">
        <v>161</v>
      </c>
      <c r="M239">
        <f>VLOOKUP(DATA_GOES_HERE!Y236,VENUEID!$A$2:$B$28,2,TRUE)</f>
        <v>34423</v>
      </c>
      <c r="N239">
        <f>VLOOKUP(DATA_GOES_HERE!AH236,eventTypeID!$A:$C,3,TRUE)</f>
        <v>47</v>
      </c>
      <c r="Q239" t="str">
        <f>VLOOKUP(DATA_GOES_HERE!Y141,VENUEID!$A$2:$C262,3,TRUE)</f>
        <v>(615) 862-5854</v>
      </c>
      <c r="R239" s="8">
        <f>DATA_GOES_HERE!M141</f>
        <v>0.66666666666666663</v>
      </c>
      <c r="W239" t="str">
        <f>IF(DATA_GOES_HERE!L141="Monday",1," ")</f>
        <v xml:space="preserve"> </v>
      </c>
      <c r="X239">
        <f>IF(DATA_GOES_HERE!L141="Tuesday",1," ")</f>
        <v>1</v>
      </c>
      <c r="Y239" t="str">
        <f>IF(DATA_GOES_HERE!L141="Wednesday",1," ")</f>
        <v xml:space="preserve"> </v>
      </c>
      <c r="Z239" t="str">
        <f>IF(DATA_GOES_HERE!L141="Thursday",1," ")</f>
        <v xml:space="preserve"> </v>
      </c>
      <c r="AA239" t="str">
        <f>IF(DATA_GOES_HERE!L141="Friday",1," ")</f>
        <v xml:space="preserve"> </v>
      </c>
      <c r="AB239" t="str">
        <f>IF(DATA_GOES_HERE!L141="Saturday",1," ")</f>
        <v xml:space="preserve"> </v>
      </c>
      <c r="AC239" t="str">
        <f>IF(DATA_GOES_HERE!L141="Sunday",1," ")</f>
        <v xml:space="preserve"> </v>
      </c>
    </row>
    <row r="240" spans="1:29" x14ac:dyDescent="0.25">
      <c r="A240" s="7" t="str">
        <f>[2]NOWPLAYING!A241</f>
        <v>kcook</v>
      </c>
      <c r="B240" t="str">
        <f>DATA_GOES_HERE!A237</f>
        <v xml:space="preserve"> Story Time</v>
      </c>
      <c r="E240" s="9" t="str">
        <f>IF(DATA_GOES_HERE!F142,F240,"")</f>
        <v/>
      </c>
      <c r="F240" t="str">
        <f>DATA_GOES_HERE!AI237</f>
        <v>Every Wednesday at 10:15 and 11:15 a.m. Singing, fingerplays, rhymes, ABCs, 123s, stories, and much more with Miss Donna and Bear!</v>
      </c>
      <c r="G240" s="1">
        <f>DATA_GOES_HERE!J237</f>
        <v>42515</v>
      </c>
      <c r="H240" s="1">
        <f>DATA_GOES_HERE!R237</f>
        <v>42515</v>
      </c>
      <c r="I240" s="1">
        <f t="shared" ca="1" si="4"/>
        <v>42423</v>
      </c>
      <c r="J240">
        <v>0</v>
      </c>
      <c r="K240">
        <v>31158</v>
      </c>
      <c r="L240" t="s">
        <v>161</v>
      </c>
      <c r="M240">
        <f>VLOOKUP(DATA_GOES_HERE!Y237,VENUEID!$A$2:$B$28,2,TRUE)</f>
        <v>34423</v>
      </c>
      <c r="N240">
        <f>VLOOKUP(DATA_GOES_HERE!AH237,eventTypeID!$A:$C,3,TRUE)</f>
        <v>47</v>
      </c>
      <c r="Q240" t="str">
        <f>VLOOKUP(DATA_GOES_HERE!Y142,VENUEID!$A$2:$C263,3,TRUE)</f>
        <v>(615) 862-5854</v>
      </c>
      <c r="R240" s="8">
        <f>DATA_GOES_HERE!M142</f>
        <v>0.67708333333333337</v>
      </c>
      <c r="W240" t="str">
        <f>IF(DATA_GOES_HERE!L142="Monday",1," ")</f>
        <v xml:space="preserve"> </v>
      </c>
      <c r="X240">
        <f>IF(DATA_GOES_HERE!L142="Tuesday",1," ")</f>
        <v>1</v>
      </c>
      <c r="Y240" t="str">
        <f>IF(DATA_GOES_HERE!L142="Wednesday",1," ")</f>
        <v xml:space="preserve"> </v>
      </c>
      <c r="Z240" t="str">
        <f>IF(DATA_GOES_HERE!L142="Thursday",1," ")</f>
        <v xml:space="preserve"> </v>
      </c>
      <c r="AA240" t="str">
        <f>IF(DATA_GOES_HERE!L142="Friday",1," ")</f>
        <v xml:space="preserve"> </v>
      </c>
      <c r="AB240" t="str">
        <f>IF(DATA_GOES_HERE!L142="Saturday",1," ")</f>
        <v xml:space="preserve"> </v>
      </c>
      <c r="AC240" t="str">
        <f>IF(DATA_GOES_HERE!L142="Sunday",1," ")</f>
        <v xml:space="preserve"> </v>
      </c>
    </row>
    <row r="241" spans="1:29" x14ac:dyDescent="0.25">
      <c r="A241" s="7" t="str">
        <f>[2]NOWPLAYING!A242</f>
        <v>kcook</v>
      </c>
      <c r="B241" t="str">
        <f>DATA_GOES_HERE!A238</f>
        <v xml:space="preserve"> Homeschool Crew: Learn About The Turtle</v>
      </c>
      <c r="E241" s="9" t="str">
        <f>IF(DATA_GOES_HERE!F143,F241,"")</f>
        <v/>
      </c>
      <c r="F241" t="str">
        <f>DATA_GOES_HERE!AI238</f>
        <v>Every 2nd and 4th Wednesday, Homeschool Crew introduces homeschooled children to a different topic. 3/9: Loom Weaving. 3/23: Tradition of Egg Decorating. 4/13: The Care and Keeping of Bees with Dr. Kirk Jones. 4/27: Jewelry Making. 5/11: Garden in a Jar. 5/25: The Turtle.</v>
      </c>
      <c r="G241" s="1">
        <f>DATA_GOES_HERE!J238</f>
        <v>42515</v>
      </c>
      <c r="H241" s="1">
        <f>DATA_GOES_HERE!R238</f>
        <v>42515</v>
      </c>
      <c r="I241" s="1">
        <f t="shared" ca="1" si="4"/>
        <v>42423</v>
      </c>
      <c r="J241">
        <v>0</v>
      </c>
      <c r="K241">
        <v>31158</v>
      </c>
      <c r="L241" t="s">
        <v>161</v>
      </c>
      <c r="M241">
        <f>VLOOKUP(DATA_GOES_HERE!Y238,VENUEID!$A$2:$B$28,2,TRUE)</f>
        <v>34423</v>
      </c>
      <c r="N241">
        <f>VLOOKUP(DATA_GOES_HERE!AH238,eventTypeID!$A:$C,3,TRUE)</f>
        <v>11</v>
      </c>
      <c r="Q241" t="str">
        <f>VLOOKUP(DATA_GOES_HERE!Y143,VENUEID!$A$2:$C264,3,TRUE)</f>
        <v>(615) 862-5854</v>
      </c>
      <c r="R241" s="8">
        <f>DATA_GOES_HERE!M143</f>
        <v>0.75</v>
      </c>
      <c r="W241" t="str">
        <f>IF(DATA_GOES_HERE!L143="Monday",1," ")</f>
        <v xml:space="preserve"> </v>
      </c>
      <c r="X241">
        <f>IF(DATA_GOES_HERE!L143="Tuesday",1," ")</f>
        <v>1</v>
      </c>
      <c r="Y241" t="str">
        <f>IF(DATA_GOES_HERE!L143="Wednesday",1," ")</f>
        <v xml:space="preserve"> </v>
      </c>
      <c r="Z241" t="str">
        <f>IF(DATA_GOES_HERE!L143="Thursday",1," ")</f>
        <v xml:space="preserve"> </v>
      </c>
      <c r="AA241" t="str">
        <f>IF(DATA_GOES_HERE!L143="Friday",1," ")</f>
        <v xml:space="preserve"> </v>
      </c>
      <c r="AB241" t="str">
        <f>IF(DATA_GOES_HERE!L143="Saturday",1," ")</f>
        <v xml:space="preserve"> </v>
      </c>
      <c r="AC241" t="str">
        <f>IF(DATA_GOES_HERE!L143="Sunday",1," ")</f>
        <v xml:space="preserve"> </v>
      </c>
    </row>
    <row r="242" spans="1:29" x14ac:dyDescent="0.25">
      <c r="A242" s="7" t="str">
        <f>[2]NOWPLAYING!A243</f>
        <v>kcook</v>
      </c>
      <c r="B242" t="str">
        <f>DATA_GOES_HERE!A239</f>
        <v xml:space="preserve"> Gentle Yoga for All Levels</v>
      </c>
      <c r="E242" s="9" t="str">
        <f>IF(DATA_GOES_HERE!F144,F242,"")</f>
        <v/>
      </c>
      <c r="F242" t="str">
        <f>DATA_GOES_HERE!AI239</f>
        <v>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v>
      </c>
      <c r="G242" s="1">
        <f>DATA_GOES_HERE!J239</f>
        <v>42515</v>
      </c>
      <c r="H242" s="1">
        <f>DATA_GOES_HERE!R239</f>
        <v>42515</v>
      </c>
      <c r="I242" s="1">
        <f t="shared" ca="1" si="4"/>
        <v>42423</v>
      </c>
      <c r="J242">
        <v>0</v>
      </c>
      <c r="K242">
        <v>31158</v>
      </c>
      <c r="L242" t="s">
        <v>161</v>
      </c>
      <c r="M242">
        <f>VLOOKUP(DATA_GOES_HERE!Y239,VENUEID!$A$2:$B$28,2,TRUE)</f>
        <v>34423</v>
      </c>
      <c r="N242">
        <f>VLOOKUP(DATA_GOES_HERE!AH239,eventTypeID!$A:$C,3,TRUE)</f>
        <v>11</v>
      </c>
      <c r="Q242" t="str">
        <f>VLOOKUP(DATA_GOES_HERE!Y144,VENUEID!$A$2:$C265,3,TRUE)</f>
        <v>(615) 862-5854</v>
      </c>
      <c r="R242" s="8">
        <f>DATA_GOES_HERE!M144</f>
        <v>0.42708333333333331</v>
      </c>
      <c r="W242" t="str">
        <f>IF(DATA_GOES_HERE!L144="Monday",1," ")</f>
        <v xml:space="preserve"> </v>
      </c>
      <c r="X242" t="str">
        <f>IF(DATA_GOES_HERE!L144="Tuesday",1," ")</f>
        <v xml:space="preserve"> </v>
      </c>
      <c r="Y242">
        <f>IF(DATA_GOES_HERE!L144="Wednesday",1," ")</f>
        <v>1</v>
      </c>
      <c r="Z242" t="str">
        <f>IF(DATA_GOES_HERE!L144="Thursday",1," ")</f>
        <v xml:space="preserve"> </v>
      </c>
      <c r="AA242" t="str">
        <f>IF(DATA_GOES_HERE!L144="Friday",1," ")</f>
        <v xml:space="preserve"> </v>
      </c>
      <c r="AB242" t="str">
        <f>IF(DATA_GOES_HERE!L144="Saturday",1," ")</f>
        <v xml:space="preserve"> </v>
      </c>
      <c r="AC242" t="str">
        <f>IF(DATA_GOES_HERE!L144="Sunday",1," ")</f>
        <v xml:space="preserve"> </v>
      </c>
    </row>
    <row r="243" spans="1:29" x14ac:dyDescent="0.25">
      <c r="A243" s="7" t="str">
        <f>[2]NOWPLAYING!A244</f>
        <v>kcook</v>
      </c>
      <c r="B243" t="str">
        <f>DATA_GOES_HERE!A240</f>
        <v xml:space="preserve"> Crayon Kids: Crafts and Fun</v>
      </c>
      <c r="E243" s="9" t="str">
        <f>IF(DATA_GOES_HERE!F145,F243,"")</f>
        <v/>
      </c>
      <c r="F243" t="str">
        <f>DATA_GOES_HERE!AI240</f>
        <v>Every Thursday, join Ms. Katie at the library for some crafty fun!</v>
      </c>
      <c r="G243" s="1">
        <f>DATA_GOES_HERE!J240</f>
        <v>42516</v>
      </c>
      <c r="H243" s="1">
        <f>DATA_GOES_HERE!R240</f>
        <v>42516</v>
      </c>
      <c r="I243" s="1">
        <f t="shared" ca="1" si="4"/>
        <v>42423</v>
      </c>
      <c r="J243">
        <v>0</v>
      </c>
      <c r="K243">
        <v>31158</v>
      </c>
      <c r="L243" t="s">
        <v>161</v>
      </c>
      <c r="M243">
        <f>VLOOKUP(DATA_GOES_HERE!Y240,VENUEID!$A$2:$B$28,2,TRUE)</f>
        <v>34423</v>
      </c>
      <c r="N243">
        <f>VLOOKUP(DATA_GOES_HERE!AH240,eventTypeID!$A:$C,3,TRUE)</f>
        <v>11</v>
      </c>
      <c r="Q243" t="e">
        <f>VLOOKUP([2]DATA!B243,[2]VENUEID!$A$2:$C$25,3,TRUE)</f>
        <v>#N/A</v>
      </c>
      <c r="R243" s="8">
        <f>DATA_GOES_HERE!M145</f>
        <v>0.46875</v>
      </c>
      <c r="W243" t="str">
        <f>IF(DATA_GOES_HERE!L145="Monday",1," ")</f>
        <v xml:space="preserve"> </v>
      </c>
      <c r="X243" t="str">
        <f>IF(DATA_GOES_HERE!L145="Tuesday",1," ")</f>
        <v xml:space="preserve"> </v>
      </c>
      <c r="Y243">
        <f>IF(DATA_GOES_HERE!L145="Wednesday",1," ")</f>
        <v>1</v>
      </c>
      <c r="Z243" t="str">
        <f>IF(DATA_GOES_HERE!L145="Thursday",1," ")</f>
        <v xml:space="preserve"> </v>
      </c>
      <c r="AA243" t="str">
        <f>IF(DATA_GOES_HERE!L145="Friday",1," ")</f>
        <v xml:space="preserve"> </v>
      </c>
      <c r="AB243" t="str">
        <f>IF(DATA_GOES_HERE!L145="Saturday",1," ")</f>
        <v xml:space="preserve"> </v>
      </c>
      <c r="AC243" t="str">
        <f>IF(DATA_GOES_HERE!L145="Sunday",1," ")</f>
        <v xml:space="preserve"> </v>
      </c>
    </row>
    <row r="244" spans="1:29" x14ac:dyDescent="0.25">
      <c r="A244" s="7" t="str">
        <f>[2]NOWPLAYING!A245</f>
        <v>kcook</v>
      </c>
      <c r="B244" t="str">
        <f>DATA_GOES_HERE!A241</f>
        <v xml:space="preserve"> Scrabble Group for All Levels</v>
      </c>
      <c r="E244" s="9" t="str">
        <f>IF(DATA_GOES_HERE!F146,F244,"")</f>
        <v/>
      </c>
      <c r="F244" t="str">
        <f>DATA_GOES_HERE!AI241</f>
        <v>Every Thursday, play Scrabble the old-fashioned way&amp;hellip; on a board! All levels of players welcome. Bring your board if you have one.</v>
      </c>
      <c r="G244" s="1">
        <f>DATA_GOES_HERE!J241</f>
        <v>42516</v>
      </c>
      <c r="H244" s="1">
        <f>DATA_GOES_HERE!R241</f>
        <v>42516</v>
      </c>
      <c r="I244" s="1">
        <f t="shared" ca="1" si="4"/>
        <v>42423</v>
      </c>
      <c r="J244">
        <v>0</v>
      </c>
      <c r="K244">
        <v>31158</v>
      </c>
      <c r="L244" t="s">
        <v>161</v>
      </c>
      <c r="M244">
        <f>VLOOKUP(DATA_GOES_HERE!Y241,VENUEID!$A$2:$B$28,2,TRUE)</f>
        <v>34423</v>
      </c>
      <c r="N244">
        <f>VLOOKUP(DATA_GOES_HERE!AH241,eventTypeID!$A:$C,3,TRUE)</f>
        <v>11</v>
      </c>
      <c r="Q244" t="e">
        <f>VLOOKUP([2]DATA!B244,[2]VENUEID!$A$2:$C$25,3,TRUE)</f>
        <v>#N/A</v>
      </c>
      <c r="R244" s="8">
        <f>DATA_GOES_HERE!M146</f>
        <v>0.58333333333333337</v>
      </c>
      <c r="W244" t="str">
        <f>IF(DATA_GOES_HERE!L146="Monday",1," ")</f>
        <v xml:space="preserve"> </v>
      </c>
      <c r="X244" t="str">
        <f>IF(DATA_GOES_HERE!L146="Tuesday",1," ")</f>
        <v xml:space="preserve"> </v>
      </c>
      <c r="Y244">
        <f>IF(DATA_GOES_HERE!L146="Wednesday",1," ")</f>
        <v>1</v>
      </c>
      <c r="Z244" t="str">
        <f>IF(DATA_GOES_HERE!L146="Thursday",1," ")</f>
        <v xml:space="preserve"> </v>
      </c>
      <c r="AA244" t="str">
        <f>IF(DATA_GOES_HERE!L146="Friday",1," ")</f>
        <v xml:space="preserve"> </v>
      </c>
      <c r="AB244" t="str">
        <f>IF(DATA_GOES_HERE!L146="Saturday",1," ")</f>
        <v xml:space="preserve"> </v>
      </c>
      <c r="AC244" t="str">
        <f>IF(DATA_GOES_HERE!L146="Sunday",1," ")</f>
        <v xml:space="preserve"> </v>
      </c>
    </row>
    <row r="245" spans="1:29" x14ac:dyDescent="0.25">
      <c r="A245" s="7" t="str">
        <f>[2]NOWPLAYING!A246</f>
        <v>kcook</v>
      </c>
      <c r="B245" t="str">
        <f>DATA_GOES_HERE!A242</f>
        <v xml:space="preserve"> Storyland Saturdays: Preschool Story Time</v>
      </c>
      <c r="E245" s="9" t="str">
        <f>IF(DATA_GOES_HERE!F147,F245,"")</f>
        <v/>
      </c>
      <c r="F245" t="str">
        <f>DATA_GOES_HERE!AI242</f>
        <v>Every Saturday, come to the library for some super stories, songs, and silliness!</v>
      </c>
      <c r="G245" s="1">
        <f>DATA_GOES_HERE!J242</f>
        <v>42518</v>
      </c>
      <c r="H245" s="1">
        <f>DATA_GOES_HERE!R242</f>
        <v>42518</v>
      </c>
      <c r="I245" s="1">
        <f t="shared" ca="1" si="4"/>
        <v>42423</v>
      </c>
      <c r="J245">
        <v>0</v>
      </c>
      <c r="K245">
        <v>31158</v>
      </c>
      <c r="L245" t="s">
        <v>161</v>
      </c>
      <c r="M245">
        <f>VLOOKUP(DATA_GOES_HERE!Y242,VENUEID!$A$2:$B$28,2,TRUE)</f>
        <v>34423</v>
      </c>
      <c r="N245">
        <f>VLOOKUP(DATA_GOES_HERE!AH242,eventTypeID!$A:$C,3,TRUE)</f>
        <v>47</v>
      </c>
      <c r="Q245" t="e">
        <f>VLOOKUP([2]DATA!B245,[2]VENUEID!$A$2:$C$25,3,TRUE)</f>
        <v>#N/A</v>
      </c>
      <c r="R245" s="8">
        <f>DATA_GOES_HERE!M147</f>
        <v>0.67708333333333337</v>
      </c>
      <c r="W245" t="str">
        <f>IF(DATA_GOES_HERE!L147="Monday",1," ")</f>
        <v xml:space="preserve"> </v>
      </c>
      <c r="X245" t="str">
        <f>IF(DATA_GOES_HERE!L147="Tuesday",1," ")</f>
        <v xml:space="preserve"> </v>
      </c>
      <c r="Y245">
        <f>IF(DATA_GOES_HERE!L147="Wednesday",1," ")</f>
        <v>1</v>
      </c>
      <c r="Z245" t="str">
        <f>IF(DATA_GOES_HERE!L147="Thursday",1," ")</f>
        <v xml:space="preserve"> </v>
      </c>
      <c r="AA245" t="str">
        <f>IF(DATA_GOES_HERE!L147="Friday",1," ")</f>
        <v xml:space="preserve"> </v>
      </c>
      <c r="AB245" t="str">
        <f>IF(DATA_GOES_HERE!L147="Saturday",1," ")</f>
        <v xml:space="preserve"> </v>
      </c>
      <c r="AC245" t="str">
        <f>IF(DATA_GOES_HERE!L147="Sunday",1," ")</f>
        <v xml:space="preserve"> </v>
      </c>
    </row>
    <row r="246" spans="1:29" x14ac:dyDescent="0.25">
      <c r="A246" s="7" t="str">
        <f>[2]NOWPLAYING!A247</f>
        <v>kcook</v>
      </c>
      <c r="B246" t="str">
        <f>DATA_GOES_HERE!A243</f>
        <v xml:space="preserve"> Matinee Saturday: Inside Out (2015)</v>
      </c>
      <c r="E246" s="9" t="str">
        <f>IF(DATA_GOES_HERE!F148,F246,"")</f>
        <v/>
      </c>
      <c r="F246" t="str">
        <f>DATA_GOES_HERE!AI243</f>
        <v>Saturdays, March 12, April 9, and May 28, join us for a special movie matinee. May 28: Inside Out. After young Riley is uprooted from her Midwest life and moved to San Francisco, her emotions - Joy, Fear, Anger, Disgust and Sadness - conflict on how best to navigate a new city, house, and school. Rated PG. 102 minutes.</v>
      </c>
      <c r="G246" s="1">
        <f>DATA_GOES_HERE!J243</f>
        <v>42518</v>
      </c>
      <c r="H246" s="1">
        <f>DATA_GOES_HERE!R243</f>
        <v>42518</v>
      </c>
      <c r="I246" s="1">
        <f t="shared" ca="1" si="4"/>
        <v>42423</v>
      </c>
      <c r="J246">
        <v>0</v>
      </c>
      <c r="K246">
        <v>31158</v>
      </c>
      <c r="L246" t="s">
        <v>161</v>
      </c>
      <c r="M246">
        <f>VLOOKUP(DATA_GOES_HERE!Y243,VENUEID!$A$2:$B$28,2,TRUE)</f>
        <v>34423</v>
      </c>
      <c r="N246">
        <f>VLOOKUP(DATA_GOES_HERE!AH243,eventTypeID!$A:$C,3,TRUE)</f>
        <v>47</v>
      </c>
      <c r="Q246" t="e">
        <f>VLOOKUP([2]DATA!B246,[2]VENUEID!$A$2:$C$25,3,TRUE)</f>
        <v>#N/A</v>
      </c>
      <c r="R246" s="8">
        <f>DATA_GOES_HERE!M148</f>
        <v>0.6875</v>
      </c>
      <c r="W246" t="str">
        <f>IF(DATA_GOES_HERE!L148="Monday",1," ")</f>
        <v xml:space="preserve"> </v>
      </c>
      <c r="X246" t="str">
        <f>IF(DATA_GOES_HERE!L148="Tuesday",1," ")</f>
        <v xml:space="preserve"> </v>
      </c>
      <c r="Y246">
        <f>IF(DATA_GOES_HERE!L148="Wednesday",1," ")</f>
        <v>1</v>
      </c>
      <c r="Z246" t="str">
        <f>IF(DATA_GOES_HERE!L148="Thursday",1," ")</f>
        <v xml:space="preserve"> </v>
      </c>
      <c r="AA246" t="str">
        <f>IF(DATA_GOES_HERE!L148="Friday",1," ")</f>
        <v xml:space="preserve"> </v>
      </c>
      <c r="AB246" t="str">
        <f>IF(DATA_GOES_HERE!L148="Saturday",1," ")</f>
        <v xml:space="preserve"> </v>
      </c>
      <c r="AC246" t="str">
        <f>IF(DATA_GOES_HERE!L148="Sunday",1," ")</f>
        <v xml:space="preserve"> </v>
      </c>
    </row>
    <row r="247" spans="1:29" x14ac:dyDescent="0.25">
      <c r="A247" s="7" t="str">
        <f>[2]NOWPLAYING!A248</f>
        <v>kcook</v>
      </c>
      <c r="B247" t="str">
        <f>DATA_GOES_HERE!A244</f>
        <v xml:space="preserve"> CLOSED: All libraries closed for Memorial Day</v>
      </c>
      <c r="E247" s="9" t="str">
        <f>IF(DATA_GOES_HERE!F149,F247,"")</f>
        <v/>
      </c>
      <c r="F247" t="str">
        <f>DATA_GOES_HERE!AI244</f>
        <v>All libraries closed. Use book drops to return books.</v>
      </c>
      <c r="G247" s="1">
        <f>DATA_GOES_HERE!J244</f>
        <v>42520</v>
      </c>
      <c r="H247" s="1">
        <f>DATA_GOES_HERE!R244</f>
        <v>42520</v>
      </c>
      <c r="I247" s="1">
        <f t="shared" ca="1" si="4"/>
        <v>42423</v>
      </c>
      <c r="J247">
        <v>0</v>
      </c>
      <c r="K247">
        <v>31158</v>
      </c>
      <c r="L247" t="s">
        <v>161</v>
      </c>
      <c r="M247" t="e">
        <f>VLOOKUP(DATA_GOES_HERE!Y244,VENUEID!$A$2:$B$28,2,TRUE)</f>
        <v>#N/A</v>
      </c>
      <c r="N247" t="e">
        <f>VLOOKUP(DATA_GOES_HERE!AH244,eventTypeID!$A:$C,3,TRUE)</f>
        <v>#VALUE!</v>
      </c>
      <c r="Q247" t="e">
        <f>VLOOKUP([2]DATA!B247,[2]VENUEID!$A$2:$C$25,3,TRUE)</f>
        <v>#N/A</v>
      </c>
      <c r="R247" s="8">
        <f>DATA_GOES_HERE!M149</f>
        <v>0.42708333333333331</v>
      </c>
      <c r="W247" t="str">
        <f>IF(DATA_GOES_HERE!L149="Monday",1," ")</f>
        <v xml:space="preserve"> </v>
      </c>
      <c r="X247" t="str">
        <f>IF(DATA_GOES_HERE!L149="Tuesday",1," ")</f>
        <v xml:space="preserve"> </v>
      </c>
      <c r="Y247" t="str">
        <f>IF(DATA_GOES_HERE!L149="Wednesday",1," ")</f>
        <v xml:space="preserve"> </v>
      </c>
      <c r="Z247">
        <f>IF(DATA_GOES_HERE!L149="Thursday",1," ")</f>
        <v>1</v>
      </c>
      <c r="AA247" t="str">
        <f>IF(DATA_GOES_HERE!L149="Friday",1," ")</f>
        <v xml:space="preserve"> </v>
      </c>
      <c r="AB247" t="str">
        <f>IF(DATA_GOES_HERE!L149="Saturday",1," ")</f>
        <v xml:space="preserve"> </v>
      </c>
      <c r="AC247" t="str">
        <f>IF(DATA_GOES_HERE!L149="Sunday",1," ")</f>
        <v xml:space="preserve"> </v>
      </c>
    </row>
    <row r="248" spans="1:29" x14ac:dyDescent="0.25">
      <c r="A248" s="7" t="str">
        <f>[2]NOWPLAYING!A249</f>
        <v>kcook</v>
      </c>
      <c r="B248" t="str">
        <f>DATA_GOES_HERE!A245</f>
        <v xml:space="preserve"> Adventure Club: Crafts, Movies, and More</v>
      </c>
      <c r="E248" s="9" t="str">
        <f>IF(DATA_GOES_HERE!F150,F248,"")</f>
        <v/>
      </c>
      <c r="F248" t="str">
        <f>DATA_GOES_HERE!AI245</f>
        <v>School-age children can join us for crafts, activities, special guests, movies, and more! There's something new every week. Grades K-4.</v>
      </c>
      <c r="G248" s="1">
        <f>DATA_GOES_HERE!J245</f>
        <v>42521</v>
      </c>
      <c r="H248" s="1">
        <f>DATA_GOES_HERE!R245</f>
        <v>42521</v>
      </c>
      <c r="I248" s="1">
        <f t="shared" ca="1" si="4"/>
        <v>42423</v>
      </c>
      <c r="J248">
        <v>0</v>
      </c>
      <c r="K248">
        <v>31158</v>
      </c>
      <c r="L248" t="s">
        <v>161</v>
      </c>
      <c r="M248">
        <f>VLOOKUP(DATA_GOES_HERE!Y245,VENUEID!$A$2:$B$28,2,TRUE)</f>
        <v>34423</v>
      </c>
      <c r="N248">
        <f>VLOOKUP(DATA_GOES_HERE!AH245,eventTypeID!$A:$C,3,TRUE)</f>
        <v>47</v>
      </c>
      <c r="Q248" t="e">
        <f>VLOOKUP([2]DATA!B248,[2]VENUEID!$A$2:$C$25,3,TRUE)</f>
        <v>#N/A</v>
      </c>
      <c r="R248" s="8">
        <f>DATA_GOES_HERE!M150</f>
        <v>0.5625</v>
      </c>
      <c r="W248" t="str">
        <f>IF(DATA_GOES_HERE!L150="Monday",1," ")</f>
        <v xml:space="preserve"> </v>
      </c>
      <c r="X248" t="str">
        <f>IF(DATA_GOES_HERE!L150="Tuesday",1," ")</f>
        <v xml:space="preserve"> </v>
      </c>
      <c r="Y248" t="str">
        <f>IF(DATA_GOES_HERE!L150="Wednesday",1," ")</f>
        <v xml:space="preserve"> </v>
      </c>
      <c r="Z248">
        <f>IF(DATA_GOES_HERE!L150="Thursday",1," ")</f>
        <v>1</v>
      </c>
      <c r="AA248" t="str">
        <f>IF(DATA_GOES_HERE!L150="Friday",1," ")</f>
        <v xml:space="preserve"> </v>
      </c>
      <c r="AB248" t="str">
        <f>IF(DATA_GOES_HERE!L150="Saturday",1," ")</f>
        <v xml:space="preserve"> </v>
      </c>
      <c r="AC248" t="str">
        <f>IF(DATA_GOES_HERE!L150="Sunday",1," ")</f>
        <v xml:space="preserve"> </v>
      </c>
    </row>
    <row r="249" spans="1:29" x14ac:dyDescent="0.25">
      <c r="A249" s="7" t="str">
        <f>[2]NOWPLAYING!A250</f>
        <v>kcook</v>
      </c>
      <c r="B249">
        <f>DATA_GOES_HERE!A246</f>
        <v>0</v>
      </c>
      <c r="E249" s="9" t="str">
        <f>IF(DATA_GOES_HERE!F151,F249,"")</f>
        <v/>
      </c>
      <c r="F249">
        <f>DATA_GOES_HERE!AI246</f>
        <v>0</v>
      </c>
      <c r="G249" s="1">
        <f>DATA_GOES_HERE!J246</f>
        <v>0</v>
      </c>
      <c r="H249" s="1">
        <f>DATA_GOES_HERE!R246</f>
        <v>0</v>
      </c>
      <c r="I249" s="1">
        <f t="shared" ca="1" si="4"/>
        <v>42423</v>
      </c>
      <c r="J249">
        <v>0</v>
      </c>
      <c r="K249">
        <v>31158</v>
      </c>
      <c r="L249" t="s">
        <v>161</v>
      </c>
      <c r="M249" t="e">
        <f>VLOOKUP(DATA_GOES_HERE!Y246,VENUEID!$A$2:$B$28,2,TRUE)</f>
        <v>#N/A</v>
      </c>
      <c r="N249" t="e">
        <f>VLOOKUP(DATA_GOES_HERE!AH246,eventTypeID!$A:$C,3,TRUE)</f>
        <v>#N/A</v>
      </c>
      <c r="Q249" t="e">
        <f>VLOOKUP([2]DATA!B249,[2]VENUEID!$A$2:$C$25,3,TRUE)</f>
        <v>#N/A</v>
      </c>
      <c r="R249" s="8">
        <f>DATA_GOES_HERE!M151</f>
        <v>0.67708333333333337</v>
      </c>
      <c r="W249" t="str">
        <f>IF(DATA_GOES_HERE!L151="Monday",1," ")</f>
        <v xml:space="preserve"> </v>
      </c>
      <c r="X249" t="str">
        <f>IF(DATA_GOES_HERE!L151="Tuesday",1," ")</f>
        <v xml:space="preserve"> </v>
      </c>
      <c r="Y249" t="str">
        <f>IF(DATA_GOES_HERE!L151="Wednesday",1," ")</f>
        <v xml:space="preserve"> </v>
      </c>
      <c r="Z249">
        <f>IF(DATA_GOES_HERE!L151="Thursday",1," ")</f>
        <v>1</v>
      </c>
      <c r="AA249" t="str">
        <f>IF(DATA_GOES_HERE!L151="Friday",1," ")</f>
        <v xml:space="preserve"> </v>
      </c>
      <c r="AB249" t="str">
        <f>IF(DATA_GOES_HERE!L151="Saturday",1," ")</f>
        <v xml:space="preserve"> </v>
      </c>
      <c r="AC249" t="str">
        <f>IF(DATA_GOES_HERE!L151="Sunday",1," ")</f>
        <v xml:space="preserve"> </v>
      </c>
    </row>
    <row r="250" spans="1:29" x14ac:dyDescent="0.25">
      <c r="A250" s="7" t="str">
        <f>[2]NOWPLAYING!A251</f>
        <v>kcook</v>
      </c>
      <c r="B250" t="str">
        <f>DATA_GOES_HERE!A247</f>
        <v xml:space="preserve"> Preschool Story Time</v>
      </c>
      <c r="E250" s="9" t="str">
        <f>IF(DATA_GOES_HERE!F152,F250,"")</f>
        <v/>
      </c>
      <c r="F250" t="str">
        <f>DATA_GOES_HERE!AI247</f>
        <v xml:space="preserve">Every Tuesday. Join us for stories, songs and crafts. </v>
      </c>
      <c r="G250" s="1">
        <f>DATA_GOES_HERE!J247</f>
        <v>42430</v>
      </c>
      <c r="H250" s="1">
        <f>DATA_GOES_HERE!R247</f>
        <v>42430</v>
      </c>
      <c r="I250" s="1">
        <f t="shared" ca="1" si="4"/>
        <v>42423</v>
      </c>
      <c r="J250">
        <v>0</v>
      </c>
      <c r="K250">
        <v>31158</v>
      </c>
      <c r="L250" t="s">
        <v>161</v>
      </c>
      <c r="M250">
        <f>VLOOKUP(DATA_GOES_HERE!Y247,VENUEID!$A$2:$B$28,2,TRUE)</f>
        <v>32113</v>
      </c>
      <c r="N250">
        <f>VLOOKUP(DATA_GOES_HERE!AH247,eventTypeID!$A:$C,3,TRUE)</f>
        <v>47</v>
      </c>
      <c r="Q250" t="e">
        <f>VLOOKUP([2]DATA!B250,[2]VENUEID!$A$2:$C$25,3,TRUE)</f>
        <v>#N/A</v>
      </c>
      <c r="R250" s="8">
        <f>DATA_GOES_HERE!M152</f>
        <v>0.6875</v>
      </c>
      <c r="W250" t="str">
        <f>IF(DATA_GOES_HERE!L152="Monday",1," ")</f>
        <v xml:space="preserve"> </v>
      </c>
      <c r="X250" t="str">
        <f>IF(DATA_GOES_HERE!L152="Tuesday",1," ")</f>
        <v xml:space="preserve"> </v>
      </c>
      <c r="Y250" t="str">
        <f>IF(DATA_GOES_HERE!L152="Wednesday",1," ")</f>
        <v xml:space="preserve"> </v>
      </c>
      <c r="Z250">
        <f>IF(DATA_GOES_HERE!L152="Thursday",1," ")</f>
        <v>1</v>
      </c>
      <c r="AA250" t="str">
        <f>IF(DATA_GOES_HERE!L152="Friday",1," ")</f>
        <v xml:space="preserve"> </v>
      </c>
      <c r="AB250" t="str">
        <f>IF(DATA_GOES_HERE!L152="Saturday",1," ")</f>
        <v xml:space="preserve"> </v>
      </c>
      <c r="AC250" t="str">
        <f>IF(DATA_GOES_HERE!L152="Sunday",1," ")</f>
        <v xml:space="preserve"> </v>
      </c>
    </row>
    <row r="251" spans="1:29" x14ac:dyDescent="0.25">
      <c r="A251" s="7" t="str">
        <f>[2]NOWPLAYING!A252</f>
        <v>kcook</v>
      </c>
      <c r="B251" t="str">
        <f>DATA_GOES_HERE!A248</f>
        <v xml:space="preserve"> Origami Workshop</v>
      </c>
      <c r="E251" s="9" t="str">
        <f>IF(DATA_GOES_HERE!F153,F251,"")</f>
        <v/>
      </c>
      <c r="F251" t="str">
        <f>DATA_GOES_HERE!AI248</f>
        <v>Join us in exploring the ancient art of paper folding.</v>
      </c>
      <c r="G251" s="1">
        <f>DATA_GOES_HERE!J248</f>
        <v>42430</v>
      </c>
      <c r="H251" s="1">
        <f>DATA_GOES_HERE!R248</f>
        <v>42430</v>
      </c>
      <c r="I251" s="1">
        <f t="shared" ca="1" si="4"/>
        <v>42423</v>
      </c>
      <c r="J251">
        <v>0</v>
      </c>
      <c r="K251">
        <v>31158</v>
      </c>
      <c r="L251" t="s">
        <v>161</v>
      </c>
      <c r="M251">
        <f>VLOOKUP(DATA_GOES_HERE!Y248,VENUEID!$A$2:$B$28,2,TRUE)</f>
        <v>32913</v>
      </c>
      <c r="N251">
        <f>VLOOKUP(DATA_GOES_HERE!AH248,eventTypeID!$A:$C,3,TRUE)</f>
        <v>11</v>
      </c>
      <c r="Q251" t="e">
        <f>VLOOKUP([2]DATA!B251,[2]VENUEID!$A$2:$C$25,3,TRUE)</f>
        <v>#N/A</v>
      </c>
      <c r="R251" s="8">
        <f>DATA_GOES_HERE!M153</f>
        <v>0.67708333333333337</v>
      </c>
      <c r="W251" t="str">
        <f>IF(DATA_GOES_HERE!L153="Monday",1," ")</f>
        <v xml:space="preserve"> </v>
      </c>
      <c r="X251" t="str">
        <f>IF(DATA_GOES_HERE!L153="Tuesday",1," ")</f>
        <v xml:space="preserve"> </v>
      </c>
      <c r="Y251" t="str">
        <f>IF(DATA_GOES_HERE!L153="Wednesday",1," ")</f>
        <v xml:space="preserve"> </v>
      </c>
      <c r="Z251" t="str">
        <f>IF(DATA_GOES_HERE!L153="Thursday",1," ")</f>
        <v xml:space="preserve"> </v>
      </c>
      <c r="AA251">
        <f>IF(DATA_GOES_HERE!L153="Friday",1," ")</f>
        <v>1</v>
      </c>
      <c r="AB251" t="str">
        <f>IF(DATA_GOES_HERE!L153="Saturday",1," ")</f>
        <v xml:space="preserve"> </v>
      </c>
      <c r="AC251" t="str">
        <f>IF(DATA_GOES_HERE!L153="Sunday",1," ")</f>
        <v xml:space="preserve"> </v>
      </c>
    </row>
    <row r="252" spans="1:29" x14ac:dyDescent="0.25">
      <c r="A252" s="7" t="str">
        <f>[2]NOWPLAYING!A253</f>
        <v>kcook</v>
      </c>
      <c r="B252" t="str">
        <f>DATA_GOES_HERE!A249</f>
        <v xml:space="preserve"> Teen Time: Hangout</v>
      </c>
      <c r="E252" s="9" t="str">
        <f>IF(DATA_GOES_HERE!F154,F252,"")</f>
        <v/>
      </c>
      <c r="F252" t="str">
        <f>DATA_GOES_HERE!AI249</f>
        <v>Every Tuesday. Have some fun playing video games, drawing, and just hanging out with friends!</v>
      </c>
      <c r="G252" s="1">
        <f>DATA_GOES_HERE!J249</f>
        <v>42430</v>
      </c>
      <c r="H252" s="1">
        <f>DATA_GOES_HERE!R249</f>
        <v>42430</v>
      </c>
      <c r="I252" s="1">
        <f t="shared" ca="1" si="4"/>
        <v>42423</v>
      </c>
      <c r="J252">
        <v>0</v>
      </c>
      <c r="K252">
        <v>31158</v>
      </c>
      <c r="L252" t="s">
        <v>161</v>
      </c>
      <c r="M252">
        <f>VLOOKUP(DATA_GOES_HERE!Y249,VENUEID!$A$2:$B$28,2,TRUE)</f>
        <v>32113</v>
      </c>
      <c r="N252">
        <f>VLOOKUP(DATA_GOES_HERE!AH249,eventTypeID!$A:$C,3,TRUE)</f>
        <v>47</v>
      </c>
      <c r="Q252" t="e">
        <f>VLOOKUP([2]DATA!B252,[2]VENUEID!$A$2:$C$25,3,TRUE)</f>
        <v>#N/A</v>
      </c>
      <c r="R252" s="8">
        <f>DATA_GOES_HERE!M154</f>
        <v>0.42708333333333331</v>
      </c>
      <c r="W252" t="str">
        <f>IF(DATA_GOES_HERE!L154="Monday",1," ")</f>
        <v xml:space="preserve"> </v>
      </c>
      <c r="X252" t="str">
        <f>IF(DATA_GOES_HERE!L154="Tuesday",1," ")</f>
        <v xml:space="preserve"> </v>
      </c>
      <c r="Y252" t="str">
        <f>IF(DATA_GOES_HERE!L154="Wednesday",1," ")</f>
        <v xml:space="preserve"> </v>
      </c>
      <c r="Z252" t="str">
        <f>IF(DATA_GOES_HERE!L154="Thursday",1," ")</f>
        <v xml:space="preserve"> </v>
      </c>
      <c r="AA252" t="str">
        <f>IF(DATA_GOES_HERE!L154="Friday",1," ")</f>
        <v xml:space="preserve"> </v>
      </c>
      <c r="AB252">
        <f>IF(DATA_GOES_HERE!L154="Saturday",1," ")</f>
        <v>1</v>
      </c>
      <c r="AC252" t="str">
        <f>IF(DATA_GOES_HERE!L154="Sunday",1," ")</f>
        <v xml:space="preserve"> </v>
      </c>
    </row>
    <row r="253" spans="1:29" x14ac:dyDescent="0.25">
      <c r="A253" s="7" t="str">
        <f>[2]NOWPLAYING!A254</f>
        <v>kcook</v>
      </c>
      <c r="B253" t="str">
        <f>DATA_GOES_HERE!A250</f>
        <v xml:space="preserve"> Twilight Story Hour</v>
      </c>
      <c r="E253" s="9" t="str">
        <f>IF(DATA_GOES_HERE!F155,F253,"")</f>
        <v/>
      </c>
      <c r="F253" t="str">
        <f>DATA_GOES_HERE!AI250</f>
        <v>Every Tuesday. Join us for a fun family evening filled with stories and crafts.</v>
      </c>
      <c r="G253" s="1">
        <f>DATA_GOES_HERE!J250</f>
        <v>42430</v>
      </c>
      <c r="H253" s="1">
        <f>DATA_GOES_HERE!R250</f>
        <v>42430</v>
      </c>
      <c r="I253" s="1">
        <f t="shared" ca="1" si="4"/>
        <v>42423</v>
      </c>
      <c r="J253">
        <v>0</v>
      </c>
      <c r="K253">
        <v>31158</v>
      </c>
      <c r="L253" t="s">
        <v>161</v>
      </c>
      <c r="M253">
        <f>VLOOKUP(DATA_GOES_HERE!Y250,VENUEID!$A$2:$B$28,2,TRUE)</f>
        <v>32113</v>
      </c>
      <c r="N253">
        <f>VLOOKUP(DATA_GOES_HERE!AH250,eventTypeID!$A:$C,3,TRUE)</f>
        <v>47</v>
      </c>
      <c r="Q253" t="e">
        <f>VLOOKUP([2]DATA!B253,[2]VENUEID!$A$2:$C$25,3,TRUE)</f>
        <v>#N/A</v>
      </c>
      <c r="R253" s="8">
        <f>DATA_GOES_HERE!M155</f>
        <v>0.54166666666666663</v>
      </c>
      <c r="W253" t="str">
        <f>IF(DATA_GOES_HERE!L155="Monday",1," ")</f>
        <v xml:space="preserve"> </v>
      </c>
      <c r="X253" t="str">
        <f>IF(DATA_GOES_HERE!L155="Tuesday",1," ")</f>
        <v xml:space="preserve"> </v>
      </c>
      <c r="Y253" t="str">
        <f>IF(DATA_GOES_HERE!L155="Wednesday",1," ")</f>
        <v xml:space="preserve"> </v>
      </c>
      <c r="Z253" t="str">
        <f>IF(DATA_GOES_HERE!L155="Thursday",1," ")</f>
        <v xml:space="preserve"> </v>
      </c>
      <c r="AA253" t="str">
        <f>IF(DATA_GOES_HERE!L155="Friday",1," ")</f>
        <v xml:space="preserve"> </v>
      </c>
      <c r="AB253">
        <f>IF(DATA_GOES_HERE!L155="Saturday",1," ")</f>
        <v>1</v>
      </c>
      <c r="AC253" t="str">
        <f>IF(DATA_GOES_HERE!L155="Sunday",1," ")</f>
        <v xml:space="preserve"> </v>
      </c>
    </row>
    <row r="254" spans="1:29" x14ac:dyDescent="0.25">
      <c r="A254" s="7" t="str">
        <f>[2]NOWPLAYING!A255</f>
        <v>kcook</v>
      </c>
      <c r="B254" t="str">
        <f>DATA_GOES_HERE!A251</f>
        <v xml:space="preserve"> Homeschool Story Time</v>
      </c>
      <c r="E254" s="9" t="str">
        <f>IF(DATA_GOES_HERE!F156,F254,"")</f>
        <v/>
      </c>
      <c r="F254" t="str">
        <f>DATA_GOES_HERE!AI251</f>
        <v>Stories, crafts and fun built around a monthly theme. Call to register!</v>
      </c>
      <c r="G254" s="1">
        <f>DATA_GOES_HERE!J251</f>
        <v>42431</v>
      </c>
      <c r="H254" s="1">
        <f>DATA_GOES_HERE!R251</f>
        <v>42431</v>
      </c>
      <c r="I254" s="1">
        <f t="shared" ca="1" si="4"/>
        <v>42423</v>
      </c>
      <c r="J254">
        <v>0</v>
      </c>
      <c r="K254">
        <v>31158</v>
      </c>
      <c r="L254" t="s">
        <v>161</v>
      </c>
      <c r="M254">
        <f>VLOOKUP(DATA_GOES_HERE!Y251,VENUEID!$A$2:$B$28,2,TRUE)</f>
        <v>32949</v>
      </c>
      <c r="N254">
        <f>VLOOKUP(DATA_GOES_HERE!AH251,eventTypeID!$A:$C,3,TRUE)</f>
        <v>47</v>
      </c>
      <c r="Q254" t="e">
        <f>VLOOKUP([2]DATA!B254,[2]VENUEID!$A$2:$C$25,3,TRUE)</f>
        <v>#N/A</v>
      </c>
      <c r="R254" s="8">
        <f>DATA_GOES_HERE!M156</f>
        <v>0.42708333333333331</v>
      </c>
      <c r="W254">
        <f>IF(DATA_GOES_HERE!L156="Monday",1," ")</f>
        <v>1</v>
      </c>
      <c r="X254" t="str">
        <f>IF(DATA_GOES_HERE!L156="Tuesday",1," ")</f>
        <v xml:space="preserve"> </v>
      </c>
      <c r="Y254" t="str">
        <f>IF(DATA_GOES_HERE!L156="Wednesday",1," ")</f>
        <v xml:space="preserve"> </v>
      </c>
      <c r="Z254" t="str">
        <f>IF(DATA_GOES_HERE!L156="Thursday",1," ")</f>
        <v xml:space="preserve"> </v>
      </c>
      <c r="AA254" t="str">
        <f>IF(DATA_GOES_HERE!L156="Friday",1," ")</f>
        <v xml:space="preserve"> </v>
      </c>
      <c r="AB254" t="str">
        <f>IF(DATA_GOES_HERE!L156="Saturday",1," ")</f>
        <v xml:space="preserve"> </v>
      </c>
      <c r="AC254" t="str">
        <f>IF(DATA_GOES_HERE!L156="Sunday",1," ")</f>
        <v xml:space="preserve"> </v>
      </c>
    </row>
    <row r="255" spans="1:29" x14ac:dyDescent="0.25">
      <c r="A255" s="7" t="str">
        <f>[2]NOWPLAYING!A256</f>
        <v>kcook</v>
      </c>
      <c r="B255" t="str">
        <f>DATA_GOES_HERE!A252</f>
        <v xml:space="preserve"> Cypher</v>
      </c>
      <c r="E255" s="9" t="str">
        <f>IF(DATA_GOES_HERE!F157,F255,"")</f>
        <v/>
      </c>
      <c r="F255" t="str">
        <f>DATA_GOES_HERE!AI252</f>
        <v>Every Wednesday, emcees, poets, DJ&amp;rsquo;s, rappers, spoken word artists, and producers develop their work, share pieces, and collaborate on projects. Participating artists will have access to larger events and performance opportunities executed by Studio NPL and Southern Word.</v>
      </c>
      <c r="G255" s="1">
        <f>DATA_GOES_HERE!J252</f>
        <v>42431</v>
      </c>
      <c r="H255" s="1">
        <f>DATA_GOES_HERE!R252</f>
        <v>42431</v>
      </c>
      <c r="I255" s="1">
        <f t="shared" ca="1" si="4"/>
        <v>42423</v>
      </c>
      <c r="J255">
        <v>0</v>
      </c>
      <c r="K255">
        <v>31158</v>
      </c>
      <c r="L255" t="s">
        <v>161</v>
      </c>
      <c r="M255">
        <f>VLOOKUP(DATA_GOES_HERE!Y252,VENUEID!$A$2:$B$28,2,TRUE)</f>
        <v>32913</v>
      </c>
      <c r="N255">
        <f>VLOOKUP(DATA_GOES_HERE!AH252,eventTypeID!$A:$C,3,TRUE)</f>
        <v>35</v>
      </c>
      <c r="Q255" t="e">
        <f>VLOOKUP([2]DATA!B255,[2]VENUEID!$A$2:$C$25,3,TRUE)</f>
        <v>#N/A</v>
      </c>
      <c r="R255" s="8">
        <f>DATA_GOES_HERE!M157</f>
        <v>0.67708333333333337</v>
      </c>
      <c r="W255">
        <f>IF(DATA_GOES_HERE!L157="Monday",1," ")</f>
        <v>1</v>
      </c>
      <c r="X255" t="str">
        <f>IF(DATA_GOES_HERE!L157="Tuesday",1," ")</f>
        <v xml:space="preserve"> </v>
      </c>
      <c r="Y255" t="str">
        <f>IF(DATA_GOES_HERE!L157="Wednesday",1," ")</f>
        <v xml:space="preserve"> </v>
      </c>
      <c r="Z255" t="str">
        <f>IF(DATA_GOES_HERE!L157="Thursday",1," ")</f>
        <v xml:space="preserve"> </v>
      </c>
      <c r="AA255" t="str">
        <f>IF(DATA_GOES_HERE!L157="Friday",1," ")</f>
        <v xml:space="preserve"> </v>
      </c>
      <c r="AB255" t="str">
        <f>IF(DATA_GOES_HERE!L157="Saturday",1," ")</f>
        <v xml:space="preserve"> </v>
      </c>
      <c r="AC255" t="str">
        <f>IF(DATA_GOES_HERE!L157="Sunday",1," ")</f>
        <v xml:space="preserve"> </v>
      </c>
    </row>
    <row r="256" spans="1:29" x14ac:dyDescent="0.25">
      <c r="A256" s="7" t="str">
        <f>[2]NOWPLAYING!A257</f>
        <v>kcook</v>
      </c>
      <c r="B256" t="str">
        <f>DATA_GOES_HERE!A253</f>
        <v xml:space="preserve"> Teen Time: In it to Win It Wednesdays</v>
      </c>
      <c r="E256" s="9" t="str">
        <f>IF(DATA_GOES_HERE!F158,F256,"")</f>
        <v/>
      </c>
      <c r="F256" t="str">
        <f>DATA_GOES_HERE!AI253</f>
        <v>Every Wednesday. Join us to play a variety of board games and card games!</v>
      </c>
      <c r="G256" s="1">
        <f>DATA_GOES_HERE!J253</f>
        <v>42431</v>
      </c>
      <c r="H256" s="1">
        <f>DATA_GOES_HERE!R253</f>
        <v>42431</v>
      </c>
      <c r="I256" s="1">
        <f t="shared" ca="1" si="4"/>
        <v>42423</v>
      </c>
      <c r="J256">
        <v>0</v>
      </c>
      <c r="K256">
        <v>31158</v>
      </c>
      <c r="L256" t="s">
        <v>161</v>
      </c>
      <c r="M256">
        <f>VLOOKUP(DATA_GOES_HERE!Y253,VENUEID!$A$2:$B$28,2,TRUE)</f>
        <v>32113</v>
      </c>
      <c r="N256">
        <f>VLOOKUP(DATA_GOES_HERE!AH253,eventTypeID!$A:$C,3,TRUE)</f>
        <v>47</v>
      </c>
      <c r="Q256" t="e">
        <f>VLOOKUP([2]DATA!B256,[2]VENUEID!$A$2:$C$25,3,TRUE)</f>
        <v>#N/A</v>
      </c>
      <c r="R256" s="8">
        <f>DATA_GOES_HERE!M158</f>
        <v>0.77083333333333337</v>
      </c>
      <c r="W256">
        <f>IF(DATA_GOES_HERE!L158="Monday",1," ")</f>
        <v>1</v>
      </c>
      <c r="X256" t="str">
        <f>IF(DATA_GOES_HERE!L158="Tuesday",1," ")</f>
        <v xml:space="preserve"> </v>
      </c>
      <c r="Y256" t="str">
        <f>IF(DATA_GOES_HERE!L158="Wednesday",1," ")</f>
        <v xml:space="preserve"> </v>
      </c>
      <c r="Z256" t="str">
        <f>IF(DATA_GOES_HERE!L158="Thursday",1," ")</f>
        <v xml:space="preserve"> </v>
      </c>
      <c r="AA256" t="str">
        <f>IF(DATA_GOES_HERE!L158="Friday",1," ")</f>
        <v xml:space="preserve"> </v>
      </c>
      <c r="AB256" t="str">
        <f>IF(DATA_GOES_HERE!L158="Saturday",1," ")</f>
        <v xml:space="preserve"> </v>
      </c>
      <c r="AC256" t="str">
        <f>IF(DATA_GOES_HERE!L158="Sunday",1," ")</f>
        <v xml:space="preserve"> </v>
      </c>
    </row>
    <row r="257" spans="1:29" x14ac:dyDescent="0.25">
      <c r="A257" s="7" t="str">
        <f>[2]NOWPLAYING!A258</f>
        <v>kcook</v>
      </c>
      <c r="B257" t="str">
        <f>DATA_GOES_HERE!A254</f>
        <v xml:space="preserve"> AARP Tax Filing Assistance</v>
      </c>
      <c r="E257" s="9" t="str">
        <f>IF(DATA_GOES_HERE!F159,F257,"")</f>
        <v/>
      </c>
      <c r="F257" t="str">
        <f>DATA_GOES_HERE!AI254</f>
        <v>AARP is providing income tax filing assistance at select library locations. \n\nPlease bring photo identification for the taxpayer and spouse and Social Security Cards for everyone listed on the return. A copy of last year&amp;rsquo;s tax return and other relevant tax documents will be required.</v>
      </c>
      <c r="G257" s="1">
        <f>DATA_GOES_HERE!J254</f>
        <v>42432</v>
      </c>
      <c r="H257" s="1">
        <f>DATA_GOES_HERE!R254</f>
        <v>42432</v>
      </c>
      <c r="I257" s="1">
        <f t="shared" ca="1" si="4"/>
        <v>42423</v>
      </c>
      <c r="J257">
        <v>0</v>
      </c>
      <c r="K257">
        <v>31158</v>
      </c>
      <c r="L257" t="s">
        <v>161</v>
      </c>
      <c r="M257">
        <f>VLOOKUP(DATA_GOES_HERE!Y254,VENUEID!$A$2:$B$28,2,TRUE)</f>
        <v>32113</v>
      </c>
      <c r="N257">
        <f>VLOOKUP(DATA_GOES_HERE!AH254,eventTypeID!$A:$C,3,TRUE)</f>
        <v>11</v>
      </c>
      <c r="Q257" t="e">
        <f>VLOOKUP([2]DATA!B257,[2]VENUEID!$A$2:$C$25,3,TRUE)</f>
        <v>#N/A</v>
      </c>
      <c r="R257" s="8">
        <f>DATA_GOES_HERE!M159</f>
        <v>0.66666666666666663</v>
      </c>
      <c r="W257" t="str">
        <f>IF(DATA_GOES_HERE!L159="Monday",1," ")</f>
        <v xml:space="preserve"> </v>
      </c>
      <c r="X257">
        <f>IF(DATA_GOES_HERE!L159="Tuesday",1," ")</f>
        <v>1</v>
      </c>
      <c r="Y257" t="str">
        <f>IF(DATA_GOES_HERE!L159="Wednesday",1," ")</f>
        <v xml:space="preserve"> </v>
      </c>
      <c r="Z257" t="str">
        <f>IF(DATA_GOES_HERE!L159="Thursday",1," ")</f>
        <v xml:space="preserve"> </v>
      </c>
      <c r="AA257" t="str">
        <f>IF(DATA_GOES_HERE!L159="Friday",1," ")</f>
        <v xml:space="preserve"> </v>
      </c>
      <c r="AB257" t="str">
        <f>IF(DATA_GOES_HERE!L159="Saturday",1," ")</f>
        <v xml:space="preserve"> </v>
      </c>
      <c r="AC257" t="str">
        <f>IF(DATA_GOES_HERE!L159="Sunday",1," ")</f>
        <v xml:space="preserve"> </v>
      </c>
    </row>
    <row r="258" spans="1:29" x14ac:dyDescent="0.25">
      <c r="A258" s="7" t="str">
        <f>[2]NOWPLAYING!A259</f>
        <v>kcook</v>
      </c>
      <c r="B258" t="str">
        <f>DATA_GOES_HERE!A255</f>
        <v xml:space="preserve"> Movie: Wreck-It Ralph (2012)</v>
      </c>
      <c r="E258" s="9" t="str">
        <f>IF(DATA_GOES_HERE!F160,F258,"")</f>
        <v/>
      </c>
      <c r="F258" t="str">
        <f>DATA_GOES_HERE!AI255</f>
        <v>A video game villain wants to be a hero and sets out to fulfill his dream, but his quest brings havoc to the whole arcade where he lives. Rated PG. 101 min.</v>
      </c>
      <c r="G258" s="1">
        <f>DATA_GOES_HERE!J255</f>
        <v>42432</v>
      </c>
      <c r="H258" s="1">
        <f>DATA_GOES_HERE!R255</f>
        <v>42432</v>
      </c>
      <c r="I258" s="1">
        <f t="shared" ca="1" si="4"/>
        <v>42423</v>
      </c>
      <c r="J258">
        <v>0</v>
      </c>
      <c r="K258">
        <v>31158</v>
      </c>
      <c r="L258" t="s">
        <v>161</v>
      </c>
      <c r="M258">
        <f>VLOOKUP(DATA_GOES_HERE!Y255,VENUEID!$A$2:$B$28,2,TRUE)</f>
        <v>32913</v>
      </c>
      <c r="N258">
        <f>VLOOKUP(DATA_GOES_HERE!AH255,eventTypeID!$A:$C,3,TRUE)</f>
        <v>35</v>
      </c>
      <c r="Q258" t="e">
        <f>VLOOKUP([2]DATA!B258,[2]VENUEID!$A$2:$C$25,3,TRUE)</f>
        <v>#N/A</v>
      </c>
      <c r="R258" s="8">
        <f>DATA_GOES_HERE!M160</f>
        <v>0.67708333333333337</v>
      </c>
      <c r="W258" t="str">
        <f>IF(DATA_GOES_HERE!L160="Monday",1," ")</f>
        <v xml:space="preserve"> </v>
      </c>
      <c r="X258">
        <f>IF(DATA_GOES_HERE!L160="Tuesday",1," ")</f>
        <v>1</v>
      </c>
      <c r="Y258" t="str">
        <f>IF(DATA_GOES_HERE!L160="Wednesday",1," ")</f>
        <v xml:space="preserve"> </v>
      </c>
      <c r="Z258" t="str">
        <f>IF(DATA_GOES_HERE!L160="Thursday",1," ")</f>
        <v xml:space="preserve"> </v>
      </c>
      <c r="AA258" t="str">
        <f>IF(DATA_GOES_HERE!L160="Friday",1," ")</f>
        <v xml:space="preserve"> </v>
      </c>
      <c r="AB258" t="str">
        <f>IF(DATA_GOES_HERE!L160="Saturday",1," ")</f>
        <v xml:space="preserve"> </v>
      </c>
      <c r="AC258" t="str">
        <f>IF(DATA_GOES_HERE!L160="Sunday",1," ")</f>
        <v xml:space="preserve"> </v>
      </c>
    </row>
    <row r="259" spans="1:29" x14ac:dyDescent="0.25">
      <c r="A259" s="7" t="str">
        <f>[2]NOWPLAYING!A260</f>
        <v>kcook</v>
      </c>
      <c r="B259" t="str">
        <f>DATA_GOES_HERE!A256</f>
        <v xml:space="preserve"> Tech Thursday</v>
      </c>
      <c r="E259" s="9" t="str">
        <f>IF(DATA_GOES_HERE!F161,F259,"")</f>
        <v/>
      </c>
      <c r="F259" t="str">
        <f>DATA_GOES_HERE!AI256</f>
        <v>Every Thursday, come explore cutting-edge technology with Studio NPL.</v>
      </c>
      <c r="G259" s="1">
        <f>DATA_GOES_HERE!J256</f>
        <v>42432</v>
      </c>
      <c r="H259" s="1">
        <f>DATA_GOES_HERE!R256</f>
        <v>42432</v>
      </c>
      <c r="I259" s="1">
        <f t="shared" ca="1" si="4"/>
        <v>42423</v>
      </c>
      <c r="J259">
        <v>0</v>
      </c>
      <c r="K259">
        <v>31158</v>
      </c>
      <c r="L259" t="s">
        <v>161</v>
      </c>
      <c r="M259">
        <f>VLOOKUP(DATA_GOES_HERE!Y256,VENUEID!$A$2:$B$28,2,TRUE)</f>
        <v>32913</v>
      </c>
      <c r="N259">
        <f>VLOOKUP(DATA_GOES_HERE!AH256,eventTypeID!$A:$C,3,TRUE)</f>
        <v>35</v>
      </c>
      <c r="Q259" t="e">
        <f>VLOOKUP([2]DATA!B259,[2]VENUEID!$A$2:$C$25,3,TRUE)</f>
        <v>#N/A</v>
      </c>
      <c r="R259" s="8">
        <f>DATA_GOES_HERE!M161</f>
        <v>0.41666666666666669</v>
      </c>
      <c r="W259" t="str">
        <f>IF(DATA_GOES_HERE!L161="Monday",1," ")</f>
        <v xml:space="preserve"> </v>
      </c>
      <c r="X259" t="str">
        <f>IF(DATA_GOES_HERE!L161="Tuesday",1," ")</f>
        <v xml:space="preserve"> </v>
      </c>
      <c r="Y259">
        <f>IF(DATA_GOES_HERE!L161="Wednesday",1," ")</f>
        <v>1</v>
      </c>
      <c r="Z259" t="str">
        <f>IF(DATA_GOES_HERE!L161="Thursday",1," ")</f>
        <v xml:space="preserve"> </v>
      </c>
      <c r="AA259" t="str">
        <f>IF(DATA_GOES_HERE!L161="Friday",1," ")</f>
        <v xml:space="preserve"> </v>
      </c>
      <c r="AB259" t="str">
        <f>IF(DATA_GOES_HERE!L161="Saturday",1," ")</f>
        <v xml:space="preserve"> </v>
      </c>
      <c r="AC259" t="str">
        <f>IF(DATA_GOES_HERE!L161="Sunday",1," ")</f>
        <v xml:space="preserve"> </v>
      </c>
    </row>
    <row r="260" spans="1:29" x14ac:dyDescent="0.25">
      <c r="A260" s="7" t="str">
        <f>[2]NOWPLAYING!A261</f>
        <v>kcook</v>
      </c>
      <c r="B260" t="str">
        <f>DATA_GOES_HERE!A257</f>
        <v xml:space="preserve"> Teen Time: Sensational Snacks and Homework Help</v>
      </c>
      <c r="E260" s="9" t="str">
        <f>IF(DATA_GOES_HERE!F162,F260,"")</f>
        <v/>
      </c>
      <c r="F260" t="str">
        <f>DATA_GOES_HERE!AI257</f>
        <v>Every 1st Thursday. Come get extra help with your homework and enjoy some snacks!</v>
      </c>
      <c r="G260" s="1">
        <f>DATA_GOES_HERE!J257</f>
        <v>42432</v>
      </c>
      <c r="H260" s="1">
        <f>DATA_GOES_HERE!R257</f>
        <v>42432</v>
      </c>
      <c r="I260" s="1">
        <f t="shared" ca="1" si="4"/>
        <v>42423</v>
      </c>
      <c r="J260">
        <v>0</v>
      </c>
      <c r="K260">
        <v>31158</v>
      </c>
      <c r="L260" t="s">
        <v>161</v>
      </c>
      <c r="M260">
        <f>VLOOKUP(DATA_GOES_HERE!Y257,VENUEID!$A$2:$B$28,2,TRUE)</f>
        <v>32113</v>
      </c>
      <c r="N260">
        <f>VLOOKUP(DATA_GOES_HERE!AH257,eventTypeID!$A:$C,3,TRUE)</f>
        <v>47</v>
      </c>
      <c r="Q260" t="e">
        <f>VLOOKUP([2]DATA!B260,[2]VENUEID!$A$2:$C$25,3,TRUE)</f>
        <v>#N/A</v>
      </c>
      <c r="R260" s="8">
        <f>DATA_GOES_HERE!M162</f>
        <v>0.42708333333333331</v>
      </c>
      <c r="W260" t="str">
        <f>IF(DATA_GOES_HERE!L162="Monday",1," ")</f>
        <v xml:space="preserve"> </v>
      </c>
      <c r="X260" t="str">
        <f>IF(DATA_GOES_HERE!L162="Tuesday",1," ")</f>
        <v xml:space="preserve"> </v>
      </c>
      <c r="Y260">
        <f>IF(DATA_GOES_HERE!L162="Wednesday",1," ")</f>
        <v>1</v>
      </c>
      <c r="Z260" t="str">
        <f>IF(DATA_GOES_HERE!L162="Thursday",1," ")</f>
        <v xml:space="preserve"> </v>
      </c>
      <c r="AA260" t="str">
        <f>IF(DATA_GOES_HERE!L162="Friday",1," ")</f>
        <v xml:space="preserve"> </v>
      </c>
      <c r="AB260" t="str">
        <f>IF(DATA_GOES_HERE!L162="Saturday",1," ")</f>
        <v xml:space="preserve"> </v>
      </c>
      <c r="AC260" t="str">
        <f>IF(DATA_GOES_HERE!L162="Sunday",1," ")</f>
        <v xml:space="preserve"> </v>
      </c>
    </row>
    <row r="261" spans="1:29" x14ac:dyDescent="0.25">
      <c r="A261" s="7" t="str">
        <f>[2]NOWPLAYING!A262</f>
        <v>kcook</v>
      </c>
      <c r="B261" t="str">
        <f>DATA_GOES_HERE!A258</f>
        <v xml:space="preserve"> Anime Movie Thursdays</v>
      </c>
      <c r="E261" s="9" t="str">
        <f>IF(DATA_GOES_HERE!F163,F261,"")</f>
        <v/>
      </c>
      <c r="F261" t="str">
        <f>DATA_GOES_HERE!AI258</f>
        <v>Come out and join us for screenings of some of your favorite anime and manga movies and TV shows!</v>
      </c>
      <c r="G261" s="1">
        <f>DATA_GOES_HERE!J258</f>
        <v>42432</v>
      </c>
      <c r="H261" s="1">
        <f>DATA_GOES_HERE!R258</f>
        <v>42432</v>
      </c>
      <c r="I261" s="1">
        <f t="shared" ca="1" si="4"/>
        <v>42423</v>
      </c>
      <c r="J261">
        <v>0</v>
      </c>
      <c r="K261">
        <v>31158</v>
      </c>
      <c r="L261" t="s">
        <v>161</v>
      </c>
      <c r="M261">
        <f>VLOOKUP(DATA_GOES_HERE!Y258,VENUEID!$A$2:$B$28,2,TRUE)</f>
        <v>32113</v>
      </c>
      <c r="N261">
        <f>VLOOKUP(DATA_GOES_HERE!AH258,eventTypeID!$A:$C,3,TRUE)</f>
        <v>47</v>
      </c>
      <c r="Q261" t="e">
        <f>VLOOKUP([2]DATA!B261,[2]VENUEID!$A$2:$C$25,3,TRUE)</f>
        <v>#N/A</v>
      </c>
      <c r="R261" s="8">
        <f>DATA_GOES_HERE!M163</f>
        <v>0.46875</v>
      </c>
      <c r="W261" t="str">
        <f>IF(DATA_GOES_HERE!L163="Monday",1," ")</f>
        <v xml:space="preserve"> </v>
      </c>
      <c r="X261" t="str">
        <f>IF(DATA_GOES_HERE!L163="Tuesday",1," ")</f>
        <v xml:space="preserve"> </v>
      </c>
      <c r="Y261">
        <f>IF(DATA_GOES_HERE!L163="Wednesday",1," ")</f>
        <v>1</v>
      </c>
      <c r="Z261" t="str">
        <f>IF(DATA_GOES_HERE!L163="Thursday",1," ")</f>
        <v xml:space="preserve"> </v>
      </c>
      <c r="AA261" t="str">
        <f>IF(DATA_GOES_HERE!L163="Friday",1," ")</f>
        <v xml:space="preserve"> </v>
      </c>
      <c r="AB261" t="str">
        <f>IF(DATA_GOES_HERE!L163="Saturday",1," ")</f>
        <v xml:space="preserve"> </v>
      </c>
      <c r="AC261" t="str">
        <f>IF(DATA_GOES_HERE!L163="Sunday",1," ")</f>
        <v xml:space="preserve"> </v>
      </c>
    </row>
    <row r="262" spans="1:29" x14ac:dyDescent="0.25">
      <c r="A262" s="7" t="str">
        <f>[2]NOWPLAYING!A263</f>
        <v>kcook</v>
      </c>
      <c r="B262" t="str">
        <f>DATA_GOES_HERE!A259</f>
        <v xml:space="preserve"> After-school Crafts and Movies</v>
      </c>
      <c r="E262" s="9" t="str">
        <f>IF(DATA_GOES_HERE!F164,F262,"")</f>
        <v/>
      </c>
      <c r="F262" t="str">
        <f>DATA_GOES_HERE!AI259</f>
        <v>1st and 3rd Thursdays. Come join us for crafts and movies!</v>
      </c>
      <c r="G262" s="1">
        <f>DATA_GOES_HERE!J259</f>
        <v>42432</v>
      </c>
      <c r="H262" s="1">
        <f>DATA_GOES_HERE!R259</f>
        <v>42432</v>
      </c>
      <c r="I262" s="1">
        <f t="shared" ca="1" si="4"/>
        <v>42423</v>
      </c>
      <c r="J262">
        <v>0</v>
      </c>
      <c r="K262">
        <v>31158</v>
      </c>
      <c r="L262" t="s">
        <v>161</v>
      </c>
      <c r="M262">
        <f>VLOOKUP(DATA_GOES_HERE!Y259,VENUEID!$A$2:$B$28,2,TRUE)</f>
        <v>32113</v>
      </c>
      <c r="N262">
        <f>VLOOKUP(DATA_GOES_HERE!AH259,eventTypeID!$A:$C,3,TRUE)</f>
        <v>11</v>
      </c>
      <c r="Q262" t="e">
        <f>VLOOKUP([2]DATA!B262,[2]VENUEID!$A$2:$C$25,3,TRUE)</f>
        <v>#N/A</v>
      </c>
      <c r="R262" s="8">
        <f>DATA_GOES_HERE!M164</f>
        <v>0.58333333333333337</v>
      </c>
      <c r="W262" t="str">
        <f>IF(DATA_GOES_HERE!L164="Monday",1," ")</f>
        <v xml:space="preserve"> </v>
      </c>
      <c r="X262" t="str">
        <f>IF(DATA_GOES_HERE!L164="Tuesday",1," ")</f>
        <v xml:space="preserve"> </v>
      </c>
      <c r="Y262">
        <f>IF(DATA_GOES_HERE!L164="Wednesday",1," ")</f>
        <v>1</v>
      </c>
      <c r="Z262" t="str">
        <f>IF(DATA_GOES_HERE!L164="Thursday",1," ")</f>
        <v xml:space="preserve"> </v>
      </c>
      <c r="AA262" t="str">
        <f>IF(DATA_GOES_HERE!L164="Friday",1," ")</f>
        <v xml:space="preserve"> </v>
      </c>
      <c r="AB262" t="str">
        <f>IF(DATA_GOES_HERE!L164="Saturday",1," ")</f>
        <v xml:space="preserve"> </v>
      </c>
      <c r="AC262" t="str">
        <f>IF(DATA_GOES_HERE!L164="Sunday",1," ")</f>
        <v xml:space="preserve"> </v>
      </c>
    </row>
    <row r="263" spans="1:29" x14ac:dyDescent="0.25">
      <c r="A263" s="7" t="str">
        <f>[2]NOWPLAYING!A264</f>
        <v>kcook</v>
      </c>
      <c r="B263" t="str">
        <f>DATA_GOES_HERE!A260</f>
        <v xml:space="preserve"> Yoga</v>
      </c>
      <c r="E263" s="9" t="str">
        <f>IF(DATA_GOES_HERE!F165,F263,"")</f>
        <v/>
      </c>
      <c r="F263" t="str">
        <f>DATA_GOES_HERE!AI260</f>
        <v>Every Thursday, come practice yoga with us! Please bring a mat or towel.</v>
      </c>
      <c r="G263" s="1">
        <f>DATA_GOES_HERE!J260</f>
        <v>42432</v>
      </c>
      <c r="H263" s="1">
        <f>DATA_GOES_HERE!R260</f>
        <v>42432</v>
      </c>
      <c r="I263" s="1">
        <f t="shared" ref="I263:I269" ca="1" si="5">TODAY()</f>
        <v>42423</v>
      </c>
      <c r="J263">
        <v>0</v>
      </c>
      <c r="K263" t="e">
        <f>VLOOKUP([2]UNBOUNDCSV!B342,[2]VENUEID!$A$2:$B$28,2,TRUE)</f>
        <v>#N/A</v>
      </c>
      <c r="L263" t="s">
        <v>161</v>
      </c>
      <c r="M263">
        <f>VLOOKUP(DATA_GOES_HERE!Y260,VENUEID!$A$2:$B$28,2,TRUE)</f>
        <v>32913</v>
      </c>
      <c r="N263">
        <f>VLOOKUP(DATA_GOES_HERE!AH260,eventTypeID!$A:$C,3,TRUE)</f>
        <v>11</v>
      </c>
      <c r="Q263" t="e">
        <f>VLOOKUP([2]UNBOUNDCSV!B260,[2]VENUEID!$A$2:$C$25,3,TRUE)</f>
        <v>#N/A</v>
      </c>
      <c r="R263" s="8">
        <f>DATA_GOES_HERE!M165</f>
        <v>0.67708333333333337</v>
      </c>
      <c r="W263" t="str">
        <f>IF(DATA_GOES_HERE!L165="Monday",1," ")</f>
        <v xml:space="preserve"> </v>
      </c>
      <c r="X263" t="str">
        <f>IF(DATA_GOES_HERE!L165="Tuesday",1," ")</f>
        <v xml:space="preserve"> </v>
      </c>
      <c r="Y263">
        <f>IF(DATA_GOES_HERE!L165="Wednesday",1," ")</f>
        <v>1</v>
      </c>
      <c r="Z263" t="str">
        <f>IF(DATA_GOES_HERE!L165="Thursday",1," ")</f>
        <v xml:space="preserve"> </v>
      </c>
      <c r="AA263" t="str">
        <f>IF(DATA_GOES_HERE!L165="Friday",1," ")</f>
        <v xml:space="preserve"> </v>
      </c>
      <c r="AB263" t="str">
        <f>IF(DATA_GOES_HERE!L165="Saturday",1," ")</f>
        <v xml:space="preserve"> </v>
      </c>
      <c r="AC263" t="str">
        <f>IF(DATA_GOES_HERE!L165="Sunday",1," ")</f>
        <v xml:space="preserve"> </v>
      </c>
    </row>
    <row r="264" spans="1:29" x14ac:dyDescent="0.25">
      <c r="A264" s="7" t="str">
        <f>[2]NOWPLAYING!A265</f>
        <v>kcook</v>
      </c>
      <c r="B264" t="str">
        <f>DATA_GOES_HERE!A261</f>
        <v xml:space="preserve"> Preschool Story Time</v>
      </c>
      <c r="E264" s="9" t="str">
        <f>IF(DATA_GOES_HERE!F166,F264,"")</f>
        <v/>
      </c>
      <c r="F264" t="str">
        <f>DATA_GOES_HERE!AI261</f>
        <v>Every Tuesday. Join us for stories, songs and crafts.</v>
      </c>
      <c r="G264" s="1">
        <f>DATA_GOES_HERE!J261</f>
        <v>42436</v>
      </c>
      <c r="H264" s="1">
        <f>DATA_GOES_HERE!R261</f>
        <v>42436</v>
      </c>
      <c r="I264" s="1">
        <f t="shared" ca="1" si="5"/>
        <v>42423</v>
      </c>
      <c r="J264">
        <v>0</v>
      </c>
      <c r="K264" t="e">
        <f>VLOOKUP([2]UNBOUNDCSV!B343,[2]VENUEID!$A$2:$B$28,2,TRUE)</f>
        <v>#N/A</v>
      </c>
      <c r="L264" t="s">
        <v>161</v>
      </c>
      <c r="M264">
        <f>VLOOKUP(DATA_GOES_HERE!Y261,VENUEID!$A$2:$B$28,2,TRUE)</f>
        <v>32913</v>
      </c>
      <c r="N264">
        <f>VLOOKUP(DATA_GOES_HERE!AH261,eventTypeID!$A:$C,3,TRUE)</f>
        <v>6</v>
      </c>
      <c r="Q264" t="e">
        <f>VLOOKUP([2]UNBOUNDCSV!B261,[2]VENUEID!$A$2:$C$25,3,TRUE)</f>
        <v>#N/A</v>
      </c>
      <c r="R264" s="8">
        <f>DATA_GOES_HERE!M166</f>
        <v>0.6875</v>
      </c>
      <c r="W264" t="str">
        <f>IF(DATA_GOES_HERE!L166="Monday",1," ")</f>
        <v xml:space="preserve"> </v>
      </c>
      <c r="X264" t="str">
        <f>IF(DATA_GOES_HERE!L166="Tuesday",1," ")</f>
        <v xml:space="preserve"> </v>
      </c>
      <c r="Y264">
        <f>IF(DATA_GOES_HERE!L166="Wednesday",1," ")</f>
        <v>1</v>
      </c>
      <c r="Z264" t="str">
        <f>IF(DATA_GOES_HERE!L166="Thursday",1," ")</f>
        <v xml:space="preserve"> </v>
      </c>
      <c r="AA264" t="str">
        <f>IF(DATA_GOES_HERE!L166="Friday",1," ")</f>
        <v xml:space="preserve"> </v>
      </c>
      <c r="AB264" t="str">
        <f>IF(DATA_GOES_HERE!L166="Saturday",1," ")</f>
        <v xml:space="preserve"> </v>
      </c>
      <c r="AC264" t="str">
        <f>IF(DATA_GOES_HERE!L166="Sunday",1," ")</f>
        <v xml:space="preserve"> </v>
      </c>
    </row>
    <row r="265" spans="1:29" x14ac:dyDescent="0.25">
      <c r="A265" s="7" t="str">
        <f>[2]NOWPLAYING!A266</f>
        <v>kcook</v>
      </c>
      <c r="B265" t="str">
        <f>DATA_GOES_HERE!A262</f>
        <v xml:space="preserve"> Dragon Ball Z: Xenoverse Tournament</v>
      </c>
      <c r="E265" s="9" t="str">
        <f>IF(DATA_GOES_HERE!F167,F265,"")</f>
        <v/>
      </c>
      <c r="F265" t="str">
        <f>DATA_GOES_HERE!AI262</f>
        <v>Every Monday in March, compete against your friends in a Single-Elimination Dragon Ball Z Fighting Tournament! Part of Animanga Month.</v>
      </c>
      <c r="G265" s="1">
        <f>DATA_GOES_HERE!J262</f>
        <v>42436</v>
      </c>
      <c r="H265" s="1">
        <f>DATA_GOES_HERE!R262</f>
        <v>42436</v>
      </c>
      <c r="I265" s="1">
        <f t="shared" ca="1" si="5"/>
        <v>42423</v>
      </c>
      <c r="J265">
        <v>0</v>
      </c>
      <c r="K265" t="e">
        <f>VLOOKUP([2]UNBOUNDCSV!B344,[2]VENUEID!$A$2:$B$28,2,TRUE)</f>
        <v>#N/A</v>
      </c>
      <c r="L265" t="s">
        <v>161</v>
      </c>
      <c r="M265">
        <f>VLOOKUP(DATA_GOES_HERE!Y262,VENUEID!$A$2:$B$28,2,TRUE)</f>
        <v>32913</v>
      </c>
      <c r="N265">
        <f>VLOOKUP(DATA_GOES_HERE!AH262,eventTypeID!$A:$C,3,TRUE)</f>
        <v>35</v>
      </c>
      <c r="Q265" t="e">
        <f>VLOOKUP([2]UNBOUNDCSV!B262,[2]VENUEID!$A$2:$C$25,3,TRUE)</f>
        <v>#N/A</v>
      </c>
      <c r="R265" s="8">
        <f>DATA_GOES_HERE!M167</f>
        <v>0.42708333333333331</v>
      </c>
      <c r="W265" t="str">
        <f>IF(DATA_GOES_HERE!L167="Monday",1," ")</f>
        <v xml:space="preserve"> </v>
      </c>
      <c r="X265" t="str">
        <f>IF(DATA_GOES_HERE!L167="Tuesday",1," ")</f>
        <v xml:space="preserve"> </v>
      </c>
      <c r="Y265" t="str">
        <f>IF(DATA_GOES_HERE!L167="Wednesday",1," ")</f>
        <v xml:space="preserve"> </v>
      </c>
      <c r="Z265">
        <f>IF(DATA_GOES_HERE!L167="Thursday",1," ")</f>
        <v>1</v>
      </c>
      <c r="AA265" t="str">
        <f>IF(DATA_GOES_HERE!L167="Friday",1," ")</f>
        <v xml:space="preserve"> </v>
      </c>
      <c r="AB265" t="str">
        <f>IF(DATA_GOES_HERE!L167="Saturday",1," ")</f>
        <v xml:space="preserve"> </v>
      </c>
      <c r="AC265" t="str">
        <f>IF(DATA_GOES_HERE!L167="Sunday",1," ")</f>
        <v xml:space="preserve"> </v>
      </c>
    </row>
    <row r="266" spans="1:29" x14ac:dyDescent="0.25">
      <c r="A266" s="7" t="str">
        <f>[2]NOWPLAYING!A267</f>
        <v>kcook</v>
      </c>
      <c r="B266" t="str">
        <f>DATA_GOES_HERE!A263</f>
        <v xml:space="preserve"> Perler Beads Crafting</v>
      </c>
      <c r="E266" s="9" t="str">
        <f>IF(DATA_GOES_HERE!F168,F266,"")</f>
        <v/>
      </c>
      <c r="F266" t="str">
        <f>DATA_GOES_HERE!AI263</f>
        <v>Come out and make your favorite character, costume, and more with Perler Beads!</v>
      </c>
      <c r="G266" s="1">
        <f>DATA_GOES_HERE!J263</f>
        <v>42436</v>
      </c>
      <c r="H266" s="1">
        <f>DATA_GOES_HERE!R263</f>
        <v>42436</v>
      </c>
      <c r="I266" s="1">
        <f t="shared" ca="1" si="5"/>
        <v>42423</v>
      </c>
      <c r="J266">
        <v>0</v>
      </c>
      <c r="K266" t="e">
        <f>VLOOKUP([2]UNBOUNDCSV!B345,[2]VENUEID!$A$2:$B$28,2,TRUE)</f>
        <v>#N/A</v>
      </c>
      <c r="L266" t="s">
        <v>161</v>
      </c>
      <c r="M266">
        <f>VLOOKUP(DATA_GOES_HERE!Y263,VENUEID!$A$2:$B$28,2,TRUE)</f>
        <v>32113</v>
      </c>
      <c r="N266">
        <f>VLOOKUP(DATA_GOES_HERE!AH263,eventTypeID!$A:$C,3,TRUE)</f>
        <v>11</v>
      </c>
      <c r="Q266" t="e">
        <f>VLOOKUP([2]UNBOUNDCSV!B263,[2]VENUEID!$A$2:$C$25,3,TRUE)</f>
        <v>#N/A</v>
      </c>
      <c r="R266" s="8">
        <f>DATA_GOES_HERE!M168</f>
        <v>0.5625</v>
      </c>
      <c r="W266" t="str">
        <f>IF(DATA_GOES_HERE!L168="Monday",1," ")</f>
        <v xml:space="preserve"> </v>
      </c>
      <c r="X266" t="str">
        <f>IF(DATA_GOES_HERE!L168="Tuesday",1," ")</f>
        <v xml:space="preserve"> </v>
      </c>
      <c r="Y266" t="str">
        <f>IF(DATA_GOES_HERE!L168="Wednesday",1," ")</f>
        <v xml:space="preserve"> </v>
      </c>
      <c r="Z266">
        <f>IF(DATA_GOES_HERE!L168="Thursday",1," ")</f>
        <v>1</v>
      </c>
      <c r="AA266" t="str">
        <f>IF(DATA_GOES_HERE!L168="Friday",1," ")</f>
        <v xml:space="preserve"> </v>
      </c>
      <c r="AB266" t="str">
        <f>IF(DATA_GOES_HERE!L168="Saturday",1," ")</f>
        <v xml:space="preserve"> </v>
      </c>
      <c r="AC266" t="str">
        <f>IF(DATA_GOES_HERE!L168="Sunday",1," ")</f>
        <v xml:space="preserve"> </v>
      </c>
    </row>
    <row r="267" spans="1:29" x14ac:dyDescent="0.25">
      <c r="A267" s="7" t="str">
        <f>[2]NOWPLAYING!A268</f>
        <v>kcook</v>
      </c>
      <c r="B267" t="str">
        <f>DATA_GOES_HERE!A264</f>
        <v xml:space="preserve"> Preschool Story Time</v>
      </c>
      <c r="E267" s="9" t="str">
        <f>IF(DATA_GOES_HERE!F169,F267,"")</f>
        <v/>
      </c>
      <c r="F267" t="str">
        <f>DATA_GOES_HERE!AI264</f>
        <v xml:space="preserve">Every Tuesday. Join us for stories, songs and crafts. </v>
      </c>
      <c r="G267" s="1">
        <f>DATA_GOES_HERE!J264</f>
        <v>42437</v>
      </c>
      <c r="H267" s="1">
        <f>DATA_GOES_HERE!R264</f>
        <v>42437</v>
      </c>
      <c r="I267" s="1">
        <f t="shared" ca="1" si="5"/>
        <v>42423</v>
      </c>
      <c r="J267">
        <v>0</v>
      </c>
      <c r="K267" t="e">
        <f>VLOOKUP([2]UNBOUNDCSV!B346,[2]VENUEID!$A$2:$B$28,2,TRUE)</f>
        <v>#N/A</v>
      </c>
      <c r="L267" t="s">
        <v>161</v>
      </c>
      <c r="M267">
        <f>VLOOKUP(DATA_GOES_HERE!Y264,VENUEID!$A$2:$B$28,2,TRUE)</f>
        <v>32113</v>
      </c>
      <c r="N267">
        <f>VLOOKUP(DATA_GOES_HERE!AH264,eventTypeID!$A:$C,3,TRUE)</f>
        <v>47</v>
      </c>
      <c r="Q267" t="e">
        <f>VLOOKUP([2]UNBOUNDCSV!B264,[2]VENUEID!$A$2:$C$25,3,TRUE)</f>
        <v>#N/A</v>
      </c>
      <c r="R267" s="8">
        <f>DATA_GOES_HERE!M169</f>
        <v>0.67708333333333337</v>
      </c>
      <c r="W267" t="str">
        <f>IF(DATA_GOES_HERE!L169="Monday",1," ")</f>
        <v xml:space="preserve"> </v>
      </c>
      <c r="X267" t="str">
        <f>IF(DATA_GOES_HERE!L169="Tuesday",1," ")</f>
        <v xml:space="preserve"> </v>
      </c>
      <c r="Y267" t="str">
        <f>IF(DATA_GOES_HERE!L169="Wednesday",1," ")</f>
        <v xml:space="preserve"> </v>
      </c>
      <c r="Z267">
        <f>IF(DATA_GOES_HERE!L169="Thursday",1," ")</f>
        <v>1</v>
      </c>
      <c r="AA267" t="str">
        <f>IF(DATA_GOES_HERE!L169="Friday",1," ")</f>
        <v xml:space="preserve"> </v>
      </c>
      <c r="AB267" t="str">
        <f>IF(DATA_GOES_HERE!L169="Saturday",1," ")</f>
        <v xml:space="preserve"> </v>
      </c>
      <c r="AC267" t="str">
        <f>IF(DATA_GOES_HERE!L169="Sunday",1," ")</f>
        <v xml:space="preserve"> </v>
      </c>
    </row>
    <row r="268" spans="1:29" x14ac:dyDescent="0.25">
      <c r="A268" s="7" t="str">
        <f>[2]NOWPLAYING!A269</f>
        <v>kcook</v>
      </c>
      <c r="B268" t="str">
        <f>DATA_GOES_HERE!A265</f>
        <v xml:space="preserve"> Kabuki Mask Design</v>
      </c>
      <c r="E268" s="9" t="str">
        <f>IF(DATA_GOES_HERE!F170,F268,"")</f>
        <v/>
      </c>
      <c r="F268" t="str">
        <f>DATA_GOES_HERE!AI265</f>
        <v>Masks were used in Kabuki Theater to show character and emotion. Express yourself by creating your own mask in this workshop.</v>
      </c>
      <c r="G268" s="1">
        <f>DATA_GOES_HERE!J265</f>
        <v>42437</v>
      </c>
      <c r="H268" s="1">
        <f>DATA_GOES_HERE!R265</f>
        <v>42437</v>
      </c>
      <c r="I268" s="1">
        <f t="shared" ca="1" si="5"/>
        <v>42423</v>
      </c>
      <c r="J268">
        <v>0</v>
      </c>
      <c r="K268" t="e">
        <f>VLOOKUP([2]UNBOUNDCSV!B347,[2]VENUEID!$A$2:$B$28,2,TRUE)</f>
        <v>#N/A</v>
      </c>
      <c r="L268" t="s">
        <v>161</v>
      </c>
      <c r="M268">
        <f>VLOOKUP(DATA_GOES_HERE!Y265,VENUEID!$A$2:$B$28,2,TRUE)</f>
        <v>32913</v>
      </c>
      <c r="N268">
        <f>VLOOKUP(DATA_GOES_HERE!AH265,eventTypeID!$A:$C,3,TRUE)</f>
        <v>11</v>
      </c>
      <c r="Q268" t="e">
        <f>VLOOKUP([2]UNBOUNDCSV!B265,[2]VENUEID!$A$2:$C$25,3,TRUE)</f>
        <v>#N/A</v>
      </c>
      <c r="R268" s="8">
        <f>DATA_GOES_HERE!M170</f>
        <v>0.6875</v>
      </c>
      <c r="W268" t="str">
        <f>IF(DATA_GOES_HERE!L170="Monday",1," ")</f>
        <v xml:space="preserve"> </v>
      </c>
      <c r="X268" t="str">
        <f>IF(DATA_GOES_HERE!L170="Tuesday",1," ")</f>
        <v xml:space="preserve"> </v>
      </c>
      <c r="Y268" t="str">
        <f>IF(DATA_GOES_HERE!L170="Wednesday",1," ")</f>
        <v xml:space="preserve"> </v>
      </c>
      <c r="Z268">
        <f>IF(DATA_GOES_HERE!L170="Thursday",1," ")</f>
        <v>1</v>
      </c>
      <c r="AA268" t="str">
        <f>IF(DATA_GOES_HERE!L170="Friday",1," ")</f>
        <v xml:space="preserve"> </v>
      </c>
      <c r="AB268" t="str">
        <f>IF(DATA_GOES_HERE!L170="Saturday",1," ")</f>
        <v xml:space="preserve"> </v>
      </c>
      <c r="AC268" t="str">
        <f>IF(DATA_GOES_HERE!L170="Sunday",1," ")</f>
        <v xml:space="preserve"> </v>
      </c>
    </row>
    <row r="269" spans="1:29" x14ac:dyDescent="0.25">
      <c r="A269" s="7" t="str">
        <f>[2]NOWPLAYING!A270</f>
        <v>kcook</v>
      </c>
      <c r="B269" t="str">
        <f>DATA_GOES_HERE!A266</f>
        <v xml:space="preserve"> Teen Time: Hangout</v>
      </c>
      <c r="E269" s="9" t="str">
        <f>IF(DATA_GOES_HERE!F171,F269,"")</f>
        <v/>
      </c>
      <c r="F269" t="str">
        <f>DATA_GOES_HERE!AI266</f>
        <v>Every Tuesday. Have some fun playing video games, drawing, and just hanging out with friends!</v>
      </c>
      <c r="G269" s="1">
        <f>DATA_GOES_HERE!J266</f>
        <v>42437</v>
      </c>
      <c r="H269" s="1">
        <f>DATA_GOES_HERE!R266</f>
        <v>42437</v>
      </c>
      <c r="I269" s="1">
        <f t="shared" ca="1" si="5"/>
        <v>42423</v>
      </c>
      <c r="J269">
        <v>0</v>
      </c>
      <c r="K269" t="e">
        <f>VLOOKUP([2]UNBOUNDCSV!B348,[2]VENUEID!$A$2:$B$28,2,TRUE)</f>
        <v>#N/A</v>
      </c>
      <c r="L269" t="s">
        <v>161</v>
      </c>
      <c r="M269">
        <f>VLOOKUP(DATA_GOES_HERE!Y266,VENUEID!$A$2:$B$28,2,TRUE)</f>
        <v>32113</v>
      </c>
      <c r="N269">
        <f>VLOOKUP(DATA_GOES_HERE!AH266,eventTypeID!$A:$C,3,TRUE)</f>
        <v>47</v>
      </c>
      <c r="Q269" t="e">
        <f>VLOOKUP([2]UNBOUNDCSV!B266,[2]VENUEID!$A$2:$C$25,3,TRUE)</f>
        <v>#N/A</v>
      </c>
      <c r="R269" s="8">
        <f>DATA_GOES_HERE!M171</f>
        <v>0.67708333333333337</v>
      </c>
      <c r="W269" t="str">
        <f>IF(DATA_GOES_HERE!L171="Monday",1," ")</f>
        <v xml:space="preserve"> </v>
      </c>
      <c r="X269" t="str">
        <f>IF(DATA_GOES_HERE!L171="Tuesday",1," ")</f>
        <v xml:space="preserve"> </v>
      </c>
      <c r="Y269" t="str">
        <f>IF(DATA_GOES_HERE!L171="Wednesday",1," ")</f>
        <v xml:space="preserve"> </v>
      </c>
      <c r="Z269" t="str">
        <f>IF(DATA_GOES_HERE!L171="Thursday",1," ")</f>
        <v xml:space="preserve"> </v>
      </c>
      <c r="AA269">
        <f>IF(DATA_GOES_HERE!L171="Friday",1," ")</f>
        <v>1</v>
      </c>
      <c r="AB269" t="str">
        <f>IF(DATA_GOES_HERE!L171="Saturday",1," ")</f>
        <v xml:space="preserve"> </v>
      </c>
      <c r="AC269" t="str">
        <f>IF(DATA_GOES_HERE!L171="Sunday",1," ")</f>
        <v xml:space="preserve"> </v>
      </c>
    </row>
    <row r="270" spans="1:29" x14ac:dyDescent="0.25">
      <c r="A270" s="7" t="str">
        <f>[2]NOWPLAYING!A271</f>
        <v>kcook</v>
      </c>
      <c r="B270" t="str">
        <f>DATA_GOES_HERE!A267</f>
        <v xml:space="preserve"> Twilight Story Hour</v>
      </c>
      <c r="E270" s="9" t="str">
        <f>IF(DATA_GOES_HERE!F172,F270,"")</f>
        <v/>
      </c>
      <c r="F270" t="str">
        <f>DATA_GOES_HERE!AI267</f>
        <v>Every Tuesday. Join us for a fun family evening filled with stories and crafts.</v>
      </c>
      <c r="G270" s="1">
        <f>DATA_GOES_HERE!J267</f>
        <v>42437</v>
      </c>
      <c r="H270" s="1">
        <f>DATA_GOES_HERE!R267</f>
        <v>42437</v>
      </c>
      <c r="I270" s="1">
        <f t="shared" ref="I270:I301" ca="1" si="6">TODAY()</f>
        <v>42423</v>
      </c>
      <c r="J270">
        <v>0</v>
      </c>
      <c r="K270" t="e">
        <f>VLOOKUP([2]UNBOUNDCSV!B349,[2]VENUEID!$A$2:$B$28,2,TRUE)</f>
        <v>#N/A</v>
      </c>
      <c r="L270" t="s">
        <v>161</v>
      </c>
      <c r="M270">
        <f>VLOOKUP(DATA_GOES_HERE!Y267,VENUEID!$A$2:$B$28,2,TRUE)</f>
        <v>32113</v>
      </c>
      <c r="N270">
        <f>VLOOKUP(DATA_GOES_HERE!AH267,eventTypeID!$A:$C,3,TRUE)</f>
        <v>47</v>
      </c>
      <c r="Q270" t="e">
        <f>VLOOKUP([2]UNBOUNDCSV!B267,[2]VENUEID!$A$2:$C$25,3,TRUE)</f>
        <v>#N/A</v>
      </c>
      <c r="R270" s="8">
        <f>DATA_GOES_HERE!M172</f>
        <v>0.42708333333333331</v>
      </c>
      <c r="W270" t="str">
        <f>IF(DATA_GOES_HERE!L172="Monday",1," ")</f>
        <v xml:space="preserve"> </v>
      </c>
      <c r="X270" t="str">
        <f>IF(DATA_GOES_HERE!L172="Tuesday",1," ")</f>
        <v xml:space="preserve"> </v>
      </c>
      <c r="Y270" t="str">
        <f>IF(DATA_GOES_HERE!L172="Wednesday",1," ")</f>
        <v xml:space="preserve"> </v>
      </c>
      <c r="Z270" t="str">
        <f>IF(DATA_GOES_HERE!L172="Thursday",1," ")</f>
        <v xml:space="preserve"> </v>
      </c>
      <c r="AA270" t="str">
        <f>IF(DATA_GOES_HERE!L172="Friday",1," ")</f>
        <v xml:space="preserve"> </v>
      </c>
      <c r="AB270">
        <f>IF(DATA_GOES_HERE!L172="Saturday",1," ")</f>
        <v>1</v>
      </c>
      <c r="AC270" t="str">
        <f>IF(DATA_GOES_HERE!L172="Sunday",1," ")</f>
        <v xml:space="preserve"> </v>
      </c>
    </row>
    <row r="271" spans="1:29" x14ac:dyDescent="0.25">
      <c r="A271" s="7" t="str">
        <f>[2]NOWPLAYING!A272</f>
        <v>kcook</v>
      </c>
      <c r="B271" t="str">
        <f>DATA_GOES_HERE!A268</f>
        <v xml:space="preserve"> Getting Started with Computers</v>
      </c>
      <c r="E271" s="9" t="str">
        <f>IF(DATA_GOES_HERE!F173,F271,"")</f>
        <v/>
      </c>
      <c r="F271" t="str">
        <f>DATA_GOES_HERE!AI268</f>
        <v>Come to class to get started with computers! This class covers introductory computer vocabulary, computer mouse skills, and basic keyboarding. No computer skills required!</v>
      </c>
      <c r="G271" s="1">
        <f>DATA_GOES_HERE!J268</f>
        <v>42438</v>
      </c>
      <c r="H271" s="1">
        <f>DATA_GOES_HERE!R268</f>
        <v>42438</v>
      </c>
      <c r="I271" s="1">
        <f t="shared" ca="1" si="6"/>
        <v>42423</v>
      </c>
      <c r="J271">
        <v>0</v>
      </c>
      <c r="K271" t="e">
        <f>VLOOKUP([2]UNBOUNDCSV!B350,[2]VENUEID!$A$2:$B$28,2,TRUE)</f>
        <v>#N/A</v>
      </c>
      <c r="L271" t="s">
        <v>161</v>
      </c>
      <c r="M271">
        <f>VLOOKUP(DATA_GOES_HERE!Y268,VENUEID!$A$2:$B$28,2,TRUE)</f>
        <v>32113</v>
      </c>
      <c r="N271">
        <f>VLOOKUP(DATA_GOES_HERE!AH268,eventTypeID!$A:$C,3,TRUE)</f>
        <v>11</v>
      </c>
      <c r="Q271" t="e">
        <f>VLOOKUP([2]UNBOUNDCSV!B268,[2]VENUEID!$A$2:$C$25,3,TRUE)</f>
        <v>#N/A</v>
      </c>
      <c r="R271" s="8">
        <f>DATA_GOES_HERE!M173</f>
        <v>0.42708333333333331</v>
      </c>
      <c r="W271">
        <f>IF(DATA_GOES_HERE!L173="Monday",1," ")</f>
        <v>1</v>
      </c>
      <c r="X271" t="str">
        <f>IF(DATA_GOES_HERE!L173="Tuesday",1," ")</f>
        <v xml:space="preserve"> </v>
      </c>
      <c r="Y271" t="str">
        <f>IF(DATA_GOES_HERE!L173="Wednesday",1," ")</f>
        <v xml:space="preserve"> </v>
      </c>
      <c r="Z271" t="str">
        <f>IF(DATA_GOES_HERE!L173="Thursday",1," ")</f>
        <v xml:space="preserve"> </v>
      </c>
      <c r="AA271" t="str">
        <f>IF(DATA_GOES_HERE!L173="Friday",1," ")</f>
        <v xml:space="preserve"> </v>
      </c>
      <c r="AB271" t="str">
        <f>IF(DATA_GOES_HERE!L173="Saturday",1," ")</f>
        <v xml:space="preserve"> </v>
      </c>
      <c r="AC271" t="str">
        <f>IF(DATA_GOES_HERE!L173="Sunday",1," ")</f>
        <v xml:space="preserve"> </v>
      </c>
    </row>
    <row r="272" spans="1:29" x14ac:dyDescent="0.25">
      <c r="A272" s="7" t="str">
        <f>[2]NOWPLAYING!A273</f>
        <v>kcook</v>
      </c>
      <c r="B272" t="str">
        <f>DATA_GOES_HERE!A269</f>
        <v xml:space="preserve"> Getting Started with Internet </v>
      </c>
      <c r="E272" s="9" t="str">
        <f>IF(DATA_GOES_HERE!F174,F272,"")</f>
        <v/>
      </c>
      <c r="F272" t="str">
        <f>DATA_GOES_HERE!AI269</f>
        <v>Learn how to access unlimited information using the Internet.</v>
      </c>
      <c r="G272" s="1">
        <f>DATA_GOES_HERE!J269</f>
        <v>42438</v>
      </c>
      <c r="H272" s="1">
        <f>DATA_GOES_HERE!R269</f>
        <v>42438</v>
      </c>
      <c r="I272" s="1">
        <f t="shared" ca="1" si="6"/>
        <v>42423</v>
      </c>
      <c r="J272">
        <v>0</v>
      </c>
      <c r="K272" t="e">
        <f>VLOOKUP([2]UNBOUNDCSV!B351,[2]VENUEID!$A$2:$B$28,2,TRUE)</f>
        <v>#N/A</v>
      </c>
      <c r="L272" t="s">
        <v>161</v>
      </c>
      <c r="M272">
        <f>VLOOKUP(DATA_GOES_HERE!Y269,VENUEID!$A$2:$B$28,2,TRUE)</f>
        <v>32113</v>
      </c>
      <c r="N272">
        <f>VLOOKUP(DATA_GOES_HERE!AH269,eventTypeID!$A:$C,3,TRUE)</f>
        <v>11</v>
      </c>
      <c r="Q272" t="e">
        <f>VLOOKUP([2]UNBOUNDCSV!B269,[2]VENUEID!$A$2:$C$25,3,TRUE)</f>
        <v>#N/A</v>
      </c>
      <c r="R272" s="8">
        <f>DATA_GOES_HERE!M174</f>
        <v>0.67708333333333337</v>
      </c>
      <c r="W272">
        <f>IF(DATA_GOES_HERE!L174="Monday",1," ")</f>
        <v>1</v>
      </c>
      <c r="X272" t="str">
        <f>IF(DATA_GOES_HERE!L174="Tuesday",1," ")</f>
        <v xml:space="preserve"> </v>
      </c>
      <c r="Y272" t="str">
        <f>IF(DATA_GOES_HERE!L174="Wednesday",1," ")</f>
        <v xml:space="preserve"> </v>
      </c>
      <c r="Z272" t="str">
        <f>IF(DATA_GOES_HERE!L174="Thursday",1," ")</f>
        <v xml:space="preserve"> </v>
      </c>
      <c r="AA272" t="str">
        <f>IF(DATA_GOES_HERE!L174="Friday",1," ")</f>
        <v xml:space="preserve"> </v>
      </c>
      <c r="AB272" t="str">
        <f>IF(DATA_GOES_HERE!L174="Saturday",1," ")</f>
        <v xml:space="preserve"> </v>
      </c>
      <c r="AC272" t="str">
        <f>IF(DATA_GOES_HERE!L174="Sunday",1," ")</f>
        <v xml:space="preserve"> </v>
      </c>
    </row>
    <row r="273" spans="1:29" x14ac:dyDescent="0.25">
      <c r="A273" s="7" t="str">
        <f>[2]NOWPLAYING!A274</f>
        <v>kcook</v>
      </c>
      <c r="B273" t="str">
        <f>DATA_GOES_HERE!A270</f>
        <v xml:space="preserve"> Cypher</v>
      </c>
      <c r="E273" s="9" t="str">
        <f>IF(DATA_GOES_HERE!F175,F273,"")</f>
        <v/>
      </c>
      <c r="F273" t="str">
        <f>DATA_GOES_HERE!AI270</f>
        <v>Every Wednesday, emcees, poets, DJ&amp;rsquo;s, rappers, spoken word artists, and producers develop their work, share pieces, and collaborate on projects. Participating artists will have access to larger events and performance opportunities executed by Studio NPL and Southern Word.</v>
      </c>
      <c r="G273" s="1">
        <f>DATA_GOES_HERE!J270</f>
        <v>42438</v>
      </c>
      <c r="H273" s="1">
        <f>DATA_GOES_HERE!R270</f>
        <v>42438</v>
      </c>
      <c r="I273" s="1">
        <f t="shared" ca="1" si="6"/>
        <v>42423</v>
      </c>
      <c r="J273">
        <v>0</v>
      </c>
      <c r="K273" t="e">
        <f>VLOOKUP([2]UNBOUNDCSV!B352,[2]VENUEID!$A$2:$B$28,2,TRUE)</f>
        <v>#N/A</v>
      </c>
      <c r="L273" t="s">
        <v>161</v>
      </c>
      <c r="M273">
        <f>VLOOKUP(DATA_GOES_HERE!Y270,VENUEID!$A$2:$B$28,2,TRUE)</f>
        <v>32913</v>
      </c>
      <c r="N273">
        <f>VLOOKUP(DATA_GOES_HERE!AH270,eventTypeID!$A:$C,3,TRUE)</f>
        <v>35</v>
      </c>
      <c r="Q273" t="e">
        <f>VLOOKUP([2]UNBOUNDCSV!B270,[2]VENUEID!$A$2:$C$25,3,TRUE)</f>
        <v>#N/A</v>
      </c>
      <c r="R273" s="8">
        <f>DATA_GOES_HERE!M175</f>
        <v>0.77083333333333337</v>
      </c>
      <c r="W273">
        <f>IF(DATA_GOES_HERE!L175="Monday",1," ")</f>
        <v>1</v>
      </c>
      <c r="X273" t="str">
        <f>IF(DATA_GOES_HERE!L175="Tuesday",1," ")</f>
        <v xml:space="preserve"> </v>
      </c>
      <c r="Y273" t="str">
        <f>IF(DATA_GOES_HERE!L175="Wednesday",1," ")</f>
        <v xml:space="preserve"> </v>
      </c>
      <c r="Z273" t="str">
        <f>IF(DATA_GOES_HERE!L175="Thursday",1," ")</f>
        <v xml:space="preserve"> </v>
      </c>
      <c r="AA273" t="str">
        <f>IF(DATA_GOES_HERE!L175="Friday",1," ")</f>
        <v xml:space="preserve"> </v>
      </c>
      <c r="AB273" t="str">
        <f>IF(DATA_GOES_HERE!L175="Saturday",1," ")</f>
        <v xml:space="preserve"> </v>
      </c>
      <c r="AC273" t="str">
        <f>IF(DATA_GOES_HERE!L175="Sunday",1," ")</f>
        <v xml:space="preserve"> </v>
      </c>
    </row>
    <row r="274" spans="1:29" x14ac:dyDescent="0.25">
      <c r="A274" s="7" t="str">
        <f>[2]NOWPLAYING!A275</f>
        <v>kcook</v>
      </c>
      <c r="B274" t="str">
        <f>DATA_GOES_HERE!A271</f>
        <v xml:space="preserve"> Teen Time: In it to Win It Wednesdays</v>
      </c>
      <c r="E274" s="9" t="str">
        <f>IF(DATA_GOES_HERE!F176,F274,"")</f>
        <v/>
      </c>
      <c r="F274" t="str">
        <f>DATA_GOES_HERE!AI271</f>
        <v>Every Wednesday. Join us to play a variety of board games and card games!</v>
      </c>
      <c r="G274" s="1">
        <f>DATA_GOES_HERE!J271</f>
        <v>42438</v>
      </c>
      <c r="H274" s="1">
        <f>DATA_GOES_HERE!R271</f>
        <v>42438</v>
      </c>
      <c r="I274" s="1">
        <f t="shared" ca="1" si="6"/>
        <v>42423</v>
      </c>
      <c r="J274">
        <v>0</v>
      </c>
      <c r="K274" t="e">
        <f>VLOOKUP([2]UNBOUNDCSV!B353,[2]VENUEID!$A$2:$B$28,2,TRUE)</f>
        <v>#N/A</v>
      </c>
      <c r="L274" t="s">
        <v>161</v>
      </c>
      <c r="M274">
        <f>VLOOKUP(DATA_GOES_HERE!Y271,VENUEID!$A$2:$B$28,2,TRUE)</f>
        <v>32113</v>
      </c>
      <c r="N274">
        <f>VLOOKUP(DATA_GOES_HERE!AH271,eventTypeID!$A:$C,3,TRUE)</f>
        <v>47</v>
      </c>
      <c r="Q274" t="e">
        <f>VLOOKUP([2]UNBOUNDCSV!B271,[2]VENUEID!$A$2:$C$25,3,TRUE)</f>
        <v>#N/A</v>
      </c>
      <c r="R274" s="8">
        <f>DATA_GOES_HERE!M176</f>
        <v>0.66666666666666663</v>
      </c>
      <c r="W274" t="str">
        <f>IF(DATA_GOES_HERE!L176="Monday",1," ")</f>
        <v xml:space="preserve"> </v>
      </c>
      <c r="X274">
        <f>IF(DATA_GOES_HERE!L176="Tuesday",1," ")</f>
        <v>1</v>
      </c>
      <c r="Y274" t="str">
        <f>IF(DATA_GOES_HERE!L176="Wednesday",1," ")</f>
        <v xml:space="preserve"> </v>
      </c>
      <c r="Z274" t="str">
        <f>IF(DATA_GOES_HERE!L176="Thursday",1," ")</f>
        <v xml:space="preserve"> </v>
      </c>
      <c r="AA274" t="str">
        <f>IF(DATA_GOES_HERE!L176="Friday",1," ")</f>
        <v xml:space="preserve"> </v>
      </c>
      <c r="AB274" t="str">
        <f>IF(DATA_GOES_HERE!L176="Saturday",1," ")</f>
        <v xml:space="preserve"> </v>
      </c>
      <c r="AC274" t="str">
        <f>IF(DATA_GOES_HERE!L176="Sunday",1," ")</f>
        <v xml:space="preserve"> </v>
      </c>
    </row>
    <row r="275" spans="1:29" x14ac:dyDescent="0.25">
      <c r="A275" s="7" t="str">
        <f>[2]NOWPLAYING!A276</f>
        <v>kcook</v>
      </c>
      <c r="B275" t="str">
        <f>DATA_GOES_HERE!A272</f>
        <v xml:space="preserve"> CLOSED: All Libraries Closed for Staff Training</v>
      </c>
      <c r="E275" s="9" t="str">
        <f>IF(DATA_GOES_HERE!F177,F275,"")</f>
        <v/>
      </c>
      <c r="F275" t="str">
        <f>DATA_GOES_HERE!AI272</f>
        <v>All Library locations closed for Staff Training today. Libraries with regular Friday hours re-open on Friday, March 11.</v>
      </c>
      <c r="G275" s="1">
        <f>DATA_GOES_HERE!J272</f>
        <v>42439</v>
      </c>
      <c r="H275" s="1">
        <f>DATA_GOES_HERE!R272</f>
        <v>42439</v>
      </c>
      <c r="I275" s="1">
        <f t="shared" ca="1" si="6"/>
        <v>42423</v>
      </c>
      <c r="J275">
        <v>0</v>
      </c>
      <c r="K275" t="e">
        <f>VLOOKUP([2]UNBOUNDCSV!B354,[2]VENUEID!$A$2:$B$28,2,TRUE)</f>
        <v>#N/A</v>
      </c>
      <c r="L275" t="s">
        <v>161</v>
      </c>
      <c r="M275" t="e">
        <f>VLOOKUP(DATA_GOES_HERE!Y272,VENUEID!$A$2:$B$28,2,TRUE)</f>
        <v>#N/A</v>
      </c>
      <c r="N275" t="e">
        <f>VLOOKUP(DATA_GOES_HERE!AH272,eventTypeID!$A:$C,3,TRUE)</f>
        <v>#VALUE!</v>
      </c>
      <c r="Q275" t="e">
        <f>VLOOKUP([2]UNBOUNDCSV!B272,[2]VENUEID!$A$2:$C$25,3,TRUE)</f>
        <v>#N/A</v>
      </c>
      <c r="R275" s="8">
        <f>DATA_GOES_HERE!M177</f>
        <v>0.67708333333333337</v>
      </c>
      <c r="W275" t="str">
        <f>IF(DATA_GOES_HERE!L177="Monday",1," ")</f>
        <v xml:space="preserve"> </v>
      </c>
      <c r="X275">
        <f>IF(DATA_GOES_HERE!L177="Tuesday",1," ")</f>
        <v>1</v>
      </c>
      <c r="Y275" t="str">
        <f>IF(DATA_GOES_HERE!L177="Wednesday",1," ")</f>
        <v xml:space="preserve"> </v>
      </c>
      <c r="Z275" t="str">
        <f>IF(DATA_GOES_HERE!L177="Thursday",1," ")</f>
        <v xml:space="preserve"> </v>
      </c>
      <c r="AA275" t="str">
        <f>IF(DATA_GOES_HERE!L177="Friday",1," ")</f>
        <v xml:space="preserve"> </v>
      </c>
      <c r="AB275" t="str">
        <f>IF(DATA_GOES_HERE!L177="Saturday",1," ")</f>
        <v xml:space="preserve"> </v>
      </c>
      <c r="AC275" t="str">
        <f>IF(DATA_GOES_HERE!L177="Sunday",1," ")</f>
        <v xml:space="preserve"> </v>
      </c>
    </row>
    <row r="276" spans="1:29" x14ac:dyDescent="0.25">
      <c r="A276" s="7" t="str">
        <f>[2]NOWPLAYING!A277</f>
        <v>kcook</v>
      </c>
      <c r="B276" t="str">
        <f>DATA_GOES_HERE!A273</f>
        <v xml:space="preserve"> Preschool Story Time</v>
      </c>
      <c r="E276" s="9" t="str">
        <f>IF(DATA_GOES_HERE!F178,F276,"")</f>
        <v/>
      </c>
      <c r="F276" t="str">
        <f>DATA_GOES_HERE!AI273</f>
        <v>Every Tuesday. Join us for stories, songs and crafts.</v>
      </c>
      <c r="G276" s="1">
        <f>DATA_GOES_HERE!J273</f>
        <v>42443</v>
      </c>
      <c r="H276" s="1">
        <f>DATA_GOES_HERE!R273</f>
        <v>42443</v>
      </c>
      <c r="I276" s="1">
        <f t="shared" ca="1" si="6"/>
        <v>42423</v>
      </c>
      <c r="J276">
        <v>0</v>
      </c>
      <c r="K276" t="e">
        <f>VLOOKUP([2]UNBOUNDCSV!B355,[2]VENUEID!$A$2:$B$28,2,TRUE)</f>
        <v>#N/A</v>
      </c>
      <c r="L276" t="s">
        <v>161</v>
      </c>
      <c r="M276">
        <f>VLOOKUP(DATA_GOES_HERE!Y273,VENUEID!$A$2:$B$28,2,TRUE)</f>
        <v>32913</v>
      </c>
      <c r="N276">
        <f>VLOOKUP(DATA_GOES_HERE!AH273,eventTypeID!$A:$C,3,TRUE)</f>
        <v>6</v>
      </c>
      <c r="Q276" t="e">
        <f>VLOOKUP([2]UNBOUNDCSV!B273,[2]VENUEID!$A$2:$C$25,3,TRUE)</f>
        <v>#N/A</v>
      </c>
      <c r="R276" s="8">
        <f>DATA_GOES_HERE!M178</f>
        <v>0.75</v>
      </c>
      <c r="W276" t="str">
        <f>IF(DATA_GOES_HERE!L178="Monday",1," ")</f>
        <v xml:space="preserve"> </v>
      </c>
      <c r="X276">
        <f>IF(DATA_GOES_HERE!L178="Tuesday",1," ")</f>
        <v>1</v>
      </c>
      <c r="Y276" t="str">
        <f>IF(DATA_GOES_HERE!L178="Wednesday",1," ")</f>
        <v xml:space="preserve"> </v>
      </c>
      <c r="Z276" t="str">
        <f>IF(DATA_GOES_HERE!L178="Thursday",1," ")</f>
        <v xml:space="preserve"> </v>
      </c>
      <c r="AA276" t="str">
        <f>IF(DATA_GOES_HERE!L178="Friday",1," ")</f>
        <v xml:space="preserve"> </v>
      </c>
      <c r="AB276" t="str">
        <f>IF(DATA_GOES_HERE!L178="Saturday",1," ")</f>
        <v xml:space="preserve"> </v>
      </c>
      <c r="AC276" t="str">
        <f>IF(DATA_GOES_HERE!L178="Sunday",1," ")</f>
        <v xml:space="preserve"> </v>
      </c>
    </row>
    <row r="277" spans="1:29" x14ac:dyDescent="0.25">
      <c r="A277" s="7" t="str">
        <f>[2]NOWPLAYING!A278</f>
        <v>kcook</v>
      </c>
      <c r="B277" t="str">
        <f>DATA_GOES_HERE!A274</f>
        <v xml:space="preserve"> Dragon Ball Z: Xenoverse Tournament</v>
      </c>
      <c r="E277" s="9" t="str">
        <f>IF(DATA_GOES_HERE!F179,F277,"")</f>
        <v/>
      </c>
      <c r="F277" t="str">
        <f>DATA_GOES_HERE!AI274</f>
        <v>Every Monday in March, compete against your friends in a Single-Elimination Dragon Ball Z Fighting Tournament! Part of Animanga Month.</v>
      </c>
      <c r="G277" s="1">
        <f>DATA_GOES_HERE!J274</f>
        <v>42443</v>
      </c>
      <c r="H277" s="1">
        <f>DATA_GOES_HERE!R274</f>
        <v>42443</v>
      </c>
      <c r="I277" s="1">
        <f t="shared" ca="1" si="6"/>
        <v>42423</v>
      </c>
      <c r="J277">
        <v>0</v>
      </c>
      <c r="K277" t="e">
        <f>VLOOKUP([2]UNBOUNDCSV!B356,[2]VENUEID!$A$2:$B$28,2,TRUE)</f>
        <v>#N/A</v>
      </c>
      <c r="L277" t="s">
        <v>161</v>
      </c>
      <c r="M277">
        <f>VLOOKUP(DATA_GOES_HERE!Y274,VENUEID!$A$2:$B$28,2,TRUE)</f>
        <v>32913</v>
      </c>
      <c r="N277">
        <f>VLOOKUP(DATA_GOES_HERE!AH274,eventTypeID!$A:$C,3,TRUE)</f>
        <v>35</v>
      </c>
      <c r="Q277" t="e">
        <f>VLOOKUP([2]UNBOUNDCSV!B274,[2]VENUEID!$A$2:$C$25,3,TRUE)</f>
        <v>#N/A</v>
      </c>
      <c r="R277" s="8">
        <f>DATA_GOES_HERE!M179</f>
        <v>0.42708333333333331</v>
      </c>
      <c r="W277" t="str">
        <f>IF(DATA_GOES_HERE!L179="Monday",1," ")</f>
        <v xml:space="preserve"> </v>
      </c>
      <c r="X277" t="str">
        <f>IF(DATA_GOES_HERE!L179="Tuesday",1," ")</f>
        <v xml:space="preserve"> </v>
      </c>
      <c r="Y277">
        <f>IF(DATA_GOES_HERE!L179="Wednesday",1," ")</f>
        <v>1</v>
      </c>
      <c r="Z277" t="str">
        <f>IF(DATA_GOES_HERE!L179="Thursday",1," ")</f>
        <v xml:space="preserve"> </v>
      </c>
      <c r="AA277" t="str">
        <f>IF(DATA_GOES_HERE!L179="Friday",1," ")</f>
        <v xml:space="preserve"> </v>
      </c>
      <c r="AB277" t="str">
        <f>IF(DATA_GOES_HERE!L179="Saturday",1," ")</f>
        <v xml:space="preserve"> </v>
      </c>
      <c r="AC277" t="str">
        <f>IF(DATA_GOES_HERE!L179="Sunday",1," ")</f>
        <v xml:space="preserve"> </v>
      </c>
    </row>
    <row r="278" spans="1:29" x14ac:dyDescent="0.25">
      <c r="A278" s="7" t="str">
        <f>[2]NOWPLAYING!A279</f>
        <v>kcook</v>
      </c>
      <c r="B278" t="str">
        <f>DATA_GOES_HERE!A275</f>
        <v xml:space="preserve"> Candy Sushi Making</v>
      </c>
      <c r="E278" s="9" t="str">
        <f>IF(DATA_GOES_HERE!F180,F278,"")</f>
        <v/>
      </c>
      <c r="F278" t="str">
        <f>DATA_GOES_HERE!AI275</f>
        <v>Come out and make delicious candy sushi for you to eat!</v>
      </c>
      <c r="G278" s="1">
        <f>DATA_GOES_HERE!J275</f>
        <v>42443</v>
      </c>
      <c r="H278" s="1">
        <f>DATA_GOES_HERE!R275</f>
        <v>42443</v>
      </c>
      <c r="I278" s="1">
        <f t="shared" ca="1" si="6"/>
        <v>42423</v>
      </c>
      <c r="J278">
        <v>0</v>
      </c>
      <c r="K278" t="e">
        <f>VLOOKUP([2]UNBOUNDCSV!B357,[2]VENUEID!$A$2:$B$28,2,TRUE)</f>
        <v>#N/A</v>
      </c>
      <c r="L278" t="s">
        <v>161</v>
      </c>
      <c r="M278">
        <f>VLOOKUP(DATA_GOES_HERE!Y275,VENUEID!$A$2:$B$28,2,TRUE)</f>
        <v>32113</v>
      </c>
      <c r="N278">
        <f>VLOOKUP(DATA_GOES_HERE!AH275,eventTypeID!$A:$C,3,TRUE)</f>
        <v>11</v>
      </c>
      <c r="Q278" t="e">
        <f>VLOOKUP([2]UNBOUNDCSV!B275,[2]VENUEID!$A$2:$C$25,3,TRUE)</f>
        <v>#N/A</v>
      </c>
      <c r="R278" s="8">
        <f>DATA_GOES_HERE!M180</f>
        <v>0.46875</v>
      </c>
      <c r="W278" t="str">
        <f>IF(DATA_GOES_HERE!L180="Monday",1," ")</f>
        <v xml:space="preserve"> </v>
      </c>
      <c r="X278" t="str">
        <f>IF(DATA_GOES_HERE!L180="Tuesday",1," ")</f>
        <v xml:space="preserve"> </v>
      </c>
      <c r="Y278">
        <f>IF(DATA_GOES_HERE!L180="Wednesday",1," ")</f>
        <v>1</v>
      </c>
      <c r="Z278" t="str">
        <f>IF(DATA_GOES_HERE!L180="Thursday",1," ")</f>
        <v xml:space="preserve"> </v>
      </c>
      <c r="AA278" t="str">
        <f>IF(DATA_GOES_HERE!L180="Friday",1," ")</f>
        <v xml:space="preserve"> </v>
      </c>
      <c r="AB278" t="str">
        <f>IF(DATA_GOES_HERE!L180="Saturday",1," ")</f>
        <v xml:space="preserve"> </v>
      </c>
      <c r="AC278" t="str">
        <f>IF(DATA_GOES_HERE!L180="Sunday",1," ")</f>
        <v xml:space="preserve"> </v>
      </c>
    </row>
    <row r="279" spans="1:29" x14ac:dyDescent="0.25">
      <c r="A279" s="7" t="str">
        <f>[2]NOWPLAYING!A280</f>
        <v>kcook</v>
      </c>
      <c r="B279" t="str">
        <f>DATA_GOES_HERE!A276</f>
        <v xml:space="preserve"> Preschool Story Time</v>
      </c>
      <c r="E279" s="9" t="str">
        <f>IF(DATA_GOES_HERE!F181,F279,"")</f>
        <v/>
      </c>
      <c r="F279" t="str">
        <f>DATA_GOES_HERE!AI276</f>
        <v xml:space="preserve">Every Tuesday. Join us for stories, songs and crafts. </v>
      </c>
      <c r="G279" s="1">
        <f>DATA_GOES_HERE!J276</f>
        <v>42444</v>
      </c>
      <c r="H279" s="1">
        <f>DATA_GOES_HERE!R276</f>
        <v>42444</v>
      </c>
      <c r="I279" s="1">
        <f t="shared" ca="1" si="6"/>
        <v>42423</v>
      </c>
      <c r="J279">
        <v>0</v>
      </c>
      <c r="K279" t="e">
        <f>VLOOKUP([2]UNBOUNDCSV!B358,[2]VENUEID!$A$2:$B$28,2,TRUE)</f>
        <v>#N/A</v>
      </c>
      <c r="L279" t="s">
        <v>161</v>
      </c>
      <c r="M279">
        <f>VLOOKUP(DATA_GOES_HERE!Y276,VENUEID!$A$2:$B$28,2,TRUE)</f>
        <v>32113</v>
      </c>
      <c r="N279">
        <f>VLOOKUP(DATA_GOES_HERE!AH276,eventTypeID!$A:$C,3,TRUE)</f>
        <v>47</v>
      </c>
      <c r="Q279" t="e">
        <f>VLOOKUP([2]UNBOUNDCSV!B276,[2]VENUEID!$A$2:$C$25,3,TRUE)</f>
        <v>#N/A</v>
      </c>
      <c r="R279" s="8">
        <f>DATA_GOES_HERE!M181</f>
        <v>0.67708333333333337</v>
      </c>
      <c r="W279" t="str">
        <f>IF(DATA_GOES_HERE!L181="Monday",1," ")</f>
        <v xml:space="preserve"> </v>
      </c>
      <c r="X279" t="str">
        <f>IF(DATA_GOES_HERE!L181="Tuesday",1," ")</f>
        <v xml:space="preserve"> </v>
      </c>
      <c r="Y279">
        <f>IF(DATA_GOES_HERE!L181="Wednesday",1," ")</f>
        <v>1</v>
      </c>
      <c r="Z279" t="str">
        <f>IF(DATA_GOES_HERE!L181="Thursday",1," ")</f>
        <v xml:space="preserve"> </v>
      </c>
      <c r="AA279" t="str">
        <f>IF(DATA_GOES_HERE!L181="Friday",1," ")</f>
        <v xml:space="preserve"> </v>
      </c>
      <c r="AB279" t="str">
        <f>IF(DATA_GOES_HERE!L181="Saturday",1," ")</f>
        <v xml:space="preserve"> </v>
      </c>
      <c r="AC279" t="str">
        <f>IF(DATA_GOES_HERE!L181="Sunday",1," ")</f>
        <v xml:space="preserve"> </v>
      </c>
    </row>
    <row r="280" spans="1:29" x14ac:dyDescent="0.25">
      <c r="A280" s="7" t="str">
        <f>[2]NOWPLAYING!A281</f>
        <v>kcook</v>
      </c>
      <c r="B280" t="str">
        <f>DATA_GOES_HERE!A277</f>
        <v xml:space="preserve"> Candy Sushi Making</v>
      </c>
      <c r="E280" s="9" t="str">
        <f>IF(DATA_GOES_HERE!F182,F280,"")</f>
        <v/>
      </c>
      <c r="F280" t="str">
        <f>DATA_GOES_HERE!AI277</f>
        <v>A tasty twist on a traditional delicacy, Candy Sushi is a delicious treat for all to enjoy!</v>
      </c>
      <c r="G280" s="1">
        <f>DATA_GOES_HERE!J277</f>
        <v>42444</v>
      </c>
      <c r="H280" s="1">
        <f>DATA_GOES_HERE!R277</f>
        <v>42444</v>
      </c>
      <c r="I280" s="1">
        <f t="shared" ca="1" si="6"/>
        <v>42423</v>
      </c>
      <c r="J280">
        <v>0</v>
      </c>
      <c r="K280" t="e">
        <f>VLOOKUP([2]UNBOUNDCSV!B359,[2]VENUEID!$A$2:$B$28,2,TRUE)</f>
        <v>#N/A</v>
      </c>
      <c r="L280" t="s">
        <v>161</v>
      </c>
      <c r="M280">
        <f>VLOOKUP(DATA_GOES_HERE!Y277,VENUEID!$A$2:$B$28,2,TRUE)</f>
        <v>32913</v>
      </c>
      <c r="N280">
        <f>VLOOKUP(DATA_GOES_HERE!AH277,eventTypeID!$A:$C,3,TRUE)</f>
        <v>11</v>
      </c>
      <c r="Q280" t="e">
        <f>VLOOKUP([2]UNBOUNDCSV!B277,[2]VENUEID!$A$2:$C$25,3,TRUE)</f>
        <v>#N/A</v>
      </c>
      <c r="R280" s="8">
        <f>DATA_GOES_HERE!M182</f>
        <v>0.6875</v>
      </c>
      <c r="W280" t="str">
        <f>IF(DATA_GOES_HERE!L182="Monday",1," ")</f>
        <v xml:space="preserve"> </v>
      </c>
      <c r="X280" t="str">
        <f>IF(DATA_GOES_HERE!L182="Tuesday",1," ")</f>
        <v xml:space="preserve"> </v>
      </c>
      <c r="Y280">
        <f>IF(DATA_GOES_HERE!L182="Wednesday",1," ")</f>
        <v>1</v>
      </c>
      <c r="Z280" t="str">
        <f>IF(DATA_GOES_HERE!L182="Thursday",1," ")</f>
        <v xml:space="preserve"> </v>
      </c>
      <c r="AA280" t="str">
        <f>IF(DATA_GOES_HERE!L182="Friday",1," ")</f>
        <v xml:space="preserve"> </v>
      </c>
      <c r="AB280" t="str">
        <f>IF(DATA_GOES_HERE!L182="Saturday",1," ")</f>
        <v xml:space="preserve"> </v>
      </c>
      <c r="AC280" t="str">
        <f>IF(DATA_GOES_HERE!L182="Sunday",1," ")</f>
        <v xml:space="preserve"> </v>
      </c>
    </row>
    <row r="281" spans="1:29" x14ac:dyDescent="0.25">
      <c r="A281" s="7" t="str">
        <f>[2]NOWPLAYING!A282</f>
        <v>kcook</v>
      </c>
      <c r="B281" t="str">
        <f>DATA_GOES_HERE!A278</f>
        <v xml:space="preserve"> Teen Time: Hangout</v>
      </c>
      <c r="E281" s="9" t="str">
        <f>IF(DATA_GOES_HERE!F183,F281,"")</f>
        <v/>
      </c>
      <c r="F281" t="str">
        <f>DATA_GOES_HERE!AI278</f>
        <v>Every Tuesday. Have some fun playing video games, drawing, and just hanging out with friends!</v>
      </c>
      <c r="G281" s="1">
        <f>DATA_GOES_HERE!J278</f>
        <v>42444</v>
      </c>
      <c r="H281" s="1">
        <f>DATA_GOES_HERE!R278</f>
        <v>42444</v>
      </c>
      <c r="I281" s="1">
        <f t="shared" ca="1" si="6"/>
        <v>42423</v>
      </c>
      <c r="J281">
        <v>0</v>
      </c>
      <c r="K281" t="e">
        <f>VLOOKUP([2]UNBOUNDCSV!B360,[2]VENUEID!$A$2:$B$28,2,TRUE)</f>
        <v>#N/A</v>
      </c>
      <c r="L281" t="s">
        <v>161</v>
      </c>
      <c r="M281">
        <f>VLOOKUP(DATA_GOES_HERE!Y278,VENUEID!$A$2:$B$28,2,TRUE)</f>
        <v>32113</v>
      </c>
      <c r="N281">
        <f>VLOOKUP(DATA_GOES_HERE!AH278,eventTypeID!$A:$C,3,TRUE)</f>
        <v>47</v>
      </c>
      <c r="Q281" t="e">
        <f>VLOOKUP([2]UNBOUNDCSV!B278,[2]VENUEID!$A$2:$C$25,3,TRUE)</f>
        <v>#N/A</v>
      </c>
      <c r="R281" s="8">
        <f>DATA_GOES_HERE!M183</f>
        <v>0.72916666666666663</v>
      </c>
      <c r="W281" t="str">
        <f>IF(DATA_GOES_HERE!L183="Monday",1," ")</f>
        <v xml:space="preserve"> </v>
      </c>
      <c r="X281" t="str">
        <f>IF(DATA_GOES_HERE!L183="Tuesday",1," ")</f>
        <v xml:space="preserve"> </v>
      </c>
      <c r="Y281">
        <f>IF(DATA_GOES_HERE!L183="Wednesday",1," ")</f>
        <v>1</v>
      </c>
      <c r="Z281" t="str">
        <f>IF(DATA_GOES_HERE!L183="Thursday",1," ")</f>
        <v xml:space="preserve"> </v>
      </c>
      <c r="AA281" t="str">
        <f>IF(DATA_GOES_HERE!L183="Friday",1," ")</f>
        <v xml:space="preserve"> </v>
      </c>
      <c r="AB281" t="str">
        <f>IF(DATA_GOES_HERE!L183="Saturday",1," ")</f>
        <v xml:space="preserve"> </v>
      </c>
      <c r="AC281" t="str">
        <f>IF(DATA_GOES_HERE!L183="Sunday",1," ")</f>
        <v xml:space="preserve"> </v>
      </c>
    </row>
    <row r="282" spans="1:29" x14ac:dyDescent="0.25">
      <c r="A282" s="7" t="str">
        <f>[2]NOWPLAYING!A283</f>
        <v>kcook</v>
      </c>
      <c r="B282" t="str">
        <f>DATA_GOES_HERE!A279</f>
        <v xml:space="preserve"> Twilight Story Hour</v>
      </c>
      <c r="E282" s="9" t="str">
        <f>IF(DATA_GOES_HERE!F184,F282,"")</f>
        <v/>
      </c>
      <c r="F282" t="str">
        <f>DATA_GOES_HERE!AI279</f>
        <v>Every Tuesday. Join us for a fun family evening filled with stories and crafts.</v>
      </c>
      <c r="G282" s="1">
        <f>DATA_GOES_HERE!J279</f>
        <v>42444</v>
      </c>
      <c r="H282" s="1">
        <f>DATA_GOES_HERE!R279</f>
        <v>42444</v>
      </c>
      <c r="I282" s="1">
        <f t="shared" ca="1" si="6"/>
        <v>42423</v>
      </c>
      <c r="J282">
        <v>0</v>
      </c>
      <c r="K282" t="e">
        <f>VLOOKUP([2]UNBOUNDCSV!B361,[2]VENUEID!$A$2:$B$28,2,TRUE)</f>
        <v>#N/A</v>
      </c>
      <c r="L282" t="s">
        <v>161</v>
      </c>
      <c r="M282">
        <f>VLOOKUP(DATA_GOES_HERE!Y279,VENUEID!$A$2:$B$28,2,TRUE)</f>
        <v>32113</v>
      </c>
      <c r="N282">
        <f>VLOOKUP(DATA_GOES_HERE!AH279,eventTypeID!$A:$C,3,TRUE)</f>
        <v>47</v>
      </c>
      <c r="Q282" t="e">
        <f>VLOOKUP([2]UNBOUNDCSV!B279,[2]VENUEID!$A$2:$C$25,3,TRUE)</f>
        <v>#N/A</v>
      </c>
      <c r="R282" s="8">
        <f>DATA_GOES_HERE!M184</f>
        <v>0.77083333333333337</v>
      </c>
      <c r="W282" t="str">
        <f>IF(DATA_GOES_HERE!L184="Monday",1," ")</f>
        <v xml:space="preserve"> </v>
      </c>
      <c r="X282" t="str">
        <f>IF(DATA_GOES_HERE!L184="Tuesday",1," ")</f>
        <v xml:space="preserve"> </v>
      </c>
      <c r="Y282">
        <f>IF(DATA_GOES_HERE!L184="Wednesday",1," ")</f>
        <v>1</v>
      </c>
      <c r="Z282" t="str">
        <f>IF(DATA_GOES_HERE!L184="Thursday",1," ")</f>
        <v xml:space="preserve"> </v>
      </c>
      <c r="AA282" t="str">
        <f>IF(DATA_GOES_HERE!L184="Friday",1," ")</f>
        <v xml:space="preserve"> </v>
      </c>
      <c r="AB282" t="str">
        <f>IF(DATA_GOES_HERE!L184="Saturday",1," ")</f>
        <v xml:space="preserve"> </v>
      </c>
      <c r="AC282" t="str">
        <f>IF(DATA_GOES_HERE!L184="Sunday",1," ")</f>
        <v xml:space="preserve"> </v>
      </c>
    </row>
    <row r="283" spans="1:29" x14ac:dyDescent="0.25">
      <c r="A283" s="7" t="str">
        <f>[2]NOWPLAYING!A284</f>
        <v>kcook</v>
      </c>
      <c r="B283" t="str">
        <f>DATA_GOES_HERE!A280</f>
        <v xml:space="preserve"> Getting Started with Microsoft Word</v>
      </c>
      <c r="E283" s="9" t="str">
        <f>IF(DATA_GOES_HERE!F185,F283,"")</f>
        <v/>
      </c>
      <c r="F283" t="str">
        <f>DATA_GOES_HERE!AI280</f>
        <v>Microsoft Word is a document creating program. Come to class to get an introduction to the program and practice creating different types of documents. Some keyboarding and mouse skills required.</v>
      </c>
      <c r="G283" s="1">
        <f>DATA_GOES_HERE!J280</f>
        <v>42445</v>
      </c>
      <c r="H283" s="1">
        <f>DATA_GOES_HERE!R280</f>
        <v>42445</v>
      </c>
      <c r="I283" s="1">
        <f t="shared" ca="1" si="6"/>
        <v>42423</v>
      </c>
      <c r="J283">
        <v>0</v>
      </c>
      <c r="K283" t="e">
        <f>VLOOKUP([2]UNBOUNDCSV!B362,[2]VENUEID!$A$2:$B$28,2,TRUE)</f>
        <v>#N/A</v>
      </c>
      <c r="L283" t="s">
        <v>161</v>
      </c>
      <c r="M283">
        <f>VLOOKUP(DATA_GOES_HERE!Y280,VENUEID!$A$2:$B$28,2,TRUE)</f>
        <v>32113</v>
      </c>
      <c r="N283">
        <f>VLOOKUP(DATA_GOES_HERE!AH280,eventTypeID!$A:$C,3,TRUE)</f>
        <v>11</v>
      </c>
      <c r="Q283" t="e">
        <f>VLOOKUP([2]UNBOUNDCSV!B280,[2]VENUEID!$A$2:$C$25,3,TRUE)</f>
        <v>#N/A</v>
      </c>
      <c r="R283" s="8">
        <f>DATA_GOES_HERE!M185</f>
        <v>0.42708333333333331</v>
      </c>
      <c r="W283" t="str">
        <f>IF(DATA_GOES_HERE!L185="Monday",1," ")</f>
        <v xml:space="preserve"> </v>
      </c>
      <c r="X283" t="str">
        <f>IF(DATA_GOES_HERE!L185="Tuesday",1," ")</f>
        <v xml:space="preserve"> </v>
      </c>
      <c r="Y283" t="str">
        <f>IF(DATA_GOES_HERE!L185="Wednesday",1," ")</f>
        <v xml:space="preserve"> </v>
      </c>
      <c r="Z283">
        <f>IF(DATA_GOES_HERE!L185="Thursday",1," ")</f>
        <v>1</v>
      </c>
      <c r="AA283" t="str">
        <f>IF(DATA_GOES_HERE!L185="Friday",1," ")</f>
        <v xml:space="preserve"> </v>
      </c>
      <c r="AB283" t="str">
        <f>IF(DATA_GOES_HERE!L185="Saturday",1," ")</f>
        <v xml:space="preserve"> </v>
      </c>
      <c r="AC283" t="str">
        <f>IF(DATA_GOES_HERE!L185="Sunday",1," ")</f>
        <v xml:space="preserve"> </v>
      </c>
    </row>
    <row r="284" spans="1:29" x14ac:dyDescent="0.25">
      <c r="A284" s="7" t="str">
        <f>[2]NOWPLAYING!A285</f>
        <v>kcook</v>
      </c>
      <c r="B284" t="str">
        <f>DATA_GOES_HERE!A281</f>
        <v xml:space="preserve"> Getting Started with Google Docs</v>
      </c>
      <c r="E284" s="9" t="str">
        <f>IF(DATA_GOES_HERE!F186,F284,"")</f>
        <v/>
      </c>
      <c r="F284" t="str">
        <f>DATA_GOES_HERE!AI281</f>
        <v>Google has free online storage available through Google Drive. Learn how to create and store documents and materials using Google Docs. Some keyboarding and mouse skills required.</v>
      </c>
      <c r="G284" s="1">
        <f>DATA_GOES_HERE!J281</f>
        <v>42445</v>
      </c>
      <c r="H284" s="1">
        <f>DATA_GOES_HERE!R281</f>
        <v>42445</v>
      </c>
      <c r="I284" s="1">
        <f t="shared" ca="1" si="6"/>
        <v>42423</v>
      </c>
      <c r="J284">
        <v>0</v>
      </c>
      <c r="K284" t="e">
        <f>VLOOKUP([2]UNBOUNDCSV!B363,[2]VENUEID!$A$2:$B$28,2,TRUE)</f>
        <v>#N/A</v>
      </c>
      <c r="L284" t="s">
        <v>161</v>
      </c>
      <c r="M284">
        <f>VLOOKUP(DATA_GOES_HERE!Y281,VENUEID!$A$2:$B$28,2,TRUE)</f>
        <v>32113</v>
      </c>
      <c r="N284">
        <f>VLOOKUP(DATA_GOES_HERE!AH281,eventTypeID!$A:$C,3,TRUE)</f>
        <v>11</v>
      </c>
      <c r="Q284" t="e">
        <f>VLOOKUP([2]UNBOUNDCSV!B281,[2]VENUEID!$A$2:$C$25,3,TRUE)</f>
        <v>#N/A</v>
      </c>
      <c r="R284" s="8">
        <f>DATA_GOES_HERE!M186</f>
        <v>0.5625</v>
      </c>
      <c r="W284" t="str">
        <f>IF(DATA_GOES_HERE!L186="Monday",1," ")</f>
        <v xml:space="preserve"> </v>
      </c>
      <c r="X284" t="str">
        <f>IF(DATA_GOES_HERE!L186="Tuesday",1," ")</f>
        <v xml:space="preserve"> </v>
      </c>
      <c r="Y284" t="str">
        <f>IF(DATA_GOES_HERE!L186="Wednesday",1," ")</f>
        <v xml:space="preserve"> </v>
      </c>
      <c r="Z284">
        <f>IF(DATA_GOES_HERE!L186="Thursday",1," ")</f>
        <v>1</v>
      </c>
      <c r="AA284" t="str">
        <f>IF(DATA_GOES_HERE!L186="Friday",1," ")</f>
        <v xml:space="preserve"> </v>
      </c>
      <c r="AB284" t="str">
        <f>IF(DATA_GOES_HERE!L186="Saturday",1," ")</f>
        <v xml:space="preserve"> </v>
      </c>
      <c r="AC284" t="str">
        <f>IF(DATA_GOES_HERE!L186="Sunday",1," ")</f>
        <v xml:space="preserve"> </v>
      </c>
    </row>
    <row r="285" spans="1:29" x14ac:dyDescent="0.25">
      <c r="A285" s="7" t="str">
        <f>[2]NOWPLAYING!A286</f>
        <v>kcook</v>
      </c>
      <c r="B285" t="str">
        <f>DATA_GOES_HERE!A282</f>
        <v xml:space="preserve"> Cypher</v>
      </c>
      <c r="E285" s="9" t="str">
        <f>IF(DATA_GOES_HERE!F187,F285,"")</f>
        <v/>
      </c>
      <c r="F285" t="str">
        <f>DATA_GOES_HERE!AI282</f>
        <v>Every Wednesday, emcees, poets, DJ&amp;rsquo;s, rappers, spoken word artists, and producers develop their work, share pieces, and collaborate on projects. Participating artists will have access to larger events and performance opportunities executed by Studio NPL and Southern Word.</v>
      </c>
      <c r="G285" s="1">
        <f>DATA_GOES_HERE!J282</f>
        <v>42445</v>
      </c>
      <c r="H285" s="1">
        <f>DATA_GOES_HERE!R282</f>
        <v>42445</v>
      </c>
      <c r="I285" s="1">
        <f t="shared" ca="1" si="6"/>
        <v>42423</v>
      </c>
      <c r="J285">
        <v>0</v>
      </c>
      <c r="K285" t="e">
        <f>VLOOKUP([2]UNBOUNDCSV!B364,[2]VENUEID!$A$2:$B$28,2,TRUE)</f>
        <v>#N/A</v>
      </c>
      <c r="L285" t="s">
        <v>161</v>
      </c>
      <c r="M285">
        <f>VLOOKUP(DATA_GOES_HERE!Y282,VENUEID!$A$2:$B$28,2,TRUE)</f>
        <v>32913</v>
      </c>
      <c r="N285">
        <f>VLOOKUP(DATA_GOES_HERE!AH282,eventTypeID!$A:$C,3,TRUE)</f>
        <v>35</v>
      </c>
      <c r="Q285" t="e">
        <f>VLOOKUP([2]UNBOUNDCSV!B282,[2]VENUEID!$A$2:$C$25,3,TRUE)</f>
        <v>#N/A</v>
      </c>
      <c r="R285" s="8">
        <f>DATA_GOES_HERE!M187</f>
        <v>0.67708333333333337</v>
      </c>
      <c r="W285" t="str">
        <f>IF(DATA_GOES_HERE!L187="Monday",1," ")</f>
        <v xml:space="preserve"> </v>
      </c>
      <c r="X285" t="str">
        <f>IF(DATA_GOES_HERE!L187="Tuesday",1," ")</f>
        <v xml:space="preserve"> </v>
      </c>
      <c r="Y285" t="str">
        <f>IF(DATA_GOES_HERE!L187="Wednesday",1," ")</f>
        <v xml:space="preserve"> </v>
      </c>
      <c r="Z285">
        <f>IF(DATA_GOES_HERE!L187="Thursday",1," ")</f>
        <v>1</v>
      </c>
      <c r="AA285" t="str">
        <f>IF(DATA_GOES_HERE!L187="Friday",1," ")</f>
        <v xml:space="preserve"> </v>
      </c>
      <c r="AB285" t="str">
        <f>IF(DATA_GOES_HERE!L187="Saturday",1," ")</f>
        <v xml:space="preserve"> </v>
      </c>
      <c r="AC285" t="str">
        <f>IF(DATA_GOES_HERE!L187="Sunday",1," ")</f>
        <v xml:space="preserve"> </v>
      </c>
    </row>
    <row r="286" spans="1:29" x14ac:dyDescent="0.25">
      <c r="A286" s="7" t="str">
        <f>[2]NOWPLAYING!A287</f>
        <v>kcook</v>
      </c>
      <c r="B286" t="str">
        <f>DATA_GOES_HERE!A283</f>
        <v xml:space="preserve"> Teen Time: In it to Win It Wednesdays</v>
      </c>
      <c r="E286" s="9" t="str">
        <f>IF(DATA_GOES_HERE!F188,F286,"")</f>
        <v/>
      </c>
      <c r="F286" t="str">
        <f>DATA_GOES_HERE!AI283</f>
        <v>Every Wednesday. Join us to play a variety of board games and card games!</v>
      </c>
      <c r="G286" s="1">
        <f>DATA_GOES_HERE!J283</f>
        <v>42445</v>
      </c>
      <c r="H286" s="1">
        <f>DATA_GOES_HERE!R283</f>
        <v>42445</v>
      </c>
      <c r="I286" s="1">
        <f t="shared" ca="1" si="6"/>
        <v>42423</v>
      </c>
      <c r="J286">
        <v>0</v>
      </c>
      <c r="K286" t="e">
        <f>VLOOKUP([2]UNBOUNDCSV!B365,[2]VENUEID!$A$2:$B$28,2,TRUE)</f>
        <v>#N/A</v>
      </c>
      <c r="L286" t="s">
        <v>161</v>
      </c>
      <c r="M286">
        <f>VLOOKUP(DATA_GOES_HERE!Y283,VENUEID!$A$2:$B$28,2,TRUE)</f>
        <v>32113</v>
      </c>
      <c r="N286">
        <f>VLOOKUP(DATA_GOES_HERE!AH283,eventTypeID!$A:$C,3,TRUE)</f>
        <v>47</v>
      </c>
      <c r="Q286" t="e">
        <f>VLOOKUP([2]UNBOUNDCSV!B283,[2]VENUEID!$A$2:$C$25,3,TRUE)</f>
        <v>#N/A</v>
      </c>
      <c r="R286" s="8">
        <f>DATA_GOES_HERE!M188</f>
        <v>0.6875</v>
      </c>
      <c r="W286" t="str">
        <f>IF(DATA_GOES_HERE!L188="Monday",1," ")</f>
        <v xml:space="preserve"> </v>
      </c>
      <c r="X286" t="str">
        <f>IF(DATA_GOES_HERE!L188="Tuesday",1," ")</f>
        <v xml:space="preserve"> </v>
      </c>
      <c r="Y286" t="str">
        <f>IF(DATA_GOES_HERE!L188="Wednesday",1," ")</f>
        <v xml:space="preserve"> </v>
      </c>
      <c r="Z286">
        <f>IF(DATA_GOES_HERE!L188="Thursday",1," ")</f>
        <v>1</v>
      </c>
      <c r="AA286" t="str">
        <f>IF(DATA_GOES_HERE!L188="Friday",1," ")</f>
        <v xml:space="preserve"> </v>
      </c>
      <c r="AB286" t="str">
        <f>IF(DATA_GOES_HERE!L188="Saturday",1," ")</f>
        <v xml:space="preserve"> </v>
      </c>
      <c r="AC286" t="str">
        <f>IF(DATA_GOES_HERE!L188="Sunday",1," ")</f>
        <v xml:space="preserve"> </v>
      </c>
    </row>
    <row r="287" spans="1:29" x14ac:dyDescent="0.25">
      <c r="A287" s="7" t="str">
        <f>[2]NOWPLAYING!A288</f>
        <v>kcook</v>
      </c>
      <c r="B287" t="str">
        <f>DATA_GOES_HERE!A284</f>
        <v xml:space="preserve"> AARP Tax Filing Assistance</v>
      </c>
      <c r="E287" s="9" t="str">
        <f>IF(DATA_GOES_HERE!F189,F287,"")</f>
        <v/>
      </c>
      <c r="F287" t="str">
        <f>DATA_GOES_HERE!AI284</f>
        <v>AARP is providing income tax filing assistance at select library locations. \n\nPlease bring photo identification for the taxpayer and spouse and Social Security Cards for everyone listed on the return. A copy of last year&amp;rsquo;s tax return and other relevant tax documents will be required.</v>
      </c>
      <c r="G287" s="1">
        <f>DATA_GOES_HERE!J284</f>
        <v>42446</v>
      </c>
      <c r="H287" s="1">
        <f>DATA_GOES_HERE!R284</f>
        <v>42446</v>
      </c>
      <c r="I287" s="1">
        <f t="shared" ca="1" si="6"/>
        <v>42423</v>
      </c>
      <c r="J287">
        <v>0</v>
      </c>
      <c r="K287" t="e">
        <f>VLOOKUP([2]UNBOUNDCSV!B366,[2]VENUEID!$A$2:$B$28,2,TRUE)</f>
        <v>#N/A</v>
      </c>
      <c r="L287" t="s">
        <v>161</v>
      </c>
      <c r="M287">
        <f>VLOOKUP(DATA_GOES_HERE!Y284,VENUEID!$A$2:$B$28,2,TRUE)</f>
        <v>32113</v>
      </c>
      <c r="N287">
        <f>VLOOKUP(DATA_GOES_HERE!AH284,eventTypeID!$A:$C,3,TRUE)</f>
        <v>11</v>
      </c>
      <c r="Q287" t="e">
        <f>VLOOKUP([2]UNBOUNDCSV!B284,[2]VENUEID!$A$2:$C$25,3,TRUE)</f>
        <v>#N/A</v>
      </c>
      <c r="R287" s="8">
        <f>DATA_GOES_HERE!M189</f>
        <v>0.67708333333333337</v>
      </c>
      <c r="W287" t="str">
        <f>IF(DATA_GOES_HERE!L189="Monday",1," ")</f>
        <v xml:space="preserve"> </v>
      </c>
      <c r="X287" t="str">
        <f>IF(DATA_GOES_HERE!L189="Tuesday",1," ")</f>
        <v xml:space="preserve"> </v>
      </c>
      <c r="Y287" t="str">
        <f>IF(DATA_GOES_HERE!L189="Wednesday",1," ")</f>
        <v xml:space="preserve"> </v>
      </c>
      <c r="Z287" t="str">
        <f>IF(DATA_GOES_HERE!L189="Thursday",1," ")</f>
        <v xml:space="preserve"> </v>
      </c>
      <c r="AA287">
        <f>IF(DATA_GOES_HERE!L189="Friday",1," ")</f>
        <v>1</v>
      </c>
      <c r="AB287" t="str">
        <f>IF(DATA_GOES_HERE!L189="Saturday",1," ")</f>
        <v xml:space="preserve"> </v>
      </c>
      <c r="AC287" t="str">
        <f>IF(DATA_GOES_HERE!L189="Sunday",1," ")</f>
        <v xml:space="preserve"> </v>
      </c>
    </row>
    <row r="288" spans="1:29" x14ac:dyDescent="0.25">
      <c r="A288" s="7" t="str">
        <f>[2]NOWPLAYING!A289</f>
        <v>kcook</v>
      </c>
      <c r="B288" t="str">
        <f>DATA_GOES_HERE!A285</f>
        <v xml:space="preserve"> Third Thursday Book Club</v>
      </c>
      <c r="E288" s="9" t="str">
        <f>IF(DATA_GOES_HERE!F190,F288,"")</f>
        <v/>
      </c>
      <c r="F288" t="str">
        <f>DATA_GOES_HERE!AI285</f>
        <v>Join us for a lively discussion!</v>
      </c>
      <c r="G288" s="1">
        <f>DATA_GOES_HERE!J285</f>
        <v>42446</v>
      </c>
      <c r="H288" s="1">
        <f>DATA_GOES_HERE!R285</f>
        <v>42446</v>
      </c>
      <c r="I288" s="1">
        <f t="shared" ca="1" si="6"/>
        <v>42423</v>
      </c>
      <c r="J288">
        <v>0</v>
      </c>
      <c r="K288" t="e">
        <f>VLOOKUP([2]UNBOUNDCSV!B367,[2]VENUEID!$A$2:$B$28,2,TRUE)</f>
        <v>#N/A</v>
      </c>
      <c r="L288" t="s">
        <v>161</v>
      </c>
      <c r="M288">
        <f>VLOOKUP(DATA_GOES_HERE!Y285,VENUEID!$A$2:$B$28,2,TRUE)</f>
        <v>32949</v>
      </c>
      <c r="N288">
        <f>VLOOKUP(DATA_GOES_HERE!AH285,eventTypeID!$A:$C,3,TRUE)</f>
        <v>11</v>
      </c>
      <c r="Q288" t="e">
        <f>VLOOKUP([2]UNBOUNDCSV!B285,[2]VENUEID!$A$2:$C$25,3,TRUE)</f>
        <v>#N/A</v>
      </c>
      <c r="R288" s="8">
        <f>DATA_GOES_HERE!M190</f>
        <v>0.42708333333333331</v>
      </c>
      <c r="W288" t="str">
        <f>IF(DATA_GOES_HERE!L190="Monday",1," ")</f>
        <v xml:space="preserve"> </v>
      </c>
      <c r="X288" t="str">
        <f>IF(DATA_GOES_HERE!L190="Tuesday",1," ")</f>
        <v xml:space="preserve"> </v>
      </c>
      <c r="Y288" t="str">
        <f>IF(DATA_GOES_HERE!L190="Wednesday",1," ")</f>
        <v xml:space="preserve"> </v>
      </c>
      <c r="Z288" t="str">
        <f>IF(DATA_GOES_HERE!L190="Thursday",1," ")</f>
        <v xml:space="preserve"> </v>
      </c>
      <c r="AA288" t="str">
        <f>IF(DATA_GOES_HERE!L190="Friday",1," ")</f>
        <v xml:space="preserve"> </v>
      </c>
      <c r="AB288">
        <f>IF(DATA_GOES_HERE!L190="Saturday",1," ")</f>
        <v>1</v>
      </c>
      <c r="AC288" t="str">
        <f>IF(DATA_GOES_HERE!L190="Sunday",1," ")</f>
        <v xml:space="preserve"> </v>
      </c>
    </row>
    <row r="289" spans="1:29" x14ac:dyDescent="0.25">
      <c r="A289" s="7" t="str">
        <f>[2]NOWPLAYING!A290</f>
        <v>kcook</v>
      </c>
      <c r="B289" t="str">
        <f>DATA_GOES_HERE!A286</f>
        <v xml:space="preserve"> Tech Thursday</v>
      </c>
      <c r="E289" s="9" t="str">
        <f>IF(DATA_GOES_HERE!F191,F289,"")</f>
        <v/>
      </c>
      <c r="F289" t="str">
        <f>DATA_GOES_HERE!AI286</f>
        <v>Every Thursday, come explore cutting-edge technology with Studio NPL.</v>
      </c>
      <c r="G289" s="1">
        <f>DATA_GOES_HERE!J286</f>
        <v>42446</v>
      </c>
      <c r="H289" s="1">
        <f>DATA_GOES_HERE!R286</f>
        <v>42446</v>
      </c>
      <c r="I289" s="1">
        <f t="shared" ca="1" si="6"/>
        <v>42423</v>
      </c>
      <c r="J289">
        <v>0</v>
      </c>
      <c r="K289" t="e">
        <f>VLOOKUP([2]UNBOUNDCSV!B368,[2]VENUEID!$A$2:$B$28,2,TRUE)</f>
        <v>#N/A</v>
      </c>
      <c r="L289" t="s">
        <v>161</v>
      </c>
      <c r="M289">
        <f>VLOOKUP(DATA_GOES_HERE!Y286,VENUEID!$A$2:$B$28,2,TRUE)</f>
        <v>32913</v>
      </c>
      <c r="N289">
        <f>VLOOKUP(DATA_GOES_HERE!AH286,eventTypeID!$A:$C,3,TRUE)</f>
        <v>35</v>
      </c>
      <c r="Q289" t="e">
        <f>VLOOKUP([2]UNBOUNDCSV!B286,[2]VENUEID!$A$2:$C$25,3,TRUE)</f>
        <v>#N/A</v>
      </c>
      <c r="R289" s="8">
        <f>DATA_GOES_HERE!M191</f>
        <v>0.5625</v>
      </c>
      <c r="W289" t="str">
        <f>IF(DATA_GOES_HERE!L191="Monday",1," ")</f>
        <v xml:space="preserve"> </v>
      </c>
      <c r="X289" t="str">
        <f>IF(DATA_GOES_HERE!L191="Tuesday",1," ")</f>
        <v xml:space="preserve"> </v>
      </c>
      <c r="Y289" t="str">
        <f>IF(DATA_GOES_HERE!L191="Wednesday",1," ")</f>
        <v xml:space="preserve"> </v>
      </c>
      <c r="Z289" t="str">
        <f>IF(DATA_GOES_HERE!L191="Thursday",1," ")</f>
        <v xml:space="preserve"> </v>
      </c>
      <c r="AA289" t="str">
        <f>IF(DATA_GOES_HERE!L191="Friday",1," ")</f>
        <v xml:space="preserve"> </v>
      </c>
      <c r="AB289">
        <f>IF(DATA_GOES_HERE!L191="Saturday",1," ")</f>
        <v>1</v>
      </c>
      <c r="AC289" t="str">
        <f>IF(DATA_GOES_HERE!L191="Sunday",1," ")</f>
        <v xml:space="preserve"> </v>
      </c>
    </row>
    <row r="290" spans="1:29" x14ac:dyDescent="0.25">
      <c r="A290" s="7" t="str">
        <f>[2]NOWPLAYING!A291</f>
        <v>kcook</v>
      </c>
      <c r="B290" t="str">
        <f>DATA_GOES_HERE!A287</f>
        <v xml:space="preserve"> Anime Movie Thursdays</v>
      </c>
      <c r="E290" s="9" t="str">
        <f>IF(DATA_GOES_HERE!F192,F290,"")</f>
        <v/>
      </c>
      <c r="F290" t="str">
        <f>DATA_GOES_HERE!AI287</f>
        <v>Come out and join us for screenings of some of your favorite anime and manga movies and TV shows!</v>
      </c>
      <c r="G290" s="1">
        <f>DATA_GOES_HERE!J287</f>
        <v>42446</v>
      </c>
      <c r="H290" s="1">
        <f>DATA_GOES_HERE!R287</f>
        <v>42446</v>
      </c>
      <c r="I290" s="1">
        <f t="shared" ca="1" si="6"/>
        <v>42423</v>
      </c>
      <c r="J290">
        <v>0</v>
      </c>
      <c r="K290" t="e">
        <f>VLOOKUP([2]UNBOUNDCSV!B369,[2]VENUEID!$A$2:$B$28,2,TRUE)</f>
        <v>#N/A</v>
      </c>
      <c r="L290" t="s">
        <v>161</v>
      </c>
      <c r="M290">
        <f>VLOOKUP(DATA_GOES_HERE!Y287,VENUEID!$A$2:$B$28,2,TRUE)</f>
        <v>32113</v>
      </c>
      <c r="N290">
        <f>VLOOKUP(DATA_GOES_HERE!AH287,eventTypeID!$A:$C,3,TRUE)</f>
        <v>47</v>
      </c>
      <c r="Q290" t="e">
        <f>VLOOKUP([2]UNBOUNDCSV!B287,[2]VENUEID!$A$2:$C$25,3,TRUE)</f>
        <v>#N/A</v>
      </c>
      <c r="R290" s="8">
        <f>DATA_GOES_HERE!M192</f>
        <v>0.42708333333333331</v>
      </c>
      <c r="W290">
        <f>IF(DATA_GOES_HERE!L192="Monday",1," ")</f>
        <v>1</v>
      </c>
      <c r="X290" t="str">
        <f>IF(DATA_GOES_HERE!L192="Tuesday",1," ")</f>
        <v xml:space="preserve"> </v>
      </c>
      <c r="Y290" t="str">
        <f>IF(DATA_GOES_HERE!L192="Wednesday",1," ")</f>
        <v xml:space="preserve"> </v>
      </c>
      <c r="Z290" t="str">
        <f>IF(DATA_GOES_HERE!L192="Thursday",1," ")</f>
        <v xml:space="preserve"> </v>
      </c>
      <c r="AA290" t="str">
        <f>IF(DATA_GOES_HERE!L192="Friday",1," ")</f>
        <v xml:space="preserve"> </v>
      </c>
      <c r="AB290" t="str">
        <f>IF(DATA_GOES_HERE!L192="Saturday",1," ")</f>
        <v xml:space="preserve"> </v>
      </c>
      <c r="AC290" t="str">
        <f>IF(DATA_GOES_HERE!L192="Sunday",1," ")</f>
        <v xml:space="preserve"> </v>
      </c>
    </row>
    <row r="291" spans="1:29" x14ac:dyDescent="0.25">
      <c r="A291" s="7" t="str">
        <f>[2]NOWPLAYING!A292</f>
        <v>kcook</v>
      </c>
      <c r="B291" t="str">
        <f>DATA_GOES_HERE!A288</f>
        <v xml:space="preserve"> After-school Crafts and Movies</v>
      </c>
      <c r="E291" s="9" t="str">
        <f>IF(DATA_GOES_HERE!F193,F291,"")</f>
        <v/>
      </c>
      <c r="F291" t="str">
        <f>DATA_GOES_HERE!AI288</f>
        <v>1st and 3rd Thursdays. Come join us for crafts and movies!</v>
      </c>
      <c r="G291" s="1">
        <f>DATA_GOES_HERE!J288</f>
        <v>42446</v>
      </c>
      <c r="H291" s="1">
        <f>DATA_GOES_HERE!R288</f>
        <v>42446</v>
      </c>
      <c r="I291" s="1">
        <f t="shared" ca="1" si="6"/>
        <v>42423</v>
      </c>
      <c r="J291">
        <v>0</v>
      </c>
      <c r="K291" t="e">
        <f>VLOOKUP([2]UNBOUNDCSV!B370,[2]VENUEID!$A$2:$B$28,2,TRUE)</f>
        <v>#N/A</v>
      </c>
      <c r="L291" t="s">
        <v>161</v>
      </c>
      <c r="M291">
        <f>VLOOKUP(DATA_GOES_HERE!Y288,VENUEID!$A$2:$B$28,2,TRUE)</f>
        <v>32113</v>
      </c>
      <c r="N291">
        <f>VLOOKUP(DATA_GOES_HERE!AH288,eventTypeID!$A:$C,3,TRUE)</f>
        <v>11</v>
      </c>
      <c r="Q291" t="e">
        <f>VLOOKUP([2]UNBOUNDCSV!B288,[2]VENUEID!$A$2:$C$25,3,TRUE)</f>
        <v>#N/A</v>
      </c>
      <c r="R291" s="8">
        <f>DATA_GOES_HERE!M193</f>
        <v>0.67708333333333337</v>
      </c>
      <c r="W291">
        <f>IF(DATA_GOES_HERE!L193="Monday",1," ")</f>
        <v>1</v>
      </c>
      <c r="X291" t="str">
        <f>IF(DATA_GOES_HERE!L193="Tuesday",1," ")</f>
        <v xml:space="preserve"> </v>
      </c>
      <c r="Y291" t="str">
        <f>IF(DATA_GOES_HERE!L193="Wednesday",1," ")</f>
        <v xml:space="preserve"> </v>
      </c>
      <c r="Z291" t="str">
        <f>IF(DATA_GOES_HERE!L193="Thursday",1," ")</f>
        <v xml:space="preserve"> </v>
      </c>
      <c r="AA291" t="str">
        <f>IF(DATA_GOES_HERE!L193="Friday",1," ")</f>
        <v xml:space="preserve"> </v>
      </c>
      <c r="AB291" t="str">
        <f>IF(DATA_GOES_HERE!L193="Saturday",1," ")</f>
        <v xml:space="preserve"> </v>
      </c>
      <c r="AC291" t="str">
        <f>IF(DATA_GOES_HERE!L193="Sunday",1," ")</f>
        <v xml:space="preserve"> </v>
      </c>
    </row>
    <row r="292" spans="1:29" x14ac:dyDescent="0.25">
      <c r="A292" s="7" t="str">
        <f>[2]NOWPLAYING!A293</f>
        <v>kcook</v>
      </c>
      <c r="B292" t="str">
        <f>DATA_GOES_HERE!A289</f>
        <v xml:space="preserve"> Yoga</v>
      </c>
      <c r="E292" s="9" t="str">
        <f>IF(DATA_GOES_HERE!F194,F292,"")</f>
        <v/>
      </c>
      <c r="F292" t="str">
        <f>DATA_GOES_HERE!AI289</f>
        <v>Every Thursday, come practice yoga with us! Please bring a mat or towel.</v>
      </c>
      <c r="G292" s="1">
        <f>DATA_GOES_HERE!J289</f>
        <v>42446</v>
      </c>
      <c r="H292" s="1">
        <f>DATA_GOES_HERE!R289</f>
        <v>42446</v>
      </c>
      <c r="I292" s="1">
        <f t="shared" ca="1" si="6"/>
        <v>42423</v>
      </c>
      <c r="J292">
        <v>0</v>
      </c>
      <c r="K292" t="e">
        <f>VLOOKUP([2]UNBOUNDCSV!B371,[2]VENUEID!$A$2:$B$28,2,TRUE)</f>
        <v>#N/A</v>
      </c>
      <c r="L292" t="s">
        <v>161</v>
      </c>
      <c r="M292">
        <f>VLOOKUP(DATA_GOES_HERE!Y289,VENUEID!$A$2:$B$28,2,TRUE)</f>
        <v>32913</v>
      </c>
      <c r="N292">
        <f>VLOOKUP(DATA_GOES_HERE!AH289,eventTypeID!$A:$C,3,TRUE)</f>
        <v>11</v>
      </c>
      <c r="Q292" t="e">
        <f>VLOOKUP([2]UNBOUNDCSV!B289,[2]VENUEID!$A$2:$C$25,3,TRUE)</f>
        <v>#N/A</v>
      </c>
      <c r="R292" s="8">
        <f>DATA_GOES_HERE!M194</f>
        <v>0.75</v>
      </c>
      <c r="W292">
        <f>IF(DATA_GOES_HERE!L194="Monday",1," ")</f>
        <v>1</v>
      </c>
      <c r="X292" t="str">
        <f>IF(DATA_GOES_HERE!L194="Tuesday",1," ")</f>
        <v xml:space="preserve"> </v>
      </c>
      <c r="Y292" t="str">
        <f>IF(DATA_GOES_HERE!L194="Wednesday",1," ")</f>
        <v xml:space="preserve"> </v>
      </c>
      <c r="Z292" t="str">
        <f>IF(DATA_GOES_HERE!L194="Thursday",1," ")</f>
        <v xml:space="preserve"> </v>
      </c>
      <c r="AA292" t="str">
        <f>IF(DATA_GOES_HERE!L194="Friday",1," ")</f>
        <v xml:space="preserve"> </v>
      </c>
      <c r="AB292" t="str">
        <f>IF(DATA_GOES_HERE!L194="Saturday",1," ")</f>
        <v xml:space="preserve"> </v>
      </c>
      <c r="AC292" t="str">
        <f>IF(DATA_GOES_HERE!L194="Sunday",1," ")</f>
        <v xml:space="preserve"> </v>
      </c>
    </row>
    <row r="293" spans="1:29" x14ac:dyDescent="0.25">
      <c r="A293" s="7" t="str">
        <f>[2]NOWPLAYING!A294</f>
        <v>kcook</v>
      </c>
      <c r="B293" t="str">
        <f>DATA_GOES_HERE!A290</f>
        <v xml:space="preserve"> Nashville Reads Movie: The Loving Story (2011)</v>
      </c>
      <c r="E293" s="9" t="str">
        <f>IF(DATA_GOES_HERE!F195,F293,"")</f>
        <v/>
      </c>
      <c r="F293" t="str">
        <f>DATA_GOES_HERE!AI290</f>
        <v>The Loving Story (2011). This moving documentary chronicles Richard and Mildred Loving during their fight for interracial marriage equality and dignity during historic anti-miscegenation sentiments in the U.S. Not rated. 77 minutes.</v>
      </c>
      <c r="G293" s="1">
        <f>DATA_GOES_HERE!J290</f>
        <v>42448</v>
      </c>
      <c r="H293" s="1">
        <f>DATA_GOES_HERE!R290</f>
        <v>42448</v>
      </c>
      <c r="I293" s="1">
        <f t="shared" ca="1" si="6"/>
        <v>42423</v>
      </c>
      <c r="J293">
        <v>0</v>
      </c>
      <c r="K293" t="e">
        <f>VLOOKUP([2]UNBOUNDCSV!B372,[2]VENUEID!$A$2:$B$28,2,TRUE)</f>
        <v>#N/A</v>
      </c>
      <c r="L293" t="s">
        <v>161</v>
      </c>
      <c r="M293">
        <f>VLOOKUP(DATA_GOES_HERE!Y290,VENUEID!$A$2:$B$28,2,TRUE)</f>
        <v>32913</v>
      </c>
      <c r="N293">
        <f>VLOOKUP(DATA_GOES_HERE!AH290,eventTypeID!$A:$C,3,TRUE)</f>
        <v>11</v>
      </c>
      <c r="Q293" t="e">
        <f>VLOOKUP([2]UNBOUNDCSV!B290,[2]VENUEID!$A$2:$C$25,3,TRUE)</f>
        <v>#N/A</v>
      </c>
      <c r="R293" s="8">
        <f>DATA_GOES_HERE!M195</f>
        <v>0.77083333333333337</v>
      </c>
      <c r="W293">
        <f>IF(DATA_GOES_HERE!L195="Monday",1," ")</f>
        <v>1</v>
      </c>
      <c r="X293" t="str">
        <f>IF(DATA_GOES_HERE!L195="Tuesday",1," ")</f>
        <v xml:space="preserve"> </v>
      </c>
      <c r="Y293" t="str">
        <f>IF(DATA_GOES_HERE!L195="Wednesday",1," ")</f>
        <v xml:space="preserve"> </v>
      </c>
      <c r="Z293" t="str">
        <f>IF(DATA_GOES_HERE!L195="Thursday",1," ")</f>
        <v xml:space="preserve"> </v>
      </c>
      <c r="AA293" t="str">
        <f>IF(DATA_GOES_HERE!L195="Friday",1," ")</f>
        <v xml:space="preserve"> </v>
      </c>
      <c r="AB293" t="str">
        <f>IF(DATA_GOES_HERE!L195="Saturday",1," ")</f>
        <v xml:space="preserve"> </v>
      </c>
      <c r="AC293" t="str">
        <f>IF(DATA_GOES_HERE!L195="Sunday",1," ")</f>
        <v xml:space="preserve"> </v>
      </c>
    </row>
    <row r="294" spans="1:29" x14ac:dyDescent="0.25">
      <c r="A294" s="7" t="str">
        <f>[2]NOWPLAYING!A295</f>
        <v>kcook</v>
      </c>
      <c r="B294" t="str">
        <f>DATA_GOES_HERE!A291</f>
        <v xml:space="preserve"> A Taste of Jazz Rhapsody</v>
      </c>
      <c r="E294" s="9" t="str">
        <f>IF(DATA_GOES_HERE!F196,F294,"")</f>
        <v/>
      </c>
      <c r="F294" t="str">
        <f>DATA_GOES_HERE!AI291</f>
        <v>Music and poetry by local jazz singer Connye Florence</v>
      </c>
      <c r="G294" s="1">
        <f>DATA_GOES_HERE!J291</f>
        <v>42448</v>
      </c>
      <c r="H294" s="1">
        <f>DATA_GOES_HERE!R291</f>
        <v>42448</v>
      </c>
      <c r="I294" s="1">
        <f t="shared" ca="1" si="6"/>
        <v>42423</v>
      </c>
      <c r="J294">
        <v>0</v>
      </c>
      <c r="K294" t="e">
        <f>VLOOKUP([2]UNBOUNDCSV!B373,[2]VENUEID!$A$2:$B$28,2,TRUE)</f>
        <v>#N/A</v>
      </c>
      <c r="L294" t="s">
        <v>161</v>
      </c>
      <c r="M294">
        <f>VLOOKUP(DATA_GOES_HERE!Y291,VENUEID!$A$2:$B$28,2,TRUE)</f>
        <v>32113</v>
      </c>
      <c r="N294">
        <f>VLOOKUP(DATA_GOES_HERE!AH291,eventTypeID!$A:$C,3,TRUE)</f>
        <v>11</v>
      </c>
      <c r="Q294" t="e">
        <f>VLOOKUP([2]UNBOUNDCSV!B291,[2]VENUEID!$A$2:$C$25,3,TRUE)</f>
        <v>#N/A</v>
      </c>
      <c r="R294" s="8">
        <f>DATA_GOES_HERE!M196</f>
        <v>0.77083333333333337</v>
      </c>
      <c r="W294">
        <f>IF(DATA_GOES_HERE!L196="Monday",1," ")</f>
        <v>1</v>
      </c>
      <c r="X294" t="str">
        <f>IF(DATA_GOES_HERE!L196="Tuesday",1," ")</f>
        <v xml:space="preserve"> </v>
      </c>
      <c r="Y294" t="str">
        <f>IF(DATA_GOES_HERE!L196="Wednesday",1," ")</f>
        <v xml:space="preserve"> </v>
      </c>
      <c r="Z294" t="str">
        <f>IF(DATA_GOES_HERE!L196="Thursday",1," ")</f>
        <v xml:space="preserve"> </v>
      </c>
      <c r="AA294" t="str">
        <f>IF(DATA_GOES_HERE!L196="Friday",1," ")</f>
        <v xml:space="preserve"> </v>
      </c>
      <c r="AB294" t="str">
        <f>IF(DATA_GOES_HERE!L196="Saturday",1," ")</f>
        <v xml:space="preserve"> </v>
      </c>
      <c r="AC294" t="str">
        <f>IF(DATA_GOES_HERE!L196="Sunday",1," ")</f>
        <v xml:space="preserve"> </v>
      </c>
    </row>
    <row r="295" spans="1:29" x14ac:dyDescent="0.25">
      <c r="A295" s="7" t="str">
        <f>[2]NOWPLAYING!A296</f>
        <v>kcook</v>
      </c>
      <c r="B295" t="str">
        <f>DATA_GOES_HERE!A292</f>
        <v xml:space="preserve"> Preschool Story Time</v>
      </c>
      <c r="E295" s="9" t="str">
        <f>IF(DATA_GOES_HERE!F197,F295,"")</f>
        <v/>
      </c>
      <c r="F295" t="str">
        <f>DATA_GOES_HERE!AI292</f>
        <v>Every Tuesday. Join us for stories, songs and crafts.</v>
      </c>
      <c r="G295" s="1">
        <f>DATA_GOES_HERE!J292</f>
        <v>42450</v>
      </c>
      <c r="H295" s="1">
        <f>DATA_GOES_HERE!R292</f>
        <v>42450</v>
      </c>
      <c r="I295" s="1">
        <f t="shared" ca="1" si="6"/>
        <v>42423</v>
      </c>
      <c r="J295">
        <v>0</v>
      </c>
      <c r="K295" t="e">
        <f>VLOOKUP([2]UNBOUNDCSV!B374,[2]VENUEID!$A$2:$B$28,2,TRUE)</f>
        <v>#N/A</v>
      </c>
      <c r="L295" t="s">
        <v>161</v>
      </c>
      <c r="M295">
        <f>VLOOKUP(DATA_GOES_HERE!Y292,VENUEID!$A$2:$B$28,2,TRUE)</f>
        <v>32913</v>
      </c>
      <c r="N295">
        <f>VLOOKUP(DATA_GOES_HERE!AH292,eventTypeID!$A:$C,3,TRUE)</f>
        <v>6</v>
      </c>
      <c r="Q295" t="e">
        <f>VLOOKUP([2]UNBOUNDCSV!B292,[2]VENUEID!$A$2:$C$25,3,TRUE)</f>
        <v>#N/A</v>
      </c>
      <c r="R295" s="8">
        <f>DATA_GOES_HERE!M197</f>
        <v>0.66666666666666663</v>
      </c>
      <c r="W295" t="str">
        <f>IF(DATA_GOES_HERE!L197="Monday",1," ")</f>
        <v xml:space="preserve"> </v>
      </c>
      <c r="X295">
        <f>IF(DATA_GOES_HERE!L197="Tuesday",1," ")</f>
        <v>1</v>
      </c>
      <c r="Y295" t="str">
        <f>IF(DATA_GOES_HERE!L197="Wednesday",1," ")</f>
        <v xml:space="preserve"> </v>
      </c>
      <c r="Z295" t="str">
        <f>IF(DATA_GOES_HERE!L197="Thursday",1," ")</f>
        <v xml:space="preserve"> </v>
      </c>
      <c r="AA295" t="str">
        <f>IF(DATA_GOES_HERE!L197="Friday",1," ")</f>
        <v xml:space="preserve"> </v>
      </c>
      <c r="AB295" t="str">
        <f>IF(DATA_GOES_HERE!L197="Saturday",1," ")</f>
        <v xml:space="preserve"> </v>
      </c>
      <c r="AC295" t="str">
        <f>IF(DATA_GOES_HERE!L197="Sunday",1," ")</f>
        <v xml:space="preserve"> </v>
      </c>
    </row>
    <row r="296" spans="1:29" x14ac:dyDescent="0.25">
      <c r="A296" s="7" t="str">
        <f>[2]NOWPLAYING!A297</f>
        <v>kcook</v>
      </c>
      <c r="B296" t="str">
        <f>DATA_GOES_HERE!A293</f>
        <v xml:space="preserve"> Dragon Ball Z: Xenoverse Tournament</v>
      </c>
      <c r="E296" s="9" t="str">
        <f>IF(DATA_GOES_HERE!F198,F296,"")</f>
        <v/>
      </c>
      <c r="F296" t="str">
        <f>DATA_GOES_HERE!AI293</f>
        <v>Every Monday in March, compete against your friends in a Single-Elimination Dragon Ball Z Fighting Tournament! Part of Animanga Month.</v>
      </c>
      <c r="G296" s="1">
        <f>DATA_GOES_HERE!J293</f>
        <v>42450</v>
      </c>
      <c r="H296" s="1">
        <f>DATA_GOES_HERE!R293</f>
        <v>42450</v>
      </c>
      <c r="I296" s="1">
        <f t="shared" ca="1" si="6"/>
        <v>42423</v>
      </c>
      <c r="J296">
        <v>0</v>
      </c>
      <c r="K296" t="e">
        <f>VLOOKUP([2]UNBOUNDCSV!B375,[2]VENUEID!$A$2:$B$28,2,TRUE)</f>
        <v>#N/A</v>
      </c>
      <c r="L296" t="s">
        <v>161</v>
      </c>
      <c r="M296">
        <f>VLOOKUP(DATA_GOES_HERE!Y293,VENUEID!$A$2:$B$28,2,TRUE)</f>
        <v>32913</v>
      </c>
      <c r="N296">
        <f>VLOOKUP(DATA_GOES_HERE!AH293,eventTypeID!$A:$C,3,TRUE)</f>
        <v>35</v>
      </c>
      <c r="Q296" t="e">
        <f>VLOOKUP([2]UNBOUNDCSV!B293,[2]VENUEID!$A$2:$C$25,3,TRUE)</f>
        <v>#N/A</v>
      </c>
      <c r="R296" s="8">
        <f>DATA_GOES_HERE!M198</f>
        <v>0.67708333333333337</v>
      </c>
      <c r="W296" t="str">
        <f>IF(DATA_GOES_HERE!L198="Monday",1," ")</f>
        <v xml:space="preserve"> </v>
      </c>
      <c r="X296">
        <f>IF(DATA_GOES_HERE!L198="Tuesday",1," ")</f>
        <v>1</v>
      </c>
      <c r="Y296" t="str">
        <f>IF(DATA_GOES_HERE!L198="Wednesday",1," ")</f>
        <v xml:space="preserve"> </v>
      </c>
      <c r="Z296" t="str">
        <f>IF(DATA_GOES_HERE!L198="Thursday",1," ")</f>
        <v xml:space="preserve"> </v>
      </c>
      <c r="AA296" t="str">
        <f>IF(DATA_GOES_HERE!L198="Friday",1," ")</f>
        <v xml:space="preserve"> </v>
      </c>
      <c r="AB296" t="str">
        <f>IF(DATA_GOES_HERE!L198="Saturday",1," ")</f>
        <v xml:space="preserve"> </v>
      </c>
      <c r="AC296" t="str">
        <f>IF(DATA_GOES_HERE!L198="Sunday",1," ")</f>
        <v xml:space="preserve"> </v>
      </c>
    </row>
    <row r="297" spans="1:29" x14ac:dyDescent="0.25">
      <c r="A297" s="7" t="str">
        <f>[2]NOWPLAYING!A298</f>
        <v>kcook</v>
      </c>
      <c r="B297" t="str">
        <f>DATA_GOES_HERE!A294</f>
        <v xml:space="preserve"> Origami Fun</v>
      </c>
      <c r="E297" s="9" t="str">
        <f>IF(DATA_GOES_HERE!F199,F297,"")</f>
        <v/>
      </c>
      <c r="F297" t="str">
        <f>DATA_GOES_HERE!AI294</f>
        <v>Show off your folding skills and come do some origami!</v>
      </c>
      <c r="G297" s="1">
        <f>DATA_GOES_HERE!J294</f>
        <v>42450</v>
      </c>
      <c r="H297" s="1">
        <f>DATA_GOES_HERE!R294</f>
        <v>42450</v>
      </c>
      <c r="I297" s="1">
        <f t="shared" ca="1" si="6"/>
        <v>42423</v>
      </c>
      <c r="J297">
        <v>0</v>
      </c>
      <c r="K297" t="e">
        <f>VLOOKUP([2]UNBOUNDCSV!B376,[2]VENUEID!$A$2:$B$28,2,TRUE)</f>
        <v>#N/A</v>
      </c>
      <c r="L297" t="s">
        <v>161</v>
      </c>
      <c r="M297">
        <f>VLOOKUP(DATA_GOES_HERE!Y294,VENUEID!$A$2:$B$28,2,TRUE)</f>
        <v>32113</v>
      </c>
      <c r="N297">
        <f>VLOOKUP(DATA_GOES_HERE!AH294,eventTypeID!$A:$C,3,TRUE)</f>
        <v>11</v>
      </c>
      <c r="Q297" t="e">
        <f>VLOOKUP([2]UNBOUNDCSV!B294,[2]VENUEID!$A$2:$C$25,3,TRUE)</f>
        <v>#N/A</v>
      </c>
      <c r="R297" s="8">
        <f>DATA_GOES_HERE!M199</f>
        <v>0.75</v>
      </c>
      <c r="W297" t="str">
        <f>IF(DATA_GOES_HERE!L199="Monday",1," ")</f>
        <v xml:space="preserve"> </v>
      </c>
      <c r="X297">
        <f>IF(DATA_GOES_HERE!L199="Tuesday",1," ")</f>
        <v>1</v>
      </c>
      <c r="Y297" t="str">
        <f>IF(DATA_GOES_HERE!L199="Wednesday",1," ")</f>
        <v xml:space="preserve"> </v>
      </c>
      <c r="Z297" t="str">
        <f>IF(DATA_GOES_HERE!L199="Thursday",1," ")</f>
        <v xml:space="preserve"> </v>
      </c>
      <c r="AA297" t="str">
        <f>IF(DATA_GOES_HERE!L199="Friday",1," ")</f>
        <v xml:space="preserve"> </v>
      </c>
      <c r="AB297" t="str">
        <f>IF(DATA_GOES_HERE!L199="Saturday",1," ")</f>
        <v xml:space="preserve"> </v>
      </c>
      <c r="AC297" t="str">
        <f>IF(DATA_GOES_HERE!L199="Sunday",1," ")</f>
        <v xml:space="preserve"> </v>
      </c>
    </row>
    <row r="298" spans="1:29" x14ac:dyDescent="0.25">
      <c r="A298" s="7" t="str">
        <f>[2]NOWPLAYING!A299</f>
        <v>kcook</v>
      </c>
      <c r="B298" t="str">
        <f>DATA_GOES_HERE!A295</f>
        <v xml:space="preserve"> Preschool Story Time</v>
      </c>
      <c r="E298" s="9" t="str">
        <f>IF(DATA_GOES_HERE!F200,F298,"")</f>
        <v/>
      </c>
      <c r="F298" t="str">
        <f>DATA_GOES_HERE!AI295</f>
        <v xml:space="preserve">Every Tuesday. Join us for stories, songs and crafts. </v>
      </c>
      <c r="G298" s="1">
        <f>DATA_GOES_HERE!J295</f>
        <v>42451</v>
      </c>
      <c r="H298" s="1">
        <f>DATA_GOES_HERE!R295</f>
        <v>42451</v>
      </c>
      <c r="I298" s="1">
        <f t="shared" ca="1" si="6"/>
        <v>42423</v>
      </c>
      <c r="J298">
        <v>0</v>
      </c>
      <c r="K298" t="e">
        <f>VLOOKUP([2]UNBOUNDCSV!B377,[2]VENUEID!$A$2:$B$28,2,TRUE)</f>
        <v>#N/A</v>
      </c>
      <c r="L298" t="s">
        <v>161</v>
      </c>
      <c r="M298">
        <f>VLOOKUP(DATA_GOES_HERE!Y295,VENUEID!$A$2:$B$28,2,TRUE)</f>
        <v>32113</v>
      </c>
      <c r="N298">
        <f>VLOOKUP(DATA_GOES_HERE!AH295,eventTypeID!$A:$C,3,TRUE)</f>
        <v>47</v>
      </c>
      <c r="Q298" t="e">
        <f>VLOOKUP([2]UNBOUNDCSV!B295,[2]VENUEID!$A$2:$C$25,3,TRUE)</f>
        <v>#N/A</v>
      </c>
      <c r="R298" s="8">
        <f>DATA_GOES_HERE!M200</f>
        <v>0.42708333333333331</v>
      </c>
      <c r="W298" t="str">
        <f>IF(DATA_GOES_HERE!L200="Monday",1," ")</f>
        <v xml:space="preserve"> </v>
      </c>
      <c r="X298" t="str">
        <f>IF(DATA_GOES_HERE!L200="Tuesday",1," ")</f>
        <v xml:space="preserve"> </v>
      </c>
      <c r="Y298">
        <f>IF(DATA_GOES_HERE!L200="Wednesday",1," ")</f>
        <v>1</v>
      </c>
      <c r="Z298" t="str">
        <f>IF(DATA_GOES_HERE!L200="Thursday",1," ")</f>
        <v xml:space="preserve"> </v>
      </c>
      <c r="AA298" t="str">
        <f>IF(DATA_GOES_HERE!L200="Friday",1," ")</f>
        <v xml:space="preserve"> </v>
      </c>
      <c r="AB298" t="str">
        <f>IF(DATA_GOES_HERE!L200="Saturday",1," ")</f>
        <v xml:space="preserve"> </v>
      </c>
      <c r="AC298" t="str">
        <f>IF(DATA_GOES_HERE!L200="Sunday",1," ")</f>
        <v xml:space="preserve"> </v>
      </c>
    </row>
    <row r="299" spans="1:29" x14ac:dyDescent="0.25">
      <c r="A299" s="7" t="str">
        <f>[2]NOWPLAYING!A300</f>
        <v>kcook</v>
      </c>
      <c r="B299" t="str">
        <f>DATA_GOES_HERE!A296</f>
        <v xml:space="preserve"> Teen Time: Hangout</v>
      </c>
      <c r="E299" s="9" t="str">
        <f>IF(DATA_GOES_HERE!F201,F299,"")</f>
        <v/>
      </c>
      <c r="F299" t="str">
        <f>DATA_GOES_HERE!AI296</f>
        <v>Every Tuesday. Have some fun playing video games, drawing, and just hanging out with friends!</v>
      </c>
      <c r="G299" s="1">
        <f>DATA_GOES_HERE!J296</f>
        <v>42451</v>
      </c>
      <c r="H299" s="1">
        <f>DATA_GOES_HERE!R296</f>
        <v>42451</v>
      </c>
      <c r="I299" s="1">
        <f t="shared" ca="1" si="6"/>
        <v>42423</v>
      </c>
      <c r="J299">
        <v>0</v>
      </c>
      <c r="K299" t="e">
        <f>VLOOKUP([2]UNBOUNDCSV!B378,[2]VENUEID!$A$2:$B$28,2,TRUE)</f>
        <v>#N/A</v>
      </c>
      <c r="L299" t="s">
        <v>161</v>
      </c>
      <c r="M299">
        <f>VLOOKUP(DATA_GOES_HERE!Y296,VENUEID!$A$2:$B$28,2,TRUE)</f>
        <v>32113</v>
      </c>
      <c r="N299">
        <f>VLOOKUP(DATA_GOES_HERE!AH296,eventTypeID!$A:$C,3,TRUE)</f>
        <v>47</v>
      </c>
      <c r="Q299" t="e">
        <f>VLOOKUP([2]UNBOUNDCSV!B296,[2]VENUEID!$A$2:$C$25,3,TRUE)</f>
        <v>#N/A</v>
      </c>
      <c r="R299" s="8">
        <f>DATA_GOES_HERE!M201</f>
        <v>0.46875</v>
      </c>
      <c r="W299" t="str">
        <f>IF(DATA_GOES_HERE!L201="Monday",1," ")</f>
        <v xml:space="preserve"> </v>
      </c>
      <c r="X299" t="str">
        <f>IF(DATA_GOES_HERE!L201="Tuesday",1," ")</f>
        <v xml:space="preserve"> </v>
      </c>
      <c r="Y299">
        <f>IF(DATA_GOES_HERE!L201="Wednesday",1," ")</f>
        <v>1</v>
      </c>
      <c r="Z299" t="str">
        <f>IF(DATA_GOES_HERE!L201="Thursday",1," ")</f>
        <v xml:space="preserve"> </v>
      </c>
      <c r="AA299" t="str">
        <f>IF(DATA_GOES_HERE!L201="Friday",1," ")</f>
        <v xml:space="preserve"> </v>
      </c>
      <c r="AB299" t="str">
        <f>IF(DATA_GOES_HERE!L201="Saturday",1," ")</f>
        <v xml:space="preserve"> </v>
      </c>
      <c r="AC299" t="str">
        <f>IF(DATA_GOES_HERE!L201="Sunday",1," ")</f>
        <v xml:space="preserve"> </v>
      </c>
    </row>
    <row r="300" spans="1:29" x14ac:dyDescent="0.25">
      <c r="A300" s="7" t="str">
        <f>[2]NOWPLAYING!A301</f>
        <v>kcook</v>
      </c>
      <c r="B300" t="str">
        <f>DATA_GOES_HERE!A297</f>
        <v xml:space="preserve"> Twilight Story Hour</v>
      </c>
      <c r="E300" s="9" t="e">
        <f>IF(DATA_GOES_HERE!#REF!,F300,"")</f>
        <v>#REF!</v>
      </c>
      <c r="F300" t="str">
        <f>DATA_GOES_HERE!AI297</f>
        <v>Every Tuesday. Join us for a fun family evening filled with stories and crafts.</v>
      </c>
      <c r="G300" s="1">
        <f>DATA_GOES_HERE!J297</f>
        <v>42451</v>
      </c>
      <c r="H300" s="1">
        <f>DATA_GOES_HERE!R297</f>
        <v>42451</v>
      </c>
      <c r="I300" s="1">
        <f t="shared" ca="1" si="6"/>
        <v>42423</v>
      </c>
      <c r="J300">
        <v>0</v>
      </c>
      <c r="K300" t="e">
        <f>VLOOKUP([2]UNBOUNDCSV!B379,[2]VENUEID!$A$2:$B$28,2,TRUE)</f>
        <v>#N/A</v>
      </c>
      <c r="L300" t="s">
        <v>161</v>
      </c>
      <c r="M300">
        <f>VLOOKUP(DATA_GOES_HERE!Y297,VENUEID!$A$2:$B$28,2,TRUE)</f>
        <v>32113</v>
      </c>
      <c r="N300">
        <f>VLOOKUP(DATA_GOES_HERE!AH297,eventTypeID!$A:$C,3,TRUE)</f>
        <v>47</v>
      </c>
      <c r="Q300" t="e">
        <f>VLOOKUP([2]UNBOUNDCSV!B297,[2]VENUEID!$A$2:$C$25,3,TRUE)</f>
        <v>#N/A</v>
      </c>
      <c r="R300" s="8" t="e">
        <f>DATA_GOES_HERE!#REF!</f>
        <v>#REF!</v>
      </c>
      <c r="W300" t="e">
        <f>IF(DATA_GOES_HERE!#REF!="Monday",1," ")</f>
        <v>#REF!</v>
      </c>
      <c r="X300" t="e">
        <f>IF(DATA_GOES_HERE!#REF!="Tuesday",1," ")</f>
        <v>#REF!</v>
      </c>
      <c r="Y300" t="e">
        <f>IF(DATA_GOES_HERE!#REF!="Wednesday",1," ")</f>
        <v>#REF!</v>
      </c>
      <c r="Z300" t="e">
        <f>IF(DATA_GOES_HERE!#REF!="Thursday",1," ")</f>
        <v>#REF!</v>
      </c>
      <c r="AA300" t="e">
        <f>IF(DATA_GOES_HERE!#REF!="Friday",1," ")</f>
        <v>#REF!</v>
      </c>
      <c r="AB300" t="e">
        <f>IF(DATA_GOES_HERE!#REF!="Saturday",1," ")</f>
        <v>#REF!</v>
      </c>
      <c r="AC300" t="e">
        <f>IF(DATA_GOES_HERE!#REF!="Sunday",1," ")</f>
        <v>#REF!</v>
      </c>
    </row>
    <row r="301" spans="1:29" x14ac:dyDescent="0.25">
      <c r="A301" s="7" t="str">
        <f>[2]NOWPLAYING!A302</f>
        <v>kcook</v>
      </c>
      <c r="B301" t="str">
        <f>DATA_GOES_HERE!A298</f>
        <v xml:space="preserve"> Reading on Your Mobile Device</v>
      </c>
      <c r="E301" s="9" t="e">
        <f>IF(DATA_GOES_HERE!#REF!,F301,"")</f>
        <v>#REF!</v>
      </c>
      <c r="F301" t="str">
        <f>DATA_GOES_HERE!AI298</f>
        <v>Every 4th Tuesday, learn to use your tablet or smartphone to access free ebooks, audiobooks, music, magazines, and movies from the library. Bring your library card and your device. Registration is required. Please call (615) 862-5860, ext. 3 to register.</v>
      </c>
      <c r="G301" s="1">
        <f>DATA_GOES_HERE!J298</f>
        <v>42451</v>
      </c>
      <c r="H301" s="1">
        <f>DATA_GOES_HERE!R298</f>
        <v>42451</v>
      </c>
      <c r="I301" s="1">
        <f t="shared" ca="1" si="6"/>
        <v>42423</v>
      </c>
      <c r="J301">
        <v>0</v>
      </c>
      <c r="K301" t="e">
        <f>VLOOKUP([2]UNBOUNDCSV!B380,[2]VENUEID!$A$2:$B$28,2,TRUE)</f>
        <v>#N/A</v>
      </c>
      <c r="L301" t="s">
        <v>161</v>
      </c>
      <c r="M301">
        <f>VLOOKUP(DATA_GOES_HERE!Y298,VENUEID!$A$2:$B$28,2,TRUE)</f>
        <v>32913</v>
      </c>
      <c r="N301">
        <f>VLOOKUP(DATA_GOES_HERE!AH298,eventTypeID!$A:$C,3,TRUE)</f>
        <v>11</v>
      </c>
      <c r="Q301" t="e">
        <f>VLOOKUP([2]UNBOUNDCSV!B298,[2]VENUEID!$A$2:$C$25,3,TRUE)</f>
        <v>#N/A</v>
      </c>
      <c r="R301" s="8" t="e">
        <f>DATA_GOES_HERE!#REF!</f>
        <v>#REF!</v>
      </c>
      <c r="W301" t="e">
        <f>IF(DATA_GOES_HERE!#REF!="Monday",1," ")</f>
        <v>#REF!</v>
      </c>
      <c r="X301" t="e">
        <f>IF(DATA_GOES_HERE!#REF!="Tuesday",1," ")</f>
        <v>#REF!</v>
      </c>
      <c r="Y301" t="e">
        <f>IF(DATA_GOES_HERE!#REF!="Wednesday",1," ")</f>
        <v>#REF!</v>
      </c>
      <c r="Z301" t="e">
        <f>IF(DATA_GOES_HERE!#REF!="Thursday",1," ")</f>
        <v>#REF!</v>
      </c>
      <c r="AA301" t="e">
        <f>IF(DATA_GOES_HERE!#REF!="Friday",1," ")</f>
        <v>#REF!</v>
      </c>
      <c r="AB301" t="e">
        <f>IF(DATA_GOES_HERE!#REF!="Saturday",1," ")</f>
        <v>#REF!</v>
      </c>
      <c r="AC301" t="e">
        <f>IF(DATA_GOES_HERE!#REF!="Sunday",1," ")</f>
        <v>#REF!</v>
      </c>
    </row>
    <row r="302" spans="1:29" x14ac:dyDescent="0.25">
      <c r="A302" s="7" t="str">
        <f>[2]NOWPLAYING!A303</f>
        <v>kcook</v>
      </c>
      <c r="B302" t="str">
        <f>DATA_GOES_HERE!A299</f>
        <v xml:space="preserve"> Internet Safety </v>
      </c>
      <c r="E302" s="9" t="e">
        <f>IF(DATA_GOES_HERE!#REF!,F302,"")</f>
        <v>#REF!</v>
      </c>
      <c r="F302" t="str">
        <f>DATA_GOES_HERE!AI299</f>
        <v>Internet fraud and scams are a real threat. This class covers how to stay safe online. Learn the importance of passwords and how to use them to keep your personal information safe when using the Internet.</v>
      </c>
      <c r="G302" s="1">
        <f>DATA_GOES_HERE!J299</f>
        <v>42452</v>
      </c>
      <c r="H302" s="1">
        <f>DATA_GOES_HERE!R299</f>
        <v>42452</v>
      </c>
      <c r="I302" s="1">
        <f t="shared" ref="I302:I333" ca="1" si="7">TODAY()</f>
        <v>42423</v>
      </c>
      <c r="J302">
        <v>0</v>
      </c>
      <c r="K302" t="e">
        <f>VLOOKUP([2]UNBOUNDCSV!B381,[2]VENUEID!$A$2:$B$28,2,TRUE)</f>
        <v>#N/A</v>
      </c>
      <c r="L302" t="s">
        <v>161</v>
      </c>
      <c r="M302">
        <f>VLOOKUP(DATA_GOES_HERE!Y299,VENUEID!$A$2:$B$28,2,TRUE)</f>
        <v>32113</v>
      </c>
      <c r="N302">
        <f>VLOOKUP(DATA_GOES_HERE!AH299,eventTypeID!$A:$C,3,TRUE)</f>
        <v>11</v>
      </c>
      <c r="Q302" t="e">
        <f>VLOOKUP([2]UNBOUNDCSV!B299,[2]VENUEID!$A$2:$C$25,3,TRUE)</f>
        <v>#N/A</v>
      </c>
      <c r="R302" s="8" t="e">
        <f>DATA_GOES_HERE!#REF!</f>
        <v>#REF!</v>
      </c>
      <c r="W302" t="e">
        <f>IF(DATA_GOES_HERE!#REF!="Monday",1," ")</f>
        <v>#REF!</v>
      </c>
      <c r="X302" t="e">
        <f>IF(DATA_GOES_HERE!#REF!="Tuesday",1," ")</f>
        <v>#REF!</v>
      </c>
      <c r="Y302" t="e">
        <f>IF(DATA_GOES_HERE!#REF!="Wednesday",1," ")</f>
        <v>#REF!</v>
      </c>
      <c r="Z302" t="e">
        <f>IF(DATA_GOES_HERE!#REF!="Thursday",1," ")</f>
        <v>#REF!</v>
      </c>
      <c r="AA302" t="e">
        <f>IF(DATA_GOES_HERE!#REF!="Friday",1," ")</f>
        <v>#REF!</v>
      </c>
      <c r="AB302" t="e">
        <f>IF(DATA_GOES_HERE!#REF!="Saturday",1," ")</f>
        <v>#REF!</v>
      </c>
      <c r="AC302" t="e">
        <f>IF(DATA_GOES_HERE!#REF!="Sunday",1," ")</f>
        <v>#REF!</v>
      </c>
    </row>
    <row r="303" spans="1:29" x14ac:dyDescent="0.25">
      <c r="A303" s="7" t="str">
        <f>[2]NOWPLAYING!A304</f>
        <v>kcook</v>
      </c>
      <c r="B303" t="str">
        <f>DATA_GOES_HERE!A300</f>
        <v xml:space="preserve"> Connecting Online for Seniors</v>
      </c>
      <c r="E303" s="9" t="str">
        <f>IF(DATA_GOES_HERE!F202,F303,"")</f>
        <v/>
      </c>
      <c r="F303" t="str">
        <f>DATA_GOES_HERE!AI300</f>
        <v>Perhaps your family and friends use sites like Facebook to stay in touch and share information. Not sure what social media is about? Come to the class to find out!</v>
      </c>
      <c r="G303" s="1">
        <f>DATA_GOES_HERE!J300</f>
        <v>42452</v>
      </c>
      <c r="H303" s="1">
        <f>DATA_GOES_HERE!R300</f>
        <v>42452</v>
      </c>
      <c r="I303" s="1">
        <f t="shared" ca="1" si="7"/>
        <v>42423</v>
      </c>
      <c r="J303">
        <v>0</v>
      </c>
      <c r="K303" t="e">
        <f>VLOOKUP([2]UNBOUNDCSV!B382,[2]VENUEID!$A$2:$B$28,2,TRUE)</f>
        <v>#N/A</v>
      </c>
      <c r="L303" t="s">
        <v>161</v>
      </c>
      <c r="M303">
        <f>VLOOKUP(DATA_GOES_HERE!Y300,VENUEID!$A$2:$B$28,2,TRUE)</f>
        <v>32113</v>
      </c>
      <c r="N303">
        <f>VLOOKUP(DATA_GOES_HERE!AH300,eventTypeID!$A:$C,3,TRUE)</f>
        <v>11</v>
      </c>
      <c r="Q303" t="e">
        <f>VLOOKUP([2]UNBOUNDCSV!B300,[2]VENUEID!$A$2:$C$25,3,TRUE)</f>
        <v>#N/A</v>
      </c>
      <c r="R303" s="8">
        <f>DATA_GOES_HERE!M202</f>
        <v>0.58333333333333337</v>
      </c>
      <c r="W303" t="str">
        <f>IF(DATA_GOES_HERE!L202="Monday",1," ")</f>
        <v xml:space="preserve"> </v>
      </c>
      <c r="X303" t="str">
        <f>IF(DATA_GOES_HERE!L202="Tuesday",1," ")</f>
        <v xml:space="preserve"> </v>
      </c>
      <c r="Y303">
        <f>IF(DATA_GOES_HERE!L202="Wednesday",1," ")</f>
        <v>1</v>
      </c>
      <c r="Z303" t="str">
        <f>IF(DATA_GOES_HERE!L202="Thursday",1," ")</f>
        <v xml:space="preserve"> </v>
      </c>
      <c r="AA303" t="str">
        <f>IF(DATA_GOES_HERE!L202="Friday",1," ")</f>
        <v xml:space="preserve"> </v>
      </c>
      <c r="AB303" t="str">
        <f>IF(DATA_GOES_HERE!L202="Saturday",1," ")</f>
        <v xml:space="preserve"> </v>
      </c>
      <c r="AC303" t="str">
        <f>IF(DATA_GOES_HERE!L202="Sunday",1," ")</f>
        <v xml:space="preserve"> </v>
      </c>
    </row>
    <row r="304" spans="1:29" x14ac:dyDescent="0.25">
      <c r="A304" s="7" t="str">
        <f>[2]NOWPLAYING!A305</f>
        <v>kcook</v>
      </c>
      <c r="B304" t="str">
        <f>DATA_GOES_HERE!A301</f>
        <v xml:space="preserve"> Teen Time: In it to Win It Wednesdays</v>
      </c>
      <c r="E304" s="9" t="str">
        <f>IF(DATA_GOES_HERE!F203,F304,"")</f>
        <v/>
      </c>
      <c r="F304" t="str">
        <f>DATA_GOES_HERE!AI301</f>
        <v>Every Wednesday. Join us to play a variety of board games and card games!</v>
      </c>
      <c r="G304" s="1">
        <f>DATA_GOES_HERE!J301</f>
        <v>42452</v>
      </c>
      <c r="H304" s="1">
        <f>DATA_GOES_HERE!R301</f>
        <v>42452</v>
      </c>
      <c r="I304" s="1">
        <f t="shared" ca="1" si="7"/>
        <v>42423</v>
      </c>
      <c r="J304">
        <v>0</v>
      </c>
      <c r="K304" t="e">
        <f>VLOOKUP([2]UNBOUNDCSV!B383,[2]VENUEID!$A$2:$B$28,2,TRUE)</f>
        <v>#N/A</v>
      </c>
      <c r="L304" t="s">
        <v>161</v>
      </c>
      <c r="M304">
        <f>VLOOKUP(DATA_GOES_HERE!Y301,VENUEID!$A$2:$B$28,2,TRUE)</f>
        <v>32113</v>
      </c>
      <c r="N304">
        <f>VLOOKUP(DATA_GOES_HERE!AH301,eventTypeID!$A:$C,3,TRUE)</f>
        <v>47</v>
      </c>
      <c r="Q304" t="e">
        <f>VLOOKUP([2]UNBOUNDCSV!B301,[2]VENUEID!$A$2:$C$25,3,TRUE)</f>
        <v>#N/A</v>
      </c>
      <c r="R304" s="8">
        <f>DATA_GOES_HERE!M203</f>
        <v>0.67708333333333337</v>
      </c>
      <c r="W304" t="str">
        <f>IF(DATA_GOES_HERE!L203="Monday",1," ")</f>
        <v xml:space="preserve"> </v>
      </c>
      <c r="X304" t="str">
        <f>IF(DATA_GOES_HERE!L203="Tuesday",1," ")</f>
        <v xml:space="preserve"> </v>
      </c>
      <c r="Y304">
        <f>IF(DATA_GOES_HERE!L203="Wednesday",1," ")</f>
        <v>1</v>
      </c>
      <c r="Z304" t="str">
        <f>IF(DATA_GOES_HERE!L203="Thursday",1," ")</f>
        <v xml:space="preserve"> </v>
      </c>
      <c r="AA304" t="str">
        <f>IF(DATA_GOES_HERE!L203="Friday",1," ")</f>
        <v xml:space="preserve"> </v>
      </c>
      <c r="AB304" t="str">
        <f>IF(DATA_GOES_HERE!L203="Saturday",1," ")</f>
        <v xml:space="preserve"> </v>
      </c>
      <c r="AC304" t="str">
        <f>IF(DATA_GOES_HERE!L203="Sunday",1," ")</f>
        <v xml:space="preserve"> </v>
      </c>
    </row>
    <row r="305" spans="1:29" x14ac:dyDescent="0.25">
      <c r="A305" s="7" t="str">
        <f>[2]NOWPLAYING!A306</f>
        <v>kcook</v>
      </c>
      <c r="B305" t="str">
        <f>DATA_GOES_HERE!A302</f>
        <v xml:space="preserve"> AARP Tax Filing Assistance</v>
      </c>
      <c r="E305" s="9" t="str">
        <f>IF(DATA_GOES_HERE!F204,F305,"")</f>
        <v/>
      </c>
      <c r="F305" t="str">
        <f>DATA_GOES_HERE!AI302</f>
        <v>AARP is providing income tax filing assistance at select library locations. \n\nPlease bring photo identification for the taxpayer and spouse and Social Security Cards for everyone listed on the return. A copy of last year&amp;rsquo;s tax return and other relevant tax documents will be required.</v>
      </c>
      <c r="G305" s="1">
        <f>DATA_GOES_HERE!J302</f>
        <v>42453</v>
      </c>
      <c r="H305" s="1">
        <f>DATA_GOES_HERE!R302</f>
        <v>42453</v>
      </c>
      <c r="I305" s="1">
        <f t="shared" ca="1" si="7"/>
        <v>42423</v>
      </c>
      <c r="J305">
        <v>0</v>
      </c>
      <c r="K305" t="e">
        <f>VLOOKUP([2]UNBOUNDCSV!B384,[2]VENUEID!$A$2:$B$28,2,TRUE)</f>
        <v>#N/A</v>
      </c>
      <c r="L305" t="s">
        <v>161</v>
      </c>
      <c r="M305">
        <f>VLOOKUP(DATA_GOES_HERE!Y302,VENUEID!$A$2:$B$28,2,TRUE)</f>
        <v>32113</v>
      </c>
      <c r="N305">
        <f>VLOOKUP(DATA_GOES_HERE!AH302,eventTypeID!$A:$C,3,TRUE)</f>
        <v>11</v>
      </c>
      <c r="Q305" t="e">
        <f>VLOOKUP([2]UNBOUNDCSV!B302,[2]VENUEID!$A$2:$C$25,3,TRUE)</f>
        <v>#N/A</v>
      </c>
      <c r="R305" s="8">
        <f>DATA_GOES_HERE!M204</f>
        <v>0.6875</v>
      </c>
      <c r="W305" t="str">
        <f>IF(DATA_GOES_HERE!L204="Monday",1," ")</f>
        <v xml:space="preserve"> </v>
      </c>
      <c r="X305" t="str">
        <f>IF(DATA_GOES_HERE!L204="Tuesday",1," ")</f>
        <v xml:space="preserve"> </v>
      </c>
      <c r="Y305">
        <f>IF(DATA_GOES_HERE!L204="Wednesday",1," ")</f>
        <v>1</v>
      </c>
      <c r="Z305" t="str">
        <f>IF(DATA_GOES_HERE!L204="Thursday",1," ")</f>
        <v xml:space="preserve"> </v>
      </c>
      <c r="AA305" t="str">
        <f>IF(DATA_GOES_HERE!L204="Friday",1," ")</f>
        <v xml:space="preserve"> </v>
      </c>
      <c r="AB305" t="str">
        <f>IF(DATA_GOES_HERE!L204="Saturday",1," ")</f>
        <v xml:space="preserve"> </v>
      </c>
      <c r="AC305" t="str">
        <f>IF(DATA_GOES_HERE!L204="Sunday",1," ")</f>
        <v xml:space="preserve"> </v>
      </c>
    </row>
    <row r="306" spans="1:29" x14ac:dyDescent="0.25">
      <c r="A306" s="7" t="str">
        <f>[2]NOWPLAYING!A307</f>
        <v>kcook</v>
      </c>
      <c r="B306" t="str">
        <f>DATA_GOES_HERE!A303</f>
        <v xml:space="preserve"> Tech Thursday</v>
      </c>
      <c r="E306" s="9" t="str">
        <f>IF(DATA_GOES_HERE!F205,F306,"")</f>
        <v/>
      </c>
      <c r="F306" t="str">
        <f>DATA_GOES_HERE!AI303</f>
        <v>Every Thursday, come explore cutting-edge technology with Studio NPL.</v>
      </c>
      <c r="G306" s="1">
        <f>DATA_GOES_HERE!J303</f>
        <v>42453</v>
      </c>
      <c r="H306" s="1">
        <f>DATA_GOES_HERE!R303</f>
        <v>42453</v>
      </c>
      <c r="I306" s="1">
        <f t="shared" ca="1" si="7"/>
        <v>42423</v>
      </c>
      <c r="J306">
        <v>0</v>
      </c>
      <c r="K306" t="e">
        <f>VLOOKUP([2]UNBOUNDCSV!B385,[2]VENUEID!$A$2:$B$28,2,TRUE)</f>
        <v>#N/A</v>
      </c>
      <c r="L306" t="s">
        <v>161</v>
      </c>
      <c r="M306">
        <f>VLOOKUP(DATA_GOES_HERE!Y303,VENUEID!$A$2:$B$28,2,TRUE)</f>
        <v>32913</v>
      </c>
      <c r="N306">
        <f>VLOOKUP(DATA_GOES_HERE!AH303,eventTypeID!$A:$C,3,TRUE)</f>
        <v>35</v>
      </c>
      <c r="Q306" t="e">
        <f>VLOOKUP([2]UNBOUNDCSV!B303,[2]VENUEID!$A$2:$C$25,3,TRUE)</f>
        <v>#N/A</v>
      </c>
      <c r="R306" s="8">
        <f>DATA_GOES_HERE!M205</f>
        <v>0.42708333333333331</v>
      </c>
      <c r="W306" t="str">
        <f>IF(DATA_GOES_HERE!L205="Monday",1," ")</f>
        <v xml:space="preserve"> </v>
      </c>
      <c r="X306" t="str">
        <f>IF(DATA_GOES_HERE!L205="Tuesday",1," ")</f>
        <v xml:space="preserve"> </v>
      </c>
      <c r="Y306" t="str">
        <f>IF(DATA_GOES_HERE!L205="Wednesday",1," ")</f>
        <v xml:space="preserve"> </v>
      </c>
      <c r="Z306">
        <f>IF(DATA_GOES_HERE!L205="Thursday",1," ")</f>
        <v>1</v>
      </c>
      <c r="AA306" t="str">
        <f>IF(DATA_GOES_HERE!L205="Friday",1," ")</f>
        <v xml:space="preserve"> </v>
      </c>
      <c r="AB306" t="str">
        <f>IF(DATA_GOES_HERE!L205="Saturday",1," ")</f>
        <v xml:space="preserve"> </v>
      </c>
      <c r="AC306" t="str">
        <f>IF(DATA_GOES_HERE!L205="Sunday",1," ")</f>
        <v xml:space="preserve"> </v>
      </c>
    </row>
    <row r="307" spans="1:29" x14ac:dyDescent="0.25">
      <c r="A307" s="7" t="str">
        <f>[2]NOWPLAYING!A308</f>
        <v>kcook</v>
      </c>
      <c r="B307" t="str">
        <f>DATA_GOES_HERE!A304</f>
        <v xml:space="preserve"> Teen Time: Movie Madness</v>
      </c>
      <c r="E307" s="9" t="str">
        <f>IF(DATA_GOES_HERE!F206,F307,"")</f>
        <v/>
      </c>
      <c r="F307" t="str">
        <f>DATA_GOES_HERE!AI304</f>
        <v>Last Thursday. Join us to watch a movie and enjoy some snacks!</v>
      </c>
      <c r="G307" s="1">
        <f>DATA_GOES_HERE!J304</f>
        <v>42453</v>
      </c>
      <c r="H307" s="1">
        <f>DATA_GOES_HERE!R304</f>
        <v>42453</v>
      </c>
      <c r="I307" s="1">
        <f t="shared" ca="1" si="7"/>
        <v>42423</v>
      </c>
      <c r="J307">
        <v>0</v>
      </c>
      <c r="K307" t="e">
        <f>VLOOKUP([2]UNBOUNDCSV!B386,[2]VENUEID!$A$2:$B$28,2,TRUE)</f>
        <v>#N/A</v>
      </c>
      <c r="L307" t="s">
        <v>161</v>
      </c>
      <c r="M307">
        <f>VLOOKUP(DATA_GOES_HERE!Y304,VENUEID!$A$2:$B$28,2,TRUE)</f>
        <v>32113</v>
      </c>
      <c r="N307">
        <f>VLOOKUP(DATA_GOES_HERE!AH304,eventTypeID!$A:$C,3,TRUE)</f>
        <v>47</v>
      </c>
      <c r="Q307" t="e">
        <f>VLOOKUP([2]UNBOUNDCSV!B304,[2]VENUEID!$A$2:$C$25,3,TRUE)</f>
        <v>#N/A</v>
      </c>
      <c r="R307" s="8">
        <f>DATA_GOES_HERE!M206</f>
        <v>0.5625</v>
      </c>
      <c r="W307" t="str">
        <f>IF(DATA_GOES_HERE!L206="Monday",1," ")</f>
        <v xml:space="preserve"> </v>
      </c>
      <c r="X307" t="str">
        <f>IF(DATA_GOES_HERE!L206="Tuesday",1," ")</f>
        <v xml:space="preserve"> </v>
      </c>
      <c r="Y307" t="str">
        <f>IF(DATA_GOES_HERE!L206="Wednesday",1," ")</f>
        <v xml:space="preserve"> </v>
      </c>
      <c r="Z307">
        <f>IF(DATA_GOES_HERE!L206="Thursday",1," ")</f>
        <v>1</v>
      </c>
      <c r="AA307" t="str">
        <f>IF(DATA_GOES_HERE!L206="Friday",1," ")</f>
        <v xml:space="preserve"> </v>
      </c>
      <c r="AB307" t="str">
        <f>IF(DATA_GOES_HERE!L206="Saturday",1," ")</f>
        <v xml:space="preserve"> </v>
      </c>
      <c r="AC307" t="str">
        <f>IF(DATA_GOES_HERE!L206="Sunday",1," ")</f>
        <v xml:space="preserve"> </v>
      </c>
    </row>
    <row r="308" spans="1:29" x14ac:dyDescent="0.25">
      <c r="A308" s="7" t="str">
        <f>[2]NOWPLAYING!A309</f>
        <v>kcook</v>
      </c>
      <c r="B308" t="str">
        <f>DATA_GOES_HERE!A305</f>
        <v xml:space="preserve"> Anime Movie Thursdays</v>
      </c>
      <c r="E308" s="9" t="str">
        <f>IF(DATA_GOES_HERE!F207,F308,"")</f>
        <v/>
      </c>
      <c r="F308" t="str">
        <f>DATA_GOES_HERE!AI305</f>
        <v>Come out and join us for screenings of some of your favorite anime and manga movies and TV shows!</v>
      </c>
      <c r="G308" s="1">
        <f>DATA_GOES_HERE!J305</f>
        <v>42453</v>
      </c>
      <c r="H308" s="1">
        <f>DATA_GOES_HERE!R305</f>
        <v>42453</v>
      </c>
      <c r="I308" s="1">
        <f t="shared" ca="1" si="7"/>
        <v>42423</v>
      </c>
      <c r="J308">
        <v>0</v>
      </c>
      <c r="K308" t="e">
        <f>VLOOKUP([2]UNBOUNDCSV!B387,[2]VENUEID!$A$2:$B$28,2,TRUE)</f>
        <v>#N/A</v>
      </c>
      <c r="L308" t="s">
        <v>161</v>
      </c>
      <c r="M308">
        <f>VLOOKUP(DATA_GOES_HERE!Y305,VENUEID!$A$2:$B$28,2,TRUE)</f>
        <v>32113</v>
      </c>
      <c r="N308">
        <f>VLOOKUP(DATA_GOES_HERE!AH305,eventTypeID!$A:$C,3,TRUE)</f>
        <v>47</v>
      </c>
      <c r="Q308" t="e">
        <f>VLOOKUP([2]UNBOUNDCSV!B305,[2]VENUEID!$A$2:$C$25,3,TRUE)</f>
        <v>#N/A</v>
      </c>
      <c r="R308" s="8">
        <f>DATA_GOES_HERE!M207</f>
        <v>0.67708333333333337</v>
      </c>
      <c r="W308" t="str">
        <f>IF(DATA_GOES_HERE!L207="Monday",1," ")</f>
        <v xml:space="preserve"> </v>
      </c>
      <c r="X308" t="str">
        <f>IF(DATA_GOES_HERE!L207="Tuesday",1," ")</f>
        <v xml:space="preserve"> </v>
      </c>
      <c r="Y308" t="str">
        <f>IF(DATA_GOES_HERE!L207="Wednesday",1," ")</f>
        <v xml:space="preserve"> </v>
      </c>
      <c r="Z308">
        <f>IF(DATA_GOES_HERE!L207="Thursday",1," ")</f>
        <v>1</v>
      </c>
      <c r="AA308" t="str">
        <f>IF(DATA_GOES_HERE!L207="Friday",1," ")</f>
        <v xml:space="preserve"> </v>
      </c>
      <c r="AB308" t="str">
        <f>IF(DATA_GOES_HERE!L207="Saturday",1," ")</f>
        <v xml:space="preserve"> </v>
      </c>
      <c r="AC308" t="str">
        <f>IF(DATA_GOES_HERE!L207="Sunday",1," ")</f>
        <v xml:space="preserve"> </v>
      </c>
    </row>
    <row r="309" spans="1:29" x14ac:dyDescent="0.25">
      <c r="A309" s="7" t="str">
        <f>[2]NOWPLAYING!A310</f>
        <v>kcook</v>
      </c>
      <c r="B309" t="str">
        <f>DATA_GOES_HERE!A306</f>
        <v xml:space="preserve"> Yoga</v>
      </c>
      <c r="E309" s="9" t="str">
        <f>IF(DATA_GOES_HERE!F208,F309,"")</f>
        <v/>
      </c>
      <c r="F309" t="str">
        <f>DATA_GOES_HERE!AI306</f>
        <v>Every Thursday, come practice yoga with us! Please bring a mat or towel.</v>
      </c>
      <c r="G309" s="1">
        <f>DATA_GOES_HERE!J306</f>
        <v>42453</v>
      </c>
      <c r="H309" s="1">
        <f>DATA_GOES_HERE!R306</f>
        <v>42453</v>
      </c>
      <c r="I309" s="1">
        <f t="shared" ca="1" si="7"/>
        <v>42423</v>
      </c>
      <c r="J309">
        <v>0</v>
      </c>
      <c r="K309" t="e">
        <f>VLOOKUP([2]UNBOUNDCSV!B388,[2]VENUEID!$A$2:$B$28,2,TRUE)</f>
        <v>#N/A</v>
      </c>
      <c r="L309" t="s">
        <v>161</v>
      </c>
      <c r="M309">
        <f>VLOOKUP(DATA_GOES_HERE!Y306,VENUEID!$A$2:$B$28,2,TRUE)</f>
        <v>32913</v>
      </c>
      <c r="N309">
        <f>VLOOKUP(DATA_GOES_HERE!AH306,eventTypeID!$A:$C,3,TRUE)</f>
        <v>11</v>
      </c>
      <c r="Q309" t="e">
        <f>VLOOKUP([2]UNBOUNDCSV!B306,[2]VENUEID!$A$2:$C$25,3,TRUE)</f>
        <v>#N/A</v>
      </c>
      <c r="R309" s="8">
        <f>DATA_GOES_HERE!M208</f>
        <v>0.6875</v>
      </c>
      <c r="W309" t="str">
        <f>IF(DATA_GOES_HERE!L208="Monday",1," ")</f>
        <v xml:space="preserve"> </v>
      </c>
      <c r="X309" t="str">
        <f>IF(DATA_GOES_HERE!L208="Tuesday",1," ")</f>
        <v xml:space="preserve"> </v>
      </c>
      <c r="Y309" t="str">
        <f>IF(DATA_GOES_HERE!L208="Wednesday",1," ")</f>
        <v xml:space="preserve"> </v>
      </c>
      <c r="Z309">
        <f>IF(DATA_GOES_HERE!L208="Thursday",1," ")</f>
        <v>1</v>
      </c>
      <c r="AA309" t="str">
        <f>IF(DATA_GOES_HERE!L208="Friday",1," ")</f>
        <v xml:space="preserve"> </v>
      </c>
      <c r="AB309" t="str">
        <f>IF(DATA_GOES_HERE!L208="Saturday",1," ")</f>
        <v xml:space="preserve"> </v>
      </c>
      <c r="AC309" t="str">
        <f>IF(DATA_GOES_HERE!L208="Sunday",1," ")</f>
        <v xml:space="preserve"> </v>
      </c>
    </row>
    <row r="310" spans="1:29" x14ac:dyDescent="0.25">
      <c r="A310" s="7" t="str">
        <f>[2]NOWPLAYING!A311</f>
        <v>kcook</v>
      </c>
      <c r="B310" t="str">
        <f>DATA_GOES_HERE!A307</f>
        <v xml:space="preserve"> CLOSED: Easter Sunday</v>
      </c>
      <c r="E310" s="9" t="str">
        <f>IF(DATA_GOES_HERE!F209,F310,"")</f>
        <v/>
      </c>
      <c r="F310" t="str">
        <f>DATA_GOES_HERE!AI307</f>
        <v>All library locations are closed. Please use book drops for returns.</v>
      </c>
      <c r="G310" s="1">
        <f>DATA_GOES_HERE!J307</f>
        <v>42456</v>
      </c>
      <c r="H310" s="1">
        <f>DATA_GOES_HERE!R307</f>
        <v>42456</v>
      </c>
      <c r="I310" s="1">
        <f t="shared" ca="1" si="7"/>
        <v>42423</v>
      </c>
      <c r="J310">
        <v>0</v>
      </c>
      <c r="K310" t="e">
        <f>VLOOKUP([2]UNBOUNDCSV!B389,[2]VENUEID!$A$2:$B$28,2,TRUE)</f>
        <v>#N/A</v>
      </c>
      <c r="L310" t="s">
        <v>161</v>
      </c>
      <c r="M310" t="e">
        <f>VLOOKUP(DATA_GOES_HERE!Y307,VENUEID!$A$2:$B$28,2,TRUE)</f>
        <v>#N/A</v>
      </c>
      <c r="N310" t="e">
        <f>VLOOKUP(DATA_GOES_HERE!AH307,eventTypeID!$A:$C,3,TRUE)</f>
        <v>#VALUE!</v>
      </c>
      <c r="Q310" t="e">
        <f>VLOOKUP([2]UNBOUNDCSV!B307,[2]VENUEID!$A$2:$C$25,3,TRUE)</f>
        <v>#N/A</v>
      </c>
      <c r="R310" s="8">
        <f>DATA_GOES_HERE!M209</f>
        <v>0.75</v>
      </c>
      <c r="W310" t="str">
        <f>IF(DATA_GOES_HERE!L209="Monday",1," ")</f>
        <v xml:space="preserve"> </v>
      </c>
      <c r="X310" t="str">
        <f>IF(DATA_GOES_HERE!L209="Tuesday",1," ")</f>
        <v xml:space="preserve"> </v>
      </c>
      <c r="Y310" t="str">
        <f>IF(DATA_GOES_HERE!L209="Wednesday",1," ")</f>
        <v xml:space="preserve"> </v>
      </c>
      <c r="Z310">
        <f>IF(DATA_GOES_HERE!L209="Thursday",1," ")</f>
        <v>1</v>
      </c>
      <c r="AA310" t="str">
        <f>IF(DATA_GOES_HERE!L209="Friday",1," ")</f>
        <v xml:space="preserve"> </v>
      </c>
      <c r="AB310" t="str">
        <f>IF(DATA_GOES_HERE!L209="Saturday",1," ")</f>
        <v xml:space="preserve"> </v>
      </c>
      <c r="AC310" t="str">
        <f>IF(DATA_GOES_HERE!L209="Sunday",1," ")</f>
        <v xml:space="preserve"> </v>
      </c>
    </row>
    <row r="311" spans="1:29" x14ac:dyDescent="0.25">
      <c r="A311" s="7" t="str">
        <f>[2]NOWPLAYING!A312</f>
        <v>kcook</v>
      </c>
      <c r="B311" t="str">
        <f>DATA_GOES_HERE!A308</f>
        <v xml:space="preserve"> Preschool Story Time</v>
      </c>
      <c r="E311" s="9" t="str">
        <f>IF(DATA_GOES_HERE!F210,F311,"")</f>
        <v/>
      </c>
      <c r="F311" t="str">
        <f>DATA_GOES_HERE!AI308</f>
        <v>Every Tuesday. Join us for stories, songs and crafts.</v>
      </c>
      <c r="G311" s="1">
        <f>DATA_GOES_HERE!J308</f>
        <v>42457</v>
      </c>
      <c r="H311" s="1">
        <f>DATA_GOES_HERE!R308</f>
        <v>42457</v>
      </c>
      <c r="I311" s="1">
        <f t="shared" ca="1" si="7"/>
        <v>42423</v>
      </c>
      <c r="J311">
        <v>0</v>
      </c>
      <c r="K311" t="e">
        <f>VLOOKUP([2]UNBOUNDCSV!B390,[2]VENUEID!$A$2:$B$28,2,TRUE)</f>
        <v>#N/A</v>
      </c>
      <c r="L311" t="s">
        <v>161</v>
      </c>
      <c r="M311">
        <f>VLOOKUP(DATA_GOES_HERE!Y308,VENUEID!$A$2:$B$28,2,TRUE)</f>
        <v>32913</v>
      </c>
      <c r="N311">
        <f>VLOOKUP(DATA_GOES_HERE!AH308,eventTypeID!$A:$C,3,TRUE)</f>
        <v>6</v>
      </c>
      <c r="Q311" t="e">
        <f>VLOOKUP([2]UNBOUNDCSV!B308,[2]VENUEID!$A$2:$C$25,3,TRUE)</f>
        <v>#N/A</v>
      </c>
      <c r="R311" s="8">
        <f>DATA_GOES_HERE!M210</f>
        <v>0.67708333333333337</v>
      </c>
      <c r="W311" t="str">
        <f>IF(DATA_GOES_HERE!L210="Monday",1," ")</f>
        <v xml:space="preserve"> </v>
      </c>
      <c r="X311" t="str">
        <f>IF(DATA_GOES_HERE!L210="Tuesday",1," ")</f>
        <v xml:space="preserve"> </v>
      </c>
      <c r="Y311" t="str">
        <f>IF(DATA_GOES_HERE!L210="Wednesday",1," ")</f>
        <v xml:space="preserve"> </v>
      </c>
      <c r="Z311" t="str">
        <f>IF(DATA_GOES_HERE!L210="Thursday",1," ")</f>
        <v xml:space="preserve"> </v>
      </c>
      <c r="AA311">
        <f>IF(DATA_GOES_HERE!L210="Friday",1," ")</f>
        <v>1</v>
      </c>
      <c r="AB311" t="str">
        <f>IF(DATA_GOES_HERE!L210="Saturday",1," ")</f>
        <v xml:space="preserve"> </v>
      </c>
      <c r="AC311" t="str">
        <f>IF(DATA_GOES_HERE!L210="Sunday",1," ")</f>
        <v xml:space="preserve"> </v>
      </c>
    </row>
    <row r="312" spans="1:29" x14ac:dyDescent="0.25">
      <c r="A312" s="7" t="str">
        <f>[2]NOWPLAYING!A313</f>
        <v>kcook</v>
      </c>
      <c r="B312" t="str">
        <f>DATA_GOES_HERE!A309</f>
        <v xml:space="preserve"> Preschool Story Time</v>
      </c>
      <c r="E312" s="9" t="str">
        <f>IF(DATA_GOES_HERE!F211,F312,"")</f>
        <v/>
      </c>
      <c r="F312" t="str">
        <f>DATA_GOES_HERE!AI309</f>
        <v>Be part of the fun, sharing stories, songs, dancing and sometimes crafts!</v>
      </c>
      <c r="G312" s="1">
        <f>DATA_GOES_HERE!J309</f>
        <v>42457</v>
      </c>
      <c r="H312" s="1">
        <f>DATA_GOES_HERE!R309</f>
        <v>42457</v>
      </c>
      <c r="I312" s="1">
        <f t="shared" ca="1" si="7"/>
        <v>42423</v>
      </c>
      <c r="J312">
        <v>0</v>
      </c>
      <c r="K312" t="e">
        <f>VLOOKUP([2]UNBOUNDCSV!B391,[2]VENUEID!$A$2:$B$28,2,TRUE)</f>
        <v>#N/A</v>
      </c>
      <c r="L312" t="s">
        <v>161</v>
      </c>
      <c r="M312">
        <f>VLOOKUP(DATA_GOES_HERE!Y309,VENUEID!$A$2:$B$28,2,TRUE)</f>
        <v>32949</v>
      </c>
      <c r="N312">
        <f>VLOOKUP(DATA_GOES_HERE!AH309,eventTypeID!$A:$C,3,TRUE)</f>
        <v>47</v>
      </c>
      <c r="Q312" t="e">
        <f>VLOOKUP([2]UNBOUNDCSV!B309,[2]VENUEID!$A$2:$C$25,3,TRUE)</f>
        <v>#N/A</v>
      </c>
      <c r="R312" s="8">
        <f>DATA_GOES_HERE!M211</f>
        <v>0.42708333333333331</v>
      </c>
      <c r="W312" t="str">
        <f>IF(DATA_GOES_HERE!L211="Monday",1," ")</f>
        <v xml:space="preserve"> </v>
      </c>
      <c r="X312" t="str">
        <f>IF(DATA_GOES_HERE!L211="Tuesday",1," ")</f>
        <v xml:space="preserve"> </v>
      </c>
      <c r="Y312" t="str">
        <f>IF(DATA_GOES_HERE!L211="Wednesday",1," ")</f>
        <v xml:space="preserve"> </v>
      </c>
      <c r="Z312" t="str">
        <f>IF(DATA_GOES_HERE!L211="Thursday",1," ")</f>
        <v xml:space="preserve"> </v>
      </c>
      <c r="AA312" t="str">
        <f>IF(DATA_GOES_HERE!L211="Friday",1," ")</f>
        <v xml:space="preserve"> </v>
      </c>
      <c r="AB312">
        <f>IF(DATA_GOES_HERE!L211="Saturday",1," ")</f>
        <v>1</v>
      </c>
      <c r="AC312" t="str">
        <f>IF(DATA_GOES_HERE!L211="Sunday",1," ")</f>
        <v xml:space="preserve"> </v>
      </c>
    </row>
    <row r="313" spans="1:29" x14ac:dyDescent="0.25">
      <c r="A313" s="7" t="str">
        <f>[2]NOWPLAYING!A314</f>
        <v>kcook</v>
      </c>
      <c r="B313" t="str">
        <f>DATA_GOES_HERE!A310</f>
        <v xml:space="preserve"> Dragon Ball Z: Xenoverse Tournament</v>
      </c>
      <c r="E313" s="9" t="str">
        <f>IF(DATA_GOES_HERE!F212,F313,"")</f>
        <v/>
      </c>
      <c r="F313" t="str">
        <f>DATA_GOES_HERE!AI310</f>
        <v>Every Monday in March, compete against your friends in a Single-Elimination Dragon Ball Z Fighting Tournament! Part of Animanga Month.</v>
      </c>
      <c r="G313" s="1">
        <f>DATA_GOES_HERE!J310</f>
        <v>42457</v>
      </c>
      <c r="H313" s="1">
        <f>DATA_GOES_HERE!R310</f>
        <v>42457</v>
      </c>
      <c r="I313" s="1">
        <f t="shared" ca="1" si="7"/>
        <v>42423</v>
      </c>
      <c r="J313">
        <v>0</v>
      </c>
      <c r="K313" t="e">
        <f>VLOOKUP([2]UNBOUNDCSV!B392,[2]VENUEID!$A$2:$B$28,2,TRUE)</f>
        <v>#N/A</v>
      </c>
      <c r="L313" t="s">
        <v>161</v>
      </c>
      <c r="M313">
        <f>VLOOKUP(DATA_GOES_HERE!Y310,VENUEID!$A$2:$B$28,2,TRUE)</f>
        <v>32913</v>
      </c>
      <c r="N313">
        <f>VLOOKUP(DATA_GOES_HERE!AH310,eventTypeID!$A:$C,3,TRUE)</f>
        <v>35</v>
      </c>
      <c r="Q313" t="e">
        <f>VLOOKUP([2]UNBOUNDCSV!B310,[2]VENUEID!$A$2:$C$25,3,TRUE)</f>
        <v>#N/A</v>
      </c>
      <c r="R313" s="8">
        <f>DATA_GOES_HERE!M212</f>
        <v>0.42708333333333331</v>
      </c>
      <c r="W313" t="str">
        <f>IF(DATA_GOES_HERE!L212="Monday",1," ")</f>
        <v xml:space="preserve"> </v>
      </c>
      <c r="X313" t="str">
        <f>IF(DATA_GOES_HERE!L212="Tuesday",1," ")</f>
        <v xml:space="preserve"> </v>
      </c>
      <c r="Y313" t="str">
        <f>IF(DATA_GOES_HERE!L212="Wednesday",1," ")</f>
        <v xml:space="preserve"> </v>
      </c>
      <c r="Z313" t="str">
        <f>IF(DATA_GOES_HERE!L212="Thursday",1," ")</f>
        <v xml:space="preserve"> </v>
      </c>
      <c r="AA313" t="str">
        <f>IF(DATA_GOES_HERE!L212="Friday",1," ")</f>
        <v xml:space="preserve"> </v>
      </c>
      <c r="AB313">
        <f>IF(DATA_GOES_HERE!L212="Saturday",1," ")</f>
        <v>1</v>
      </c>
      <c r="AC313" t="str">
        <f>IF(DATA_GOES_HERE!L212="Sunday",1," ")</f>
        <v xml:space="preserve"> </v>
      </c>
    </row>
    <row r="314" spans="1:29" x14ac:dyDescent="0.25">
      <c r="A314" s="7" t="str">
        <f>[2]NOWPLAYING!A315</f>
        <v>kcook</v>
      </c>
      <c r="B314" t="str">
        <f>DATA_GOES_HERE!A311</f>
        <v xml:space="preserve"> Manga Drawing with Shirley Barker</v>
      </c>
      <c r="E314" s="9" t="str">
        <f>IF(DATA_GOES_HERE!F213,F314,"")</f>
        <v/>
      </c>
      <c r="F314" t="str">
        <f>DATA_GOES_HERE!AI311</f>
        <v>Artist Shirley Barker will teach you how to draw manga characters from start to finish!</v>
      </c>
      <c r="G314" s="1">
        <f>DATA_GOES_HERE!J311</f>
        <v>42457</v>
      </c>
      <c r="H314" s="1">
        <f>DATA_GOES_HERE!R311</f>
        <v>42457</v>
      </c>
      <c r="I314" s="1">
        <f t="shared" ca="1" si="7"/>
        <v>42423</v>
      </c>
      <c r="J314">
        <v>0</v>
      </c>
      <c r="K314" t="e">
        <f>VLOOKUP([2]UNBOUNDCSV!B393,[2]VENUEID!$A$2:$B$28,2,TRUE)</f>
        <v>#N/A</v>
      </c>
      <c r="L314" t="s">
        <v>161</v>
      </c>
      <c r="M314">
        <f>VLOOKUP(DATA_GOES_HERE!Y311,VENUEID!$A$2:$B$28,2,TRUE)</f>
        <v>32113</v>
      </c>
      <c r="N314">
        <f>VLOOKUP(DATA_GOES_HERE!AH311,eventTypeID!$A:$C,3,TRUE)</f>
        <v>11</v>
      </c>
      <c r="Q314" t="e">
        <f>VLOOKUP([2]UNBOUNDCSV!B311,[2]VENUEID!$A$2:$C$25,3,TRUE)</f>
        <v>#N/A</v>
      </c>
      <c r="R314" s="8">
        <f>DATA_GOES_HERE!M213</f>
        <v>0.54166666666666663</v>
      </c>
      <c r="W314" t="str">
        <f>IF(DATA_GOES_HERE!L213="Monday",1," ")</f>
        <v xml:space="preserve"> </v>
      </c>
      <c r="X314" t="str">
        <f>IF(DATA_GOES_HERE!L213="Tuesday",1," ")</f>
        <v xml:space="preserve"> </v>
      </c>
      <c r="Y314" t="str">
        <f>IF(DATA_GOES_HERE!L213="Wednesday",1," ")</f>
        <v xml:space="preserve"> </v>
      </c>
      <c r="Z314" t="str">
        <f>IF(DATA_GOES_HERE!L213="Thursday",1," ")</f>
        <v xml:space="preserve"> </v>
      </c>
      <c r="AA314" t="str">
        <f>IF(DATA_GOES_HERE!L213="Friday",1," ")</f>
        <v xml:space="preserve"> </v>
      </c>
      <c r="AB314">
        <f>IF(DATA_GOES_HERE!L213="Saturday",1," ")</f>
        <v>1</v>
      </c>
      <c r="AC314" t="str">
        <f>IF(DATA_GOES_HERE!L213="Sunday",1," ")</f>
        <v xml:space="preserve"> </v>
      </c>
    </row>
    <row r="315" spans="1:29" x14ac:dyDescent="0.25">
      <c r="A315" s="7" t="str">
        <f>[2]NOWPLAYING!A316</f>
        <v>kcook</v>
      </c>
      <c r="B315" t="str">
        <f>DATA_GOES_HERE!A312</f>
        <v xml:space="preserve"> Preschool Story Time</v>
      </c>
      <c r="E315" s="9" t="str">
        <f>IF(DATA_GOES_HERE!F214,F315,"")</f>
        <v/>
      </c>
      <c r="F315" t="str">
        <f>DATA_GOES_HERE!AI312</f>
        <v xml:space="preserve">Every Tuesday. Join us for stories, songs and crafts. </v>
      </c>
      <c r="G315" s="1">
        <f>DATA_GOES_HERE!J312</f>
        <v>42458</v>
      </c>
      <c r="H315" s="1">
        <f>DATA_GOES_HERE!R312</f>
        <v>42458</v>
      </c>
      <c r="I315" s="1">
        <f t="shared" ca="1" si="7"/>
        <v>42423</v>
      </c>
      <c r="J315">
        <v>0</v>
      </c>
      <c r="K315" t="e">
        <f>VLOOKUP([2]UNBOUNDCSV!B394,[2]VENUEID!$A$2:$B$28,2,TRUE)</f>
        <v>#N/A</v>
      </c>
      <c r="L315" t="s">
        <v>161</v>
      </c>
      <c r="M315">
        <f>VLOOKUP(DATA_GOES_HERE!Y312,VENUEID!$A$2:$B$28,2,TRUE)</f>
        <v>32113</v>
      </c>
      <c r="N315">
        <f>VLOOKUP(DATA_GOES_HERE!AH312,eventTypeID!$A:$C,3,TRUE)</f>
        <v>47</v>
      </c>
      <c r="Q315" t="e">
        <f>VLOOKUP([2]UNBOUNDCSV!B312,[2]VENUEID!$A$2:$C$25,3,TRUE)</f>
        <v>#N/A</v>
      </c>
      <c r="R315" s="8">
        <f>DATA_GOES_HERE!M214</f>
        <v>0.58333333333333337</v>
      </c>
      <c r="W315" t="str">
        <f>IF(DATA_GOES_HERE!L214="Monday",1," ")</f>
        <v xml:space="preserve"> </v>
      </c>
      <c r="X315" t="str">
        <f>IF(DATA_GOES_HERE!L214="Tuesday",1," ")</f>
        <v xml:space="preserve"> </v>
      </c>
      <c r="Y315" t="str">
        <f>IF(DATA_GOES_HERE!L214="Wednesday",1," ")</f>
        <v xml:space="preserve"> </v>
      </c>
      <c r="Z315" t="str">
        <f>IF(DATA_GOES_HERE!L214="Thursday",1," ")</f>
        <v xml:space="preserve"> </v>
      </c>
      <c r="AA315" t="str">
        <f>IF(DATA_GOES_HERE!L214="Friday",1," ")</f>
        <v xml:space="preserve"> </v>
      </c>
      <c r="AB315">
        <f>IF(DATA_GOES_HERE!L214="Saturday",1," ")</f>
        <v>1</v>
      </c>
      <c r="AC315" t="str">
        <f>IF(DATA_GOES_HERE!L214="Sunday",1," ")</f>
        <v xml:space="preserve"> </v>
      </c>
    </row>
    <row r="316" spans="1:29" x14ac:dyDescent="0.25">
      <c r="A316" s="7" t="str">
        <f>[2]NOWPLAYING!A317</f>
        <v>kcook</v>
      </c>
      <c r="B316" t="str">
        <f>DATA_GOES_HERE!A313</f>
        <v xml:space="preserve"> Origami Workshop</v>
      </c>
      <c r="E316" s="9" t="str">
        <f>IF(DATA_GOES_HERE!F215,F316,"")</f>
        <v/>
      </c>
      <c r="F316" t="str">
        <f>DATA_GOES_HERE!AI313</f>
        <v>Join us in exploring the ancient art of paper folding.</v>
      </c>
      <c r="G316" s="1">
        <f>DATA_GOES_HERE!J313</f>
        <v>42458</v>
      </c>
      <c r="H316" s="1">
        <f>DATA_GOES_HERE!R313</f>
        <v>42458</v>
      </c>
      <c r="I316" s="1">
        <f t="shared" ca="1" si="7"/>
        <v>42423</v>
      </c>
      <c r="J316">
        <v>0</v>
      </c>
      <c r="K316" t="e">
        <f>VLOOKUP([2]UNBOUNDCSV!B395,[2]VENUEID!$A$2:$B$28,2,TRUE)</f>
        <v>#N/A</v>
      </c>
      <c r="L316" t="s">
        <v>161</v>
      </c>
      <c r="M316">
        <f>VLOOKUP(DATA_GOES_HERE!Y313,VENUEID!$A$2:$B$28,2,TRUE)</f>
        <v>32913</v>
      </c>
      <c r="N316">
        <f>VLOOKUP(DATA_GOES_HERE!AH313,eventTypeID!$A:$C,3,TRUE)</f>
        <v>11</v>
      </c>
      <c r="Q316" t="e">
        <f>VLOOKUP([2]UNBOUNDCSV!B313,[2]VENUEID!$A$2:$C$25,3,TRUE)</f>
        <v>#N/A</v>
      </c>
      <c r="R316" s="8">
        <f>DATA_GOES_HERE!M215</f>
        <v>0.625</v>
      </c>
      <c r="W316" t="str">
        <f>IF(DATA_GOES_HERE!L215="Monday",1," ")</f>
        <v xml:space="preserve"> </v>
      </c>
      <c r="X316" t="str">
        <f>IF(DATA_GOES_HERE!L215="Tuesday",1," ")</f>
        <v xml:space="preserve"> </v>
      </c>
      <c r="Y316" t="str">
        <f>IF(DATA_GOES_HERE!L215="Wednesday",1," ")</f>
        <v xml:space="preserve"> </v>
      </c>
      <c r="Z316" t="str">
        <f>IF(DATA_GOES_HERE!L215="Thursday",1," ")</f>
        <v xml:space="preserve"> </v>
      </c>
      <c r="AA316" t="str">
        <f>IF(DATA_GOES_HERE!L215="Friday",1," ")</f>
        <v xml:space="preserve"> </v>
      </c>
      <c r="AB316" t="str">
        <f>IF(DATA_GOES_HERE!L215="Saturday",1," ")</f>
        <v xml:space="preserve"> </v>
      </c>
      <c r="AC316">
        <f>IF(DATA_GOES_HERE!L215="Sunday",1," ")</f>
        <v>1</v>
      </c>
    </row>
    <row r="317" spans="1:29" x14ac:dyDescent="0.25">
      <c r="A317" s="7" t="str">
        <f>[2]NOWPLAYING!A318</f>
        <v>kcook</v>
      </c>
      <c r="B317" t="str">
        <f>DATA_GOES_HERE!A314</f>
        <v xml:space="preserve"> Teen Time: Hangout</v>
      </c>
      <c r="E317" s="9" t="str">
        <f>IF(DATA_GOES_HERE!F216,F317,"")</f>
        <v/>
      </c>
      <c r="F317" t="str">
        <f>DATA_GOES_HERE!AI314</f>
        <v>Every Tuesday. Have some fun playing video games, drawing, and just hanging out with friends!</v>
      </c>
      <c r="G317" s="1">
        <f>DATA_GOES_HERE!J314</f>
        <v>42458</v>
      </c>
      <c r="H317" s="1">
        <f>DATA_GOES_HERE!R314</f>
        <v>42458</v>
      </c>
      <c r="I317" s="1">
        <f t="shared" ca="1" si="7"/>
        <v>42423</v>
      </c>
      <c r="J317">
        <v>0</v>
      </c>
      <c r="K317" t="e">
        <f>VLOOKUP([2]UNBOUNDCSV!B396,[2]VENUEID!$A$2:$B$28,2,TRUE)</f>
        <v>#N/A</v>
      </c>
      <c r="L317" t="s">
        <v>161</v>
      </c>
      <c r="M317">
        <f>VLOOKUP(DATA_GOES_HERE!Y314,VENUEID!$A$2:$B$28,2,TRUE)</f>
        <v>32113</v>
      </c>
      <c r="N317">
        <f>VLOOKUP(DATA_GOES_HERE!AH314,eventTypeID!$A:$C,3,TRUE)</f>
        <v>47</v>
      </c>
      <c r="Q317" t="e">
        <f>VLOOKUP([2]UNBOUNDCSV!B314,[2]VENUEID!$A$2:$C$25,3,TRUE)</f>
        <v>#N/A</v>
      </c>
      <c r="R317" s="8">
        <f>DATA_GOES_HERE!M216</f>
        <v>0.42708333333333331</v>
      </c>
      <c r="W317">
        <f>IF(DATA_GOES_HERE!L216="Monday",1," ")</f>
        <v>1</v>
      </c>
      <c r="X317" t="str">
        <f>IF(DATA_GOES_HERE!L216="Tuesday",1," ")</f>
        <v xml:space="preserve"> </v>
      </c>
      <c r="Y317" t="str">
        <f>IF(DATA_GOES_HERE!L216="Wednesday",1," ")</f>
        <v xml:space="preserve"> </v>
      </c>
      <c r="Z317" t="str">
        <f>IF(DATA_GOES_HERE!L216="Thursday",1," ")</f>
        <v xml:space="preserve"> </v>
      </c>
      <c r="AA317" t="str">
        <f>IF(DATA_GOES_HERE!L216="Friday",1," ")</f>
        <v xml:space="preserve"> </v>
      </c>
      <c r="AB317" t="str">
        <f>IF(DATA_GOES_HERE!L216="Saturday",1," ")</f>
        <v xml:space="preserve"> </v>
      </c>
      <c r="AC317" t="str">
        <f>IF(DATA_GOES_HERE!L216="Sunday",1," ")</f>
        <v xml:space="preserve"> </v>
      </c>
    </row>
    <row r="318" spans="1:29" x14ac:dyDescent="0.25">
      <c r="A318" s="7" t="str">
        <f>[2]NOWPLAYING!A319</f>
        <v>kcook</v>
      </c>
      <c r="B318" t="str">
        <f>DATA_GOES_HERE!A315</f>
        <v xml:space="preserve"> Twilight Story Hour</v>
      </c>
      <c r="E318" s="9" t="str">
        <f>IF(DATA_GOES_HERE!F217,F318,"")</f>
        <v/>
      </c>
      <c r="F318" t="str">
        <f>DATA_GOES_HERE!AI315</f>
        <v>Every Tuesday. Join us for a fun family evening filled with stories and crafts.</v>
      </c>
      <c r="G318" s="1">
        <f>DATA_GOES_HERE!J315</f>
        <v>42458</v>
      </c>
      <c r="H318" s="1">
        <f>DATA_GOES_HERE!R315</f>
        <v>42458</v>
      </c>
      <c r="I318" s="1">
        <f t="shared" ca="1" si="7"/>
        <v>42423</v>
      </c>
      <c r="J318">
        <v>0</v>
      </c>
      <c r="K318" t="e">
        <f>VLOOKUP([2]UNBOUNDCSV!B397,[2]VENUEID!$A$2:$B$28,2,TRUE)</f>
        <v>#N/A</v>
      </c>
      <c r="L318" t="s">
        <v>161</v>
      </c>
      <c r="M318">
        <f>VLOOKUP(DATA_GOES_HERE!Y315,VENUEID!$A$2:$B$28,2,TRUE)</f>
        <v>32113</v>
      </c>
      <c r="N318">
        <f>VLOOKUP(DATA_GOES_HERE!AH315,eventTypeID!$A:$C,3,TRUE)</f>
        <v>47</v>
      </c>
      <c r="Q318" t="e">
        <f>VLOOKUP([2]UNBOUNDCSV!B315,[2]VENUEID!$A$2:$C$25,3,TRUE)</f>
        <v>#N/A</v>
      </c>
      <c r="R318" s="8">
        <f>DATA_GOES_HERE!M217</f>
        <v>0.67708333333333337</v>
      </c>
      <c r="W318">
        <f>IF(DATA_GOES_HERE!L217="Monday",1," ")</f>
        <v>1</v>
      </c>
      <c r="X318" t="str">
        <f>IF(DATA_GOES_HERE!L217="Tuesday",1," ")</f>
        <v xml:space="preserve"> </v>
      </c>
      <c r="Y318" t="str">
        <f>IF(DATA_GOES_HERE!L217="Wednesday",1," ")</f>
        <v xml:space="preserve"> </v>
      </c>
      <c r="Z318" t="str">
        <f>IF(DATA_GOES_HERE!L217="Thursday",1," ")</f>
        <v xml:space="preserve"> </v>
      </c>
      <c r="AA318" t="str">
        <f>IF(DATA_GOES_HERE!L217="Friday",1," ")</f>
        <v xml:space="preserve"> </v>
      </c>
      <c r="AB318" t="str">
        <f>IF(DATA_GOES_HERE!L217="Saturday",1," ")</f>
        <v xml:space="preserve"> </v>
      </c>
      <c r="AC318" t="str">
        <f>IF(DATA_GOES_HERE!L217="Sunday",1," ")</f>
        <v xml:space="preserve"> </v>
      </c>
    </row>
    <row r="319" spans="1:29" x14ac:dyDescent="0.25">
      <c r="A319" s="7" t="str">
        <f>[2]NOWPLAYING!A320</f>
        <v>kcook</v>
      </c>
      <c r="B319" t="str">
        <f>DATA_GOES_HERE!A316</f>
        <v xml:space="preserve"> Getting Started with Microsoft Excel</v>
      </c>
      <c r="E319" s="9" t="str">
        <f>IF(DATA_GOES_HERE!F218,F319,"")</f>
        <v/>
      </c>
      <c r="F319" t="str">
        <f>DATA_GOES_HERE!AI316</f>
        <v>This class provides an introduction to Microsoft Excel, a program for managing numbers and data. Come to the class to get started. Some keyboarding and mouse skills required.</v>
      </c>
      <c r="G319" s="1">
        <f>DATA_GOES_HERE!J316</f>
        <v>42459</v>
      </c>
      <c r="H319" s="1">
        <f>DATA_GOES_HERE!R316</f>
        <v>42459</v>
      </c>
      <c r="I319" s="1">
        <f t="shared" ca="1" si="7"/>
        <v>42423</v>
      </c>
      <c r="J319">
        <v>0</v>
      </c>
      <c r="K319" t="e">
        <f>VLOOKUP([2]UNBOUNDCSV!B398,[2]VENUEID!$A$2:$B$28,2,TRUE)</f>
        <v>#N/A</v>
      </c>
      <c r="L319" t="s">
        <v>161</v>
      </c>
      <c r="M319">
        <f>VLOOKUP(DATA_GOES_HERE!Y316,VENUEID!$A$2:$B$28,2,TRUE)</f>
        <v>32113</v>
      </c>
      <c r="N319">
        <f>VLOOKUP(DATA_GOES_HERE!AH316,eventTypeID!$A:$C,3,TRUE)</f>
        <v>11</v>
      </c>
      <c r="Q319" t="e">
        <f>VLOOKUP([2]UNBOUNDCSV!B316,[2]VENUEID!$A$2:$C$25,3,TRUE)</f>
        <v>#N/A</v>
      </c>
      <c r="R319" s="8">
        <f>DATA_GOES_HERE!M218</f>
        <v>0.77083333333333337</v>
      </c>
      <c r="W319">
        <f>IF(DATA_GOES_HERE!L218="Monday",1," ")</f>
        <v>1</v>
      </c>
      <c r="X319" t="str">
        <f>IF(DATA_GOES_HERE!L218="Tuesday",1," ")</f>
        <v xml:space="preserve"> </v>
      </c>
      <c r="Y319" t="str">
        <f>IF(DATA_GOES_HERE!L218="Wednesday",1," ")</f>
        <v xml:space="preserve"> </v>
      </c>
      <c r="Z319" t="str">
        <f>IF(DATA_GOES_HERE!L218="Thursday",1," ")</f>
        <v xml:space="preserve"> </v>
      </c>
      <c r="AA319" t="str">
        <f>IF(DATA_GOES_HERE!L218="Friday",1," ")</f>
        <v xml:space="preserve"> </v>
      </c>
      <c r="AB319" t="str">
        <f>IF(DATA_GOES_HERE!L218="Saturday",1," ")</f>
        <v xml:space="preserve"> </v>
      </c>
      <c r="AC319" t="str">
        <f>IF(DATA_GOES_HERE!L218="Sunday",1," ")</f>
        <v xml:space="preserve"> </v>
      </c>
    </row>
    <row r="320" spans="1:29" x14ac:dyDescent="0.25">
      <c r="A320" s="7" t="str">
        <f>[2]NOWPLAYING!A321</f>
        <v>kcook</v>
      </c>
      <c r="B320" t="str">
        <f>DATA_GOES_HERE!A317</f>
        <v xml:space="preserve"> Getting Started with Microsoft PowerPoint</v>
      </c>
      <c r="E320" s="9" t="str">
        <f>IF(DATA_GOES_HERE!F219,F320,"")</f>
        <v/>
      </c>
      <c r="F320" t="str">
        <f>DATA_GOES_HERE!AI317</f>
        <v>Learn how to create your own visual presentation slideshow using Microsoft PowerPoint. Some keyboarding and mouse skills required.</v>
      </c>
      <c r="G320" s="1">
        <f>DATA_GOES_HERE!J317</f>
        <v>42459</v>
      </c>
      <c r="H320" s="1">
        <f>DATA_GOES_HERE!R317</f>
        <v>42459</v>
      </c>
      <c r="I320" s="1">
        <f t="shared" ca="1" si="7"/>
        <v>42423</v>
      </c>
      <c r="J320">
        <v>0</v>
      </c>
      <c r="K320" t="e">
        <f>VLOOKUP([2]UNBOUNDCSV!B399,[2]VENUEID!$A$2:$B$28,2,TRUE)</f>
        <v>#N/A</v>
      </c>
      <c r="L320" t="s">
        <v>161</v>
      </c>
      <c r="M320">
        <f>VLOOKUP(DATA_GOES_HERE!Y317,VENUEID!$A$2:$B$28,2,TRUE)</f>
        <v>32113</v>
      </c>
      <c r="N320">
        <f>VLOOKUP(DATA_GOES_HERE!AH317,eventTypeID!$A:$C,3,TRUE)</f>
        <v>11</v>
      </c>
      <c r="Q320" t="e">
        <f>VLOOKUP([2]UNBOUNDCSV!B317,[2]VENUEID!$A$2:$C$25,3,TRUE)</f>
        <v>#N/A</v>
      </c>
      <c r="R320" s="8">
        <f>DATA_GOES_HERE!M219</f>
        <v>0.66666666666666663</v>
      </c>
      <c r="W320" t="str">
        <f>IF(DATA_GOES_HERE!L219="Monday",1," ")</f>
        <v xml:space="preserve"> </v>
      </c>
      <c r="X320">
        <f>IF(DATA_GOES_HERE!L219="Tuesday",1," ")</f>
        <v>1</v>
      </c>
      <c r="Y320" t="str">
        <f>IF(DATA_GOES_HERE!L219="Wednesday",1," ")</f>
        <v xml:space="preserve"> </v>
      </c>
      <c r="Z320" t="str">
        <f>IF(DATA_GOES_HERE!L219="Thursday",1," ")</f>
        <v xml:space="preserve"> </v>
      </c>
      <c r="AA320" t="str">
        <f>IF(DATA_GOES_HERE!L219="Friday",1," ")</f>
        <v xml:space="preserve"> </v>
      </c>
      <c r="AB320" t="str">
        <f>IF(DATA_GOES_HERE!L219="Saturday",1," ")</f>
        <v xml:space="preserve"> </v>
      </c>
      <c r="AC320" t="str">
        <f>IF(DATA_GOES_HERE!L219="Sunday",1," ")</f>
        <v xml:space="preserve"> </v>
      </c>
    </row>
    <row r="321" spans="1:29" x14ac:dyDescent="0.25">
      <c r="A321" s="7" t="str">
        <f>[2]NOWPLAYING!A322</f>
        <v>kcook</v>
      </c>
      <c r="B321" t="str">
        <f>DATA_GOES_HERE!A318</f>
        <v xml:space="preserve"> Cypher</v>
      </c>
      <c r="E321" s="9" t="str">
        <f>IF(DATA_GOES_HERE!F220,F321,"")</f>
        <v/>
      </c>
      <c r="F321" t="str">
        <f>DATA_GOES_HERE!AI318</f>
        <v>Every Wednesday, emcees, poets, DJ&amp;rsquo;s, rappers, spoken word artists, and producers develop their work, share pieces, and collaborate on projects. Participating artists will have access to larger events and performance opportunities executed by Studio NPL and Southern Word.</v>
      </c>
      <c r="G321" s="1">
        <f>DATA_GOES_HERE!J318</f>
        <v>42459</v>
      </c>
      <c r="H321" s="1">
        <f>DATA_GOES_HERE!R318</f>
        <v>42459</v>
      </c>
      <c r="I321" s="1">
        <f t="shared" ca="1" si="7"/>
        <v>42423</v>
      </c>
      <c r="J321">
        <v>0</v>
      </c>
      <c r="K321" t="e">
        <f>VLOOKUP([2]UNBOUNDCSV!B400,[2]VENUEID!$A$2:$B$28,2,TRUE)</f>
        <v>#N/A</v>
      </c>
      <c r="L321" t="s">
        <v>161</v>
      </c>
      <c r="M321">
        <f>VLOOKUP(DATA_GOES_HERE!Y318,VENUEID!$A$2:$B$28,2,TRUE)</f>
        <v>32913</v>
      </c>
      <c r="N321">
        <f>VLOOKUP(DATA_GOES_HERE!AH318,eventTypeID!$A:$C,3,TRUE)</f>
        <v>35</v>
      </c>
      <c r="Q321" t="e">
        <f>VLOOKUP([2]UNBOUNDCSV!B318,[2]VENUEID!$A$2:$C$25,3,TRUE)</f>
        <v>#N/A</v>
      </c>
      <c r="R321" s="8">
        <f>DATA_GOES_HERE!M220</f>
        <v>0.67708333333333337</v>
      </c>
      <c r="W321" t="str">
        <f>IF(DATA_GOES_HERE!L220="Monday",1," ")</f>
        <v xml:space="preserve"> </v>
      </c>
      <c r="X321">
        <f>IF(DATA_GOES_HERE!L220="Tuesday",1," ")</f>
        <v>1</v>
      </c>
      <c r="Y321" t="str">
        <f>IF(DATA_GOES_HERE!L220="Wednesday",1," ")</f>
        <v xml:space="preserve"> </v>
      </c>
      <c r="Z321" t="str">
        <f>IF(DATA_GOES_HERE!L220="Thursday",1," ")</f>
        <v xml:space="preserve"> </v>
      </c>
      <c r="AA321" t="str">
        <f>IF(DATA_GOES_HERE!L220="Friday",1," ")</f>
        <v xml:space="preserve"> </v>
      </c>
      <c r="AB321" t="str">
        <f>IF(DATA_GOES_HERE!L220="Saturday",1," ")</f>
        <v xml:space="preserve"> </v>
      </c>
      <c r="AC321" t="str">
        <f>IF(DATA_GOES_HERE!L220="Sunday",1," ")</f>
        <v xml:space="preserve"> </v>
      </c>
    </row>
    <row r="322" spans="1:29" x14ac:dyDescent="0.25">
      <c r="A322" s="7" t="str">
        <f>[2]NOWPLAYING!A323</f>
        <v>kcook</v>
      </c>
      <c r="B322" t="str">
        <f>DATA_GOES_HERE!A319</f>
        <v xml:space="preserve"> Teen Time: In it to Win It Wednesdays</v>
      </c>
      <c r="E322" s="9" t="str">
        <f>IF(DATA_GOES_HERE!F221,F322,"")</f>
        <v/>
      </c>
      <c r="F322" t="str">
        <f>DATA_GOES_HERE!AI319</f>
        <v>Every Wednesday. Join us to play a variety of board games and card games!</v>
      </c>
      <c r="G322" s="1">
        <f>DATA_GOES_HERE!J319</f>
        <v>42459</v>
      </c>
      <c r="H322" s="1">
        <f>DATA_GOES_HERE!R319</f>
        <v>42459</v>
      </c>
      <c r="I322" s="1">
        <f t="shared" ca="1" si="7"/>
        <v>42423</v>
      </c>
      <c r="J322">
        <v>0</v>
      </c>
      <c r="K322" t="e">
        <f>VLOOKUP([2]UNBOUNDCSV!B401,[2]VENUEID!$A$2:$B$28,2,TRUE)</f>
        <v>#N/A</v>
      </c>
      <c r="L322" t="s">
        <v>161</v>
      </c>
      <c r="M322">
        <f>VLOOKUP(DATA_GOES_HERE!Y319,VENUEID!$A$2:$B$28,2,TRUE)</f>
        <v>32113</v>
      </c>
      <c r="N322">
        <f>VLOOKUP(DATA_GOES_HERE!AH319,eventTypeID!$A:$C,3,TRUE)</f>
        <v>47</v>
      </c>
      <c r="Q322" t="e">
        <f>VLOOKUP([2]UNBOUNDCSV!B319,[2]VENUEID!$A$2:$C$25,3,TRUE)</f>
        <v>#N/A</v>
      </c>
      <c r="R322" s="8">
        <f>DATA_GOES_HERE!M221</f>
        <v>0.75</v>
      </c>
      <c r="W322" t="str">
        <f>IF(DATA_GOES_HERE!L221="Monday",1," ")</f>
        <v xml:space="preserve"> </v>
      </c>
      <c r="X322">
        <f>IF(DATA_GOES_HERE!L221="Tuesday",1," ")</f>
        <v>1</v>
      </c>
      <c r="Y322" t="str">
        <f>IF(DATA_GOES_HERE!L221="Wednesday",1," ")</f>
        <v xml:space="preserve"> </v>
      </c>
      <c r="Z322" t="str">
        <f>IF(DATA_GOES_HERE!L221="Thursday",1," ")</f>
        <v xml:space="preserve"> </v>
      </c>
      <c r="AA322" t="str">
        <f>IF(DATA_GOES_HERE!L221="Friday",1," ")</f>
        <v xml:space="preserve"> </v>
      </c>
      <c r="AB322" t="str">
        <f>IF(DATA_GOES_HERE!L221="Saturday",1," ")</f>
        <v xml:space="preserve"> </v>
      </c>
      <c r="AC322" t="str">
        <f>IF(DATA_GOES_HERE!L221="Sunday",1," ")</f>
        <v xml:space="preserve"> </v>
      </c>
    </row>
    <row r="323" spans="1:29" x14ac:dyDescent="0.25">
      <c r="A323" s="7" t="str">
        <f>[2]NOWPLAYING!A324</f>
        <v>kcook</v>
      </c>
      <c r="B323" t="str">
        <f>DATA_GOES_HERE!A320</f>
        <v xml:space="preserve"> AARP Tax Filing Assistance</v>
      </c>
      <c r="E323" s="9" t="str">
        <f>IF(DATA_GOES_HERE!F222,F323,"")</f>
        <v/>
      </c>
      <c r="F323" t="str">
        <f>DATA_GOES_HERE!AI320</f>
        <v>AARP is providing income tax filing assistance at select library locations. \n\nPlease bring photo identification for the taxpayer and spouse and Social Security Cards for everyone listed on the return. A copy of last year&amp;rsquo;s tax return and other relevant tax documents will be required.</v>
      </c>
      <c r="G323" s="1">
        <f>DATA_GOES_HERE!J320</f>
        <v>42460</v>
      </c>
      <c r="H323" s="1">
        <f>DATA_GOES_HERE!R320</f>
        <v>42460</v>
      </c>
      <c r="I323" s="1">
        <f t="shared" ca="1" si="7"/>
        <v>42423</v>
      </c>
      <c r="J323">
        <v>0</v>
      </c>
      <c r="K323" t="e">
        <f>VLOOKUP([2]UNBOUNDCSV!B402,[2]VENUEID!$A$2:$B$28,2,TRUE)</f>
        <v>#N/A</v>
      </c>
      <c r="L323" t="s">
        <v>161</v>
      </c>
      <c r="M323">
        <f>VLOOKUP(DATA_GOES_HERE!Y320,VENUEID!$A$2:$B$28,2,TRUE)</f>
        <v>32113</v>
      </c>
      <c r="N323">
        <f>VLOOKUP(DATA_GOES_HERE!AH320,eventTypeID!$A:$C,3,TRUE)</f>
        <v>11</v>
      </c>
      <c r="Q323" t="e">
        <f>VLOOKUP([2]UNBOUNDCSV!B320,[2]VENUEID!$A$2:$C$25,3,TRUE)</f>
        <v>#N/A</v>
      </c>
      <c r="R323" s="8">
        <f>DATA_GOES_HERE!M222</f>
        <v>0.42708333333333331</v>
      </c>
      <c r="W323" t="str">
        <f>IF(DATA_GOES_HERE!L222="Monday",1," ")</f>
        <v xml:space="preserve"> </v>
      </c>
      <c r="X323" t="str">
        <f>IF(DATA_GOES_HERE!L222="Tuesday",1," ")</f>
        <v xml:space="preserve"> </v>
      </c>
      <c r="Y323">
        <f>IF(DATA_GOES_HERE!L222="Wednesday",1," ")</f>
        <v>1</v>
      </c>
      <c r="Z323" t="str">
        <f>IF(DATA_GOES_HERE!L222="Thursday",1," ")</f>
        <v xml:space="preserve"> </v>
      </c>
      <c r="AA323" t="str">
        <f>IF(DATA_GOES_HERE!L222="Friday",1," ")</f>
        <v xml:space="preserve"> </v>
      </c>
      <c r="AB323" t="str">
        <f>IF(DATA_GOES_HERE!L222="Saturday",1," ")</f>
        <v xml:space="preserve"> </v>
      </c>
      <c r="AC323" t="str">
        <f>IF(DATA_GOES_HERE!L222="Sunday",1," ")</f>
        <v xml:space="preserve"> </v>
      </c>
    </row>
    <row r="324" spans="1:29" x14ac:dyDescent="0.25">
      <c r="A324" s="7" t="str">
        <f>[2]NOWPLAYING!A325</f>
        <v>kcook</v>
      </c>
      <c r="B324" t="str">
        <f>DATA_GOES_HERE!A321</f>
        <v xml:space="preserve"> Move: Big Hero 6 (2014)</v>
      </c>
      <c r="E324" s="9" t="str">
        <f>IF(DATA_GOES_HERE!F223,F324,"")</f>
        <v/>
      </c>
      <c r="F324" t="str">
        <f>DATA_GOES_HERE!AI321</f>
        <v>The special bond that develops between plus-sized inflatable robot Baymax, and prodigy Hiro Hamada, who team up with a group of friends to form a band of high-tech heroes. Rated PG. 102 min.</v>
      </c>
      <c r="G324" s="1">
        <f>DATA_GOES_HERE!J321</f>
        <v>42460</v>
      </c>
      <c r="H324" s="1">
        <f>DATA_GOES_HERE!R321</f>
        <v>42460</v>
      </c>
      <c r="I324" s="1">
        <f t="shared" ca="1" si="7"/>
        <v>42423</v>
      </c>
      <c r="J324">
        <v>0</v>
      </c>
      <c r="K324" t="e">
        <f>VLOOKUP([2]UNBOUNDCSV!B403,[2]VENUEID!$A$2:$B$28,2,TRUE)</f>
        <v>#N/A</v>
      </c>
      <c r="L324" t="s">
        <v>161</v>
      </c>
      <c r="M324">
        <f>VLOOKUP(DATA_GOES_HERE!Y321,VENUEID!$A$2:$B$28,2,TRUE)</f>
        <v>32913</v>
      </c>
      <c r="N324">
        <f>VLOOKUP(DATA_GOES_HERE!AH321,eventTypeID!$A:$C,3,TRUE)</f>
        <v>35</v>
      </c>
      <c r="Q324" t="e">
        <f>VLOOKUP([2]UNBOUNDCSV!B321,[2]VENUEID!$A$2:$C$25,3,TRUE)</f>
        <v>#N/A</v>
      </c>
      <c r="R324" s="8">
        <f>DATA_GOES_HERE!M223</f>
        <v>0.46875</v>
      </c>
      <c r="W324" t="str">
        <f>IF(DATA_GOES_HERE!L223="Monday",1," ")</f>
        <v xml:space="preserve"> </v>
      </c>
      <c r="X324" t="str">
        <f>IF(DATA_GOES_HERE!L223="Tuesday",1," ")</f>
        <v xml:space="preserve"> </v>
      </c>
      <c r="Y324">
        <f>IF(DATA_GOES_HERE!L223="Wednesday",1," ")</f>
        <v>1</v>
      </c>
      <c r="Z324" t="str">
        <f>IF(DATA_GOES_HERE!L223="Thursday",1," ")</f>
        <v xml:space="preserve"> </v>
      </c>
      <c r="AA324" t="str">
        <f>IF(DATA_GOES_HERE!L223="Friday",1," ")</f>
        <v xml:space="preserve"> </v>
      </c>
      <c r="AB324" t="str">
        <f>IF(DATA_GOES_HERE!L223="Saturday",1," ")</f>
        <v xml:space="preserve"> </v>
      </c>
      <c r="AC324" t="str">
        <f>IF(DATA_GOES_HERE!L223="Sunday",1," ")</f>
        <v xml:space="preserve"> </v>
      </c>
    </row>
    <row r="325" spans="1:29" x14ac:dyDescent="0.25">
      <c r="A325" s="7" t="str">
        <f>[2]NOWPLAYING!A326</f>
        <v>kcook</v>
      </c>
      <c r="B325" t="str">
        <f>DATA_GOES_HERE!A322</f>
        <v xml:space="preserve"> Tech Thursday</v>
      </c>
      <c r="E325" s="9" t="str">
        <f>IF(DATA_GOES_HERE!F224,F325,"")</f>
        <v/>
      </c>
      <c r="F325" t="str">
        <f>DATA_GOES_HERE!AI322</f>
        <v>Every Thursday, come explore cutting-edge technology with Studio NPL.</v>
      </c>
      <c r="G325" s="1">
        <f>DATA_GOES_HERE!J322</f>
        <v>42460</v>
      </c>
      <c r="H325" s="1">
        <f>DATA_GOES_HERE!R322</f>
        <v>42460</v>
      </c>
      <c r="I325" s="1">
        <f t="shared" ca="1" si="7"/>
        <v>42423</v>
      </c>
      <c r="J325">
        <v>0</v>
      </c>
      <c r="K325" t="e">
        <f>VLOOKUP([2]UNBOUNDCSV!B404,[2]VENUEID!$A$2:$B$28,2,TRUE)</f>
        <v>#N/A</v>
      </c>
      <c r="L325" t="s">
        <v>161</v>
      </c>
      <c r="M325">
        <f>VLOOKUP(DATA_GOES_HERE!Y322,VENUEID!$A$2:$B$28,2,TRUE)</f>
        <v>32913</v>
      </c>
      <c r="N325">
        <f>VLOOKUP(DATA_GOES_HERE!AH322,eventTypeID!$A:$C,3,TRUE)</f>
        <v>35</v>
      </c>
      <c r="Q325" t="e">
        <f>VLOOKUP([2]UNBOUNDCSV!B322,[2]VENUEID!$A$2:$C$25,3,TRUE)</f>
        <v>#N/A</v>
      </c>
      <c r="R325" s="8">
        <f>DATA_GOES_HERE!M224</f>
        <v>0.67708333333333337</v>
      </c>
      <c r="W325" t="str">
        <f>IF(DATA_GOES_HERE!L224="Monday",1," ")</f>
        <v xml:space="preserve"> </v>
      </c>
      <c r="X325" t="str">
        <f>IF(DATA_GOES_HERE!L224="Tuesday",1," ")</f>
        <v xml:space="preserve"> </v>
      </c>
      <c r="Y325">
        <f>IF(DATA_GOES_HERE!L224="Wednesday",1," ")</f>
        <v>1</v>
      </c>
      <c r="Z325" t="str">
        <f>IF(DATA_GOES_HERE!L224="Thursday",1," ")</f>
        <v xml:space="preserve"> </v>
      </c>
      <c r="AA325" t="str">
        <f>IF(DATA_GOES_HERE!L224="Friday",1," ")</f>
        <v xml:space="preserve"> </v>
      </c>
      <c r="AB325" t="str">
        <f>IF(DATA_GOES_HERE!L224="Saturday",1," ")</f>
        <v xml:space="preserve"> </v>
      </c>
      <c r="AC325" t="str">
        <f>IF(DATA_GOES_HERE!L224="Sunday",1," ")</f>
        <v xml:space="preserve"> </v>
      </c>
    </row>
    <row r="326" spans="1:29" x14ac:dyDescent="0.25">
      <c r="A326" s="7" t="str">
        <f>[2]NOWPLAYING!A327</f>
        <v>kcook</v>
      </c>
      <c r="B326" t="str">
        <f>DATA_GOES_HERE!A323</f>
        <v xml:space="preserve"> Anime Movie Thursdays</v>
      </c>
      <c r="E326" s="9" t="str">
        <f>IF(DATA_GOES_HERE!F225,F326,"")</f>
        <v/>
      </c>
      <c r="F326" t="str">
        <f>DATA_GOES_HERE!AI323</f>
        <v>Come out and join us for screenings of some of your favorite anime and manga movies and TV shows!</v>
      </c>
      <c r="G326" s="1">
        <f>DATA_GOES_HERE!J323</f>
        <v>42460</v>
      </c>
      <c r="H326" s="1">
        <f>DATA_GOES_HERE!R323</f>
        <v>42460</v>
      </c>
      <c r="I326" s="1">
        <f t="shared" ca="1" si="7"/>
        <v>42423</v>
      </c>
      <c r="J326">
        <v>0</v>
      </c>
      <c r="K326" t="e">
        <f>VLOOKUP([2]UNBOUNDCSV!B405,[2]VENUEID!$A$2:$B$28,2,TRUE)</f>
        <v>#N/A</v>
      </c>
      <c r="L326" t="s">
        <v>161</v>
      </c>
      <c r="M326">
        <f>VLOOKUP(DATA_GOES_HERE!Y323,VENUEID!$A$2:$B$28,2,TRUE)</f>
        <v>32113</v>
      </c>
      <c r="N326">
        <f>VLOOKUP(DATA_GOES_HERE!AH323,eventTypeID!$A:$C,3,TRUE)</f>
        <v>47</v>
      </c>
      <c r="Q326" t="e">
        <f>VLOOKUP([2]UNBOUNDCSV!B323,[2]VENUEID!$A$2:$C$25,3,TRUE)</f>
        <v>#N/A</v>
      </c>
      <c r="R326" s="8">
        <f>DATA_GOES_HERE!M225</f>
        <v>0.6875</v>
      </c>
      <c r="W326" t="str">
        <f>IF(DATA_GOES_HERE!L225="Monday",1," ")</f>
        <v xml:space="preserve"> </v>
      </c>
      <c r="X326" t="str">
        <f>IF(DATA_GOES_HERE!L225="Tuesday",1," ")</f>
        <v xml:space="preserve"> </v>
      </c>
      <c r="Y326">
        <f>IF(DATA_GOES_HERE!L225="Wednesday",1," ")</f>
        <v>1</v>
      </c>
      <c r="Z326" t="str">
        <f>IF(DATA_GOES_HERE!L225="Thursday",1," ")</f>
        <v xml:space="preserve"> </v>
      </c>
      <c r="AA326" t="str">
        <f>IF(DATA_GOES_HERE!L225="Friday",1," ")</f>
        <v xml:space="preserve"> </v>
      </c>
      <c r="AB326" t="str">
        <f>IF(DATA_GOES_HERE!L225="Saturday",1," ")</f>
        <v xml:space="preserve"> </v>
      </c>
      <c r="AC326" t="str">
        <f>IF(DATA_GOES_HERE!L225="Sunday",1," ")</f>
        <v xml:space="preserve"> </v>
      </c>
    </row>
    <row r="327" spans="1:29" x14ac:dyDescent="0.25">
      <c r="A327" s="7" t="str">
        <f>[2]NOWPLAYING!A328</f>
        <v>kcook</v>
      </c>
      <c r="B327" t="str">
        <f>DATA_GOES_HERE!A324</f>
        <v xml:space="preserve"> Yoga</v>
      </c>
      <c r="E327" s="9" t="str">
        <f>IF(DATA_GOES_HERE!F226,F327,"")</f>
        <v/>
      </c>
      <c r="F327" t="str">
        <f>DATA_GOES_HERE!AI324</f>
        <v>Every Thursday, come practice yoga with us! Please bring a mat or towel.</v>
      </c>
      <c r="G327" s="1">
        <f>DATA_GOES_HERE!J324</f>
        <v>42460</v>
      </c>
      <c r="H327" s="1">
        <f>DATA_GOES_HERE!R324</f>
        <v>42460</v>
      </c>
      <c r="I327" s="1">
        <f t="shared" ca="1" si="7"/>
        <v>42423</v>
      </c>
      <c r="J327">
        <v>0</v>
      </c>
      <c r="K327" t="e">
        <f>VLOOKUP([2]UNBOUNDCSV!B406,[2]VENUEID!$A$2:$B$28,2,TRUE)</f>
        <v>#N/A</v>
      </c>
      <c r="L327" t="s">
        <v>161</v>
      </c>
      <c r="M327">
        <f>VLOOKUP(DATA_GOES_HERE!Y324,VENUEID!$A$2:$B$28,2,TRUE)</f>
        <v>32913</v>
      </c>
      <c r="N327">
        <f>VLOOKUP(DATA_GOES_HERE!AH324,eventTypeID!$A:$C,3,TRUE)</f>
        <v>11</v>
      </c>
      <c r="Q327" t="e">
        <f>VLOOKUP([2]UNBOUNDCSV!B324,[2]VENUEID!$A$2:$C$25,3,TRUE)</f>
        <v>#N/A</v>
      </c>
      <c r="R327" s="8">
        <f>DATA_GOES_HERE!M226</f>
        <v>0.42708333333333331</v>
      </c>
      <c r="W327" t="str">
        <f>IF(DATA_GOES_HERE!L226="Monday",1," ")</f>
        <v xml:space="preserve"> </v>
      </c>
      <c r="X327" t="str">
        <f>IF(DATA_GOES_HERE!L226="Tuesday",1," ")</f>
        <v xml:space="preserve"> </v>
      </c>
      <c r="Y327" t="str">
        <f>IF(DATA_GOES_HERE!L226="Wednesday",1," ")</f>
        <v xml:space="preserve"> </v>
      </c>
      <c r="Z327">
        <f>IF(DATA_GOES_HERE!L226="Thursday",1," ")</f>
        <v>1</v>
      </c>
      <c r="AA327" t="str">
        <f>IF(DATA_GOES_HERE!L226="Friday",1," ")</f>
        <v xml:space="preserve"> </v>
      </c>
      <c r="AB327" t="str">
        <f>IF(DATA_GOES_HERE!L226="Saturday",1," ")</f>
        <v xml:space="preserve"> </v>
      </c>
      <c r="AC327" t="str">
        <f>IF(DATA_GOES_HERE!L226="Sunday",1," ")</f>
        <v xml:space="preserve"> </v>
      </c>
    </row>
    <row r="328" spans="1:29" x14ac:dyDescent="0.25">
      <c r="A328" s="7" t="str">
        <f>[2]NOWPLAYING!A329</f>
        <v>kcook</v>
      </c>
      <c r="B328" t="str">
        <f>DATA_GOES_HERE!A325</f>
        <v xml:space="preserve"> Preschool Story Time</v>
      </c>
      <c r="E328" s="9" t="str">
        <f>IF(DATA_GOES_HERE!F227,F328,"")</f>
        <v/>
      </c>
      <c r="F328" t="str">
        <f>DATA_GOES_HERE!AI325</f>
        <v>Every Tuesday. Join us for stories, songs and crafts.</v>
      </c>
      <c r="G328" s="1">
        <f>DATA_GOES_HERE!J325</f>
        <v>42464</v>
      </c>
      <c r="H328" s="1">
        <f>DATA_GOES_HERE!R325</f>
        <v>42464</v>
      </c>
      <c r="I328" s="1">
        <f t="shared" ca="1" si="7"/>
        <v>42423</v>
      </c>
      <c r="J328">
        <v>0</v>
      </c>
      <c r="K328" t="e">
        <f>VLOOKUP([2]UNBOUNDCSV!B407,[2]VENUEID!$A$2:$B$28,2,TRUE)</f>
        <v>#N/A</v>
      </c>
      <c r="L328" t="s">
        <v>161</v>
      </c>
      <c r="M328">
        <f>VLOOKUP(DATA_GOES_HERE!Y325,VENUEID!$A$2:$B$28,2,TRUE)</f>
        <v>32913</v>
      </c>
      <c r="N328">
        <f>VLOOKUP(DATA_GOES_HERE!AH325,eventTypeID!$A:$C,3,TRUE)</f>
        <v>6</v>
      </c>
      <c r="Q328" t="e">
        <f>VLOOKUP([2]UNBOUNDCSV!B325,[2]VENUEID!$A$2:$C$25,3,TRUE)</f>
        <v>#N/A</v>
      </c>
      <c r="R328" s="8">
        <f>DATA_GOES_HERE!M227</f>
        <v>0.42708333333333331</v>
      </c>
      <c r="W328" t="str">
        <f>IF(DATA_GOES_HERE!L227="Monday",1," ")</f>
        <v xml:space="preserve"> </v>
      </c>
      <c r="X328" t="str">
        <f>IF(DATA_GOES_HERE!L227="Tuesday",1," ")</f>
        <v xml:space="preserve"> </v>
      </c>
      <c r="Y328" t="str">
        <f>IF(DATA_GOES_HERE!L227="Wednesday",1," ")</f>
        <v xml:space="preserve"> </v>
      </c>
      <c r="Z328">
        <f>IF(DATA_GOES_HERE!L227="Thursday",1," ")</f>
        <v>1</v>
      </c>
      <c r="AA328" t="str">
        <f>IF(DATA_GOES_HERE!L227="Friday",1," ")</f>
        <v xml:space="preserve"> </v>
      </c>
      <c r="AB328" t="str">
        <f>IF(DATA_GOES_HERE!L227="Saturday",1," ")</f>
        <v xml:space="preserve"> </v>
      </c>
      <c r="AC328" t="str">
        <f>IF(DATA_GOES_HERE!L227="Sunday",1," ")</f>
        <v xml:space="preserve"> </v>
      </c>
    </row>
    <row r="329" spans="1:29" x14ac:dyDescent="0.25">
      <c r="A329" s="7" t="str">
        <f>[2]NOWPLAYING!A330</f>
        <v>kcook</v>
      </c>
      <c r="B329" t="str">
        <f>DATA_GOES_HERE!A326</f>
        <v xml:space="preserve"> Preschool Story Time</v>
      </c>
      <c r="E329" s="9" t="str">
        <f>IF(DATA_GOES_HERE!F228,F329,"")</f>
        <v/>
      </c>
      <c r="F329" t="str">
        <f>DATA_GOES_HERE!AI326</f>
        <v>Stories about the faces in our families will be shared today!</v>
      </c>
      <c r="G329" s="1">
        <f>DATA_GOES_HERE!J326</f>
        <v>42464</v>
      </c>
      <c r="H329" s="1">
        <f>DATA_GOES_HERE!R326</f>
        <v>42464</v>
      </c>
      <c r="I329" s="1">
        <f t="shared" ca="1" si="7"/>
        <v>42423</v>
      </c>
      <c r="J329">
        <v>0</v>
      </c>
      <c r="K329" t="e">
        <f>VLOOKUP([2]UNBOUNDCSV!B408,[2]VENUEID!$A$2:$B$28,2,TRUE)</f>
        <v>#N/A</v>
      </c>
      <c r="L329" t="s">
        <v>161</v>
      </c>
      <c r="M329">
        <f>VLOOKUP(DATA_GOES_HERE!Y326,VENUEID!$A$2:$B$28,2,TRUE)</f>
        <v>32949</v>
      </c>
      <c r="N329">
        <f>VLOOKUP(DATA_GOES_HERE!AH326,eventTypeID!$A:$C,3,TRUE)</f>
        <v>47</v>
      </c>
      <c r="Q329" t="e">
        <f>VLOOKUP([2]UNBOUNDCSV!B326,[2]VENUEID!$A$2:$C$25,3,TRUE)</f>
        <v>#N/A</v>
      </c>
      <c r="R329" s="8">
        <f>DATA_GOES_HERE!M228</f>
        <v>0.5625</v>
      </c>
      <c r="W329" t="str">
        <f>IF(DATA_GOES_HERE!L228="Monday",1," ")</f>
        <v xml:space="preserve"> </v>
      </c>
      <c r="X329" t="str">
        <f>IF(DATA_GOES_HERE!L228="Tuesday",1," ")</f>
        <v xml:space="preserve"> </v>
      </c>
      <c r="Y329" t="str">
        <f>IF(DATA_GOES_HERE!L228="Wednesday",1," ")</f>
        <v xml:space="preserve"> </v>
      </c>
      <c r="Z329">
        <f>IF(DATA_GOES_HERE!L228="Thursday",1," ")</f>
        <v>1</v>
      </c>
      <c r="AA329" t="str">
        <f>IF(DATA_GOES_HERE!L228="Friday",1," ")</f>
        <v xml:space="preserve"> </v>
      </c>
      <c r="AB329" t="str">
        <f>IF(DATA_GOES_HERE!L228="Saturday",1," ")</f>
        <v xml:space="preserve"> </v>
      </c>
      <c r="AC329" t="str">
        <f>IF(DATA_GOES_HERE!L228="Sunday",1," ")</f>
        <v xml:space="preserve"> </v>
      </c>
    </row>
    <row r="330" spans="1:29" x14ac:dyDescent="0.25">
      <c r="A330" s="7" t="str">
        <f>[2]NOWPLAYING!A331</f>
        <v>kcook</v>
      </c>
      <c r="B330" t="str">
        <f>DATA_GOES_HERE!A327</f>
        <v xml:space="preserve"> Gaming Monday</v>
      </c>
      <c r="E330" s="9" t="str">
        <f>IF(DATA_GOES_HERE!F229,F330,"")</f>
        <v/>
      </c>
      <c r="F330" t="str">
        <f>DATA_GOES_HERE!AI327</f>
        <v>Every Monday, compete against your friends on the Xbox and Wii.</v>
      </c>
      <c r="G330" s="1">
        <f>DATA_GOES_HERE!J327</f>
        <v>42464</v>
      </c>
      <c r="H330" s="1">
        <f>DATA_GOES_HERE!R327</f>
        <v>42464</v>
      </c>
      <c r="I330" s="1">
        <f t="shared" ca="1" si="7"/>
        <v>42423</v>
      </c>
      <c r="J330">
        <v>0</v>
      </c>
      <c r="K330" t="e">
        <f>VLOOKUP([2]UNBOUNDCSV!B409,[2]VENUEID!$A$2:$B$28,2,TRUE)</f>
        <v>#N/A</v>
      </c>
      <c r="L330" t="s">
        <v>161</v>
      </c>
      <c r="M330">
        <f>VLOOKUP(DATA_GOES_HERE!Y327,VENUEID!$A$2:$B$28,2,TRUE)</f>
        <v>32913</v>
      </c>
      <c r="N330">
        <f>VLOOKUP(DATA_GOES_HERE!AH327,eventTypeID!$A:$C,3,TRUE)</f>
        <v>35</v>
      </c>
      <c r="Q330" t="e">
        <f>VLOOKUP([2]UNBOUNDCSV!B327,[2]VENUEID!$A$2:$C$25,3,TRUE)</f>
        <v>#N/A</v>
      </c>
      <c r="R330" s="8">
        <f>DATA_GOES_HERE!M229</f>
        <v>0.67708333333333337</v>
      </c>
      <c r="W330" t="str">
        <f>IF(DATA_GOES_HERE!L229="Monday",1," ")</f>
        <v xml:space="preserve"> </v>
      </c>
      <c r="X330" t="str">
        <f>IF(DATA_GOES_HERE!L229="Tuesday",1," ")</f>
        <v xml:space="preserve"> </v>
      </c>
      <c r="Y330" t="str">
        <f>IF(DATA_GOES_HERE!L229="Wednesday",1," ")</f>
        <v xml:space="preserve"> </v>
      </c>
      <c r="Z330">
        <f>IF(DATA_GOES_HERE!L229="Thursday",1," ")</f>
        <v>1</v>
      </c>
      <c r="AA330" t="str">
        <f>IF(DATA_GOES_HERE!L229="Friday",1," ")</f>
        <v xml:space="preserve"> </v>
      </c>
      <c r="AB330" t="str">
        <f>IF(DATA_GOES_HERE!L229="Saturday",1," ")</f>
        <v xml:space="preserve"> </v>
      </c>
      <c r="AC330" t="str">
        <f>IF(DATA_GOES_HERE!L229="Sunday",1," ")</f>
        <v xml:space="preserve"> </v>
      </c>
    </row>
    <row r="331" spans="1:29" x14ac:dyDescent="0.25">
      <c r="A331" s="7" t="str">
        <f>[2]NOWPLAYING!A332</f>
        <v>kcook</v>
      </c>
      <c r="B331" t="str">
        <f>DATA_GOES_HERE!A328</f>
        <v xml:space="preserve"> Preschool Story Time</v>
      </c>
      <c r="E331" s="9" t="str">
        <f>IF(DATA_GOES_HERE!F230,F331,"")</f>
        <v/>
      </c>
      <c r="F331" t="str">
        <f>DATA_GOES_HERE!AI328</f>
        <v xml:space="preserve">Every Tuesday. Join us for stories, songs and crafts. </v>
      </c>
      <c r="G331" s="1">
        <f>DATA_GOES_HERE!J328</f>
        <v>42465</v>
      </c>
      <c r="H331" s="1">
        <f>DATA_GOES_HERE!R328</f>
        <v>42465</v>
      </c>
      <c r="I331" s="1">
        <f t="shared" ca="1" si="7"/>
        <v>42423</v>
      </c>
      <c r="J331">
        <v>0</v>
      </c>
      <c r="K331" t="e">
        <f>VLOOKUP([2]UNBOUNDCSV!B410,[2]VENUEID!$A$2:$B$28,2,TRUE)</f>
        <v>#N/A</v>
      </c>
      <c r="L331" t="s">
        <v>161</v>
      </c>
      <c r="M331">
        <f>VLOOKUP(DATA_GOES_HERE!Y328,VENUEID!$A$2:$B$28,2,TRUE)</f>
        <v>32113</v>
      </c>
      <c r="N331">
        <f>VLOOKUP(DATA_GOES_HERE!AH328,eventTypeID!$A:$C,3,TRUE)</f>
        <v>47</v>
      </c>
      <c r="Q331" t="e">
        <f>VLOOKUP([2]UNBOUNDCSV!B328,[2]VENUEID!$A$2:$C$25,3,TRUE)</f>
        <v>#N/A</v>
      </c>
      <c r="R331" s="8">
        <f>DATA_GOES_HERE!M230</f>
        <v>0.6875</v>
      </c>
      <c r="W331" t="str">
        <f>IF(DATA_GOES_HERE!L230="Monday",1," ")</f>
        <v xml:space="preserve"> </v>
      </c>
      <c r="X331" t="str">
        <f>IF(DATA_GOES_HERE!L230="Tuesday",1," ")</f>
        <v xml:space="preserve"> </v>
      </c>
      <c r="Y331" t="str">
        <f>IF(DATA_GOES_HERE!L230="Wednesday",1," ")</f>
        <v xml:space="preserve"> </v>
      </c>
      <c r="Z331">
        <f>IF(DATA_GOES_HERE!L230="Thursday",1," ")</f>
        <v>1</v>
      </c>
      <c r="AA331" t="str">
        <f>IF(DATA_GOES_HERE!L230="Friday",1," ")</f>
        <v xml:space="preserve"> </v>
      </c>
      <c r="AB331" t="str">
        <f>IF(DATA_GOES_HERE!L230="Saturday",1," ")</f>
        <v xml:space="preserve"> </v>
      </c>
      <c r="AC331" t="str">
        <f>IF(DATA_GOES_HERE!L230="Sunday",1," ")</f>
        <v xml:space="preserve"> </v>
      </c>
    </row>
    <row r="332" spans="1:29" x14ac:dyDescent="0.25">
      <c r="A332" s="7" t="str">
        <f>[2]NOWPLAYING!A333</f>
        <v>kcook</v>
      </c>
      <c r="B332" t="str">
        <f>DATA_GOES_HERE!A329</f>
        <v xml:space="preserve"> Friends Make the World Go 'Round: Celebrate Diversity </v>
      </c>
      <c r="E332" s="9" t="str">
        <f>IF(DATA_GOES_HERE!F231,F332,"")</f>
        <v/>
      </c>
      <c r="F332" t="str">
        <f>DATA_GOES_HERE!AI329</f>
        <v>Emmy Award-winning PBS performer, Gaia Tossing, and Country Music Hall of Fame Words and Music Artist, Joel Atkins, present a lively, interactive family show with a multicultural, all-inclusive message of mutual friendship and respect.&amp;nbsp;Children can learn the signs for songs, dance with rainbow ribbon streamers, and do a very special handshake that ends with the sign for &amp;quot;&amp;quot;FRIEND.&amp;quot;&amp;quot;</v>
      </c>
      <c r="G332" s="1">
        <f>DATA_GOES_HERE!J329</f>
        <v>42465</v>
      </c>
      <c r="H332" s="1">
        <f>DATA_GOES_HERE!R329</f>
        <v>42465</v>
      </c>
      <c r="I332" s="1">
        <f t="shared" ca="1" si="7"/>
        <v>42423</v>
      </c>
      <c r="J332">
        <v>0</v>
      </c>
      <c r="K332" t="e">
        <f>VLOOKUP([2]UNBOUNDCSV!B411,[2]VENUEID!$A$2:$B$28,2,TRUE)</f>
        <v>#N/A</v>
      </c>
      <c r="L332" t="s">
        <v>161</v>
      </c>
      <c r="M332">
        <f>VLOOKUP(DATA_GOES_HERE!Y329,VENUEID!$A$2:$B$28,2,TRUE)</f>
        <v>32113</v>
      </c>
      <c r="N332">
        <f>VLOOKUP(DATA_GOES_HERE!AH329,eventTypeID!$A:$C,3,TRUE)</f>
        <v>47</v>
      </c>
      <c r="Q332" t="e">
        <f>VLOOKUP([2]UNBOUNDCSV!B329,[2]VENUEID!$A$2:$C$25,3,TRUE)</f>
        <v>#N/A</v>
      </c>
      <c r="R332" s="8">
        <f>DATA_GOES_HERE!M231</f>
        <v>0.42708333333333331</v>
      </c>
      <c r="W332" t="str">
        <f>IF(DATA_GOES_HERE!L231="Monday",1," ")</f>
        <v xml:space="preserve"> </v>
      </c>
      <c r="X332" t="str">
        <f>IF(DATA_GOES_HERE!L231="Tuesday",1," ")</f>
        <v xml:space="preserve"> </v>
      </c>
      <c r="Y332" t="str">
        <f>IF(DATA_GOES_HERE!L231="Wednesday",1," ")</f>
        <v xml:space="preserve"> </v>
      </c>
      <c r="Z332" t="str">
        <f>IF(DATA_GOES_HERE!L231="Thursday",1," ")</f>
        <v xml:space="preserve"> </v>
      </c>
      <c r="AA332" t="str">
        <f>IF(DATA_GOES_HERE!L231="Friday",1," ")</f>
        <v xml:space="preserve"> </v>
      </c>
      <c r="AB332">
        <f>IF(DATA_GOES_HERE!L231="Saturday",1," ")</f>
        <v>1</v>
      </c>
      <c r="AC332" t="str">
        <f>IF(DATA_GOES_HERE!L231="Sunday",1," ")</f>
        <v xml:space="preserve"> </v>
      </c>
    </row>
    <row r="333" spans="1:29" x14ac:dyDescent="0.25">
      <c r="A333" s="7" t="str">
        <f>[2]NOWPLAYING!A334</f>
        <v>kcook</v>
      </c>
      <c r="B333" t="str">
        <f>DATA_GOES_HERE!A330</f>
        <v xml:space="preserve"> Crafting Native American Dream Catchers</v>
      </c>
      <c r="E333" s="9" t="str">
        <f>IF(DATA_GOES_HERE!F232,F333,"")</f>
        <v/>
      </c>
      <c r="F333" t="str">
        <f>DATA_GOES_HERE!AI330</f>
        <v>People once believed that bad dreams came to you from the outside world. Craft a traditional Native American dream catcher and put this legend to the test.</v>
      </c>
      <c r="G333" s="1">
        <f>DATA_GOES_HERE!J330</f>
        <v>42465</v>
      </c>
      <c r="H333" s="1">
        <f>DATA_GOES_HERE!R330</f>
        <v>42465</v>
      </c>
      <c r="I333" s="1">
        <f t="shared" ca="1" si="7"/>
        <v>42423</v>
      </c>
      <c r="J333">
        <v>0</v>
      </c>
      <c r="K333" t="e">
        <f>VLOOKUP([2]UNBOUNDCSV!B412,[2]VENUEID!$A$2:$B$28,2,TRUE)</f>
        <v>#N/A</v>
      </c>
      <c r="L333" t="s">
        <v>161</v>
      </c>
      <c r="M333">
        <f>VLOOKUP(DATA_GOES_HERE!Y330,VENUEID!$A$2:$B$28,2,TRUE)</f>
        <v>32913</v>
      </c>
      <c r="N333">
        <f>VLOOKUP(DATA_GOES_HERE!AH330,eventTypeID!$A:$C,3,TRUE)</f>
        <v>11</v>
      </c>
      <c r="Q333" t="e">
        <f>VLOOKUP([2]UNBOUNDCSV!B330,[2]VENUEID!$A$2:$C$25,3,TRUE)</f>
        <v>#N/A</v>
      </c>
      <c r="R333" s="8">
        <f>DATA_GOES_HERE!M232</f>
        <v>0.42708333333333331</v>
      </c>
      <c r="W333">
        <f>IF(DATA_GOES_HERE!L232="Monday",1," ")</f>
        <v>1</v>
      </c>
      <c r="X333" t="str">
        <f>IF(DATA_GOES_HERE!L232="Tuesday",1," ")</f>
        <v xml:space="preserve"> </v>
      </c>
      <c r="Y333" t="str">
        <f>IF(DATA_GOES_HERE!L232="Wednesday",1," ")</f>
        <v xml:space="preserve"> </v>
      </c>
      <c r="Z333" t="str">
        <f>IF(DATA_GOES_HERE!L232="Thursday",1," ")</f>
        <v xml:space="preserve"> </v>
      </c>
      <c r="AA333" t="str">
        <f>IF(DATA_GOES_HERE!L232="Friday",1," ")</f>
        <v xml:space="preserve"> </v>
      </c>
      <c r="AB333" t="str">
        <f>IF(DATA_GOES_HERE!L232="Saturday",1," ")</f>
        <v xml:space="preserve"> </v>
      </c>
      <c r="AC333" t="str">
        <f>IF(DATA_GOES_HERE!L232="Sunday",1," ")</f>
        <v xml:space="preserve"> </v>
      </c>
    </row>
    <row r="334" spans="1:29" x14ac:dyDescent="0.25">
      <c r="A334" s="7" t="str">
        <f>[2]NOWPLAYING!A335</f>
        <v>kcook</v>
      </c>
      <c r="B334" t="str">
        <f>DATA_GOES_HERE!A331</f>
        <v xml:space="preserve"> Teen Time: Hangout</v>
      </c>
      <c r="E334" s="9" t="str">
        <f>IF(DATA_GOES_HERE!F233,F334,"")</f>
        <v/>
      </c>
      <c r="F334" t="str">
        <f>DATA_GOES_HERE!AI331</f>
        <v>Every Tuesday. Have some fun playing video games, drawing, and just hanging out with friends!</v>
      </c>
      <c r="G334" s="1">
        <f>DATA_GOES_HERE!J331</f>
        <v>42465</v>
      </c>
      <c r="H334" s="1">
        <f>DATA_GOES_HERE!R331</f>
        <v>42465</v>
      </c>
      <c r="I334" s="1">
        <f t="shared" ref="I334:I365" ca="1" si="8">TODAY()</f>
        <v>42423</v>
      </c>
      <c r="J334">
        <v>0</v>
      </c>
      <c r="K334" t="e">
        <f>VLOOKUP([2]UNBOUNDCSV!B413,[2]VENUEID!$A$2:$B$28,2,TRUE)</f>
        <v>#N/A</v>
      </c>
      <c r="L334" t="s">
        <v>161</v>
      </c>
      <c r="M334">
        <f>VLOOKUP(DATA_GOES_HERE!Y331,VENUEID!$A$2:$B$28,2,TRUE)</f>
        <v>32113</v>
      </c>
      <c r="N334">
        <f>VLOOKUP(DATA_GOES_HERE!AH331,eventTypeID!$A:$C,3,TRUE)</f>
        <v>47</v>
      </c>
      <c r="Q334" t="e">
        <f>VLOOKUP([2]UNBOUNDCSV!B331,[2]VENUEID!$A$2:$C$25,3,TRUE)</f>
        <v>#N/A</v>
      </c>
      <c r="R334" s="8">
        <f>DATA_GOES_HERE!M233</f>
        <v>0.77083333333333337</v>
      </c>
      <c r="W334">
        <f>IF(DATA_GOES_HERE!L233="Monday",1," ")</f>
        <v>1</v>
      </c>
      <c r="X334" t="str">
        <f>IF(DATA_GOES_HERE!L233="Tuesday",1," ")</f>
        <v xml:space="preserve"> </v>
      </c>
      <c r="Y334" t="str">
        <f>IF(DATA_GOES_HERE!L233="Wednesday",1," ")</f>
        <v xml:space="preserve"> </v>
      </c>
      <c r="Z334" t="str">
        <f>IF(DATA_GOES_HERE!L233="Thursday",1," ")</f>
        <v xml:space="preserve"> </v>
      </c>
      <c r="AA334" t="str">
        <f>IF(DATA_GOES_HERE!L233="Friday",1," ")</f>
        <v xml:space="preserve"> </v>
      </c>
      <c r="AB334" t="str">
        <f>IF(DATA_GOES_HERE!L233="Saturday",1," ")</f>
        <v xml:space="preserve"> </v>
      </c>
      <c r="AC334" t="str">
        <f>IF(DATA_GOES_HERE!L233="Sunday",1," ")</f>
        <v xml:space="preserve"> </v>
      </c>
    </row>
    <row r="335" spans="1:29" x14ac:dyDescent="0.25">
      <c r="A335" s="7" t="str">
        <f>[2]NOWPLAYING!A336</f>
        <v>kcook</v>
      </c>
      <c r="B335" t="str">
        <f>DATA_GOES_HERE!A332</f>
        <v xml:space="preserve"> Twilight Story Hour</v>
      </c>
      <c r="E335" s="9" t="str">
        <f>IF(DATA_GOES_HERE!F234,F335,"")</f>
        <v/>
      </c>
      <c r="F335" t="str">
        <f>DATA_GOES_HERE!AI332</f>
        <v>Every Tuesday. Join us for a fun family evening filled with stories and crafts.</v>
      </c>
      <c r="G335" s="1">
        <f>DATA_GOES_HERE!J332</f>
        <v>42465</v>
      </c>
      <c r="H335" s="1">
        <f>DATA_GOES_HERE!R332</f>
        <v>42465</v>
      </c>
      <c r="I335" s="1">
        <f t="shared" ca="1" si="8"/>
        <v>42423</v>
      </c>
      <c r="J335">
        <v>0</v>
      </c>
      <c r="K335" t="e">
        <f>VLOOKUP([2]UNBOUNDCSV!B414,[2]VENUEID!$A$2:$B$28,2,TRUE)</f>
        <v>#N/A</v>
      </c>
      <c r="L335" t="s">
        <v>161</v>
      </c>
      <c r="M335">
        <f>VLOOKUP(DATA_GOES_HERE!Y332,VENUEID!$A$2:$B$28,2,TRUE)</f>
        <v>32113</v>
      </c>
      <c r="N335">
        <f>VLOOKUP(DATA_GOES_HERE!AH332,eventTypeID!$A:$C,3,TRUE)</f>
        <v>47</v>
      </c>
      <c r="Q335" t="e">
        <f>VLOOKUP([2]UNBOUNDCSV!B332,[2]VENUEID!$A$2:$C$25,3,TRUE)</f>
        <v>#N/A</v>
      </c>
      <c r="R335" s="8">
        <f>DATA_GOES_HERE!M234</f>
        <v>0.77083333333333337</v>
      </c>
      <c r="W335">
        <f>IF(DATA_GOES_HERE!L234="Monday",1," ")</f>
        <v>1</v>
      </c>
      <c r="X335" t="str">
        <f>IF(DATA_GOES_HERE!L234="Tuesday",1," ")</f>
        <v xml:space="preserve"> </v>
      </c>
      <c r="Y335" t="str">
        <f>IF(DATA_GOES_HERE!L234="Wednesday",1," ")</f>
        <v xml:space="preserve"> </v>
      </c>
      <c r="Z335" t="str">
        <f>IF(DATA_GOES_HERE!L234="Thursday",1," ")</f>
        <v xml:space="preserve"> </v>
      </c>
      <c r="AA335" t="str">
        <f>IF(DATA_GOES_HERE!L234="Friday",1," ")</f>
        <v xml:space="preserve"> </v>
      </c>
      <c r="AB335" t="str">
        <f>IF(DATA_GOES_HERE!L234="Saturday",1," ")</f>
        <v xml:space="preserve"> </v>
      </c>
      <c r="AC335" t="str">
        <f>IF(DATA_GOES_HERE!L234="Sunday",1," ")</f>
        <v xml:space="preserve"> </v>
      </c>
    </row>
    <row r="336" spans="1:29" x14ac:dyDescent="0.25">
      <c r="A336" s="7" t="str">
        <f>[2]NOWPLAYING!A337</f>
        <v>kcook</v>
      </c>
      <c r="B336" t="str">
        <f>DATA_GOES_HERE!A333</f>
        <v xml:space="preserve"> Healthy Aging with Nashville Public Television</v>
      </c>
      <c r="E336" s="9" t="str">
        <f>IF(DATA_GOES_HERE!F235,F336,"")</f>
        <v/>
      </c>
      <c r="F336" t="str">
        <f>DATA_GOES_HERE!AI333</f>
        <v>Nashville Public Television's Aging Matters examines broadly the pursuit of health and well-being as we age.&amp;nbsp;What is it about age that changes how we understand health?&amp;nbsp;Two-thirds of Medicare beneficiaries live with more than one chronic disease.&amp;nbsp;But health is more than healthcare.&amp;nbsp;The things that matter most in life are the same, whether you are 65, 95, or 25 &amp;ndash; community, meaningful relationships, and a sense of purpose.</v>
      </c>
      <c r="G336" s="1">
        <f>DATA_GOES_HERE!J333</f>
        <v>42466</v>
      </c>
      <c r="H336" s="1">
        <f>DATA_GOES_HERE!R333</f>
        <v>42466</v>
      </c>
      <c r="I336" s="1">
        <f t="shared" ca="1" si="8"/>
        <v>42423</v>
      </c>
      <c r="J336">
        <v>0</v>
      </c>
      <c r="K336" t="e">
        <f>VLOOKUP([2]UNBOUNDCSV!B415,[2]VENUEID!$A$2:$B$28,2,TRUE)</f>
        <v>#N/A</v>
      </c>
      <c r="L336" t="s">
        <v>161</v>
      </c>
      <c r="M336">
        <f>VLOOKUP(DATA_GOES_HERE!Y333,VENUEID!$A$2:$B$28,2,TRUE)</f>
        <v>32949</v>
      </c>
      <c r="N336">
        <f>VLOOKUP(DATA_GOES_HERE!AH333,eventTypeID!$A:$C,3,TRUE)</f>
        <v>11</v>
      </c>
      <c r="Q336" t="e">
        <f>VLOOKUP([2]UNBOUNDCSV!B333,[2]VENUEID!$A$2:$C$25,3,TRUE)</f>
        <v>#N/A</v>
      </c>
      <c r="R336" s="8">
        <f>DATA_GOES_HERE!M235</f>
        <v>0.66666666666666663</v>
      </c>
      <c r="W336" t="str">
        <f>IF(DATA_GOES_HERE!L235="Monday",1," ")</f>
        <v xml:space="preserve"> </v>
      </c>
      <c r="X336">
        <f>IF(DATA_GOES_HERE!L235="Tuesday",1," ")</f>
        <v>1</v>
      </c>
      <c r="Y336" t="str">
        <f>IF(DATA_GOES_HERE!L235="Wednesday",1," ")</f>
        <v xml:space="preserve"> </v>
      </c>
      <c r="Z336" t="str">
        <f>IF(DATA_GOES_HERE!L235="Thursday",1," ")</f>
        <v xml:space="preserve"> </v>
      </c>
      <c r="AA336" t="str">
        <f>IF(DATA_GOES_HERE!L235="Friday",1," ")</f>
        <v xml:space="preserve"> </v>
      </c>
      <c r="AB336" t="str">
        <f>IF(DATA_GOES_HERE!L235="Saturday",1," ")</f>
        <v xml:space="preserve"> </v>
      </c>
      <c r="AC336" t="str">
        <f>IF(DATA_GOES_HERE!L235="Sunday",1," ")</f>
        <v xml:space="preserve"> </v>
      </c>
    </row>
    <row r="337" spans="1:29" x14ac:dyDescent="0.25">
      <c r="A337" s="7" t="str">
        <f>[2]NOWPLAYING!A338</f>
        <v>kcook</v>
      </c>
      <c r="B337" t="str">
        <f>DATA_GOES_HERE!A334</f>
        <v xml:space="preserve"> Cypher</v>
      </c>
      <c r="E337" s="9" t="str">
        <f>IF(DATA_GOES_HERE!F236,F337,"")</f>
        <v/>
      </c>
      <c r="F337" t="str">
        <f>DATA_GOES_HERE!AI334</f>
        <v>Every Wednesday, emcees, poets, DJ&amp;rsquo;s, rappers, spoken word artists, and producers develop their work, share pieces, and collaborate on projects. Participating artists will have access to larger events and performance opportunities executed by Studio NPL and Southern Word.</v>
      </c>
      <c r="G337" s="1">
        <f>DATA_GOES_HERE!J334</f>
        <v>42466</v>
      </c>
      <c r="H337" s="1">
        <f>DATA_GOES_HERE!R334</f>
        <v>42466</v>
      </c>
      <c r="I337" s="1">
        <f t="shared" ca="1" si="8"/>
        <v>42423</v>
      </c>
      <c r="J337">
        <v>0</v>
      </c>
      <c r="K337" t="e">
        <f>VLOOKUP([2]UNBOUNDCSV!B416,[2]VENUEID!$A$2:$B$28,2,TRUE)</f>
        <v>#N/A</v>
      </c>
      <c r="L337" t="s">
        <v>161</v>
      </c>
      <c r="M337">
        <f>VLOOKUP(DATA_GOES_HERE!Y334,VENUEID!$A$2:$B$28,2,TRUE)</f>
        <v>32913</v>
      </c>
      <c r="N337">
        <f>VLOOKUP(DATA_GOES_HERE!AH334,eventTypeID!$A:$C,3,TRUE)</f>
        <v>35</v>
      </c>
      <c r="Q337" t="e">
        <f>VLOOKUP([2]UNBOUNDCSV!B334,[2]VENUEID!$A$2:$C$25,3,TRUE)</f>
        <v>#N/A</v>
      </c>
      <c r="R337" s="8">
        <f>DATA_GOES_HERE!M236</f>
        <v>0.42708333333333331</v>
      </c>
      <c r="W337" t="str">
        <f>IF(DATA_GOES_HERE!L236="Monday",1," ")</f>
        <v xml:space="preserve"> </v>
      </c>
      <c r="X337" t="str">
        <f>IF(DATA_GOES_HERE!L236="Tuesday",1," ")</f>
        <v xml:space="preserve"> </v>
      </c>
      <c r="Y337">
        <f>IF(DATA_GOES_HERE!L236="Wednesday",1," ")</f>
        <v>1</v>
      </c>
      <c r="Z337" t="str">
        <f>IF(DATA_GOES_HERE!L236="Thursday",1," ")</f>
        <v xml:space="preserve"> </v>
      </c>
      <c r="AA337" t="str">
        <f>IF(DATA_GOES_HERE!L236="Friday",1," ")</f>
        <v xml:space="preserve"> </v>
      </c>
      <c r="AB337" t="str">
        <f>IF(DATA_GOES_HERE!L236="Saturday",1," ")</f>
        <v xml:space="preserve"> </v>
      </c>
      <c r="AC337" t="str">
        <f>IF(DATA_GOES_HERE!L236="Sunday",1," ")</f>
        <v xml:space="preserve"> </v>
      </c>
    </row>
    <row r="338" spans="1:29" x14ac:dyDescent="0.25">
      <c r="A338" s="7" t="str">
        <f>[2]NOWPLAYING!A339</f>
        <v>kcook</v>
      </c>
      <c r="B338" t="str">
        <f>DATA_GOES_HERE!A335</f>
        <v xml:space="preserve"> Teen Time: In it to Win It Wednesdays</v>
      </c>
      <c r="E338" s="9" t="str">
        <f>IF(DATA_GOES_HERE!F237,F338,"")</f>
        <v/>
      </c>
      <c r="F338" t="str">
        <f>DATA_GOES_HERE!AI335</f>
        <v>Every Wednesday. Join us to play a variety of board games and card games!</v>
      </c>
      <c r="G338" s="1">
        <f>DATA_GOES_HERE!J335</f>
        <v>42466</v>
      </c>
      <c r="H338" s="1">
        <f>DATA_GOES_HERE!R335</f>
        <v>42466</v>
      </c>
      <c r="I338" s="1">
        <f t="shared" ca="1" si="8"/>
        <v>42423</v>
      </c>
      <c r="J338">
        <v>0</v>
      </c>
      <c r="K338" t="e">
        <f>VLOOKUP([2]UNBOUNDCSV!B417,[2]VENUEID!$A$2:$B$28,2,TRUE)</f>
        <v>#N/A</v>
      </c>
      <c r="L338" t="s">
        <v>161</v>
      </c>
      <c r="M338">
        <f>VLOOKUP(DATA_GOES_HERE!Y335,VENUEID!$A$2:$B$28,2,TRUE)</f>
        <v>32113</v>
      </c>
      <c r="N338">
        <f>VLOOKUP(DATA_GOES_HERE!AH335,eventTypeID!$A:$C,3,TRUE)</f>
        <v>47</v>
      </c>
      <c r="Q338" t="e">
        <f>VLOOKUP([2]UNBOUNDCSV!B335,[2]VENUEID!$A$2:$C$25,3,TRUE)</f>
        <v>#N/A</v>
      </c>
      <c r="R338" s="8">
        <f>DATA_GOES_HERE!M237</f>
        <v>0.46875</v>
      </c>
      <c r="W338" t="str">
        <f>IF(DATA_GOES_HERE!L237="Monday",1," ")</f>
        <v xml:space="preserve"> </v>
      </c>
      <c r="X338" t="str">
        <f>IF(DATA_GOES_HERE!L237="Tuesday",1," ")</f>
        <v xml:space="preserve"> </v>
      </c>
      <c r="Y338">
        <f>IF(DATA_GOES_HERE!L237="Wednesday",1," ")</f>
        <v>1</v>
      </c>
      <c r="Z338" t="str">
        <f>IF(DATA_GOES_HERE!L237="Thursday",1," ")</f>
        <v xml:space="preserve"> </v>
      </c>
      <c r="AA338" t="str">
        <f>IF(DATA_GOES_HERE!L237="Friday",1," ")</f>
        <v xml:space="preserve"> </v>
      </c>
      <c r="AB338" t="str">
        <f>IF(DATA_GOES_HERE!L237="Saturday",1," ")</f>
        <v xml:space="preserve"> </v>
      </c>
      <c r="AC338" t="str">
        <f>IF(DATA_GOES_HERE!L237="Sunday",1," ")</f>
        <v xml:space="preserve"> </v>
      </c>
    </row>
    <row r="339" spans="1:29" x14ac:dyDescent="0.25">
      <c r="A339" s="7" t="str">
        <f>[2]NOWPLAYING!A340</f>
        <v>kcook</v>
      </c>
      <c r="B339" t="str">
        <f>DATA_GOES_HERE!A336</f>
        <v xml:space="preserve"> AARP Tax Filing Assistance</v>
      </c>
      <c r="E339" s="9" t="str">
        <f>IF(DATA_GOES_HERE!F238,F339,"")</f>
        <v/>
      </c>
      <c r="F339" t="str">
        <f>DATA_GOES_HERE!AI336</f>
        <v>AARP is providing income tax filing assistance at select library locations. \n\nPlease bring photo identification for the taxpayer and spouse and Social Security Cards for everyone listed on the return. A copy of last year&amp;rsquo;s tax return and other relevant tax documents will be required.</v>
      </c>
      <c r="G339" s="1">
        <f>DATA_GOES_HERE!J336</f>
        <v>42467</v>
      </c>
      <c r="H339" s="1">
        <f>DATA_GOES_HERE!R336</f>
        <v>42467</v>
      </c>
      <c r="I339" s="1">
        <f t="shared" ca="1" si="8"/>
        <v>42423</v>
      </c>
      <c r="J339">
        <v>0</v>
      </c>
      <c r="K339" t="e">
        <f>VLOOKUP([2]UNBOUNDCSV!B418,[2]VENUEID!$A$2:$B$28,2,TRUE)</f>
        <v>#N/A</v>
      </c>
      <c r="L339" t="s">
        <v>161</v>
      </c>
      <c r="M339">
        <f>VLOOKUP(DATA_GOES_HERE!Y336,VENUEID!$A$2:$B$28,2,TRUE)</f>
        <v>32113</v>
      </c>
      <c r="N339">
        <f>VLOOKUP(DATA_GOES_HERE!AH336,eventTypeID!$A:$C,3,TRUE)</f>
        <v>11</v>
      </c>
      <c r="Q339" t="e">
        <f>VLOOKUP([2]UNBOUNDCSV!B336,[2]VENUEID!$A$2:$C$25,3,TRUE)</f>
        <v>#N/A</v>
      </c>
      <c r="R339" s="8">
        <f>DATA_GOES_HERE!M238</f>
        <v>0.58333333333333337</v>
      </c>
      <c r="W339" t="str">
        <f>IF(DATA_GOES_HERE!L238="Monday",1," ")</f>
        <v xml:space="preserve"> </v>
      </c>
      <c r="X339" t="str">
        <f>IF(DATA_GOES_HERE!L238="Tuesday",1," ")</f>
        <v xml:space="preserve"> </v>
      </c>
      <c r="Y339">
        <f>IF(DATA_GOES_HERE!L238="Wednesday",1," ")</f>
        <v>1</v>
      </c>
      <c r="Z339" t="str">
        <f>IF(DATA_GOES_HERE!L238="Thursday",1," ")</f>
        <v xml:space="preserve"> </v>
      </c>
      <c r="AA339" t="str">
        <f>IF(DATA_GOES_HERE!L238="Friday",1," ")</f>
        <v xml:space="preserve"> </v>
      </c>
      <c r="AB339" t="str">
        <f>IF(DATA_GOES_HERE!L238="Saturday",1," ")</f>
        <v xml:space="preserve"> </v>
      </c>
      <c r="AC339" t="str">
        <f>IF(DATA_GOES_HERE!L238="Sunday",1," ")</f>
        <v xml:space="preserve"> </v>
      </c>
    </row>
    <row r="340" spans="1:29" x14ac:dyDescent="0.25">
      <c r="A340" s="7" t="str">
        <f>[2]NOWPLAYING!A341</f>
        <v>kcook</v>
      </c>
      <c r="B340" t="str">
        <f>DATA_GOES_HERE!A337</f>
        <v xml:space="preserve"> Movie: Dreams (1990)</v>
      </c>
      <c r="E340" s="9" t="str">
        <f>IF(DATA_GOES_HERE!F239,F340,"")</f>
        <v/>
      </c>
      <c r="F340" t="str">
        <f>DATA_GOES_HERE!AI337</f>
        <v>A collection of tales based upon the actual dreams of director Akira Kurosawa. Rated PG. 119 min.</v>
      </c>
      <c r="G340" s="1">
        <f>DATA_GOES_HERE!J337</f>
        <v>42467</v>
      </c>
      <c r="H340" s="1">
        <f>DATA_GOES_HERE!R337</f>
        <v>42467</v>
      </c>
      <c r="I340" s="1">
        <f t="shared" ca="1" si="8"/>
        <v>42423</v>
      </c>
      <c r="J340">
        <v>0</v>
      </c>
      <c r="K340" t="e">
        <f>VLOOKUP([2]UNBOUNDCSV!B419,[2]VENUEID!$A$2:$B$28,2,TRUE)</f>
        <v>#N/A</v>
      </c>
      <c r="L340" t="s">
        <v>161</v>
      </c>
      <c r="M340">
        <f>VLOOKUP(DATA_GOES_HERE!Y337,VENUEID!$A$2:$B$28,2,TRUE)</f>
        <v>32913</v>
      </c>
      <c r="N340">
        <f>VLOOKUP(DATA_GOES_HERE!AH337,eventTypeID!$A:$C,3,TRUE)</f>
        <v>35</v>
      </c>
      <c r="Q340" t="e">
        <f>VLOOKUP([2]UNBOUNDCSV!B337,[2]VENUEID!$A$2:$C$25,3,TRUE)</f>
        <v>#N/A</v>
      </c>
      <c r="R340" s="8">
        <f>DATA_GOES_HERE!M239</f>
        <v>0.6875</v>
      </c>
      <c r="W340" t="str">
        <f>IF(DATA_GOES_HERE!L239="Monday",1," ")</f>
        <v xml:space="preserve"> </v>
      </c>
      <c r="X340" t="str">
        <f>IF(DATA_GOES_HERE!L239="Tuesday",1," ")</f>
        <v xml:space="preserve"> </v>
      </c>
      <c r="Y340">
        <f>IF(DATA_GOES_HERE!L239="Wednesday",1," ")</f>
        <v>1</v>
      </c>
      <c r="Z340" t="str">
        <f>IF(DATA_GOES_HERE!L239="Thursday",1," ")</f>
        <v xml:space="preserve"> </v>
      </c>
      <c r="AA340" t="str">
        <f>IF(DATA_GOES_HERE!L239="Friday",1," ")</f>
        <v xml:space="preserve"> </v>
      </c>
      <c r="AB340" t="str">
        <f>IF(DATA_GOES_HERE!L239="Saturday",1," ")</f>
        <v xml:space="preserve"> </v>
      </c>
      <c r="AC340" t="str">
        <f>IF(DATA_GOES_HERE!L239="Sunday",1," ")</f>
        <v xml:space="preserve"> </v>
      </c>
    </row>
    <row r="341" spans="1:29" x14ac:dyDescent="0.25">
      <c r="A341" s="7" t="str">
        <f>[2]NOWPLAYING!A342</f>
        <v>kcook</v>
      </c>
      <c r="B341" t="str">
        <f>DATA_GOES_HERE!A338</f>
        <v xml:space="preserve"> Tech Thursday</v>
      </c>
      <c r="E341" s="9" t="str">
        <f>IF(DATA_GOES_HERE!F240,F341,"")</f>
        <v/>
      </c>
      <c r="F341" t="str">
        <f>DATA_GOES_HERE!AI338</f>
        <v>Every Thursday, come explore cutting-edge technology with Studio NPL.</v>
      </c>
      <c r="G341" s="1">
        <f>DATA_GOES_HERE!J338</f>
        <v>42467</v>
      </c>
      <c r="H341" s="1">
        <f>DATA_GOES_HERE!R338</f>
        <v>42467</v>
      </c>
      <c r="I341" s="1">
        <f t="shared" ca="1" si="8"/>
        <v>42423</v>
      </c>
      <c r="J341">
        <v>0</v>
      </c>
      <c r="K341" t="e">
        <f>VLOOKUP([2]UNBOUNDCSV!B420,[2]VENUEID!$A$2:$B$28,2,TRUE)</f>
        <v>#N/A</v>
      </c>
      <c r="L341" t="s">
        <v>161</v>
      </c>
      <c r="M341">
        <f>VLOOKUP(DATA_GOES_HERE!Y338,VENUEID!$A$2:$B$28,2,TRUE)</f>
        <v>32913</v>
      </c>
      <c r="N341">
        <f>VLOOKUP(DATA_GOES_HERE!AH338,eventTypeID!$A:$C,3,TRUE)</f>
        <v>35</v>
      </c>
      <c r="Q341" t="e">
        <f>VLOOKUP([2]UNBOUNDCSV!B338,[2]VENUEID!$A$2:$C$25,3,TRUE)</f>
        <v>#N/A</v>
      </c>
      <c r="R341" s="8">
        <f>DATA_GOES_HERE!M240</f>
        <v>0.42708333333333331</v>
      </c>
      <c r="W341" t="str">
        <f>IF(DATA_GOES_HERE!L240="Monday",1," ")</f>
        <v xml:space="preserve"> </v>
      </c>
      <c r="X341" t="str">
        <f>IF(DATA_GOES_HERE!L240="Tuesday",1," ")</f>
        <v xml:space="preserve"> </v>
      </c>
      <c r="Y341" t="str">
        <f>IF(DATA_GOES_HERE!L240="Wednesday",1," ")</f>
        <v xml:space="preserve"> </v>
      </c>
      <c r="Z341">
        <f>IF(DATA_GOES_HERE!L240="Thursday",1," ")</f>
        <v>1</v>
      </c>
      <c r="AA341" t="str">
        <f>IF(DATA_GOES_HERE!L240="Friday",1," ")</f>
        <v xml:space="preserve"> </v>
      </c>
      <c r="AB341" t="str">
        <f>IF(DATA_GOES_HERE!L240="Saturday",1," ")</f>
        <v xml:space="preserve"> </v>
      </c>
      <c r="AC341" t="str">
        <f>IF(DATA_GOES_HERE!L240="Sunday",1," ")</f>
        <v xml:space="preserve"> </v>
      </c>
    </row>
    <row r="342" spans="1:29" x14ac:dyDescent="0.25">
      <c r="A342" s="7" t="str">
        <f>[2]NOWPLAYING!A343</f>
        <v>kcook</v>
      </c>
      <c r="B342" t="str">
        <f>DATA_GOES_HERE!A339</f>
        <v xml:space="preserve"> Make Your Own Flag, Create Your Own Country!</v>
      </c>
      <c r="E342" s="9" t="str">
        <f>IF(DATA_GOES_HERE!F241,F342,"")</f>
        <v/>
      </c>
      <c r="F342" t="str">
        <f>DATA_GOES_HERE!AI339</f>
        <v>Get ready for NPL's next International Puppet Festival (June 17 &amp;ndash; 19) by creating your very own flag! Invent a flag for your very own imaginary country, or pick your favorite country&amp;rsquo;s flag and re-create it.</v>
      </c>
      <c r="G342" s="1">
        <f>DATA_GOES_HERE!J339</f>
        <v>42467</v>
      </c>
      <c r="H342" s="1">
        <f>DATA_GOES_HERE!R339</f>
        <v>42467</v>
      </c>
      <c r="I342" s="1">
        <f t="shared" ca="1" si="8"/>
        <v>42423</v>
      </c>
      <c r="J342">
        <v>0</v>
      </c>
      <c r="K342" t="e">
        <f>VLOOKUP([2]UNBOUNDCSV!B421,[2]VENUEID!$A$2:$B$28,2,TRUE)</f>
        <v>#N/A</v>
      </c>
      <c r="L342" t="s">
        <v>161</v>
      </c>
      <c r="M342">
        <f>VLOOKUP(DATA_GOES_HERE!Y339,VENUEID!$A$2:$B$28,2,TRUE)</f>
        <v>32113</v>
      </c>
      <c r="N342">
        <f>VLOOKUP(DATA_GOES_HERE!AH339,eventTypeID!$A:$C,3,TRUE)</f>
        <v>11</v>
      </c>
      <c r="Q342" t="e">
        <f>VLOOKUP([2]UNBOUNDCSV!B339,[2]VENUEID!$A$2:$C$25,3,TRUE)</f>
        <v>#N/A</v>
      </c>
      <c r="R342" s="8">
        <f>DATA_GOES_HERE!M241</f>
        <v>0.5625</v>
      </c>
      <c r="W342" t="str">
        <f>IF(DATA_GOES_HERE!L241="Monday",1," ")</f>
        <v xml:space="preserve"> </v>
      </c>
      <c r="X342" t="str">
        <f>IF(DATA_GOES_HERE!L241="Tuesday",1," ")</f>
        <v xml:space="preserve"> </v>
      </c>
      <c r="Y342" t="str">
        <f>IF(DATA_GOES_HERE!L241="Wednesday",1," ")</f>
        <v xml:space="preserve"> </v>
      </c>
      <c r="Z342">
        <f>IF(DATA_GOES_HERE!L241="Thursday",1," ")</f>
        <v>1</v>
      </c>
      <c r="AA342" t="str">
        <f>IF(DATA_GOES_HERE!L241="Friday",1," ")</f>
        <v xml:space="preserve"> </v>
      </c>
      <c r="AB342" t="str">
        <f>IF(DATA_GOES_HERE!L241="Saturday",1," ")</f>
        <v xml:space="preserve"> </v>
      </c>
      <c r="AC342" t="str">
        <f>IF(DATA_GOES_HERE!L241="Sunday",1," ")</f>
        <v xml:space="preserve"> </v>
      </c>
    </row>
    <row r="343" spans="1:29" x14ac:dyDescent="0.25">
      <c r="A343" s="7" t="str">
        <f>[2]NOWPLAYING!A344</f>
        <v>kcook</v>
      </c>
      <c r="B343" t="str">
        <f>DATA_GOES_HERE!A340</f>
        <v xml:space="preserve"> Teen Time: Sensational Snacks and Homework Help</v>
      </c>
      <c r="E343" s="9" t="str">
        <f>IF(DATA_GOES_HERE!F242,F343,"")</f>
        <v/>
      </c>
      <c r="F343" t="str">
        <f>DATA_GOES_HERE!AI340</f>
        <v>Every 1st Thursday. Come get extra help with your homework and enjoy some snacks!</v>
      </c>
      <c r="G343" s="1">
        <f>DATA_GOES_HERE!J340</f>
        <v>42467</v>
      </c>
      <c r="H343" s="1">
        <f>DATA_GOES_HERE!R340</f>
        <v>42467</v>
      </c>
      <c r="I343" s="1">
        <f t="shared" ca="1" si="8"/>
        <v>42423</v>
      </c>
      <c r="J343">
        <v>0</v>
      </c>
      <c r="K343" t="e">
        <f>VLOOKUP([2]UNBOUNDCSV!B422,[2]VENUEID!$A$2:$B$28,2,TRUE)</f>
        <v>#N/A</v>
      </c>
      <c r="L343" t="s">
        <v>161</v>
      </c>
      <c r="M343">
        <f>VLOOKUP(DATA_GOES_HERE!Y340,VENUEID!$A$2:$B$28,2,TRUE)</f>
        <v>32113</v>
      </c>
      <c r="N343">
        <f>VLOOKUP(DATA_GOES_HERE!AH340,eventTypeID!$A:$C,3,TRUE)</f>
        <v>47</v>
      </c>
      <c r="Q343" t="e">
        <f>VLOOKUP([2]UNBOUNDCSV!B340,[2]VENUEID!$A$2:$C$25,3,TRUE)</f>
        <v>#N/A</v>
      </c>
      <c r="R343" s="8">
        <f>DATA_GOES_HERE!M242</f>
        <v>0.42708333333333331</v>
      </c>
      <c r="W343" t="str">
        <f>IF(DATA_GOES_HERE!L242="Monday",1," ")</f>
        <v xml:space="preserve"> </v>
      </c>
      <c r="X343" t="str">
        <f>IF(DATA_GOES_HERE!L242="Tuesday",1," ")</f>
        <v xml:space="preserve"> </v>
      </c>
      <c r="Y343" t="str">
        <f>IF(DATA_GOES_HERE!L242="Wednesday",1," ")</f>
        <v xml:space="preserve"> </v>
      </c>
      <c r="Z343" t="str">
        <f>IF(DATA_GOES_HERE!L242="Thursday",1," ")</f>
        <v xml:space="preserve"> </v>
      </c>
      <c r="AA343" t="str">
        <f>IF(DATA_GOES_HERE!L242="Friday",1," ")</f>
        <v xml:space="preserve"> </v>
      </c>
      <c r="AB343">
        <f>IF(DATA_GOES_HERE!L242="Saturday",1," ")</f>
        <v>1</v>
      </c>
      <c r="AC343" t="str">
        <f>IF(DATA_GOES_HERE!L242="Sunday",1," ")</f>
        <v xml:space="preserve"> </v>
      </c>
    </row>
    <row r="344" spans="1:29" x14ac:dyDescent="0.25">
      <c r="A344" s="7" t="str">
        <f>[2]NOWPLAYING!A345</f>
        <v>kcook</v>
      </c>
      <c r="B344" t="str">
        <f>DATA_GOES_HERE!A341</f>
        <v xml:space="preserve"> After-school Crafts and Movies</v>
      </c>
      <c r="E344" s="9" t="str">
        <f>IF(DATA_GOES_HERE!F243,F344,"")</f>
        <v/>
      </c>
      <c r="F344" t="str">
        <f>DATA_GOES_HERE!AI341</f>
        <v>1st and 3rd Thursdays. Come join us for crafts and movies!</v>
      </c>
      <c r="G344" s="1">
        <f>DATA_GOES_HERE!J341</f>
        <v>42467</v>
      </c>
      <c r="H344" s="1">
        <f>DATA_GOES_HERE!R341</f>
        <v>42467</v>
      </c>
      <c r="I344" s="1">
        <f t="shared" ca="1" si="8"/>
        <v>42423</v>
      </c>
      <c r="J344">
        <v>0</v>
      </c>
      <c r="K344" t="e">
        <f>VLOOKUP([2]UNBOUNDCSV!B423,[2]VENUEID!$A$2:$B$28,2,TRUE)</f>
        <v>#N/A</v>
      </c>
      <c r="L344" t="s">
        <v>161</v>
      </c>
      <c r="M344">
        <f>VLOOKUP(DATA_GOES_HERE!Y341,VENUEID!$A$2:$B$28,2,TRUE)</f>
        <v>32113</v>
      </c>
      <c r="N344">
        <f>VLOOKUP(DATA_GOES_HERE!AH341,eventTypeID!$A:$C,3,TRUE)</f>
        <v>11</v>
      </c>
      <c r="Q344" t="e">
        <f>VLOOKUP([2]UNBOUNDCSV!B341,[2]VENUEID!$A$2:$C$25,3,TRUE)</f>
        <v>#N/A</v>
      </c>
      <c r="R344" s="8">
        <f>DATA_GOES_HERE!M243</f>
        <v>0.58333333333333337</v>
      </c>
      <c r="W344" t="str">
        <f>IF(DATA_GOES_HERE!L243="Monday",1," ")</f>
        <v xml:space="preserve"> </v>
      </c>
      <c r="X344" t="str">
        <f>IF(DATA_GOES_HERE!L243="Tuesday",1," ")</f>
        <v xml:space="preserve"> </v>
      </c>
      <c r="Y344" t="str">
        <f>IF(DATA_GOES_HERE!L243="Wednesday",1," ")</f>
        <v xml:space="preserve"> </v>
      </c>
      <c r="Z344" t="str">
        <f>IF(DATA_GOES_HERE!L243="Thursday",1," ")</f>
        <v xml:space="preserve"> </v>
      </c>
      <c r="AA344" t="str">
        <f>IF(DATA_GOES_HERE!L243="Friday",1," ")</f>
        <v xml:space="preserve"> </v>
      </c>
      <c r="AB344">
        <f>IF(DATA_GOES_HERE!L243="Saturday",1," ")</f>
        <v>1</v>
      </c>
      <c r="AC344" t="str">
        <f>IF(DATA_GOES_HERE!L243="Sunday",1," ")</f>
        <v xml:space="preserve"> </v>
      </c>
    </row>
    <row r="345" spans="1:29" x14ac:dyDescent="0.25">
      <c r="A345" s="7" t="str">
        <f>[2]NOWPLAYING!A346</f>
        <v>kcook</v>
      </c>
      <c r="B345" t="str">
        <f>DATA_GOES_HERE!A342</f>
        <v xml:space="preserve"> Yoga</v>
      </c>
      <c r="E345" s="9" t="str">
        <f>IF(DATA_GOES_HERE!F244,F345,"")</f>
        <v/>
      </c>
      <c r="F345" t="str">
        <f>DATA_GOES_HERE!AI342</f>
        <v>Every Thursday, come practice yoga with us! Please bring a mat or towel.</v>
      </c>
      <c r="G345" s="1">
        <f>DATA_GOES_HERE!J342</f>
        <v>42467</v>
      </c>
      <c r="H345" s="1">
        <f>DATA_GOES_HERE!R342</f>
        <v>42467</v>
      </c>
      <c r="I345" s="1">
        <f t="shared" ca="1" si="8"/>
        <v>42423</v>
      </c>
      <c r="J345">
        <v>0</v>
      </c>
      <c r="K345" t="e">
        <f>VLOOKUP([2]UNBOUNDCSV!B424,[2]VENUEID!$A$2:$B$28,2,TRUE)</f>
        <v>#N/A</v>
      </c>
      <c r="L345" t="s">
        <v>161</v>
      </c>
      <c r="M345">
        <f>VLOOKUP(DATA_GOES_HERE!Y342,VENUEID!$A$2:$B$28,2,TRUE)</f>
        <v>32913</v>
      </c>
      <c r="N345">
        <f>VLOOKUP(DATA_GOES_HERE!AH342,eventTypeID!$A:$C,3,TRUE)</f>
        <v>11</v>
      </c>
      <c r="Q345" t="e">
        <f>VLOOKUP([2]UNBOUNDCSV!B342,[2]VENUEID!$A$2:$C$25,3,TRUE)</f>
        <v>#N/A</v>
      </c>
      <c r="R345" s="8">
        <f>DATA_GOES_HERE!M244</f>
        <v>0</v>
      </c>
      <c r="W345">
        <f>IF(DATA_GOES_HERE!L244="Monday",1," ")</f>
        <v>1</v>
      </c>
      <c r="X345" t="str">
        <f>IF(DATA_GOES_HERE!L244="Tuesday",1," ")</f>
        <v xml:space="preserve"> </v>
      </c>
      <c r="Y345" t="str">
        <f>IF(DATA_GOES_HERE!L244="Wednesday",1," ")</f>
        <v xml:space="preserve"> </v>
      </c>
      <c r="Z345" t="str">
        <f>IF(DATA_GOES_HERE!L244="Thursday",1," ")</f>
        <v xml:space="preserve"> </v>
      </c>
      <c r="AA345" t="str">
        <f>IF(DATA_GOES_HERE!L244="Friday",1," ")</f>
        <v xml:space="preserve"> </v>
      </c>
      <c r="AB345" t="str">
        <f>IF(DATA_GOES_HERE!L244="Saturday",1," ")</f>
        <v xml:space="preserve"> </v>
      </c>
      <c r="AC345" t="str">
        <f>IF(DATA_GOES_HERE!L244="Sunday",1," ")</f>
        <v xml:space="preserve"> </v>
      </c>
    </row>
    <row r="346" spans="1:29" x14ac:dyDescent="0.25">
      <c r="A346" s="7" t="str">
        <f>[2]NOWPLAYING!A347</f>
        <v>kcook</v>
      </c>
      <c r="B346" t="str">
        <f>DATA_GOES_HERE!A343</f>
        <v xml:space="preserve"> Puppet Truck presents Tomas and the Library Lady</v>
      </c>
      <c r="E346" s="9" t="str">
        <f>IF(DATA_GOES_HERE!F245,F346,"")</f>
        <v/>
      </c>
      <c r="F346" t="str">
        <f>DATA_GOES_HERE!AI343</f>
        <v>A marionette show based on the true story of Tomas Rivera, the son of migrant workers who became a national education leader.&amp;nbsp;His life changed when, as a boy, he was encouraged to read by a librarian in Iowa. Based on the book by Pat Mora. Produced with special permission from Random House.&amp;nbsp;Running time: 45 minutes.</v>
      </c>
      <c r="G346" s="1">
        <f>DATA_GOES_HERE!J343</f>
        <v>42469</v>
      </c>
      <c r="H346" s="1">
        <f>DATA_GOES_HERE!R343</f>
        <v>42469</v>
      </c>
      <c r="I346" s="1">
        <f t="shared" ca="1" si="8"/>
        <v>42423</v>
      </c>
      <c r="J346">
        <v>0</v>
      </c>
      <c r="K346" t="e">
        <f>VLOOKUP([2]UNBOUNDCSV!B425,[2]VENUEID!$A$2:$B$28,2,TRUE)</f>
        <v>#N/A</v>
      </c>
      <c r="L346" t="s">
        <v>161</v>
      </c>
      <c r="M346">
        <f>VLOOKUP(DATA_GOES_HERE!Y343,VENUEID!$A$2:$B$28,2,TRUE)</f>
        <v>32949</v>
      </c>
      <c r="N346">
        <f>VLOOKUP(DATA_GOES_HERE!AH343,eventTypeID!$A:$C,3,TRUE)</f>
        <v>47</v>
      </c>
      <c r="Q346" t="e">
        <f>VLOOKUP([2]UNBOUNDCSV!B343,[2]VENUEID!$A$2:$C$25,3,TRUE)</f>
        <v>#N/A</v>
      </c>
      <c r="R346" s="8">
        <f>DATA_GOES_HERE!M245</f>
        <v>0.66666666666666663</v>
      </c>
      <c r="W346" t="str">
        <f>IF(DATA_GOES_HERE!L245="Monday",1," ")</f>
        <v xml:space="preserve"> </v>
      </c>
      <c r="X346">
        <f>IF(DATA_GOES_HERE!L245="Tuesday",1," ")</f>
        <v>1</v>
      </c>
      <c r="Y346" t="str">
        <f>IF(DATA_GOES_HERE!L245="Wednesday",1," ")</f>
        <v xml:space="preserve"> </v>
      </c>
      <c r="Z346" t="str">
        <f>IF(DATA_GOES_HERE!L245="Thursday",1," ")</f>
        <v xml:space="preserve"> </v>
      </c>
      <c r="AA346" t="str">
        <f>IF(DATA_GOES_HERE!L245="Friday",1," ")</f>
        <v xml:space="preserve"> </v>
      </c>
      <c r="AB346" t="str">
        <f>IF(DATA_GOES_HERE!L245="Saturday",1," ")</f>
        <v xml:space="preserve"> </v>
      </c>
      <c r="AC346" t="str">
        <f>IF(DATA_GOES_HERE!L245="Sunday",1," ")</f>
        <v xml:space="preserve"> </v>
      </c>
    </row>
    <row r="347" spans="1:29" x14ac:dyDescent="0.25">
      <c r="A347" s="7" t="str">
        <f>[2]NOWPLAYING!A348</f>
        <v>kcook</v>
      </c>
      <c r="B347" t="str">
        <f>DATA_GOES_HERE!A344</f>
        <v xml:space="preserve"> Preschool Story Time</v>
      </c>
      <c r="E347" s="9" t="str">
        <f>IF(DATA_GOES_HERE!F246,F347,"")</f>
        <v/>
      </c>
      <c r="F347" t="str">
        <f>DATA_GOES_HERE!AI344</f>
        <v>Every Tuesday. Join us for stories, songs and crafts.</v>
      </c>
      <c r="G347" s="1">
        <f>DATA_GOES_HERE!J344</f>
        <v>42471</v>
      </c>
      <c r="H347" s="1">
        <f>DATA_GOES_HERE!R344</f>
        <v>42471</v>
      </c>
      <c r="I347" s="1">
        <f t="shared" ca="1" si="8"/>
        <v>42423</v>
      </c>
      <c r="J347">
        <v>0</v>
      </c>
      <c r="K347" t="e">
        <f>VLOOKUP([2]UNBOUNDCSV!B426,[2]VENUEID!$A$2:$B$28,2,TRUE)</f>
        <v>#N/A</v>
      </c>
      <c r="L347" t="s">
        <v>161</v>
      </c>
      <c r="M347">
        <f>VLOOKUP(DATA_GOES_HERE!Y344,VENUEID!$A$2:$B$28,2,TRUE)</f>
        <v>32913</v>
      </c>
      <c r="N347">
        <f>VLOOKUP(DATA_GOES_HERE!AH344,eventTypeID!$A:$C,3,TRUE)</f>
        <v>6</v>
      </c>
      <c r="Q347" t="e">
        <f>VLOOKUP([2]UNBOUNDCSV!B344,[2]VENUEID!$A$2:$C$25,3,TRUE)</f>
        <v>#N/A</v>
      </c>
      <c r="R347" s="8">
        <f>DATA_GOES_HERE!M246</f>
        <v>0</v>
      </c>
      <c r="W347" t="str">
        <f>IF(DATA_GOES_HERE!L246="Monday",1," ")</f>
        <v xml:space="preserve"> </v>
      </c>
      <c r="X347" t="str">
        <f>IF(DATA_GOES_HERE!L246="Tuesday",1," ")</f>
        <v xml:space="preserve"> </v>
      </c>
      <c r="Y347" t="str">
        <f>IF(DATA_GOES_HERE!L246="Wednesday",1," ")</f>
        <v xml:space="preserve"> </v>
      </c>
      <c r="Z347" t="str">
        <f>IF(DATA_GOES_HERE!L246="Thursday",1," ")</f>
        <v xml:space="preserve"> </v>
      </c>
      <c r="AA347" t="str">
        <f>IF(DATA_GOES_HERE!L246="Friday",1," ")</f>
        <v xml:space="preserve"> </v>
      </c>
      <c r="AB347" t="str">
        <f>IF(DATA_GOES_HERE!L246="Saturday",1," ")</f>
        <v xml:space="preserve"> </v>
      </c>
      <c r="AC347" t="str">
        <f>IF(DATA_GOES_HERE!L246="Sunday",1," ")</f>
        <v xml:space="preserve"> </v>
      </c>
    </row>
    <row r="348" spans="1:29" x14ac:dyDescent="0.25">
      <c r="A348" s="7" t="str">
        <f>[2]NOWPLAYING!A349</f>
        <v>kcook</v>
      </c>
      <c r="B348" t="str">
        <f>DATA_GOES_HERE!A345</f>
        <v xml:space="preserve"> Preschool Story Time</v>
      </c>
      <c r="E348" s="9" t="str">
        <f>IF(DATA_GOES_HERE!F247,F348,"")</f>
        <v/>
      </c>
      <c r="F348" t="str">
        <f>DATA_GOES_HERE!AI345</f>
        <v>Today we'll share stories about the faces in our community!</v>
      </c>
      <c r="G348" s="1">
        <f>DATA_GOES_HERE!J345</f>
        <v>42471</v>
      </c>
      <c r="H348" s="1">
        <f>DATA_GOES_HERE!R345</f>
        <v>42471</v>
      </c>
      <c r="I348" s="1">
        <f t="shared" ca="1" si="8"/>
        <v>42423</v>
      </c>
      <c r="J348">
        <v>0</v>
      </c>
      <c r="K348" t="e">
        <f>VLOOKUP([2]UNBOUNDCSV!B427,[2]VENUEID!$A$2:$B$28,2,TRUE)</f>
        <v>#N/A</v>
      </c>
      <c r="L348" t="s">
        <v>161</v>
      </c>
      <c r="M348">
        <f>VLOOKUP(DATA_GOES_HERE!Y345,VENUEID!$A$2:$B$28,2,TRUE)</f>
        <v>32949</v>
      </c>
      <c r="N348">
        <f>VLOOKUP(DATA_GOES_HERE!AH345,eventTypeID!$A:$C,3,TRUE)</f>
        <v>47</v>
      </c>
      <c r="Q348" t="e">
        <f>VLOOKUP([2]UNBOUNDCSV!B345,[2]VENUEID!$A$2:$C$25,3,TRUE)</f>
        <v>#N/A</v>
      </c>
      <c r="R348" s="8">
        <f>DATA_GOES_HERE!M247</f>
        <v>0.4375</v>
      </c>
      <c r="W348" t="str">
        <f>IF(DATA_GOES_HERE!L247="Monday",1," ")</f>
        <v xml:space="preserve"> </v>
      </c>
      <c r="X348">
        <f>IF(DATA_GOES_HERE!L247="Tuesday",1," ")</f>
        <v>1</v>
      </c>
      <c r="Y348" t="str">
        <f>IF(DATA_GOES_HERE!L247="Wednesday",1," ")</f>
        <v xml:space="preserve"> </v>
      </c>
      <c r="Z348" t="str">
        <f>IF(DATA_GOES_HERE!L247="Thursday",1," ")</f>
        <v xml:space="preserve"> </v>
      </c>
      <c r="AA348" t="str">
        <f>IF(DATA_GOES_HERE!L247="Friday",1," ")</f>
        <v xml:space="preserve"> </v>
      </c>
      <c r="AB348" t="str">
        <f>IF(DATA_GOES_HERE!L247="Saturday",1," ")</f>
        <v xml:space="preserve"> </v>
      </c>
      <c r="AC348" t="str">
        <f>IF(DATA_GOES_HERE!L247="Sunday",1," ")</f>
        <v xml:space="preserve"> </v>
      </c>
    </row>
    <row r="349" spans="1:29" x14ac:dyDescent="0.25">
      <c r="A349" s="7" t="str">
        <f>[2]NOWPLAYING!A350</f>
        <v>kcook</v>
      </c>
      <c r="B349" t="str">
        <f>DATA_GOES_HERE!A346</f>
        <v xml:space="preserve"> Gaming Monday</v>
      </c>
      <c r="E349" s="9" t="str">
        <f>IF(DATA_GOES_HERE!F248,F349,"")</f>
        <v/>
      </c>
      <c r="F349" t="str">
        <f>DATA_GOES_HERE!AI346</f>
        <v>Every Monday, compete against your friends on the Xbox and Wii.</v>
      </c>
      <c r="G349" s="1">
        <f>DATA_GOES_HERE!J346</f>
        <v>42471</v>
      </c>
      <c r="H349" s="1">
        <f>DATA_GOES_HERE!R346</f>
        <v>42471</v>
      </c>
      <c r="I349" s="1">
        <f t="shared" ca="1" si="8"/>
        <v>42423</v>
      </c>
      <c r="J349">
        <v>0</v>
      </c>
      <c r="K349" t="e">
        <f>VLOOKUP([2]UNBOUNDCSV!B428,[2]VENUEID!$A$2:$B$28,2,TRUE)</f>
        <v>#N/A</v>
      </c>
      <c r="L349" t="s">
        <v>161</v>
      </c>
      <c r="M349">
        <f>VLOOKUP(DATA_GOES_HERE!Y346,VENUEID!$A$2:$B$28,2,TRUE)</f>
        <v>32913</v>
      </c>
      <c r="N349">
        <f>VLOOKUP(DATA_GOES_HERE!AH346,eventTypeID!$A:$C,3,TRUE)</f>
        <v>35</v>
      </c>
      <c r="Q349" t="e">
        <f>VLOOKUP([2]UNBOUNDCSV!B346,[2]VENUEID!$A$2:$C$25,3,TRUE)</f>
        <v>#N/A</v>
      </c>
      <c r="R349" s="8">
        <f>DATA_GOES_HERE!M248</f>
        <v>0.625</v>
      </c>
      <c r="W349" t="str">
        <f>IF(DATA_GOES_HERE!L248="Monday",1," ")</f>
        <v xml:space="preserve"> </v>
      </c>
      <c r="X349">
        <f>IF(DATA_GOES_HERE!L248="Tuesday",1," ")</f>
        <v>1</v>
      </c>
      <c r="Y349" t="str">
        <f>IF(DATA_GOES_HERE!L248="Wednesday",1," ")</f>
        <v xml:space="preserve"> </v>
      </c>
      <c r="Z349" t="str">
        <f>IF(DATA_GOES_HERE!L248="Thursday",1," ")</f>
        <v xml:space="preserve"> </v>
      </c>
      <c r="AA349" t="str">
        <f>IF(DATA_GOES_HERE!L248="Friday",1," ")</f>
        <v xml:space="preserve"> </v>
      </c>
      <c r="AB349" t="str">
        <f>IF(DATA_GOES_HERE!L248="Saturday",1," ")</f>
        <v xml:space="preserve"> </v>
      </c>
      <c r="AC349" t="str">
        <f>IF(DATA_GOES_HERE!L248="Sunday",1," ")</f>
        <v xml:space="preserve"> </v>
      </c>
    </row>
    <row r="350" spans="1:29" x14ac:dyDescent="0.25">
      <c r="A350" s="7" t="str">
        <f>[2]NOWPLAYING!A351</f>
        <v>kcook</v>
      </c>
      <c r="B350" t="str">
        <f>DATA_GOES_HERE!A347</f>
        <v xml:space="preserve"> Preschool Story Time</v>
      </c>
      <c r="E350" s="9" t="str">
        <f>IF(DATA_GOES_HERE!F249,F350,"")</f>
        <v/>
      </c>
      <c r="F350" t="str">
        <f>DATA_GOES_HERE!AI347</f>
        <v xml:space="preserve">Every Tuesday. Join us for stories, songs and crafts. </v>
      </c>
      <c r="G350" s="1">
        <f>DATA_GOES_HERE!J347</f>
        <v>42472</v>
      </c>
      <c r="H350" s="1">
        <f>DATA_GOES_HERE!R347</f>
        <v>42472</v>
      </c>
      <c r="I350" s="1">
        <f t="shared" ca="1" si="8"/>
        <v>42423</v>
      </c>
      <c r="J350">
        <v>0</v>
      </c>
      <c r="K350" t="e">
        <f>VLOOKUP([2]UNBOUNDCSV!B429,[2]VENUEID!$A$2:$B$28,2,TRUE)</f>
        <v>#N/A</v>
      </c>
      <c r="L350" t="s">
        <v>161</v>
      </c>
      <c r="M350">
        <f>VLOOKUP(DATA_GOES_HERE!Y347,VENUEID!$A$2:$B$28,2,TRUE)</f>
        <v>32113</v>
      </c>
      <c r="N350">
        <f>VLOOKUP(DATA_GOES_HERE!AH347,eventTypeID!$A:$C,3,TRUE)</f>
        <v>47</v>
      </c>
      <c r="Q350" t="e">
        <f>VLOOKUP([2]UNBOUNDCSV!B347,[2]VENUEID!$A$2:$C$25,3,TRUE)</f>
        <v>#N/A</v>
      </c>
      <c r="R350" s="8">
        <f>DATA_GOES_HERE!M249</f>
        <v>0.66666666666666663</v>
      </c>
      <c r="W350" t="str">
        <f>IF(DATA_GOES_HERE!L249="Monday",1," ")</f>
        <v xml:space="preserve"> </v>
      </c>
      <c r="X350">
        <f>IF(DATA_GOES_HERE!L249="Tuesday",1," ")</f>
        <v>1</v>
      </c>
      <c r="Y350" t="str">
        <f>IF(DATA_GOES_HERE!L249="Wednesday",1," ")</f>
        <v xml:space="preserve"> </v>
      </c>
      <c r="Z350" t="str">
        <f>IF(DATA_GOES_HERE!L249="Thursday",1," ")</f>
        <v xml:space="preserve"> </v>
      </c>
      <c r="AA350" t="str">
        <f>IF(DATA_GOES_HERE!L249="Friday",1," ")</f>
        <v xml:space="preserve"> </v>
      </c>
      <c r="AB350" t="str">
        <f>IF(DATA_GOES_HERE!L249="Saturday",1," ")</f>
        <v xml:space="preserve"> </v>
      </c>
      <c r="AC350" t="str">
        <f>IF(DATA_GOES_HERE!L249="Sunday",1," ")</f>
        <v xml:space="preserve"> </v>
      </c>
    </row>
    <row r="351" spans="1:29" x14ac:dyDescent="0.25">
      <c r="A351" s="7" t="str">
        <f>[2]NOWPLAYING!A352</f>
        <v>kcook</v>
      </c>
      <c r="B351" t="str">
        <f>DATA_GOES_HERE!A348</f>
        <v xml:space="preserve"> Make Your Own Flag, Create Your Own Country!</v>
      </c>
      <c r="E351" s="9" t="str">
        <f>IF(DATA_GOES_HERE!F250,F351,"")</f>
        <v/>
      </c>
      <c r="F351" t="str">
        <f>DATA_GOES_HERE!AI348</f>
        <v>Get ready for NPL's next International Puppet Festival (June 17 &amp;ndash; 19) by creating your very own flag! Invent a flag for your very own imaginary country, or pick your favorite country&amp;rsquo;s flag and re-create it.</v>
      </c>
      <c r="G351" s="1">
        <f>DATA_GOES_HERE!J348</f>
        <v>42472</v>
      </c>
      <c r="H351" s="1">
        <f>DATA_GOES_HERE!R348</f>
        <v>42472</v>
      </c>
      <c r="I351" s="1">
        <f t="shared" ca="1" si="8"/>
        <v>42423</v>
      </c>
      <c r="J351">
        <v>0</v>
      </c>
      <c r="K351" t="e">
        <f>VLOOKUP([2]UNBOUNDCSV!B430,[2]VENUEID!$A$2:$B$28,2,TRUE)</f>
        <v>#N/A</v>
      </c>
      <c r="L351" t="s">
        <v>161</v>
      </c>
      <c r="M351">
        <f>VLOOKUP(DATA_GOES_HERE!Y348,VENUEID!$A$2:$B$28,2,TRUE)</f>
        <v>32913</v>
      </c>
      <c r="N351">
        <f>VLOOKUP(DATA_GOES_HERE!AH348,eventTypeID!$A:$C,3,TRUE)</f>
        <v>11</v>
      </c>
      <c r="Q351" t="e">
        <f>VLOOKUP([2]UNBOUNDCSV!B348,[2]VENUEID!$A$2:$C$25,3,TRUE)</f>
        <v>#N/A</v>
      </c>
      <c r="R351" s="8">
        <f>DATA_GOES_HERE!M250</f>
        <v>0.75</v>
      </c>
      <c r="W351" t="str">
        <f>IF(DATA_GOES_HERE!L250="Monday",1," ")</f>
        <v xml:space="preserve"> </v>
      </c>
      <c r="X351">
        <f>IF(DATA_GOES_HERE!L250="Tuesday",1," ")</f>
        <v>1</v>
      </c>
      <c r="Y351" t="str">
        <f>IF(DATA_GOES_HERE!L250="Wednesday",1," ")</f>
        <v xml:space="preserve"> </v>
      </c>
      <c r="Z351" t="str">
        <f>IF(DATA_GOES_HERE!L250="Thursday",1," ")</f>
        <v xml:space="preserve"> </v>
      </c>
      <c r="AA351" t="str">
        <f>IF(DATA_GOES_HERE!L250="Friday",1," ")</f>
        <v xml:space="preserve"> </v>
      </c>
      <c r="AB351" t="str">
        <f>IF(DATA_GOES_HERE!L250="Saturday",1," ")</f>
        <v xml:space="preserve"> </v>
      </c>
      <c r="AC351" t="str">
        <f>IF(DATA_GOES_HERE!L250="Sunday",1," ")</f>
        <v xml:space="preserve"> </v>
      </c>
    </row>
    <row r="352" spans="1:29" x14ac:dyDescent="0.25">
      <c r="A352" s="7" t="str">
        <f>[2]NOWPLAYING!A353</f>
        <v>kcook</v>
      </c>
      <c r="B352" t="str">
        <f>DATA_GOES_HERE!A349</f>
        <v xml:space="preserve"> Teen Time: Hangout</v>
      </c>
      <c r="E352" s="9" t="str">
        <f>IF(DATA_GOES_HERE!F251,F352,"")</f>
        <v/>
      </c>
      <c r="F352" t="str">
        <f>DATA_GOES_HERE!AI349</f>
        <v>Every Tuesday. Have some fun playing video games, drawing, and just hanging out with friends!</v>
      </c>
      <c r="G352" s="1">
        <f>DATA_GOES_HERE!J349</f>
        <v>42472</v>
      </c>
      <c r="H352" s="1">
        <f>DATA_GOES_HERE!R349</f>
        <v>42472</v>
      </c>
      <c r="I352" s="1">
        <f t="shared" ca="1" si="8"/>
        <v>42423</v>
      </c>
      <c r="J352">
        <v>0</v>
      </c>
      <c r="K352" t="e">
        <f>VLOOKUP([2]UNBOUNDCSV!B431,[2]VENUEID!$A$2:$B$28,2,TRUE)</f>
        <v>#N/A</v>
      </c>
      <c r="L352" t="s">
        <v>161</v>
      </c>
      <c r="M352">
        <f>VLOOKUP(DATA_GOES_HERE!Y349,VENUEID!$A$2:$B$28,2,TRUE)</f>
        <v>32113</v>
      </c>
      <c r="N352">
        <f>VLOOKUP(DATA_GOES_HERE!AH349,eventTypeID!$A:$C,3,TRUE)</f>
        <v>47</v>
      </c>
      <c r="Q352" t="e">
        <f>VLOOKUP([2]UNBOUNDCSV!B349,[2]VENUEID!$A$2:$C$25,3,TRUE)</f>
        <v>#N/A</v>
      </c>
      <c r="R352" s="8">
        <f>DATA_GOES_HERE!M251</f>
        <v>0.4375</v>
      </c>
      <c r="W352" t="str">
        <f>IF(DATA_GOES_HERE!L251="Monday",1," ")</f>
        <v xml:space="preserve"> </v>
      </c>
      <c r="X352" t="str">
        <f>IF(DATA_GOES_HERE!L251="Tuesday",1," ")</f>
        <v xml:space="preserve"> </v>
      </c>
      <c r="Y352">
        <f>IF(DATA_GOES_HERE!L251="Wednesday",1," ")</f>
        <v>1</v>
      </c>
      <c r="Z352" t="str">
        <f>IF(DATA_GOES_HERE!L251="Thursday",1," ")</f>
        <v xml:space="preserve"> </v>
      </c>
      <c r="AA352" t="str">
        <f>IF(DATA_GOES_HERE!L251="Friday",1," ")</f>
        <v xml:space="preserve"> </v>
      </c>
      <c r="AB352" t="str">
        <f>IF(DATA_GOES_HERE!L251="Saturday",1," ")</f>
        <v xml:space="preserve"> </v>
      </c>
      <c r="AC352" t="str">
        <f>IF(DATA_GOES_HERE!L251="Sunday",1," ")</f>
        <v xml:space="preserve"> </v>
      </c>
    </row>
    <row r="353" spans="1:29" x14ac:dyDescent="0.25">
      <c r="A353" s="7" t="str">
        <f>[2]NOWPLAYING!A354</f>
        <v>kcook</v>
      </c>
      <c r="B353" t="str">
        <f>DATA_GOES_HERE!A350</f>
        <v xml:space="preserve"> Twilight Story Hour</v>
      </c>
      <c r="E353" s="9" t="str">
        <f>IF(DATA_GOES_HERE!F252,F353,"")</f>
        <v/>
      </c>
      <c r="F353" t="str">
        <f>DATA_GOES_HERE!AI350</f>
        <v>Every Tuesday. Join us for a fun family evening filled with stories and crafts.</v>
      </c>
      <c r="G353" s="1">
        <f>DATA_GOES_HERE!J350</f>
        <v>42472</v>
      </c>
      <c r="H353" s="1">
        <f>DATA_GOES_HERE!R350</f>
        <v>42472</v>
      </c>
      <c r="I353" s="1">
        <f t="shared" ca="1" si="8"/>
        <v>42423</v>
      </c>
      <c r="J353">
        <v>0</v>
      </c>
      <c r="K353" t="e">
        <f>VLOOKUP([2]UNBOUNDCSV!B432,[2]VENUEID!$A$2:$B$28,2,TRUE)</f>
        <v>#N/A</v>
      </c>
      <c r="L353" t="s">
        <v>161</v>
      </c>
      <c r="M353">
        <f>VLOOKUP(DATA_GOES_HERE!Y350,VENUEID!$A$2:$B$28,2,TRUE)</f>
        <v>32113</v>
      </c>
      <c r="N353">
        <f>VLOOKUP(DATA_GOES_HERE!AH350,eventTypeID!$A:$C,3,TRUE)</f>
        <v>47</v>
      </c>
      <c r="Q353" t="e">
        <f>VLOOKUP([2]UNBOUNDCSV!B350,[2]VENUEID!$A$2:$C$25,3,TRUE)</f>
        <v>#N/A</v>
      </c>
      <c r="R353" s="8">
        <f>DATA_GOES_HERE!M252</f>
        <v>0.64583333333333337</v>
      </c>
      <c r="W353" t="str">
        <f>IF(DATA_GOES_HERE!L252="Monday",1," ")</f>
        <v xml:space="preserve"> </v>
      </c>
      <c r="X353" t="str">
        <f>IF(DATA_GOES_HERE!L252="Tuesday",1," ")</f>
        <v xml:space="preserve"> </v>
      </c>
      <c r="Y353">
        <f>IF(DATA_GOES_HERE!L252="Wednesday",1," ")</f>
        <v>1</v>
      </c>
      <c r="Z353" t="str">
        <f>IF(DATA_GOES_HERE!L252="Thursday",1," ")</f>
        <v xml:space="preserve"> </v>
      </c>
      <c r="AA353" t="str">
        <f>IF(DATA_GOES_HERE!L252="Friday",1," ")</f>
        <v xml:space="preserve"> </v>
      </c>
      <c r="AB353" t="str">
        <f>IF(DATA_GOES_HERE!L252="Saturday",1," ")</f>
        <v xml:space="preserve"> </v>
      </c>
      <c r="AC353" t="str">
        <f>IF(DATA_GOES_HERE!L252="Sunday",1," ")</f>
        <v xml:space="preserve"> </v>
      </c>
    </row>
    <row r="354" spans="1:29" x14ac:dyDescent="0.25">
      <c r="A354" s="7" t="str">
        <f>[2]NOWPLAYING!A355</f>
        <v>kcook</v>
      </c>
      <c r="B354" t="str">
        <f>DATA_GOES_HERE!A351</f>
        <v xml:space="preserve"> Make Your Own Flag, Create Your Own Country!</v>
      </c>
      <c r="E354" s="9" t="str">
        <f>IF(DATA_GOES_HERE!F253,F354,"")</f>
        <v/>
      </c>
      <c r="F354" t="str">
        <f>DATA_GOES_HERE!AI351</f>
        <v>Get ready for NPL's next International Puppet Festival (June 17 &amp;ndash; 19) by creating your very own flag! Invent a flag for your very own imaginary country, or pick your favorite country&amp;rsquo;s flag and re-create it.</v>
      </c>
      <c r="G354" s="1">
        <f>DATA_GOES_HERE!J351</f>
        <v>42472</v>
      </c>
      <c r="H354" s="1">
        <f>DATA_GOES_HERE!R351</f>
        <v>42472</v>
      </c>
      <c r="I354" s="1">
        <f t="shared" ca="1" si="8"/>
        <v>42423</v>
      </c>
      <c r="J354">
        <v>0</v>
      </c>
      <c r="K354" t="e">
        <f>VLOOKUP([2]UNBOUNDCSV!B433,[2]VENUEID!$A$2:$B$28,2,TRUE)</f>
        <v>#N/A</v>
      </c>
      <c r="L354" t="s">
        <v>161</v>
      </c>
      <c r="M354">
        <f>VLOOKUP(DATA_GOES_HERE!Y351,VENUEID!$A$2:$B$28,2,TRUE)</f>
        <v>32949</v>
      </c>
      <c r="N354">
        <f>VLOOKUP(DATA_GOES_HERE!AH351,eventTypeID!$A:$C,3,TRUE)</f>
        <v>11</v>
      </c>
      <c r="Q354" t="e">
        <f>VLOOKUP([2]UNBOUNDCSV!B351,[2]VENUEID!$A$2:$C$25,3,TRUE)</f>
        <v>#N/A</v>
      </c>
      <c r="R354" s="8">
        <f>DATA_GOES_HERE!M253</f>
        <v>0.66666666666666663</v>
      </c>
      <c r="W354" t="str">
        <f>IF(DATA_GOES_HERE!L253="Monday",1," ")</f>
        <v xml:space="preserve"> </v>
      </c>
      <c r="X354" t="str">
        <f>IF(DATA_GOES_HERE!L253="Tuesday",1," ")</f>
        <v xml:space="preserve"> </v>
      </c>
      <c r="Y354">
        <f>IF(DATA_GOES_HERE!L253="Wednesday",1," ")</f>
        <v>1</v>
      </c>
      <c r="Z354" t="str">
        <f>IF(DATA_GOES_HERE!L253="Thursday",1," ")</f>
        <v xml:space="preserve"> </v>
      </c>
      <c r="AA354" t="str">
        <f>IF(DATA_GOES_HERE!L253="Friday",1," ")</f>
        <v xml:space="preserve"> </v>
      </c>
      <c r="AB354" t="str">
        <f>IF(DATA_GOES_HERE!L253="Saturday",1," ")</f>
        <v xml:space="preserve"> </v>
      </c>
      <c r="AC354" t="str">
        <f>IF(DATA_GOES_HERE!L253="Sunday",1," ")</f>
        <v xml:space="preserve"> </v>
      </c>
    </row>
    <row r="355" spans="1:29" x14ac:dyDescent="0.25">
      <c r="A355" s="7" t="str">
        <f>[2]NOWPLAYING!A356</f>
        <v>kcook</v>
      </c>
      <c r="B355" t="str">
        <f>DATA_GOES_HERE!A352</f>
        <v xml:space="preserve"> Cypher</v>
      </c>
      <c r="E355" s="9" t="str">
        <f>IF(DATA_GOES_HERE!F254,F355,"")</f>
        <v/>
      </c>
      <c r="F355" t="str">
        <f>DATA_GOES_HERE!AI352</f>
        <v>Every Wednesday, emcees, poets, DJ&amp;rsquo;s, rappers, spoken word artists, and producers develop their work, share pieces, and collaborate on projects. Participating artists will have access to larger events and performance opportunities executed by Studio NPL and Southern Word.</v>
      </c>
      <c r="G355" s="1">
        <f>DATA_GOES_HERE!J352</f>
        <v>42473</v>
      </c>
      <c r="H355" s="1">
        <f>DATA_GOES_HERE!R352</f>
        <v>42473</v>
      </c>
      <c r="I355" s="1">
        <f t="shared" ca="1" si="8"/>
        <v>42423</v>
      </c>
      <c r="J355">
        <v>0</v>
      </c>
      <c r="K355" t="e">
        <f>VLOOKUP([2]UNBOUNDCSV!B434,[2]VENUEID!$A$2:$B$28,2,TRUE)</f>
        <v>#N/A</v>
      </c>
      <c r="L355" t="s">
        <v>161</v>
      </c>
      <c r="M355">
        <f>VLOOKUP(DATA_GOES_HERE!Y352,VENUEID!$A$2:$B$28,2,TRUE)</f>
        <v>32913</v>
      </c>
      <c r="N355">
        <f>VLOOKUP(DATA_GOES_HERE!AH352,eventTypeID!$A:$C,3,TRUE)</f>
        <v>35</v>
      </c>
      <c r="Q355" t="e">
        <f>VLOOKUP([2]UNBOUNDCSV!B352,[2]VENUEID!$A$2:$C$25,3,TRUE)</f>
        <v>#N/A</v>
      </c>
      <c r="R355" s="8">
        <f>DATA_GOES_HERE!M254</f>
        <v>0.41666666666666669</v>
      </c>
      <c r="W355" t="str">
        <f>IF(DATA_GOES_HERE!L254="Monday",1," ")</f>
        <v xml:space="preserve"> </v>
      </c>
      <c r="X355" t="str">
        <f>IF(DATA_GOES_HERE!L254="Tuesday",1," ")</f>
        <v xml:space="preserve"> </v>
      </c>
      <c r="Y355" t="str">
        <f>IF(DATA_GOES_HERE!L254="Wednesday",1," ")</f>
        <v xml:space="preserve"> </v>
      </c>
      <c r="Z355">
        <f>IF(DATA_GOES_HERE!L254="Thursday",1," ")</f>
        <v>1</v>
      </c>
      <c r="AA355" t="str">
        <f>IF(DATA_GOES_HERE!L254="Friday",1," ")</f>
        <v xml:space="preserve"> </v>
      </c>
      <c r="AB355" t="str">
        <f>IF(DATA_GOES_HERE!L254="Saturday",1," ")</f>
        <v xml:space="preserve"> </v>
      </c>
      <c r="AC355" t="str">
        <f>IF(DATA_GOES_HERE!L254="Sunday",1," ")</f>
        <v xml:space="preserve"> </v>
      </c>
    </row>
    <row r="356" spans="1:29" x14ac:dyDescent="0.25">
      <c r="A356" s="7" t="str">
        <f>[2]NOWPLAYING!A357</f>
        <v>kcook</v>
      </c>
      <c r="B356" t="str">
        <f>DATA_GOES_HERE!A353</f>
        <v xml:space="preserve"> Teen Time: In it to Win It Wednesdays</v>
      </c>
      <c r="E356" s="9" t="str">
        <f>IF(DATA_GOES_HERE!F255,F356,"")</f>
        <v/>
      </c>
      <c r="F356" t="str">
        <f>DATA_GOES_HERE!AI353</f>
        <v>Every Wednesday. Join us to play a variety of board games and card games!</v>
      </c>
      <c r="G356" s="1">
        <f>DATA_GOES_HERE!J353</f>
        <v>42473</v>
      </c>
      <c r="H356" s="1">
        <f>DATA_GOES_HERE!R353</f>
        <v>42473</v>
      </c>
      <c r="I356" s="1">
        <f t="shared" ca="1" si="8"/>
        <v>42423</v>
      </c>
      <c r="J356">
        <v>0</v>
      </c>
      <c r="K356" t="e">
        <f>VLOOKUP([2]UNBOUNDCSV!B435,[2]VENUEID!$A$2:$B$28,2,TRUE)</f>
        <v>#N/A</v>
      </c>
      <c r="L356" t="s">
        <v>161</v>
      </c>
      <c r="M356">
        <f>VLOOKUP(DATA_GOES_HERE!Y353,VENUEID!$A$2:$B$28,2,TRUE)</f>
        <v>32113</v>
      </c>
      <c r="N356">
        <f>VLOOKUP(DATA_GOES_HERE!AH353,eventTypeID!$A:$C,3,TRUE)</f>
        <v>47</v>
      </c>
      <c r="Q356" t="e">
        <f>VLOOKUP([2]UNBOUNDCSV!B353,[2]VENUEID!$A$2:$C$25,3,TRUE)</f>
        <v>#N/A</v>
      </c>
      <c r="R356" s="8">
        <f>DATA_GOES_HERE!M255</f>
        <v>0.625</v>
      </c>
      <c r="W356" t="str">
        <f>IF(DATA_GOES_HERE!L255="Monday",1," ")</f>
        <v xml:space="preserve"> </v>
      </c>
      <c r="X356" t="str">
        <f>IF(DATA_GOES_HERE!L255="Tuesday",1," ")</f>
        <v xml:space="preserve"> </v>
      </c>
      <c r="Y356" t="str">
        <f>IF(DATA_GOES_HERE!L255="Wednesday",1," ")</f>
        <v xml:space="preserve"> </v>
      </c>
      <c r="Z356">
        <f>IF(DATA_GOES_HERE!L255="Thursday",1," ")</f>
        <v>1</v>
      </c>
      <c r="AA356" t="str">
        <f>IF(DATA_GOES_HERE!L255="Friday",1," ")</f>
        <v xml:space="preserve"> </v>
      </c>
      <c r="AB356" t="str">
        <f>IF(DATA_GOES_HERE!L255="Saturday",1," ")</f>
        <v xml:space="preserve"> </v>
      </c>
      <c r="AC356" t="str">
        <f>IF(DATA_GOES_HERE!L255="Sunday",1," ")</f>
        <v xml:space="preserve"> </v>
      </c>
    </row>
    <row r="357" spans="1:29" x14ac:dyDescent="0.25">
      <c r="A357" s="7" t="str">
        <f>[2]NOWPLAYING!A358</f>
        <v>kcook</v>
      </c>
      <c r="B357" t="str">
        <f>DATA_GOES_HERE!A354</f>
        <v xml:space="preserve"> AARP Tax Filing Assistance</v>
      </c>
      <c r="E357" s="9" t="str">
        <f>IF(DATA_GOES_HERE!F256,F357,"")</f>
        <v/>
      </c>
      <c r="F357" t="str">
        <f>DATA_GOES_HERE!AI354</f>
        <v>AARP is providing income tax filing assistance at select library locations. \n\nPlease bring photo identification for the taxpayer and spouse and Social Security Cards for everyone listed on the return. A copy of last year&amp;rsquo;s tax return and other relevant tax documents will be required.</v>
      </c>
      <c r="G357" s="1">
        <f>DATA_GOES_HERE!J354</f>
        <v>42474</v>
      </c>
      <c r="H357" s="1">
        <f>DATA_GOES_HERE!R354</f>
        <v>42474</v>
      </c>
      <c r="I357" s="1">
        <f t="shared" ca="1" si="8"/>
        <v>42423</v>
      </c>
      <c r="J357">
        <v>0</v>
      </c>
      <c r="K357" t="e">
        <f>VLOOKUP([2]UNBOUNDCSV!B436,[2]VENUEID!$A$2:$B$28,2,TRUE)</f>
        <v>#N/A</v>
      </c>
      <c r="L357" t="s">
        <v>161</v>
      </c>
      <c r="M357">
        <f>VLOOKUP(DATA_GOES_HERE!Y354,VENUEID!$A$2:$B$28,2,TRUE)</f>
        <v>32113</v>
      </c>
      <c r="N357">
        <f>VLOOKUP(DATA_GOES_HERE!AH354,eventTypeID!$A:$C,3,TRUE)</f>
        <v>11</v>
      </c>
      <c r="Q357" t="e">
        <f>VLOOKUP([2]UNBOUNDCSV!B354,[2]VENUEID!$A$2:$C$25,3,TRUE)</f>
        <v>#N/A</v>
      </c>
      <c r="R357" s="8">
        <f>DATA_GOES_HERE!M256</f>
        <v>0.625</v>
      </c>
      <c r="W357" t="str">
        <f>IF(DATA_GOES_HERE!L256="Monday",1," ")</f>
        <v xml:space="preserve"> </v>
      </c>
      <c r="X357" t="str">
        <f>IF(DATA_GOES_HERE!L256="Tuesday",1," ")</f>
        <v xml:space="preserve"> </v>
      </c>
      <c r="Y357" t="str">
        <f>IF(DATA_GOES_HERE!L256="Wednesday",1," ")</f>
        <v xml:space="preserve"> </v>
      </c>
      <c r="Z357">
        <f>IF(DATA_GOES_HERE!L256="Thursday",1," ")</f>
        <v>1</v>
      </c>
      <c r="AA357" t="str">
        <f>IF(DATA_GOES_HERE!L256="Friday",1," ")</f>
        <v xml:space="preserve"> </v>
      </c>
      <c r="AB357" t="str">
        <f>IF(DATA_GOES_HERE!L256="Saturday",1," ")</f>
        <v xml:space="preserve"> </v>
      </c>
      <c r="AC357" t="str">
        <f>IF(DATA_GOES_HERE!L256="Sunday",1," ")</f>
        <v xml:space="preserve"> </v>
      </c>
    </row>
    <row r="358" spans="1:29" x14ac:dyDescent="0.25">
      <c r="A358" s="7" t="str">
        <f>[2]NOWPLAYING!A359</f>
        <v>kcook</v>
      </c>
      <c r="B358" t="str">
        <f>DATA_GOES_HERE!A355</f>
        <v xml:space="preserve"> Nashville Ballet presents Cinderella</v>
      </c>
      <c r="E358" s="9" t="str">
        <f>IF(DATA_GOES_HERE!F257,F358,"")</f>
        <v/>
      </c>
      <c r="F358" t="str">
        <f>DATA_GOES_HERE!AI355</f>
        <v>Join the Fairy Godmother as she shares the story of Cinderella&amp;rsquo;s magical night.&amp;nbsp; Using fun-filled&amp;nbsp;movement, enchanted music and actual photographs from Nashville Ballet&amp;rsquo;s own production, this highly interactive storytime will whisk you away to the ball and back again!</v>
      </c>
      <c r="G358" s="1">
        <f>DATA_GOES_HERE!J355</f>
        <v>42474</v>
      </c>
      <c r="H358" s="1">
        <f>DATA_GOES_HERE!R355</f>
        <v>42474</v>
      </c>
      <c r="I358" s="1">
        <f t="shared" ca="1" si="8"/>
        <v>42423</v>
      </c>
      <c r="J358">
        <v>0</v>
      </c>
      <c r="K358" t="e">
        <f>VLOOKUP([2]UNBOUNDCSV!B437,[2]VENUEID!$A$2:$B$28,2,TRUE)</f>
        <v>#N/A</v>
      </c>
      <c r="L358" t="s">
        <v>161</v>
      </c>
      <c r="M358">
        <f>VLOOKUP(DATA_GOES_HERE!Y355,VENUEID!$A$2:$B$28,2,TRUE)</f>
        <v>32113</v>
      </c>
      <c r="N358">
        <f>VLOOKUP(DATA_GOES_HERE!AH355,eventTypeID!$A:$C,3,TRUE)</f>
        <v>47</v>
      </c>
      <c r="Q358" t="e">
        <f>VLOOKUP([2]UNBOUNDCSV!B355,[2]VENUEID!$A$2:$C$25,3,TRUE)</f>
        <v>#N/A</v>
      </c>
      <c r="R358" s="8">
        <f>DATA_GOES_HERE!M257</f>
        <v>0.66666666666666663</v>
      </c>
      <c r="W358" t="str">
        <f>IF(DATA_GOES_HERE!L257="Monday",1," ")</f>
        <v xml:space="preserve"> </v>
      </c>
      <c r="X358" t="str">
        <f>IF(DATA_GOES_HERE!L257="Tuesday",1," ")</f>
        <v xml:space="preserve"> </v>
      </c>
      <c r="Y358" t="str">
        <f>IF(DATA_GOES_HERE!L257="Wednesday",1," ")</f>
        <v xml:space="preserve"> </v>
      </c>
      <c r="Z358">
        <f>IF(DATA_GOES_HERE!L257="Thursday",1," ")</f>
        <v>1</v>
      </c>
      <c r="AA358" t="str">
        <f>IF(DATA_GOES_HERE!L257="Friday",1," ")</f>
        <v xml:space="preserve"> </v>
      </c>
      <c r="AB358" t="str">
        <f>IF(DATA_GOES_HERE!L257="Saturday",1," ")</f>
        <v xml:space="preserve"> </v>
      </c>
      <c r="AC358" t="str">
        <f>IF(DATA_GOES_HERE!L257="Sunday",1," ")</f>
        <v xml:space="preserve"> </v>
      </c>
    </row>
    <row r="359" spans="1:29" x14ac:dyDescent="0.25">
      <c r="A359" s="7" t="str">
        <f>[2]NOWPLAYING!A360</f>
        <v>kcook</v>
      </c>
      <c r="B359" t="str">
        <f>DATA_GOES_HERE!A356</f>
        <v xml:space="preserve"> Nursery Rhyme Story Time </v>
      </c>
      <c r="E359" s="9" t="str">
        <f>IF(DATA_GOES_HERE!F258,F359,"")</f>
        <v/>
      </c>
      <c r="F359" t="str">
        <f>DATA_GOES_HERE!AI356</f>
        <v>Every 2nd Thursday. Nursery rhymes lead to successful readers. Enjoy traditional and not-so-traditional rhymes through stories, songs, and finger plays. Ages 18 months and up.</v>
      </c>
      <c r="G359" s="1">
        <f>DATA_GOES_HERE!J356</f>
        <v>42474</v>
      </c>
      <c r="H359" s="1">
        <f>DATA_GOES_HERE!R356</f>
        <v>42474</v>
      </c>
      <c r="I359" s="1">
        <f t="shared" ca="1" si="8"/>
        <v>42423</v>
      </c>
      <c r="J359">
        <v>0</v>
      </c>
      <c r="K359" t="e">
        <f>VLOOKUP([2]UNBOUNDCSV!B438,[2]VENUEID!$A$2:$B$28,2,TRUE)</f>
        <v>#N/A</v>
      </c>
      <c r="L359" t="s">
        <v>161</v>
      </c>
      <c r="M359">
        <f>VLOOKUP(DATA_GOES_HERE!Y356,VENUEID!$A$2:$B$28,2,TRUE)</f>
        <v>32113</v>
      </c>
      <c r="N359">
        <f>VLOOKUP(DATA_GOES_HERE!AH356,eventTypeID!$A:$C,3,TRUE)</f>
        <v>47</v>
      </c>
      <c r="Q359" t="e">
        <f>VLOOKUP([2]UNBOUNDCSV!B356,[2]VENUEID!$A$2:$C$25,3,TRUE)</f>
        <v>#N/A</v>
      </c>
      <c r="R359" s="8">
        <f>DATA_GOES_HERE!M258</f>
        <v>0.66666666666666663</v>
      </c>
      <c r="W359" t="str">
        <f>IF(DATA_GOES_HERE!L258="Monday",1," ")</f>
        <v xml:space="preserve"> </v>
      </c>
      <c r="X359" t="str">
        <f>IF(DATA_GOES_HERE!L258="Tuesday",1," ")</f>
        <v xml:space="preserve"> </v>
      </c>
      <c r="Y359" t="str">
        <f>IF(DATA_GOES_HERE!L258="Wednesday",1," ")</f>
        <v xml:space="preserve"> </v>
      </c>
      <c r="Z359">
        <f>IF(DATA_GOES_HERE!L258="Thursday",1," ")</f>
        <v>1</v>
      </c>
      <c r="AA359" t="str">
        <f>IF(DATA_GOES_HERE!L258="Friday",1," ")</f>
        <v xml:space="preserve"> </v>
      </c>
      <c r="AB359" t="str">
        <f>IF(DATA_GOES_HERE!L258="Saturday",1," ")</f>
        <v xml:space="preserve"> </v>
      </c>
      <c r="AC359" t="str">
        <f>IF(DATA_GOES_HERE!L258="Sunday",1," ")</f>
        <v xml:space="preserve"> </v>
      </c>
    </row>
    <row r="360" spans="1:29" x14ac:dyDescent="0.25">
      <c r="A360" s="7" t="str">
        <f>[2]NOWPLAYING!A361</f>
        <v>kcook</v>
      </c>
      <c r="B360" t="str">
        <f>DATA_GOES_HERE!A357</f>
        <v xml:space="preserve"> Movie: Naqoyqatsi (2002)</v>
      </c>
      <c r="E360" s="9" t="str">
        <f>IF(DATA_GOES_HERE!F259,F360,"")</f>
        <v/>
      </c>
      <c r="F360" t="str">
        <f>DATA_GOES_HERE!AI357</f>
        <v>A visual montage portrait of our contemporary world, dominated by globalized technology and violence. Rated PG. 89 min.</v>
      </c>
      <c r="G360" s="1">
        <f>DATA_GOES_HERE!J357</f>
        <v>42474</v>
      </c>
      <c r="H360" s="1">
        <f>DATA_GOES_HERE!R357</f>
        <v>42474</v>
      </c>
      <c r="I360" s="1">
        <f t="shared" ca="1" si="8"/>
        <v>42423</v>
      </c>
      <c r="J360">
        <v>0</v>
      </c>
      <c r="K360" t="e">
        <f>VLOOKUP([2]UNBOUNDCSV!B439,[2]VENUEID!$A$2:$B$28,2,TRUE)</f>
        <v>#N/A</v>
      </c>
      <c r="L360" t="s">
        <v>161</v>
      </c>
      <c r="M360">
        <f>VLOOKUP(DATA_GOES_HERE!Y357,VENUEID!$A$2:$B$28,2,TRUE)</f>
        <v>32913</v>
      </c>
      <c r="N360">
        <f>VLOOKUP(DATA_GOES_HERE!AH357,eventTypeID!$A:$C,3,TRUE)</f>
        <v>35</v>
      </c>
      <c r="Q360" t="e">
        <f>VLOOKUP([2]UNBOUNDCSV!B357,[2]VENUEID!$A$2:$C$25,3,TRUE)</f>
        <v>#N/A</v>
      </c>
      <c r="R360" s="8">
        <f>DATA_GOES_HERE!M259</f>
        <v>0.70833333333333337</v>
      </c>
      <c r="W360" t="str">
        <f>IF(DATA_GOES_HERE!L259="Monday",1," ")</f>
        <v xml:space="preserve"> </v>
      </c>
      <c r="X360" t="str">
        <f>IF(DATA_GOES_HERE!L259="Tuesday",1," ")</f>
        <v xml:space="preserve"> </v>
      </c>
      <c r="Y360" t="str">
        <f>IF(DATA_GOES_HERE!L259="Wednesday",1," ")</f>
        <v xml:space="preserve"> </v>
      </c>
      <c r="Z360">
        <f>IF(DATA_GOES_HERE!L259="Thursday",1," ")</f>
        <v>1</v>
      </c>
      <c r="AA360" t="str">
        <f>IF(DATA_GOES_HERE!L259="Friday",1," ")</f>
        <v xml:space="preserve"> </v>
      </c>
      <c r="AB360" t="str">
        <f>IF(DATA_GOES_HERE!L259="Saturday",1," ")</f>
        <v xml:space="preserve"> </v>
      </c>
      <c r="AC360" t="str">
        <f>IF(DATA_GOES_HERE!L259="Sunday",1," ")</f>
        <v xml:space="preserve"> </v>
      </c>
    </row>
    <row r="361" spans="1:29" x14ac:dyDescent="0.25">
      <c r="A361" s="7" t="str">
        <f>[2]NOWPLAYING!A362</f>
        <v>kcook</v>
      </c>
      <c r="B361" t="str">
        <f>DATA_GOES_HERE!A358</f>
        <v xml:space="preserve"> Tech Thursday</v>
      </c>
      <c r="E361" s="9" t="str">
        <f>IF(DATA_GOES_HERE!F260,F361,"")</f>
        <v/>
      </c>
      <c r="F361" t="str">
        <f>DATA_GOES_HERE!AI358</f>
        <v>Every Thursday, come explore cutting-edge technology with Studio NPL.</v>
      </c>
      <c r="G361" s="1">
        <f>DATA_GOES_HERE!J358</f>
        <v>42474</v>
      </c>
      <c r="H361" s="1">
        <f>DATA_GOES_HERE!R358</f>
        <v>42474</v>
      </c>
      <c r="I361" s="1">
        <f t="shared" ca="1" si="8"/>
        <v>42423</v>
      </c>
      <c r="J361">
        <v>0</v>
      </c>
      <c r="K361" t="e">
        <f>VLOOKUP([2]UNBOUNDCSV!B440,[2]VENUEID!$A$2:$B$28,2,TRUE)</f>
        <v>#N/A</v>
      </c>
      <c r="L361" t="s">
        <v>161</v>
      </c>
      <c r="M361">
        <f>VLOOKUP(DATA_GOES_HERE!Y358,VENUEID!$A$2:$B$28,2,TRUE)</f>
        <v>32913</v>
      </c>
      <c r="N361">
        <f>VLOOKUP(DATA_GOES_HERE!AH358,eventTypeID!$A:$C,3,TRUE)</f>
        <v>35</v>
      </c>
      <c r="Q361" t="e">
        <f>VLOOKUP([2]UNBOUNDCSV!B358,[2]VENUEID!$A$2:$C$25,3,TRUE)</f>
        <v>#N/A</v>
      </c>
      <c r="R361" s="8">
        <f>DATA_GOES_HERE!M260</f>
        <v>0.77083333333333337</v>
      </c>
      <c r="W361" t="str">
        <f>IF(DATA_GOES_HERE!L260="Monday",1," ")</f>
        <v xml:space="preserve"> </v>
      </c>
      <c r="X361" t="str">
        <f>IF(DATA_GOES_HERE!L260="Tuesday",1," ")</f>
        <v xml:space="preserve"> </v>
      </c>
      <c r="Y361" t="str">
        <f>IF(DATA_GOES_HERE!L260="Wednesday",1," ")</f>
        <v xml:space="preserve"> </v>
      </c>
      <c r="Z361">
        <f>IF(DATA_GOES_HERE!L260="Thursday",1," ")</f>
        <v>1</v>
      </c>
      <c r="AA361" t="str">
        <f>IF(DATA_GOES_HERE!L260="Friday",1," ")</f>
        <v xml:space="preserve"> </v>
      </c>
      <c r="AB361" t="str">
        <f>IF(DATA_GOES_HERE!L260="Saturday",1," ")</f>
        <v xml:space="preserve"> </v>
      </c>
      <c r="AC361" t="str">
        <f>IF(DATA_GOES_HERE!L260="Sunday",1," ")</f>
        <v xml:space="preserve"> </v>
      </c>
    </row>
    <row r="362" spans="1:29" x14ac:dyDescent="0.25">
      <c r="A362" s="7" t="str">
        <f>[2]NOWPLAYING!A363</f>
        <v>kcook</v>
      </c>
      <c r="B362" t="str">
        <f>DATA_GOES_HERE!A359</f>
        <v xml:space="preserve"> Teen Time: Craft Craze</v>
      </c>
      <c r="E362" s="9" t="str">
        <f>IF(DATA_GOES_HERE!F261,F362,"")</f>
        <v/>
      </c>
      <c r="F362" t="str">
        <f>DATA_GOES_HERE!AI359</f>
        <v>Every 2nd Thursday. Join us to make a variety of crafts each week!</v>
      </c>
      <c r="G362" s="1">
        <f>DATA_GOES_HERE!J359</f>
        <v>42474</v>
      </c>
      <c r="H362" s="1">
        <f>DATA_GOES_HERE!R359</f>
        <v>42474</v>
      </c>
      <c r="I362" s="1">
        <f t="shared" ca="1" si="8"/>
        <v>42423</v>
      </c>
      <c r="J362">
        <v>0</v>
      </c>
      <c r="K362" t="e">
        <f>VLOOKUP([2]UNBOUNDCSV!B441,[2]VENUEID!$A$2:$B$28,2,TRUE)</f>
        <v>#N/A</v>
      </c>
      <c r="L362" t="s">
        <v>161</v>
      </c>
      <c r="M362">
        <f>VLOOKUP(DATA_GOES_HERE!Y359,VENUEID!$A$2:$B$28,2,TRUE)</f>
        <v>32113</v>
      </c>
      <c r="N362">
        <f>VLOOKUP(DATA_GOES_HERE!AH359,eventTypeID!$A:$C,3,TRUE)</f>
        <v>11</v>
      </c>
      <c r="Q362" t="e">
        <f>VLOOKUP([2]UNBOUNDCSV!B359,[2]VENUEID!$A$2:$C$25,3,TRUE)</f>
        <v>#N/A</v>
      </c>
      <c r="R362" s="8">
        <f>DATA_GOES_HERE!M261</f>
        <v>0.41666666666666669</v>
      </c>
      <c r="W362">
        <f>IF(DATA_GOES_HERE!L261="Monday",1," ")</f>
        <v>1</v>
      </c>
      <c r="X362" t="str">
        <f>IF(DATA_GOES_HERE!L261="Tuesday",1," ")</f>
        <v xml:space="preserve"> </v>
      </c>
      <c r="Y362" t="str">
        <f>IF(DATA_GOES_HERE!L261="Wednesday",1," ")</f>
        <v xml:space="preserve"> </v>
      </c>
      <c r="Z362" t="str">
        <f>IF(DATA_GOES_HERE!L261="Thursday",1," ")</f>
        <v xml:space="preserve"> </v>
      </c>
      <c r="AA362" t="str">
        <f>IF(DATA_GOES_HERE!L261="Friday",1," ")</f>
        <v xml:space="preserve"> </v>
      </c>
      <c r="AB362" t="str">
        <f>IF(DATA_GOES_HERE!L261="Saturday",1," ")</f>
        <v xml:space="preserve"> </v>
      </c>
      <c r="AC362" t="str">
        <f>IF(DATA_GOES_HERE!L261="Sunday",1," ")</f>
        <v xml:space="preserve"> </v>
      </c>
    </row>
    <row r="363" spans="1:29" x14ac:dyDescent="0.25">
      <c r="A363" s="7" t="str">
        <f>[2]NOWPLAYING!A364</f>
        <v>kcook</v>
      </c>
      <c r="B363" t="str">
        <f>DATA_GOES_HERE!A360</f>
        <v xml:space="preserve"> Healthy Aging with Nashville Public Television</v>
      </c>
      <c r="E363" s="9" t="str">
        <f>IF(DATA_GOES_HERE!F262,F363,"")</f>
        <v/>
      </c>
      <c r="F363" t="str">
        <f>DATA_GOES_HERE!AI360</f>
        <v>Nashville Public Television's Aging Matters examines broadly the pursuit of health and well-being as we age.&amp;nbsp;What is it about age that changes how we understand health?&amp;nbsp;Two-thirds of Medicare beneficiaries live with more than one chronic disease.&amp;nbsp;But health is more than healthcare.&amp;nbsp;The things that matter most in life are the same, whether you are 65, 95, or 25 &amp;ndash; community, meaningful relationships, and a sense of purpose.</v>
      </c>
      <c r="G363" s="1">
        <f>DATA_GOES_HERE!J360</f>
        <v>42474</v>
      </c>
      <c r="H363" s="1">
        <f>DATA_GOES_HERE!R360</f>
        <v>42474</v>
      </c>
      <c r="I363" s="1">
        <f t="shared" ca="1" si="8"/>
        <v>42423</v>
      </c>
      <c r="J363">
        <v>0</v>
      </c>
      <c r="K363" t="e">
        <f>VLOOKUP([2]UNBOUNDCSV!B442,[2]VENUEID!$A$2:$B$28,2,TRUE)</f>
        <v>#N/A</v>
      </c>
      <c r="L363" t="s">
        <v>161</v>
      </c>
      <c r="M363">
        <f>VLOOKUP(DATA_GOES_HERE!Y360,VENUEID!$A$2:$B$28,2,TRUE)</f>
        <v>32913</v>
      </c>
      <c r="N363">
        <f>VLOOKUP(DATA_GOES_HERE!AH360,eventTypeID!$A:$C,3,TRUE)</f>
        <v>11</v>
      </c>
      <c r="Q363" t="e">
        <f>VLOOKUP([2]UNBOUNDCSV!B360,[2]VENUEID!$A$2:$C$25,3,TRUE)</f>
        <v>#N/A</v>
      </c>
      <c r="R363" s="8">
        <f>DATA_GOES_HERE!M262</f>
        <v>0.625</v>
      </c>
      <c r="W363">
        <f>IF(DATA_GOES_HERE!L262="Monday",1," ")</f>
        <v>1</v>
      </c>
      <c r="X363" t="str">
        <f>IF(DATA_GOES_HERE!L262="Tuesday",1," ")</f>
        <v xml:space="preserve"> </v>
      </c>
      <c r="Y363" t="str">
        <f>IF(DATA_GOES_HERE!L262="Wednesday",1," ")</f>
        <v xml:space="preserve"> </v>
      </c>
      <c r="Z363" t="str">
        <f>IF(DATA_GOES_HERE!L262="Thursday",1," ")</f>
        <v xml:space="preserve"> </v>
      </c>
      <c r="AA363" t="str">
        <f>IF(DATA_GOES_HERE!L262="Friday",1," ")</f>
        <v xml:space="preserve"> </v>
      </c>
      <c r="AB363" t="str">
        <f>IF(DATA_GOES_HERE!L262="Saturday",1," ")</f>
        <v xml:space="preserve"> </v>
      </c>
      <c r="AC363" t="str">
        <f>IF(DATA_GOES_HERE!L262="Sunday",1," ")</f>
        <v xml:space="preserve"> </v>
      </c>
    </row>
    <row r="364" spans="1:29" x14ac:dyDescent="0.25">
      <c r="A364" s="7" t="str">
        <f>[2]NOWPLAYING!A365</f>
        <v>kcook</v>
      </c>
      <c r="B364" t="str">
        <f>DATA_GOES_HERE!A361</f>
        <v xml:space="preserve"> Yoga</v>
      </c>
      <c r="E364" s="9" t="str">
        <f>IF(DATA_GOES_HERE!F263,F364,"")</f>
        <v/>
      </c>
      <c r="F364" t="str">
        <f>DATA_GOES_HERE!AI361</f>
        <v>No Yoga Thursday, April 14, so that we may present 'Healthy Aging with Nashville Public Television' at 6:00 pm</v>
      </c>
      <c r="G364" s="1">
        <f>DATA_GOES_HERE!J361</f>
        <v>42474</v>
      </c>
      <c r="H364" s="1">
        <f>DATA_GOES_HERE!R361</f>
        <v>42474</v>
      </c>
      <c r="I364" s="1">
        <f t="shared" ca="1" si="8"/>
        <v>42423</v>
      </c>
      <c r="J364">
        <v>0</v>
      </c>
      <c r="K364" t="e">
        <f>VLOOKUP([2]UNBOUNDCSV!B443,[2]VENUEID!$A$2:$B$28,2,TRUE)</f>
        <v>#N/A</v>
      </c>
      <c r="L364" t="s">
        <v>161</v>
      </c>
      <c r="M364">
        <f>VLOOKUP(DATA_GOES_HERE!Y361,VENUEID!$A$2:$B$28,2,TRUE)</f>
        <v>32913</v>
      </c>
      <c r="N364">
        <f>VLOOKUP(DATA_GOES_HERE!AH361,eventTypeID!$A:$C,3,TRUE)</f>
        <v>11</v>
      </c>
      <c r="Q364" t="e">
        <f>VLOOKUP([2]UNBOUNDCSV!B361,[2]VENUEID!$A$2:$C$25,3,TRUE)</f>
        <v>#N/A</v>
      </c>
      <c r="R364" s="8">
        <f>DATA_GOES_HERE!M263</f>
        <v>0.66666666666666663</v>
      </c>
      <c r="W364">
        <f>IF(DATA_GOES_HERE!L263="Monday",1," ")</f>
        <v>1</v>
      </c>
      <c r="X364" t="str">
        <f>IF(DATA_GOES_HERE!L263="Tuesday",1," ")</f>
        <v xml:space="preserve"> </v>
      </c>
      <c r="Y364" t="str">
        <f>IF(DATA_GOES_HERE!L263="Wednesday",1," ")</f>
        <v xml:space="preserve"> </v>
      </c>
      <c r="Z364" t="str">
        <f>IF(DATA_GOES_HERE!L263="Thursday",1," ")</f>
        <v xml:space="preserve"> </v>
      </c>
      <c r="AA364" t="str">
        <f>IF(DATA_GOES_HERE!L263="Friday",1," ")</f>
        <v xml:space="preserve"> </v>
      </c>
      <c r="AB364" t="str">
        <f>IF(DATA_GOES_HERE!L263="Saturday",1," ")</f>
        <v xml:space="preserve"> </v>
      </c>
      <c r="AC364" t="str">
        <f>IF(DATA_GOES_HERE!L263="Sunday",1," ")</f>
        <v xml:space="preserve"> </v>
      </c>
    </row>
    <row r="365" spans="1:29" x14ac:dyDescent="0.25">
      <c r="A365" s="7" t="str">
        <f>[2]NOWPLAYING!A366</f>
        <v>kcook</v>
      </c>
      <c r="B365" t="str">
        <f>DATA_GOES_HERE!A362</f>
        <v xml:space="preserve"> Nashville Ballet presents Cinderella</v>
      </c>
      <c r="E365" s="9" t="str">
        <f>IF(DATA_GOES_HERE!F264,F365,"")</f>
        <v/>
      </c>
      <c r="F365" t="str">
        <f>DATA_GOES_HERE!AI362</f>
        <v>Join the Fairy Godmother as she shares the story of Cinderella&amp;rsquo;s magical night.&amp;nbsp;Using fun filled&amp;nbsp;movement, enchanted music and actual photographs from Nashville Ballet&amp;rsquo;s own production, this highly interactive storytime will whisk you away to the ball and back again!</v>
      </c>
      <c r="G365" s="1">
        <f>DATA_GOES_HERE!J362</f>
        <v>42476</v>
      </c>
      <c r="H365" s="1">
        <f>DATA_GOES_HERE!R362</f>
        <v>42476</v>
      </c>
      <c r="I365" s="1">
        <f t="shared" ca="1" si="8"/>
        <v>42423</v>
      </c>
      <c r="J365">
        <v>0</v>
      </c>
      <c r="K365" t="e">
        <f>VLOOKUP([2]UNBOUNDCSV!B444,[2]VENUEID!$A$2:$B$28,2,TRUE)</f>
        <v>#N/A</v>
      </c>
      <c r="L365" t="s">
        <v>161</v>
      </c>
      <c r="M365">
        <f>VLOOKUP(DATA_GOES_HERE!Y362,VENUEID!$A$2:$B$28,2,TRUE)</f>
        <v>32913</v>
      </c>
      <c r="N365">
        <f>VLOOKUP(DATA_GOES_HERE!AH362,eventTypeID!$A:$C,3,TRUE)</f>
        <v>44</v>
      </c>
      <c r="Q365" t="e">
        <f>VLOOKUP([2]UNBOUNDCSV!B362,[2]VENUEID!$A$2:$C$25,3,TRUE)</f>
        <v>#N/A</v>
      </c>
      <c r="R365" s="8">
        <f>DATA_GOES_HERE!M264</f>
        <v>0.4375</v>
      </c>
      <c r="W365" t="str">
        <f>IF(DATA_GOES_HERE!L264="Monday",1," ")</f>
        <v xml:space="preserve"> </v>
      </c>
      <c r="X365">
        <f>IF(DATA_GOES_HERE!L264="Tuesday",1," ")</f>
        <v>1</v>
      </c>
      <c r="Y365" t="str">
        <f>IF(DATA_GOES_HERE!L264="Wednesday",1," ")</f>
        <v xml:space="preserve"> </v>
      </c>
      <c r="Z365" t="str">
        <f>IF(DATA_GOES_HERE!L264="Thursday",1," ")</f>
        <v xml:space="preserve"> </v>
      </c>
      <c r="AA365" t="str">
        <f>IF(DATA_GOES_HERE!L264="Friday",1," ")</f>
        <v xml:space="preserve"> </v>
      </c>
      <c r="AB365" t="str">
        <f>IF(DATA_GOES_HERE!L264="Saturday",1," ")</f>
        <v xml:space="preserve"> </v>
      </c>
      <c r="AC365" t="str">
        <f>IF(DATA_GOES_HERE!L264="Sunday",1," ")</f>
        <v xml:space="preserve"> </v>
      </c>
    </row>
    <row r="366" spans="1:29" x14ac:dyDescent="0.25">
      <c r="A366" s="7" t="str">
        <f>[2]NOWPLAYING!A367</f>
        <v>kcook</v>
      </c>
      <c r="B366" t="str">
        <f>DATA_GOES_HERE!A363</f>
        <v xml:space="preserve"> Nashville Reads Book Discussion: The Color of Water by James McBride</v>
      </c>
      <c r="E366" s="9" t="str">
        <f>IF(DATA_GOES_HERE!F265,F366,"")</f>
        <v/>
      </c>
      <c r="F366" t="str">
        <f>DATA_GOES_HERE!AI363</f>
        <v>Join us as we discuss the Nashville Reads book selection, The Color of Water: A Black Man's Tribute to His White Mother, by James McBride.</v>
      </c>
      <c r="G366" s="1">
        <f>DATA_GOES_HERE!J363</f>
        <v>42476</v>
      </c>
      <c r="H366" s="1">
        <f>DATA_GOES_HERE!R363</f>
        <v>42476</v>
      </c>
      <c r="I366" s="1">
        <f t="shared" ref="I366:I397" ca="1" si="9">TODAY()</f>
        <v>42423</v>
      </c>
      <c r="J366">
        <v>0</v>
      </c>
      <c r="K366" t="e">
        <f>VLOOKUP([2]UNBOUNDCSV!B445,[2]VENUEID!$A$2:$B$28,2,TRUE)</f>
        <v>#N/A</v>
      </c>
      <c r="L366" t="s">
        <v>161</v>
      </c>
      <c r="M366">
        <f>VLOOKUP(DATA_GOES_HERE!Y363,VENUEID!$A$2:$B$28,2,TRUE)</f>
        <v>32113</v>
      </c>
      <c r="N366">
        <f>VLOOKUP(DATA_GOES_HERE!AH363,eventTypeID!$A:$C,3,TRUE)</f>
        <v>11</v>
      </c>
      <c r="Q366" t="e">
        <f>VLOOKUP([2]UNBOUNDCSV!B363,[2]VENUEID!$A$2:$C$25,3,TRUE)</f>
        <v>#N/A</v>
      </c>
      <c r="R366" s="8">
        <f>DATA_GOES_HERE!M265</f>
        <v>0.625</v>
      </c>
      <c r="W366" t="str">
        <f>IF(DATA_GOES_HERE!L265="Monday",1," ")</f>
        <v xml:space="preserve"> </v>
      </c>
      <c r="X366">
        <f>IF(DATA_GOES_HERE!L265="Tuesday",1," ")</f>
        <v>1</v>
      </c>
      <c r="Y366" t="str">
        <f>IF(DATA_GOES_HERE!L265="Wednesday",1," ")</f>
        <v xml:space="preserve"> </v>
      </c>
      <c r="Z366" t="str">
        <f>IF(DATA_GOES_HERE!L265="Thursday",1," ")</f>
        <v xml:space="preserve"> </v>
      </c>
      <c r="AA366" t="str">
        <f>IF(DATA_GOES_HERE!L265="Friday",1," ")</f>
        <v xml:space="preserve"> </v>
      </c>
      <c r="AB366" t="str">
        <f>IF(DATA_GOES_HERE!L265="Saturday",1," ")</f>
        <v xml:space="preserve"> </v>
      </c>
      <c r="AC366" t="str">
        <f>IF(DATA_GOES_HERE!L265="Sunday",1," ")</f>
        <v xml:space="preserve"> </v>
      </c>
    </row>
    <row r="367" spans="1:29" x14ac:dyDescent="0.25">
      <c r="A367" s="7" t="str">
        <f>[2]NOWPLAYING!A368</f>
        <v>kcook</v>
      </c>
      <c r="B367" t="str">
        <f>DATA_GOES_HERE!A364</f>
        <v xml:space="preserve"> Preschool Story Time</v>
      </c>
      <c r="E367" s="9" t="str">
        <f>IF(DATA_GOES_HERE!F266,F367,"")</f>
        <v/>
      </c>
      <c r="F367" t="str">
        <f>DATA_GOES_HERE!AI364</f>
        <v>Every Tuesday. Join us for stories, songs and crafts.</v>
      </c>
      <c r="G367" s="1">
        <f>DATA_GOES_HERE!J364</f>
        <v>42478</v>
      </c>
      <c r="H367" s="1">
        <f>DATA_GOES_HERE!R364</f>
        <v>42478</v>
      </c>
      <c r="I367" s="1">
        <f t="shared" ca="1" si="9"/>
        <v>42423</v>
      </c>
      <c r="J367">
        <v>0</v>
      </c>
      <c r="K367" t="e">
        <f>VLOOKUP([2]UNBOUNDCSV!B446,[2]VENUEID!$A$2:$B$28,2,TRUE)</f>
        <v>#N/A</v>
      </c>
      <c r="L367" t="s">
        <v>161</v>
      </c>
      <c r="M367">
        <f>VLOOKUP(DATA_GOES_HERE!Y364,VENUEID!$A$2:$B$28,2,TRUE)</f>
        <v>32913</v>
      </c>
      <c r="N367">
        <f>VLOOKUP(DATA_GOES_HERE!AH364,eventTypeID!$A:$C,3,TRUE)</f>
        <v>6</v>
      </c>
      <c r="Q367" t="e">
        <f>VLOOKUP([2]UNBOUNDCSV!B364,[2]VENUEID!$A$2:$C$25,3,TRUE)</f>
        <v>#N/A</v>
      </c>
      <c r="R367" s="8">
        <f>DATA_GOES_HERE!M266</f>
        <v>0.66666666666666663</v>
      </c>
      <c r="W367" t="str">
        <f>IF(DATA_GOES_HERE!L266="Monday",1," ")</f>
        <v xml:space="preserve"> </v>
      </c>
      <c r="X367">
        <f>IF(DATA_GOES_HERE!L266="Tuesday",1," ")</f>
        <v>1</v>
      </c>
      <c r="Y367" t="str">
        <f>IF(DATA_GOES_HERE!L266="Wednesday",1," ")</f>
        <v xml:space="preserve"> </v>
      </c>
      <c r="Z367" t="str">
        <f>IF(DATA_GOES_HERE!L266="Thursday",1," ")</f>
        <v xml:space="preserve"> </v>
      </c>
      <c r="AA367" t="str">
        <f>IF(DATA_GOES_HERE!L266="Friday",1," ")</f>
        <v xml:space="preserve"> </v>
      </c>
      <c r="AB367" t="str">
        <f>IF(DATA_GOES_HERE!L266="Saturday",1," ")</f>
        <v xml:space="preserve"> </v>
      </c>
      <c r="AC367" t="str">
        <f>IF(DATA_GOES_HERE!L266="Sunday",1," ")</f>
        <v xml:space="preserve"> </v>
      </c>
    </row>
    <row r="368" spans="1:29" x14ac:dyDescent="0.25">
      <c r="A368" s="7" t="str">
        <f>[2]NOWPLAYING!A369</f>
        <v>kcook</v>
      </c>
      <c r="B368" t="str">
        <f>DATA_GOES_HERE!A365</f>
        <v xml:space="preserve"> Nashville Ballet presents Cinderella</v>
      </c>
      <c r="E368" s="9" t="str">
        <f>IF(DATA_GOES_HERE!F267,F368,"")</f>
        <v/>
      </c>
      <c r="F368" t="str">
        <f>DATA_GOES_HERE!AI365</f>
        <v>Join the Fairy Godmother as she shares the story of Cinderella&amp;rsquo;s magical night.&amp;nbsp;Using fun-filled&amp;nbsp;movement, enchanted music and actual photographs from Nashville Ballet&amp;rsquo;s own production, this highly interactive storytime will whisk you away to the ball and back again!</v>
      </c>
      <c r="G368" s="1">
        <f>DATA_GOES_HERE!J365</f>
        <v>42478</v>
      </c>
      <c r="H368" s="1">
        <f>DATA_GOES_HERE!R365</f>
        <v>42478</v>
      </c>
      <c r="I368" s="1">
        <f t="shared" ca="1" si="9"/>
        <v>42423</v>
      </c>
      <c r="J368">
        <v>0</v>
      </c>
      <c r="K368" t="e">
        <f>VLOOKUP([2]UNBOUNDCSV!B447,[2]VENUEID!$A$2:$B$28,2,TRUE)</f>
        <v>#N/A</v>
      </c>
      <c r="L368" t="s">
        <v>161</v>
      </c>
      <c r="M368">
        <f>VLOOKUP(DATA_GOES_HERE!Y365,VENUEID!$A$2:$B$28,2,TRUE)</f>
        <v>32949</v>
      </c>
      <c r="N368">
        <f>VLOOKUP(DATA_GOES_HERE!AH365,eventTypeID!$A:$C,3,TRUE)</f>
        <v>47</v>
      </c>
      <c r="Q368" t="e">
        <f>VLOOKUP([2]UNBOUNDCSV!B365,[2]VENUEID!$A$2:$C$25,3,TRUE)</f>
        <v>#N/A</v>
      </c>
      <c r="R368" s="8">
        <f>DATA_GOES_HERE!M267</f>
        <v>0.75</v>
      </c>
      <c r="W368" t="str">
        <f>IF(DATA_GOES_HERE!L267="Monday",1," ")</f>
        <v xml:space="preserve"> </v>
      </c>
      <c r="X368">
        <f>IF(DATA_GOES_HERE!L267="Tuesday",1," ")</f>
        <v>1</v>
      </c>
      <c r="Y368" t="str">
        <f>IF(DATA_GOES_HERE!L267="Wednesday",1," ")</f>
        <v xml:space="preserve"> </v>
      </c>
      <c r="Z368" t="str">
        <f>IF(DATA_GOES_HERE!L267="Thursday",1," ")</f>
        <v xml:space="preserve"> </v>
      </c>
      <c r="AA368" t="str">
        <f>IF(DATA_GOES_HERE!L267="Friday",1," ")</f>
        <v xml:space="preserve"> </v>
      </c>
      <c r="AB368" t="str">
        <f>IF(DATA_GOES_HERE!L267="Saturday",1," ")</f>
        <v xml:space="preserve"> </v>
      </c>
      <c r="AC368" t="str">
        <f>IF(DATA_GOES_HERE!L267="Sunday",1," ")</f>
        <v xml:space="preserve"> </v>
      </c>
    </row>
    <row r="369" spans="1:29" x14ac:dyDescent="0.25">
      <c r="A369" s="7" t="str">
        <f>[2]NOWPLAYING!A370</f>
        <v>kcook</v>
      </c>
      <c r="B369" t="str">
        <f>DATA_GOES_HERE!A366</f>
        <v xml:space="preserve"> Gaming Monday</v>
      </c>
      <c r="E369" s="9" t="str">
        <f>IF(DATA_GOES_HERE!F268,F369,"")</f>
        <v/>
      </c>
      <c r="F369" t="str">
        <f>DATA_GOES_HERE!AI366</f>
        <v>Every Monday, compete against your friends on the Xbox and Wii.</v>
      </c>
      <c r="G369" s="1">
        <f>DATA_GOES_HERE!J366</f>
        <v>42478</v>
      </c>
      <c r="H369" s="1">
        <f>DATA_GOES_HERE!R366</f>
        <v>42478</v>
      </c>
      <c r="I369" s="1">
        <f t="shared" ca="1" si="9"/>
        <v>42423</v>
      </c>
      <c r="J369">
        <v>0</v>
      </c>
      <c r="K369" t="e">
        <f>VLOOKUP([2]UNBOUNDCSV!B448,[2]VENUEID!$A$2:$B$28,2,TRUE)</f>
        <v>#N/A</v>
      </c>
      <c r="L369" t="s">
        <v>161</v>
      </c>
      <c r="M369">
        <f>VLOOKUP(DATA_GOES_HERE!Y366,VENUEID!$A$2:$B$28,2,TRUE)</f>
        <v>32913</v>
      </c>
      <c r="N369">
        <f>VLOOKUP(DATA_GOES_HERE!AH366,eventTypeID!$A:$C,3,TRUE)</f>
        <v>35</v>
      </c>
      <c r="Q369" t="e">
        <f>VLOOKUP([2]UNBOUNDCSV!B366,[2]VENUEID!$A$2:$C$25,3,TRUE)</f>
        <v>#N/A</v>
      </c>
      <c r="R369" s="8">
        <f>DATA_GOES_HERE!M268</f>
        <v>0.41666666666666669</v>
      </c>
      <c r="W369" t="str">
        <f>IF(DATA_GOES_HERE!L268="Monday",1," ")</f>
        <v xml:space="preserve"> </v>
      </c>
      <c r="X369" t="str">
        <f>IF(DATA_GOES_HERE!L268="Tuesday",1," ")</f>
        <v xml:space="preserve"> </v>
      </c>
      <c r="Y369">
        <f>IF(DATA_GOES_HERE!L268="Wednesday",1," ")</f>
        <v>1</v>
      </c>
      <c r="Z369" t="str">
        <f>IF(DATA_GOES_HERE!L268="Thursday",1," ")</f>
        <v xml:space="preserve"> </v>
      </c>
      <c r="AA369" t="str">
        <f>IF(DATA_GOES_HERE!L268="Friday",1," ")</f>
        <v xml:space="preserve"> </v>
      </c>
      <c r="AB369" t="str">
        <f>IF(DATA_GOES_HERE!L268="Saturday",1," ")</f>
        <v xml:space="preserve"> </v>
      </c>
      <c r="AC369" t="str">
        <f>IF(DATA_GOES_HERE!L268="Sunday",1," ")</f>
        <v xml:space="preserve"> </v>
      </c>
    </row>
    <row r="370" spans="1:29" x14ac:dyDescent="0.25">
      <c r="A370" s="7" t="str">
        <f>[2]NOWPLAYING!A371</f>
        <v>kcook</v>
      </c>
      <c r="B370" t="str">
        <f>DATA_GOES_HERE!A367</f>
        <v xml:space="preserve"> Preschool Story Time</v>
      </c>
      <c r="E370" s="9" t="str">
        <f>IF(DATA_GOES_HERE!F269,F370,"")</f>
        <v/>
      </c>
      <c r="F370" t="str">
        <f>DATA_GOES_HERE!AI367</f>
        <v xml:space="preserve">Every Tuesday. Join us for stories, songs and crafts. </v>
      </c>
      <c r="G370" s="1">
        <f>DATA_GOES_HERE!J367</f>
        <v>42479</v>
      </c>
      <c r="H370" s="1">
        <f>DATA_GOES_HERE!R367</f>
        <v>42479</v>
      </c>
      <c r="I370" s="1">
        <f t="shared" ca="1" si="9"/>
        <v>42423</v>
      </c>
      <c r="J370">
        <v>0</v>
      </c>
      <c r="K370" t="e">
        <f>VLOOKUP([2]UNBOUNDCSV!B449,[2]VENUEID!$A$2:$B$28,2,TRUE)</f>
        <v>#N/A</v>
      </c>
      <c r="L370" t="s">
        <v>161</v>
      </c>
      <c r="M370">
        <f>VLOOKUP(DATA_GOES_HERE!Y367,VENUEID!$A$2:$B$28,2,TRUE)</f>
        <v>32113</v>
      </c>
      <c r="N370">
        <f>VLOOKUP(DATA_GOES_HERE!AH367,eventTypeID!$A:$C,3,TRUE)</f>
        <v>47</v>
      </c>
      <c r="Q370" t="e">
        <f>VLOOKUP([2]UNBOUNDCSV!B367,[2]VENUEID!$A$2:$C$25,3,TRUE)</f>
        <v>#N/A</v>
      </c>
      <c r="R370" s="8">
        <f>DATA_GOES_HERE!M269</f>
        <v>0.58333333333333337</v>
      </c>
      <c r="W370" t="str">
        <f>IF(DATA_GOES_HERE!L269="Monday",1," ")</f>
        <v xml:space="preserve"> </v>
      </c>
      <c r="X370" t="str">
        <f>IF(DATA_GOES_HERE!L269="Tuesday",1," ")</f>
        <v xml:space="preserve"> </v>
      </c>
      <c r="Y370">
        <f>IF(DATA_GOES_HERE!L269="Wednesday",1," ")</f>
        <v>1</v>
      </c>
      <c r="Z370" t="str">
        <f>IF(DATA_GOES_HERE!L269="Thursday",1," ")</f>
        <v xml:space="preserve"> </v>
      </c>
      <c r="AA370" t="str">
        <f>IF(DATA_GOES_HERE!L269="Friday",1," ")</f>
        <v xml:space="preserve"> </v>
      </c>
      <c r="AB370" t="str">
        <f>IF(DATA_GOES_HERE!L269="Saturday",1," ")</f>
        <v xml:space="preserve"> </v>
      </c>
      <c r="AC370" t="str">
        <f>IF(DATA_GOES_HERE!L269="Sunday",1," ")</f>
        <v xml:space="preserve"> </v>
      </c>
    </row>
    <row r="371" spans="1:29" x14ac:dyDescent="0.25">
      <c r="A371" s="7" t="str">
        <f>[2]NOWPLAYING!A372</f>
        <v>kcook</v>
      </c>
      <c r="B371" t="str">
        <f>DATA_GOES_HERE!A368</f>
        <v xml:space="preserve"> Biodegradable Planter Making</v>
      </c>
      <c r="E371" s="9" t="str">
        <f>IF(DATA_GOES_HERE!F270,F371,"")</f>
        <v/>
      </c>
      <c r="F371" t="str">
        <f>DATA_GOES_HERE!AI368</f>
        <v xml:space="preserve">In celebration of Earth Day, coax a sprout from a seed, plant it, and protect it while it grows. </v>
      </c>
      <c r="G371" s="1">
        <f>DATA_GOES_HERE!J368</f>
        <v>42479</v>
      </c>
      <c r="H371" s="1">
        <f>DATA_GOES_HERE!R368</f>
        <v>42479</v>
      </c>
      <c r="I371" s="1">
        <f t="shared" ca="1" si="9"/>
        <v>42423</v>
      </c>
      <c r="J371">
        <v>0</v>
      </c>
      <c r="K371" t="e">
        <f>VLOOKUP([2]UNBOUNDCSV!B450,[2]VENUEID!$A$2:$B$28,2,TRUE)</f>
        <v>#N/A</v>
      </c>
      <c r="L371" t="s">
        <v>161</v>
      </c>
      <c r="M371">
        <f>VLOOKUP(DATA_GOES_HERE!Y368,VENUEID!$A$2:$B$28,2,TRUE)</f>
        <v>32913</v>
      </c>
      <c r="N371">
        <f>VLOOKUP(DATA_GOES_HERE!AH368,eventTypeID!$A:$C,3,TRUE)</f>
        <v>11</v>
      </c>
      <c r="Q371" t="e">
        <f>VLOOKUP([2]UNBOUNDCSV!B368,[2]VENUEID!$A$2:$C$25,3,TRUE)</f>
        <v>#N/A</v>
      </c>
      <c r="R371" s="8">
        <f>DATA_GOES_HERE!M270</f>
        <v>0.64583333333333337</v>
      </c>
      <c r="W371" t="str">
        <f>IF([2]UNBOUNDCSV!C352="Monday",1," ")</f>
        <v xml:space="preserve"> </v>
      </c>
      <c r="X371" t="str">
        <f>IF([2]UNBOUNDCSV!C352="Tuesday",1," ")</f>
        <v xml:space="preserve"> </v>
      </c>
      <c r="Y371" t="str">
        <f>IF([2]UNBOUNDCSV!C352="Wednesday",1," ")</f>
        <v xml:space="preserve"> </v>
      </c>
      <c r="Z371" t="str">
        <f>IF([2]UNBOUNDCSV!C352="Thursday",1," ")</f>
        <v xml:space="preserve"> </v>
      </c>
      <c r="AA371" t="str">
        <f>IF([2]UNBOUNDCSV!C352="Friday",1," ")</f>
        <v xml:space="preserve"> </v>
      </c>
      <c r="AB371" t="str">
        <f>IF([2]UNBOUNDCSV!C352="Saturday",1," ")</f>
        <v xml:space="preserve"> </v>
      </c>
      <c r="AC371" t="str">
        <f>IF([2]UNBOUNDCSV!C352="Sunday",1," ")</f>
        <v xml:space="preserve"> </v>
      </c>
    </row>
    <row r="372" spans="1:29" x14ac:dyDescent="0.25">
      <c r="A372" s="7" t="str">
        <f>[2]NOWPLAYING!A373</f>
        <v>kcook</v>
      </c>
      <c r="B372" t="str">
        <f>DATA_GOES_HERE!A369</f>
        <v xml:space="preserve"> Teen Time: Hangout</v>
      </c>
      <c r="E372" s="9" t="str">
        <f>IF(DATA_GOES_HERE!F271,F372,"")</f>
        <v/>
      </c>
      <c r="F372" t="str">
        <f>DATA_GOES_HERE!AI369</f>
        <v>Every Tuesday. Have some fun playing video games, drawing, and just hanging out with friends!</v>
      </c>
      <c r="G372" s="1">
        <f>DATA_GOES_HERE!J369</f>
        <v>42479</v>
      </c>
      <c r="H372" s="1">
        <f>DATA_GOES_HERE!R369</f>
        <v>42479</v>
      </c>
      <c r="I372" s="1">
        <f t="shared" ca="1" si="9"/>
        <v>42423</v>
      </c>
      <c r="J372">
        <v>0</v>
      </c>
      <c r="K372" t="e">
        <f>VLOOKUP([2]UNBOUNDCSV!B451,[2]VENUEID!$A$2:$B$28,2,TRUE)</f>
        <v>#N/A</v>
      </c>
      <c r="L372" t="s">
        <v>161</v>
      </c>
      <c r="M372">
        <f>VLOOKUP(DATA_GOES_HERE!Y369,VENUEID!$A$2:$B$28,2,TRUE)</f>
        <v>32113</v>
      </c>
      <c r="N372">
        <f>VLOOKUP(DATA_GOES_HERE!AH369,eventTypeID!$A:$C,3,TRUE)</f>
        <v>47</v>
      </c>
      <c r="Q372" t="e">
        <f>VLOOKUP([2]UNBOUNDCSV!B369,[2]VENUEID!$A$2:$C$25,3,TRUE)</f>
        <v>#N/A</v>
      </c>
      <c r="R372" s="8">
        <f>DATA_GOES_HERE!M271</f>
        <v>0.66666666666666663</v>
      </c>
      <c r="W372" t="str">
        <f>IF([2]UNBOUNDCSV!C353="Monday",1," ")</f>
        <v xml:space="preserve"> </v>
      </c>
      <c r="X372" t="str">
        <f>IF([2]UNBOUNDCSV!C353="Tuesday",1," ")</f>
        <v xml:space="preserve"> </v>
      </c>
      <c r="Y372" t="str">
        <f>IF([2]UNBOUNDCSV!C353="Wednesday",1," ")</f>
        <v xml:space="preserve"> </v>
      </c>
      <c r="Z372" t="str">
        <f>IF([2]UNBOUNDCSV!C353="Thursday",1," ")</f>
        <v xml:space="preserve"> </v>
      </c>
      <c r="AA372" t="str">
        <f>IF([2]UNBOUNDCSV!C353="Friday",1," ")</f>
        <v xml:space="preserve"> </v>
      </c>
      <c r="AB372" t="str">
        <f>IF([2]UNBOUNDCSV!C353="Saturday",1," ")</f>
        <v xml:space="preserve"> </v>
      </c>
      <c r="AC372" t="str">
        <f>IF([2]UNBOUNDCSV!C353="Sunday",1," ")</f>
        <v xml:space="preserve"> </v>
      </c>
    </row>
    <row r="373" spans="1:29" x14ac:dyDescent="0.25">
      <c r="A373" s="7" t="str">
        <f>[2]NOWPLAYING!A374</f>
        <v>kcook</v>
      </c>
      <c r="B373" t="str">
        <f>DATA_GOES_HERE!A370</f>
        <v xml:space="preserve"> Twilight Story Hour</v>
      </c>
      <c r="E373" s="9" t="str">
        <f>IF(DATA_GOES_HERE!F272,F373,"")</f>
        <v/>
      </c>
      <c r="F373" t="str">
        <f>DATA_GOES_HERE!AI370</f>
        <v>Every Tuesday. Join us for a fun family evening filled with stories and crafts.</v>
      </c>
      <c r="G373" s="1">
        <f>DATA_GOES_HERE!J370</f>
        <v>42479</v>
      </c>
      <c r="H373" s="1">
        <f>DATA_GOES_HERE!R370</f>
        <v>42479</v>
      </c>
      <c r="I373" s="1">
        <f t="shared" ca="1" si="9"/>
        <v>42423</v>
      </c>
      <c r="J373">
        <v>0</v>
      </c>
      <c r="K373" t="e">
        <f>VLOOKUP([2]UNBOUNDCSV!B452,[2]VENUEID!$A$2:$B$28,2,TRUE)</f>
        <v>#N/A</v>
      </c>
      <c r="L373" t="s">
        <v>161</v>
      </c>
      <c r="M373">
        <f>VLOOKUP(DATA_GOES_HERE!Y370,VENUEID!$A$2:$B$28,2,TRUE)</f>
        <v>32113</v>
      </c>
      <c r="N373">
        <f>VLOOKUP(DATA_GOES_HERE!AH370,eventTypeID!$A:$C,3,TRUE)</f>
        <v>47</v>
      </c>
      <c r="Q373" t="e">
        <f>VLOOKUP([2]UNBOUNDCSV!B370,[2]VENUEID!$A$2:$C$25,3,TRUE)</f>
        <v>#N/A</v>
      </c>
      <c r="R373" s="8">
        <f>DATA_GOES_HERE!M272</f>
        <v>0</v>
      </c>
      <c r="W373" t="str">
        <f>IF([2]UNBOUNDCSV!C354="Monday",1," ")</f>
        <v xml:space="preserve"> </v>
      </c>
      <c r="X373" t="str">
        <f>IF([2]UNBOUNDCSV!C354="Tuesday",1," ")</f>
        <v xml:space="preserve"> </v>
      </c>
      <c r="Y373" t="str">
        <f>IF([2]UNBOUNDCSV!C354="Wednesday",1," ")</f>
        <v xml:space="preserve"> </v>
      </c>
      <c r="Z373" t="str">
        <f>IF([2]UNBOUNDCSV!C354="Thursday",1," ")</f>
        <v xml:space="preserve"> </v>
      </c>
      <c r="AA373" t="str">
        <f>IF([2]UNBOUNDCSV!C354="Friday",1," ")</f>
        <v xml:space="preserve"> </v>
      </c>
      <c r="AB373" t="str">
        <f>IF([2]UNBOUNDCSV!C354="Saturday",1," ")</f>
        <v xml:space="preserve"> </v>
      </c>
      <c r="AC373" t="str">
        <f>IF([2]UNBOUNDCSV!C354="Sunday",1," ")</f>
        <v xml:space="preserve"> </v>
      </c>
    </row>
    <row r="374" spans="1:29" x14ac:dyDescent="0.25">
      <c r="A374" s="7" t="str">
        <f>[2]NOWPLAYING!A375</f>
        <v>kcook</v>
      </c>
      <c r="B374" t="str">
        <f>DATA_GOES_HERE!A371</f>
        <v xml:space="preserve"> Homeschool Story Time: Alebrijes with Jairo Prado</v>
      </c>
      <c r="E374" s="9" t="str">
        <f>IF(DATA_GOES_HERE!F273,F374,"")</f>
        <v/>
      </c>
      <c r="F374" t="str">
        <f>DATA_GOES_HERE!AI371</f>
        <v>&amp;quot;Alebrijes&amp;quot; are brightly painted and textured sculptures representing animals and other dream-like creatures, a folk art tradition originating in Oaxaca, Mexico.&amp;nbsp;Guided by artist Jairo Prado, participants will have the opportunity to conceptualize, construct, paint, and take home their own stylized alebrijes using recycled wood materials.</v>
      </c>
      <c r="G374" s="1">
        <f>DATA_GOES_HERE!J371</f>
        <v>42480</v>
      </c>
      <c r="H374" s="1">
        <f>DATA_GOES_HERE!R371</f>
        <v>42480</v>
      </c>
      <c r="I374" s="1">
        <f t="shared" ca="1" si="9"/>
        <v>42423</v>
      </c>
      <c r="J374">
        <v>0</v>
      </c>
      <c r="K374" t="e">
        <f>VLOOKUP([2]UNBOUNDCSV!B453,[2]VENUEID!$A$2:$B$28,2,TRUE)</f>
        <v>#N/A</v>
      </c>
      <c r="L374" t="s">
        <v>161</v>
      </c>
      <c r="M374">
        <f>VLOOKUP(DATA_GOES_HERE!Y371,VENUEID!$A$2:$B$28,2,TRUE)</f>
        <v>32949</v>
      </c>
      <c r="N374">
        <f>VLOOKUP(DATA_GOES_HERE!AH371,eventTypeID!$A:$C,3,TRUE)</f>
        <v>47</v>
      </c>
      <c r="Q374" t="e">
        <f>VLOOKUP([2]UNBOUNDCSV!B371,[2]VENUEID!$A$2:$C$25,3,TRUE)</f>
        <v>#N/A</v>
      </c>
      <c r="R374" s="8">
        <f>DATA_GOES_HERE!M273</f>
        <v>0.41666666666666669</v>
      </c>
      <c r="W374" t="str">
        <f>IF([2]UNBOUNDCSV!C355="Monday",1," ")</f>
        <v xml:space="preserve"> </v>
      </c>
      <c r="X374" t="str">
        <f>IF([2]UNBOUNDCSV!C355="Tuesday",1," ")</f>
        <v xml:space="preserve"> </v>
      </c>
      <c r="Y374" t="str">
        <f>IF([2]UNBOUNDCSV!C355="Wednesday",1," ")</f>
        <v xml:space="preserve"> </v>
      </c>
      <c r="Z374" t="str">
        <f>IF([2]UNBOUNDCSV!C355="Thursday",1," ")</f>
        <v xml:space="preserve"> </v>
      </c>
      <c r="AA374" t="str">
        <f>IF([2]UNBOUNDCSV!C355="Friday",1," ")</f>
        <v xml:space="preserve"> </v>
      </c>
      <c r="AB374" t="str">
        <f>IF([2]UNBOUNDCSV!C355="Saturday",1," ")</f>
        <v xml:space="preserve"> </v>
      </c>
      <c r="AC374" t="str">
        <f>IF([2]UNBOUNDCSV!C355="Sunday",1," ")</f>
        <v xml:space="preserve"> </v>
      </c>
    </row>
    <row r="375" spans="1:29" x14ac:dyDescent="0.25">
      <c r="A375" s="7" t="str">
        <f>[2]NOWPLAYING!A376</f>
        <v>kcook</v>
      </c>
      <c r="B375" t="str">
        <f>DATA_GOES_HERE!A372</f>
        <v xml:space="preserve"> Cypher</v>
      </c>
      <c r="E375" s="9" t="str">
        <f>IF(DATA_GOES_HERE!F274,F375,"")</f>
        <v/>
      </c>
      <c r="F375" t="str">
        <f>DATA_GOES_HERE!AI372</f>
        <v>Every Wednesday, emcees, poets, DJ&amp;rsquo;s, rappers, spoken word artists, and producers develop their work, share pieces, and collaborate on projects. Participating artists will have access to larger events and performance opportunities executed by Studio NPL and Southern Word.</v>
      </c>
      <c r="G375" s="1">
        <f>DATA_GOES_HERE!J372</f>
        <v>42480</v>
      </c>
      <c r="H375" s="1">
        <f>DATA_GOES_HERE!R372</f>
        <v>42480</v>
      </c>
      <c r="I375" s="1">
        <f t="shared" ca="1" si="9"/>
        <v>42423</v>
      </c>
      <c r="J375">
        <v>0</v>
      </c>
      <c r="K375" t="e">
        <f>VLOOKUP([2]UNBOUNDCSV!B454,[2]VENUEID!$A$2:$B$28,2,TRUE)</f>
        <v>#N/A</v>
      </c>
      <c r="L375" t="s">
        <v>161</v>
      </c>
      <c r="M375">
        <f>VLOOKUP(DATA_GOES_HERE!Y372,VENUEID!$A$2:$B$28,2,TRUE)</f>
        <v>32913</v>
      </c>
      <c r="N375">
        <f>VLOOKUP(DATA_GOES_HERE!AH372,eventTypeID!$A:$C,3,TRUE)</f>
        <v>35</v>
      </c>
      <c r="Q375" t="e">
        <f>VLOOKUP([2]UNBOUNDCSV!B372,[2]VENUEID!$A$2:$C$25,3,TRUE)</f>
        <v>#N/A</v>
      </c>
      <c r="R375" s="8">
        <f>DATA_GOES_HERE!M274</f>
        <v>0.625</v>
      </c>
      <c r="W375" t="str">
        <f>IF([2]UNBOUNDCSV!C356="Monday",1," ")</f>
        <v xml:space="preserve"> </v>
      </c>
      <c r="X375" t="str">
        <f>IF([2]UNBOUNDCSV!C356="Tuesday",1," ")</f>
        <v xml:space="preserve"> </v>
      </c>
      <c r="Y375" t="str">
        <f>IF([2]UNBOUNDCSV!C356="Wednesday",1," ")</f>
        <v xml:space="preserve"> </v>
      </c>
      <c r="Z375" t="str">
        <f>IF([2]UNBOUNDCSV!C356="Thursday",1," ")</f>
        <v xml:space="preserve"> </v>
      </c>
      <c r="AA375" t="str">
        <f>IF([2]UNBOUNDCSV!C356="Friday",1," ")</f>
        <v xml:space="preserve"> </v>
      </c>
      <c r="AB375" t="str">
        <f>IF([2]UNBOUNDCSV!C356="Saturday",1," ")</f>
        <v xml:space="preserve"> </v>
      </c>
      <c r="AC375" t="str">
        <f>IF([2]UNBOUNDCSV!C356="Sunday",1," ")</f>
        <v xml:space="preserve"> </v>
      </c>
    </row>
    <row r="376" spans="1:29" x14ac:dyDescent="0.25">
      <c r="A376" s="7" t="str">
        <f>[2]NOWPLAYING!A377</f>
        <v>kcook</v>
      </c>
      <c r="B376" t="str">
        <f>DATA_GOES_HERE!A373</f>
        <v xml:space="preserve"> Teen Time: In it to Win It Wednesdays</v>
      </c>
      <c r="E376" s="9" t="str">
        <f>IF(DATA_GOES_HERE!F275,F376,"")</f>
        <v/>
      </c>
      <c r="F376" t="str">
        <f>DATA_GOES_HERE!AI373</f>
        <v>Every Wednesday. Join us to play a variety of board games and card games!</v>
      </c>
      <c r="G376" s="1">
        <f>DATA_GOES_HERE!J373</f>
        <v>42480</v>
      </c>
      <c r="H376" s="1">
        <f>DATA_GOES_HERE!R373</f>
        <v>42480</v>
      </c>
      <c r="I376" s="1">
        <f t="shared" ca="1" si="9"/>
        <v>42423</v>
      </c>
      <c r="J376">
        <v>0</v>
      </c>
      <c r="K376" t="e">
        <f>VLOOKUP([2]UNBOUNDCSV!B455,[2]VENUEID!$A$2:$B$28,2,TRUE)</f>
        <v>#N/A</v>
      </c>
      <c r="L376" t="s">
        <v>161</v>
      </c>
      <c r="M376">
        <f>VLOOKUP(DATA_GOES_HERE!Y373,VENUEID!$A$2:$B$28,2,TRUE)</f>
        <v>32113</v>
      </c>
      <c r="N376">
        <f>VLOOKUP(DATA_GOES_HERE!AH373,eventTypeID!$A:$C,3,TRUE)</f>
        <v>47</v>
      </c>
      <c r="Q376" t="e">
        <f>VLOOKUP([2]UNBOUNDCSV!B373,[2]VENUEID!$A$2:$C$25,3,TRUE)</f>
        <v>#N/A</v>
      </c>
      <c r="R376" s="8">
        <f>DATA_GOES_HERE!M275</f>
        <v>0.66666666666666663</v>
      </c>
      <c r="W376" t="str">
        <f>IF([2]UNBOUNDCSV!C357="Monday",1," ")</f>
        <v xml:space="preserve"> </v>
      </c>
      <c r="X376" t="str">
        <f>IF([2]UNBOUNDCSV!C357="Tuesday",1," ")</f>
        <v xml:space="preserve"> </v>
      </c>
      <c r="Y376" t="str">
        <f>IF([2]UNBOUNDCSV!C357="Wednesday",1," ")</f>
        <v xml:space="preserve"> </v>
      </c>
      <c r="Z376" t="str">
        <f>IF([2]UNBOUNDCSV!C357="Thursday",1," ")</f>
        <v xml:space="preserve"> </v>
      </c>
      <c r="AA376" t="str">
        <f>IF([2]UNBOUNDCSV!C357="Friday",1," ")</f>
        <v xml:space="preserve"> </v>
      </c>
      <c r="AB376" t="str">
        <f>IF([2]UNBOUNDCSV!C357="Saturday",1," ")</f>
        <v xml:space="preserve"> </v>
      </c>
      <c r="AC376" t="str">
        <f>IF([2]UNBOUNDCSV!C357="Sunday",1," ")</f>
        <v xml:space="preserve"> </v>
      </c>
    </row>
    <row r="377" spans="1:29" x14ac:dyDescent="0.25">
      <c r="A377" s="7" t="str">
        <f>[2]NOWPLAYING!A378</f>
        <v>kcook</v>
      </c>
      <c r="B377" t="str">
        <f>DATA_GOES_HERE!A374</f>
        <v xml:space="preserve"> Third Thursday Book Club</v>
      </c>
      <c r="E377" s="9" t="str">
        <f>IF(DATA_GOES_HERE!F276,F377,"")</f>
        <v/>
      </c>
      <c r="F377" t="str">
        <f>DATA_GOES_HERE!AI374</f>
        <v>Join us for a lively discussion!</v>
      </c>
      <c r="G377" s="1">
        <f>DATA_GOES_HERE!J374</f>
        <v>42481</v>
      </c>
      <c r="H377" s="1">
        <f>DATA_GOES_HERE!R374</f>
        <v>42481</v>
      </c>
      <c r="I377" s="1">
        <f t="shared" ca="1" si="9"/>
        <v>42423</v>
      </c>
      <c r="J377">
        <v>0</v>
      </c>
      <c r="K377" t="e">
        <f>VLOOKUP([2]UNBOUNDCSV!B456,[2]VENUEID!$A$2:$B$28,2,TRUE)</f>
        <v>#N/A</v>
      </c>
      <c r="L377" t="s">
        <v>161</v>
      </c>
      <c r="M377">
        <f>VLOOKUP(DATA_GOES_HERE!Y374,VENUEID!$A$2:$B$28,2,TRUE)</f>
        <v>32949</v>
      </c>
      <c r="N377">
        <f>VLOOKUP(DATA_GOES_HERE!AH374,eventTypeID!$A:$C,3,TRUE)</f>
        <v>11</v>
      </c>
      <c r="Q377" t="e">
        <f>VLOOKUP([2]UNBOUNDCSV!B374,[2]VENUEID!$A$2:$C$25,3,TRUE)</f>
        <v>#N/A</v>
      </c>
      <c r="R377" s="8">
        <f>DATA_GOES_HERE!M276</f>
        <v>0.4375</v>
      </c>
      <c r="W377" t="str">
        <f>IF([2]UNBOUNDCSV!C358="Monday",1," ")</f>
        <v xml:space="preserve"> </v>
      </c>
      <c r="X377" t="str">
        <f>IF([2]UNBOUNDCSV!C358="Tuesday",1," ")</f>
        <v xml:space="preserve"> </v>
      </c>
      <c r="Y377" t="str">
        <f>IF([2]UNBOUNDCSV!C358="Wednesday",1," ")</f>
        <v xml:space="preserve"> </v>
      </c>
      <c r="Z377" t="str">
        <f>IF([2]UNBOUNDCSV!C358="Thursday",1," ")</f>
        <v xml:space="preserve"> </v>
      </c>
      <c r="AA377" t="str">
        <f>IF([2]UNBOUNDCSV!C358="Friday",1," ")</f>
        <v xml:space="preserve"> </v>
      </c>
      <c r="AB377" t="str">
        <f>IF([2]UNBOUNDCSV!C358="Saturday",1," ")</f>
        <v xml:space="preserve"> </v>
      </c>
      <c r="AC377" t="str">
        <f>IF([2]UNBOUNDCSV!C358="Sunday",1," ")</f>
        <v xml:space="preserve"> </v>
      </c>
    </row>
    <row r="378" spans="1:29" x14ac:dyDescent="0.25">
      <c r="A378" s="7" t="str">
        <f>[2]NOWPLAYING!A379</f>
        <v>kcook</v>
      </c>
      <c r="B378" t="str">
        <f>DATA_GOES_HERE!A375</f>
        <v xml:space="preserve"> Tech Thursday</v>
      </c>
      <c r="E378" s="9" t="str">
        <f>IF(DATA_GOES_HERE!F277,F378,"")</f>
        <v/>
      </c>
      <c r="F378" t="str">
        <f>DATA_GOES_HERE!AI375</f>
        <v>Every Thursday, come explore cutting-edge technology with Studio NPL.</v>
      </c>
      <c r="G378" s="1">
        <f>DATA_GOES_HERE!J375</f>
        <v>42481</v>
      </c>
      <c r="H378" s="1">
        <f>DATA_GOES_HERE!R375</f>
        <v>42481</v>
      </c>
      <c r="I378" s="1">
        <f t="shared" ca="1" si="9"/>
        <v>42423</v>
      </c>
      <c r="J378">
        <v>0</v>
      </c>
      <c r="K378" t="e">
        <f>VLOOKUP([2]UNBOUNDCSV!B457,[2]VENUEID!$A$2:$B$28,2,TRUE)</f>
        <v>#N/A</v>
      </c>
      <c r="L378" t="s">
        <v>161</v>
      </c>
      <c r="M378">
        <f>VLOOKUP(DATA_GOES_HERE!Y375,VENUEID!$A$2:$B$28,2,TRUE)</f>
        <v>32913</v>
      </c>
      <c r="N378">
        <f>VLOOKUP(DATA_GOES_HERE!AH375,eventTypeID!$A:$C,3,TRUE)</f>
        <v>35</v>
      </c>
      <c r="Q378" t="e">
        <f>VLOOKUP([2]UNBOUNDCSV!B375,[2]VENUEID!$A$2:$C$25,3,TRUE)</f>
        <v>#N/A</v>
      </c>
      <c r="R378" s="8">
        <f>DATA_GOES_HERE!M277</f>
        <v>0.625</v>
      </c>
      <c r="W378" t="str">
        <f>IF([2]UNBOUNDCSV!C359="Monday",1," ")</f>
        <v xml:space="preserve"> </v>
      </c>
      <c r="X378" t="str">
        <f>IF([2]UNBOUNDCSV!C359="Tuesday",1," ")</f>
        <v xml:space="preserve"> </v>
      </c>
      <c r="Y378" t="str">
        <f>IF([2]UNBOUNDCSV!C359="Wednesday",1," ")</f>
        <v xml:space="preserve"> </v>
      </c>
      <c r="Z378" t="str">
        <f>IF([2]UNBOUNDCSV!C359="Thursday",1," ")</f>
        <v xml:space="preserve"> </v>
      </c>
      <c r="AA378" t="str">
        <f>IF([2]UNBOUNDCSV!C359="Friday",1," ")</f>
        <v xml:space="preserve"> </v>
      </c>
      <c r="AB378" t="str">
        <f>IF([2]UNBOUNDCSV!C359="Saturday",1," ")</f>
        <v xml:space="preserve"> </v>
      </c>
      <c r="AC378" t="str">
        <f>IF([2]UNBOUNDCSV!C359="Sunday",1," ")</f>
        <v xml:space="preserve"> </v>
      </c>
    </row>
    <row r="379" spans="1:29" x14ac:dyDescent="0.25">
      <c r="A379" s="7" t="str">
        <f>[2]NOWPLAYING!A380</f>
        <v>kcook</v>
      </c>
      <c r="B379" t="str">
        <f>DATA_GOES_HERE!A376</f>
        <v xml:space="preserve"> Documentary: An Inconvenient Truth (2006)</v>
      </c>
      <c r="E379" s="9" t="str">
        <f>IF(DATA_GOES_HERE!F278,F379,"")</f>
        <v/>
      </c>
      <c r="F379" t="str">
        <f>DATA_GOES_HERE!AI376</f>
        <v>A documentary on Al Gore's campaign to make the issue of global warming a recognized problem worldwide. Rated PG. 96 min.</v>
      </c>
      <c r="G379" s="1">
        <f>DATA_GOES_HERE!J376</f>
        <v>42481</v>
      </c>
      <c r="H379" s="1">
        <f>DATA_GOES_HERE!R376</f>
        <v>42481</v>
      </c>
      <c r="I379" s="1">
        <f t="shared" ca="1" si="9"/>
        <v>42423</v>
      </c>
      <c r="J379">
        <v>0</v>
      </c>
      <c r="K379" t="e">
        <f>VLOOKUP([2]UNBOUNDCSV!B458,[2]VENUEID!$A$2:$B$28,2,TRUE)</f>
        <v>#N/A</v>
      </c>
      <c r="L379" t="s">
        <v>161</v>
      </c>
      <c r="M379">
        <f>VLOOKUP(DATA_GOES_HERE!Y376,VENUEID!$A$2:$B$28,2,TRUE)</f>
        <v>32913</v>
      </c>
      <c r="N379">
        <f>VLOOKUP(DATA_GOES_HERE!AH376,eventTypeID!$A:$C,3,TRUE)</f>
        <v>35</v>
      </c>
      <c r="Q379" t="e">
        <f>VLOOKUP([2]UNBOUNDCSV!B376,[2]VENUEID!$A$2:$C$25,3,TRUE)</f>
        <v>#N/A</v>
      </c>
      <c r="R379" s="8">
        <f>DATA_GOES_HERE!M278</f>
        <v>0.66666666666666663</v>
      </c>
      <c r="W379" t="str">
        <f>IF([2]UNBOUNDCSV!C360="Monday",1," ")</f>
        <v xml:space="preserve"> </v>
      </c>
      <c r="X379" t="str">
        <f>IF([2]UNBOUNDCSV!C360="Tuesday",1," ")</f>
        <v xml:space="preserve"> </v>
      </c>
      <c r="Y379" t="str">
        <f>IF([2]UNBOUNDCSV!C360="Wednesday",1," ")</f>
        <v xml:space="preserve"> </v>
      </c>
      <c r="Z379" t="str">
        <f>IF([2]UNBOUNDCSV!C360="Thursday",1," ")</f>
        <v xml:space="preserve"> </v>
      </c>
      <c r="AA379" t="str">
        <f>IF([2]UNBOUNDCSV!C360="Friday",1," ")</f>
        <v xml:space="preserve"> </v>
      </c>
      <c r="AB379" t="str">
        <f>IF([2]UNBOUNDCSV!C360="Saturday",1," ")</f>
        <v xml:space="preserve"> </v>
      </c>
      <c r="AC379" t="str">
        <f>IF([2]UNBOUNDCSV!C360="Sunday",1," ")</f>
        <v xml:space="preserve"> </v>
      </c>
    </row>
    <row r="380" spans="1:29" x14ac:dyDescent="0.25">
      <c r="A380" s="7" t="str">
        <f>[2]NOWPLAYING!A381</f>
        <v>kcook</v>
      </c>
      <c r="B380" t="str">
        <f>DATA_GOES_HERE!A377</f>
        <v xml:space="preserve"> Teen Time: Technology Thursdays</v>
      </c>
      <c r="E380" s="9" t="str">
        <f>IF(DATA_GOES_HERE!F279,F380,"")</f>
        <v/>
      </c>
      <c r="F380" t="str">
        <f>DATA_GOES_HERE!AI377</f>
        <v>Every 3rd Thursday. Join us to explore all of the different things you can do with technology!</v>
      </c>
      <c r="G380" s="1">
        <f>DATA_GOES_HERE!J377</f>
        <v>42481</v>
      </c>
      <c r="H380" s="1">
        <f>DATA_GOES_HERE!R377</f>
        <v>42481</v>
      </c>
      <c r="I380" s="1">
        <f t="shared" ca="1" si="9"/>
        <v>42423</v>
      </c>
      <c r="J380">
        <v>0</v>
      </c>
      <c r="K380" t="e">
        <f>VLOOKUP([2]UNBOUNDCSV!B459,[2]VENUEID!$A$2:$B$28,2,TRUE)</f>
        <v>#N/A</v>
      </c>
      <c r="L380" t="s">
        <v>161</v>
      </c>
      <c r="M380">
        <f>VLOOKUP(DATA_GOES_HERE!Y377,VENUEID!$A$2:$B$28,2,TRUE)</f>
        <v>32113</v>
      </c>
      <c r="N380">
        <f>VLOOKUP(DATA_GOES_HERE!AH377,eventTypeID!$A:$C,3,TRUE)</f>
        <v>47</v>
      </c>
      <c r="Q380" t="e">
        <f>VLOOKUP([2]UNBOUNDCSV!B377,[2]VENUEID!$A$2:$C$25,3,TRUE)</f>
        <v>#N/A</v>
      </c>
      <c r="R380" s="8">
        <f>DATA_GOES_HERE!M279</f>
        <v>0.75</v>
      </c>
      <c r="W380" t="str">
        <f>IF([2]UNBOUNDCSV!C361="Monday",1," ")</f>
        <v xml:space="preserve"> </v>
      </c>
      <c r="X380" t="str">
        <f>IF([2]UNBOUNDCSV!C361="Tuesday",1," ")</f>
        <v xml:space="preserve"> </v>
      </c>
      <c r="Y380" t="str">
        <f>IF([2]UNBOUNDCSV!C361="Wednesday",1," ")</f>
        <v xml:space="preserve"> </v>
      </c>
      <c r="Z380" t="str">
        <f>IF([2]UNBOUNDCSV!C361="Thursday",1," ")</f>
        <v xml:space="preserve"> </v>
      </c>
      <c r="AA380" t="str">
        <f>IF([2]UNBOUNDCSV!C361="Friday",1," ")</f>
        <v xml:space="preserve"> </v>
      </c>
      <c r="AB380" t="str">
        <f>IF([2]UNBOUNDCSV!C361="Saturday",1," ")</f>
        <v xml:space="preserve"> </v>
      </c>
      <c r="AC380" t="str">
        <f>IF([2]UNBOUNDCSV!C361="Sunday",1," ")</f>
        <v xml:space="preserve"> </v>
      </c>
    </row>
    <row r="381" spans="1:29" x14ac:dyDescent="0.25">
      <c r="A381" s="7" t="str">
        <f>[2]NOWPLAYING!A382</f>
        <v>kcook</v>
      </c>
      <c r="B381" t="str">
        <f>DATA_GOES_HERE!A378</f>
        <v xml:space="preserve"> After-school Crafts and Movies</v>
      </c>
      <c r="E381" s="9" t="str">
        <f>IF(DATA_GOES_HERE!F280,F381,"")</f>
        <v/>
      </c>
      <c r="F381" t="str">
        <f>DATA_GOES_HERE!AI378</f>
        <v>1st and 3rd Thursdays. Come join us for crafts and movies!</v>
      </c>
      <c r="G381" s="1">
        <f>DATA_GOES_HERE!J378</f>
        <v>42481</v>
      </c>
      <c r="H381" s="1">
        <f>DATA_GOES_HERE!R378</f>
        <v>42481</v>
      </c>
      <c r="I381" s="1">
        <f t="shared" ca="1" si="9"/>
        <v>42423</v>
      </c>
      <c r="J381">
        <v>0</v>
      </c>
      <c r="K381" t="e">
        <f>VLOOKUP([2]UNBOUNDCSV!B460,[2]VENUEID!$A$2:$B$28,2,TRUE)</f>
        <v>#N/A</v>
      </c>
      <c r="L381" t="s">
        <v>161</v>
      </c>
      <c r="M381">
        <f>VLOOKUP(DATA_GOES_HERE!Y378,VENUEID!$A$2:$B$28,2,TRUE)</f>
        <v>32113</v>
      </c>
      <c r="N381">
        <f>VLOOKUP(DATA_GOES_HERE!AH378,eventTypeID!$A:$C,3,TRUE)</f>
        <v>11</v>
      </c>
      <c r="Q381" t="e">
        <f>VLOOKUP([2]UNBOUNDCSV!B378,[2]VENUEID!$A$2:$C$25,3,TRUE)</f>
        <v>#N/A</v>
      </c>
      <c r="R381" s="8">
        <f>DATA_GOES_HERE!M280</f>
        <v>0.41666666666666669</v>
      </c>
      <c r="W381" t="str">
        <f>IF([2]UNBOUNDCSV!C362="Monday",1," ")</f>
        <v xml:space="preserve"> </v>
      </c>
      <c r="X381" t="str">
        <f>IF([2]UNBOUNDCSV!C362="Tuesday",1," ")</f>
        <v xml:space="preserve"> </v>
      </c>
      <c r="Y381" t="str">
        <f>IF([2]UNBOUNDCSV!C362="Wednesday",1," ")</f>
        <v xml:space="preserve"> </v>
      </c>
      <c r="Z381" t="str">
        <f>IF([2]UNBOUNDCSV!C362="Thursday",1," ")</f>
        <v xml:space="preserve"> </v>
      </c>
      <c r="AA381" t="str">
        <f>IF([2]UNBOUNDCSV!C362="Friday",1," ")</f>
        <v xml:space="preserve"> </v>
      </c>
      <c r="AB381" t="str">
        <f>IF([2]UNBOUNDCSV!C362="Saturday",1," ")</f>
        <v xml:space="preserve"> </v>
      </c>
      <c r="AC381" t="str">
        <f>IF([2]UNBOUNDCSV!C362="Sunday",1," ")</f>
        <v xml:space="preserve"> </v>
      </c>
    </row>
    <row r="382" spans="1:29" x14ac:dyDescent="0.25">
      <c r="A382" s="7" t="str">
        <f>[2]NOWPLAYING!A383</f>
        <v>kcook</v>
      </c>
      <c r="B382" t="str">
        <f>DATA_GOES_HERE!A379</f>
        <v xml:space="preserve"> Yoga</v>
      </c>
      <c r="E382" s="9" t="str">
        <f>IF(DATA_GOES_HERE!F281,F382,"")</f>
        <v/>
      </c>
      <c r="F382" t="str">
        <f>DATA_GOES_HERE!AI379</f>
        <v>Every Thursday, come practice yoga with us! Please bring a mat or towel.</v>
      </c>
      <c r="G382" s="1">
        <f>DATA_GOES_HERE!J379</f>
        <v>42481</v>
      </c>
      <c r="H382" s="1">
        <f>DATA_GOES_HERE!R379</f>
        <v>42481</v>
      </c>
      <c r="I382" s="1">
        <f t="shared" ca="1" si="9"/>
        <v>42423</v>
      </c>
      <c r="J382">
        <v>0</v>
      </c>
      <c r="K382" t="e">
        <f>VLOOKUP([2]UNBOUNDCSV!B461,[2]VENUEID!$A$2:$B$28,2,TRUE)</f>
        <v>#N/A</v>
      </c>
      <c r="L382" t="s">
        <v>161</v>
      </c>
      <c r="M382">
        <f>VLOOKUP(DATA_GOES_HERE!Y379,VENUEID!$A$2:$B$28,2,TRUE)</f>
        <v>32913</v>
      </c>
      <c r="N382">
        <f>VLOOKUP(DATA_GOES_HERE!AH379,eventTypeID!$A:$C,3,TRUE)</f>
        <v>11</v>
      </c>
      <c r="Q382" t="e">
        <f>VLOOKUP([2]UNBOUNDCSV!B379,[2]VENUEID!$A$2:$C$25,3,TRUE)</f>
        <v>#N/A</v>
      </c>
      <c r="R382" s="8">
        <f>DATA_GOES_HERE!M281</f>
        <v>0.58333333333333337</v>
      </c>
      <c r="W382" t="str">
        <f>IF([2]UNBOUNDCSV!C363="Monday",1," ")</f>
        <v xml:space="preserve"> </v>
      </c>
      <c r="X382" t="str">
        <f>IF([2]UNBOUNDCSV!C363="Tuesday",1," ")</f>
        <v xml:space="preserve"> </v>
      </c>
      <c r="Y382" t="str">
        <f>IF([2]UNBOUNDCSV!C363="Wednesday",1," ")</f>
        <v xml:space="preserve"> </v>
      </c>
      <c r="Z382" t="str">
        <f>IF([2]UNBOUNDCSV!C363="Thursday",1," ")</f>
        <v xml:space="preserve"> </v>
      </c>
      <c r="AA382" t="str">
        <f>IF([2]UNBOUNDCSV!C363="Friday",1," ")</f>
        <v xml:space="preserve"> </v>
      </c>
      <c r="AB382" t="str">
        <f>IF([2]UNBOUNDCSV!C363="Saturday",1," ")</f>
        <v xml:space="preserve"> </v>
      </c>
      <c r="AC382" t="str">
        <f>IF([2]UNBOUNDCSV!C363="Sunday",1," ")</f>
        <v xml:space="preserve"> </v>
      </c>
    </row>
    <row r="383" spans="1:29" x14ac:dyDescent="0.25">
      <c r="A383" s="7" t="str">
        <f>[2]NOWPLAYING!A384</f>
        <v>kcook</v>
      </c>
      <c r="B383" t="str">
        <f>DATA_GOES_HERE!A380</f>
        <v xml:space="preserve"> Puppet Truck presents Tomas and the Library Lady</v>
      </c>
      <c r="E383" s="9" t="str">
        <f>IF(DATA_GOES_HERE!F282,F383,"")</f>
        <v/>
      </c>
      <c r="F383" t="str">
        <f>DATA_GOES_HERE!AI380</f>
        <v>A marionette show based on the true story of Tomas Rivera, the son of migrant workers who became a national education leader.&amp;nbsp;His life changed when,as a boy, he was encouraged to read by a librarian in Iowa.&amp;nbsp;Based on the book by Pat Mora.&amp;nbsp;Produced with special permission from Random House.&amp;nbsp;Running time: 45 minutes.</v>
      </c>
      <c r="G383" s="1">
        <f>DATA_GOES_HERE!J380</f>
        <v>42483</v>
      </c>
      <c r="H383" s="1">
        <f>DATA_GOES_HERE!R380</f>
        <v>42483</v>
      </c>
      <c r="I383" s="1">
        <f t="shared" ca="1" si="9"/>
        <v>42423</v>
      </c>
      <c r="J383">
        <v>0</v>
      </c>
      <c r="K383" t="e">
        <f>VLOOKUP([2]UNBOUNDCSV!B462,[2]VENUEID!$A$2:$B$28,2,TRUE)</f>
        <v>#N/A</v>
      </c>
      <c r="L383" t="s">
        <v>161</v>
      </c>
      <c r="M383">
        <f>VLOOKUP(DATA_GOES_HERE!Y380,VENUEID!$A$2:$B$28,2,TRUE)</f>
        <v>32113</v>
      </c>
      <c r="N383">
        <f>VLOOKUP(DATA_GOES_HERE!AH380,eventTypeID!$A:$C,3,TRUE)</f>
        <v>47</v>
      </c>
      <c r="Q383" t="e">
        <f>VLOOKUP([2]UNBOUNDCSV!B380,[2]VENUEID!$A$2:$C$25,3,TRUE)</f>
        <v>#N/A</v>
      </c>
      <c r="R383" s="8">
        <f>DATA_GOES_HERE!M282</f>
        <v>0.64583333333333337</v>
      </c>
      <c r="W383" t="str">
        <f>IF([2]UNBOUNDCSV!C364="Monday",1," ")</f>
        <v xml:space="preserve"> </v>
      </c>
      <c r="X383" t="str">
        <f>IF([2]UNBOUNDCSV!C364="Tuesday",1," ")</f>
        <v xml:space="preserve"> </v>
      </c>
      <c r="Y383" t="str">
        <f>IF([2]UNBOUNDCSV!C364="Wednesday",1," ")</f>
        <v xml:space="preserve"> </v>
      </c>
      <c r="Z383" t="str">
        <f>IF([2]UNBOUNDCSV!C364="Thursday",1," ")</f>
        <v xml:space="preserve"> </v>
      </c>
      <c r="AA383" t="str">
        <f>IF([2]UNBOUNDCSV!C364="Friday",1," ")</f>
        <v xml:space="preserve"> </v>
      </c>
      <c r="AB383" t="str">
        <f>IF([2]UNBOUNDCSV!C364="Saturday",1," ")</f>
        <v xml:space="preserve"> </v>
      </c>
      <c r="AC383" t="str">
        <f>IF([2]UNBOUNDCSV!C364="Sunday",1," ")</f>
        <v xml:space="preserve"> </v>
      </c>
    </row>
    <row r="384" spans="1:29" x14ac:dyDescent="0.25">
      <c r="A384" s="7" t="str">
        <f>[2]NOWPLAYING!A385</f>
        <v>kcook</v>
      </c>
      <c r="B384" t="str">
        <f>DATA_GOES_HERE!A381</f>
        <v xml:space="preserve"> Make a Pysanky Egg</v>
      </c>
      <c r="E384" s="9" t="str">
        <f>IF(DATA_GOES_HERE!F283,F384,"")</f>
        <v/>
      </c>
      <c r="F384" t="str">
        <f>DATA_GOES_HERE!AI381</f>
        <v>Learn this traditional Ukrainian Easter Egg craft in a 2-hour workshop.&amp;nbsp;Many eastern European ethnic groups decorate eggs using this wax resist method.</v>
      </c>
      <c r="G384" s="1">
        <f>DATA_GOES_HERE!J381</f>
        <v>42483</v>
      </c>
      <c r="H384" s="1">
        <f>DATA_GOES_HERE!R381</f>
        <v>42483</v>
      </c>
      <c r="I384" s="1">
        <f t="shared" ca="1" si="9"/>
        <v>42423</v>
      </c>
      <c r="J384">
        <v>0</v>
      </c>
      <c r="K384" t="e">
        <f>VLOOKUP([2]UNBOUNDCSV!B463,[2]VENUEID!$A$2:$B$28,2,TRUE)</f>
        <v>#N/A</v>
      </c>
      <c r="L384" t="s">
        <v>161</v>
      </c>
      <c r="M384">
        <f>VLOOKUP(DATA_GOES_HERE!Y381,VENUEID!$A$2:$B$28,2,TRUE)</f>
        <v>32949</v>
      </c>
      <c r="N384">
        <f>VLOOKUP(DATA_GOES_HERE!AH381,eventTypeID!$A:$C,3,TRUE)</f>
        <v>11</v>
      </c>
      <c r="Q384" t="e">
        <f>VLOOKUP([2]UNBOUNDCSV!B381,[2]VENUEID!$A$2:$C$25,3,TRUE)</f>
        <v>#N/A</v>
      </c>
      <c r="R384" s="8">
        <f>DATA_GOES_HERE!M283</f>
        <v>0.66666666666666663</v>
      </c>
      <c r="W384" t="str">
        <f>IF([2]UNBOUNDCSV!C365="Monday",1," ")</f>
        <v xml:space="preserve"> </v>
      </c>
      <c r="X384" t="str">
        <f>IF([2]UNBOUNDCSV!C365="Tuesday",1," ")</f>
        <v xml:space="preserve"> </v>
      </c>
      <c r="Y384" t="str">
        <f>IF([2]UNBOUNDCSV!C365="Wednesday",1," ")</f>
        <v xml:space="preserve"> </v>
      </c>
      <c r="Z384" t="str">
        <f>IF([2]UNBOUNDCSV!C365="Thursday",1," ")</f>
        <v xml:space="preserve"> </v>
      </c>
      <c r="AA384" t="str">
        <f>IF([2]UNBOUNDCSV!C365="Friday",1," ")</f>
        <v xml:space="preserve"> </v>
      </c>
      <c r="AB384" t="str">
        <f>IF([2]UNBOUNDCSV!C365="Saturday",1," ")</f>
        <v xml:space="preserve"> </v>
      </c>
      <c r="AC384" t="str">
        <f>IF([2]UNBOUNDCSV!C365="Sunday",1," ")</f>
        <v xml:space="preserve"> </v>
      </c>
    </row>
    <row r="385" spans="1:29" x14ac:dyDescent="0.25">
      <c r="A385" s="7" t="str">
        <f>[2]NOWPLAYING!A386</f>
        <v>kcook</v>
      </c>
      <c r="B385" t="str">
        <f>DATA_GOES_HERE!A382</f>
        <v xml:space="preserve"> Preschool Story Time</v>
      </c>
      <c r="E385" s="9" t="str">
        <f>IF(DATA_GOES_HERE!F284,F385,"")</f>
        <v/>
      </c>
      <c r="F385" t="str">
        <f>DATA_GOES_HERE!AI382</f>
        <v>Every Tuesday. Join us for stories, songs and crafts.</v>
      </c>
      <c r="G385" s="1">
        <f>DATA_GOES_HERE!J382</f>
        <v>42485</v>
      </c>
      <c r="H385" s="1">
        <f>DATA_GOES_HERE!R382</f>
        <v>42485</v>
      </c>
      <c r="I385" s="1">
        <f t="shared" ca="1" si="9"/>
        <v>42423</v>
      </c>
      <c r="J385">
        <v>0</v>
      </c>
      <c r="K385" t="e">
        <f>VLOOKUP([2]UNBOUNDCSV!B464,[2]VENUEID!$A$2:$B$28,2,TRUE)</f>
        <v>#N/A</v>
      </c>
      <c r="L385" t="s">
        <v>161</v>
      </c>
      <c r="M385">
        <f>VLOOKUP(DATA_GOES_HERE!Y382,VENUEID!$A$2:$B$28,2,TRUE)</f>
        <v>32913</v>
      </c>
      <c r="N385">
        <f>VLOOKUP(DATA_GOES_HERE!AH382,eventTypeID!$A:$C,3,TRUE)</f>
        <v>6</v>
      </c>
      <c r="Q385" t="e">
        <f>VLOOKUP([2]UNBOUNDCSV!B382,[2]VENUEID!$A$2:$C$25,3,TRUE)</f>
        <v>#N/A</v>
      </c>
      <c r="R385" s="8">
        <f>DATA_GOES_HERE!M284</f>
        <v>0.41666666666666669</v>
      </c>
      <c r="W385" t="str">
        <f>IF([2]UNBOUNDCSV!C366="Monday",1," ")</f>
        <v xml:space="preserve"> </v>
      </c>
      <c r="X385" t="str">
        <f>IF([2]UNBOUNDCSV!C366="Tuesday",1," ")</f>
        <v xml:space="preserve"> </v>
      </c>
      <c r="Y385" t="str">
        <f>IF([2]UNBOUNDCSV!C366="Wednesday",1," ")</f>
        <v xml:space="preserve"> </v>
      </c>
      <c r="Z385" t="str">
        <f>IF([2]UNBOUNDCSV!C366="Thursday",1," ")</f>
        <v xml:space="preserve"> </v>
      </c>
      <c r="AA385" t="str">
        <f>IF([2]UNBOUNDCSV!C366="Friday",1," ")</f>
        <v xml:space="preserve"> </v>
      </c>
      <c r="AB385" t="str">
        <f>IF([2]UNBOUNDCSV!C366="Saturday",1," ")</f>
        <v xml:space="preserve"> </v>
      </c>
      <c r="AC385" t="str">
        <f>IF([2]UNBOUNDCSV!C366="Sunday",1," ")</f>
        <v xml:space="preserve"> </v>
      </c>
    </row>
    <row r="386" spans="1:29" x14ac:dyDescent="0.25">
      <c r="A386" s="7" t="str">
        <f>[2]NOWPLAYING!A387</f>
        <v>kcook</v>
      </c>
      <c r="B386" t="str">
        <f>DATA_GOES_HERE!A383</f>
        <v xml:space="preserve"> Preschool Story Time: Bring Your Best (Stuffed) Friend for a Pet Show</v>
      </c>
      <c r="E386" s="9" t="str">
        <f>IF(DATA_GOES_HERE!F285,F386,"")</f>
        <v/>
      </c>
      <c r="F386" t="str">
        <f>DATA_GOES_HERE!AI383</f>
        <v>11th Annual Best Stuffed Pet Show! Bring your best (stuffed) friend!</v>
      </c>
      <c r="G386" s="1">
        <f>DATA_GOES_HERE!J383</f>
        <v>42485</v>
      </c>
      <c r="H386" s="1">
        <f>DATA_GOES_HERE!R383</f>
        <v>42485</v>
      </c>
      <c r="I386" s="1">
        <f t="shared" ca="1" si="9"/>
        <v>42423</v>
      </c>
      <c r="J386">
        <v>0</v>
      </c>
      <c r="K386" t="e">
        <f>VLOOKUP([2]UNBOUNDCSV!B465,[2]VENUEID!$A$2:$B$28,2,TRUE)</f>
        <v>#N/A</v>
      </c>
      <c r="L386" t="s">
        <v>161</v>
      </c>
      <c r="M386">
        <f>VLOOKUP(DATA_GOES_HERE!Y383,VENUEID!$A$2:$B$28,2,TRUE)</f>
        <v>32949</v>
      </c>
      <c r="N386">
        <f>VLOOKUP(DATA_GOES_HERE!AH383,eventTypeID!$A:$C,3,TRUE)</f>
        <v>47</v>
      </c>
      <c r="Q386" t="e">
        <f>VLOOKUP([2]UNBOUNDCSV!B383,[2]VENUEID!$A$2:$C$25,3,TRUE)</f>
        <v>#N/A</v>
      </c>
      <c r="R386" s="8">
        <f>DATA_GOES_HERE!M285</f>
        <v>0.58333333333333337</v>
      </c>
      <c r="W386" t="str">
        <f>IF([2]UNBOUNDCSV!C367="Monday",1," ")</f>
        <v xml:space="preserve"> </v>
      </c>
      <c r="X386" t="str">
        <f>IF([2]UNBOUNDCSV!C367="Tuesday",1," ")</f>
        <v xml:space="preserve"> </v>
      </c>
      <c r="Y386" t="str">
        <f>IF([2]UNBOUNDCSV!C367="Wednesday",1," ")</f>
        <v xml:space="preserve"> </v>
      </c>
      <c r="Z386" t="str">
        <f>IF([2]UNBOUNDCSV!C367="Thursday",1," ")</f>
        <v xml:space="preserve"> </v>
      </c>
      <c r="AA386" t="str">
        <f>IF([2]UNBOUNDCSV!C367="Friday",1," ")</f>
        <v xml:space="preserve"> </v>
      </c>
      <c r="AB386" t="str">
        <f>IF([2]UNBOUNDCSV!C367="Saturday",1," ")</f>
        <v xml:space="preserve"> </v>
      </c>
      <c r="AC386" t="str">
        <f>IF([2]UNBOUNDCSV!C367="Sunday",1," ")</f>
        <v xml:space="preserve"> </v>
      </c>
    </row>
    <row r="387" spans="1:29" x14ac:dyDescent="0.25">
      <c r="A387" s="7" t="str">
        <f>[2]NOWPLAYING!A388</f>
        <v>kcook</v>
      </c>
      <c r="B387" t="str">
        <f>DATA_GOES_HERE!A384</f>
        <v xml:space="preserve"> Gaming Monday</v>
      </c>
      <c r="E387" s="9" t="str">
        <f>IF(DATA_GOES_HERE!F286,F387,"")</f>
        <v/>
      </c>
      <c r="F387" t="str">
        <f>DATA_GOES_HERE!AI384</f>
        <v>Every Monday, compete against your friends on the Xbox and Wii.</v>
      </c>
      <c r="G387" s="1">
        <f>DATA_GOES_HERE!J384</f>
        <v>42485</v>
      </c>
      <c r="H387" s="1">
        <f>DATA_GOES_HERE!R384</f>
        <v>42485</v>
      </c>
      <c r="I387" s="1">
        <f t="shared" ca="1" si="9"/>
        <v>42423</v>
      </c>
      <c r="J387">
        <v>0</v>
      </c>
      <c r="K387" t="e">
        <f>VLOOKUP([2]UNBOUNDCSV!B466,[2]VENUEID!$A$2:$B$28,2,TRUE)</f>
        <v>#N/A</v>
      </c>
      <c r="L387" t="s">
        <v>161</v>
      </c>
      <c r="M387">
        <f>VLOOKUP(DATA_GOES_HERE!Y384,VENUEID!$A$2:$B$28,2,TRUE)</f>
        <v>32913</v>
      </c>
      <c r="N387">
        <f>VLOOKUP(DATA_GOES_HERE!AH384,eventTypeID!$A:$C,3,TRUE)</f>
        <v>35</v>
      </c>
      <c r="Q387" t="e">
        <f>VLOOKUP([2]UNBOUNDCSV!B384,[2]VENUEID!$A$2:$C$25,3,TRUE)</f>
        <v>#N/A</v>
      </c>
      <c r="R387" s="8">
        <f>DATA_GOES_HERE!M286</f>
        <v>0.625</v>
      </c>
      <c r="W387" t="str">
        <f>IF([2]UNBOUNDCSV!C368="Monday",1," ")</f>
        <v xml:space="preserve"> </v>
      </c>
      <c r="X387" t="str">
        <f>IF([2]UNBOUNDCSV!C368="Tuesday",1," ")</f>
        <v xml:space="preserve"> </v>
      </c>
      <c r="Y387" t="str">
        <f>IF([2]UNBOUNDCSV!C368="Wednesday",1," ")</f>
        <v xml:space="preserve"> </v>
      </c>
      <c r="Z387" t="str">
        <f>IF([2]UNBOUNDCSV!C368="Thursday",1," ")</f>
        <v xml:space="preserve"> </v>
      </c>
      <c r="AA387" t="str">
        <f>IF([2]UNBOUNDCSV!C368="Friday",1," ")</f>
        <v xml:space="preserve"> </v>
      </c>
      <c r="AB387" t="str">
        <f>IF([2]UNBOUNDCSV!C368="Saturday",1," ")</f>
        <v xml:space="preserve"> </v>
      </c>
      <c r="AC387" t="str">
        <f>IF([2]UNBOUNDCSV!C368="Sunday",1," ")</f>
        <v xml:space="preserve"> </v>
      </c>
    </row>
    <row r="388" spans="1:29" x14ac:dyDescent="0.25">
      <c r="A388" s="7" t="str">
        <f>[2]NOWPLAYING!A389</f>
        <v>kcook</v>
      </c>
      <c r="B388" t="str">
        <f>DATA_GOES_HERE!A385</f>
        <v xml:space="preserve"> Preschool Story Time</v>
      </c>
      <c r="E388" s="9" t="str">
        <f>IF(DATA_GOES_HERE!F287,F388,"")</f>
        <v/>
      </c>
      <c r="F388" t="str">
        <f>DATA_GOES_HERE!AI385</f>
        <v xml:space="preserve">Every Tuesday. Join us for stories, songs and crafts. </v>
      </c>
      <c r="G388" s="1">
        <f>DATA_GOES_HERE!J385</f>
        <v>42486</v>
      </c>
      <c r="H388" s="1">
        <f>DATA_GOES_HERE!R385</f>
        <v>42486</v>
      </c>
      <c r="I388" s="1">
        <f t="shared" ca="1" si="9"/>
        <v>42423</v>
      </c>
      <c r="J388">
        <v>0</v>
      </c>
      <c r="K388" t="e">
        <f>VLOOKUP([2]UNBOUNDCSV!B467,[2]VENUEID!$A$2:$B$28,2,TRUE)</f>
        <v>#N/A</v>
      </c>
      <c r="L388" t="s">
        <v>161</v>
      </c>
      <c r="M388">
        <f>VLOOKUP(DATA_GOES_HERE!Y385,VENUEID!$A$2:$B$28,2,TRUE)</f>
        <v>32113</v>
      </c>
      <c r="N388">
        <f>VLOOKUP(DATA_GOES_HERE!AH385,eventTypeID!$A:$C,3,TRUE)</f>
        <v>47</v>
      </c>
      <c r="Q388" t="e">
        <f>VLOOKUP([2]UNBOUNDCSV!B385,[2]VENUEID!$A$2:$C$25,3,TRUE)</f>
        <v>#N/A</v>
      </c>
      <c r="R388" s="8">
        <f>DATA_GOES_HERE!M287</f>
        <v>0.66666666666666663</v>
      </c>
      <c r="W388" t="str">
        <f>IF([2]UNBOUNDCSV!C369="Monday",1," ")</f>
        <v xml:space="preserve"> </v>
      </c>
      <c r="X388" t="str">
        <f>IF([2]UNBOUNDCSV!C369="Tuesday",1," ")</f>
        <v xml:space="preserve"> </v>
      </c>
      <c r="Y388" t="str">
        <f>IF([2]UNBOUNDCSV!C369="Wednesday",1," ")</f>
        <v xml:space="preserve"> </v>
      </c>
      <c r="Z388" t="str">
        <f>IF([2]UNBOUNDCSV!C369="Thursday",1," ")</f>
        <v xml:space="preserve"> </v>
      </c>
      <c r="AA388" t="str">
        <f>IF([2]UNBOUNDCSV!C369="Friday",1," ")</f>
        <v xml:space="preserve"> </v>
      </c>
      <c r="AB388" t="str">
        <f>IF([2]UNBOUNDCSV!C369="Saturday",1," ")</f>
        <v xml:space="preserve"> </v>
      </c>
      <c r="AC388" t="str">
        <f>IF([2]UNBOUNDCSV!C369="Sunday",1," ")</f>
        <v xml:space="preserve"> </v>
      </c>
    </row>
    <row r="389" spans="1:29" x14ac:dyDescent="0.25">
      <c r="A389" s="7" t="str">
        <f>[2]NOWPLAYING!A390</f>
        <v>kcook</v>
      </c>
      <c r="B389" t="str">
        <f>DATA_GOES_HERE!A386</f>
        <v xml:space="preserve"> Origami Workshop</v>
      </c>
      <c r="E389" s="9" t="str">
        <f>IF(DATA_GOES_HERE!F288,F389,"")</f>
        <v/>
      </c>
      <c r="F389" t="str">
        <f>DATA_GOES_HERE!AI386</f>
        <v>Join us in exploring the ancient art of paper folding.</v>
      </c>
      <c r="G389" s="1">
        <f>DATA_GOES_HERE!J386</f>
        <v>42486</v>
      </c>
      <c r="H389" s="1">
        <f>DATA_GOES_HERE!R386</f>
        <v>42486</v>
      </c>
      <c r="I389" s="1">
        <f t="shared" ca="1" si="9"/>
        <v>42423</v>
      </c>
      <c r="J389">
        <v>0</v>
      </c>
      <c r="K389" t="e">
        <f>VLOOKUP([2]UNBOUNDCSV!B468,[2]VENUEID!$A$2:$B$28,2,TRUE)</f>
        <v>#N/A</v>
      </c>
      <c r="L389" t="s">
        <v>161</v>
      </c>
      <c r="M389">
        <f>VLOOKUP(DATA_GOES_HERE!Y386,VENUEID!$A$2:$B$28,2,TRUE)</f>
        <v>32913</v>
      </c>
      <c r="N389">
        <f>VLOOKUP(DATA_GOES_HERE!AH386,eventTypeID!$A:$C,3,TRUE)</f>
        <v>11</v>
      </c>
      <c r="Q389" t="e">
        <f>VLOOKUP([2]UNBOUNDCSV!B386,[2]VENUEID!$A$2:$C$25,3,TRUE)</f>
        <v>#N/A</v>
      </c>
      <c r="R389" s="8">
        <f>DATA_GOES_HERE!M288</f>
        <v>0.70833333333333337</v>
      </c>
      <c r="W389" t="str">
        <f>IF([2]UNBOUNDCSV!C370="Monday",1," ")</f>
        <v xml:space="preserve"> </v>
      </c>
      <c r="X389" t="str">
        <f>IF([2]UNBOUNDCSV!C370="Tuesday",1," ")</f>
        <v xml:space="preserve"> </v>
      </c>
      <c r="Y389" t="str">
        <f>IF([2]UNBOUNDCSV!C370="Wednesday",1," ")</f>
        <v xml:space="preserve"> </v>
      </c>
      <c r="Z389" t="str">
        <f>IF([2]UNBOUNDCSV!C370="Thursday",1," ")</f>
        <v xml:space="preserve"> </v>
      </c>
      <c r="AA389" t="str">
        <f>IF([2]UNBOUNDCSV!C370="Friday",1," ")</f>
        <v xml:space="preserve"> </v>
      </c>
      <c r="AB389" t="str">
        <f>IF([2]UNBOUNDCSV!C370="Saturday",1," ")</f>
        <v xml:space="preserve"> </v>
      </c>
      <c r="AC389" t="str">
        <f>IF([2]UNBOUNDCSV!C370="Sunday",1," ")</f>
        <v xml:space="preserve"> </v>
      </c>
    </row>
    <row r="390" spans="1:29" x14ac:dyDescent="0.25">
      <c r="A390" s="7" t="str">
        <f>[2]NOWPLAYING!A391</f>
        <v>kcook</v>
      </c>
      <c r="B390" t="str">
        <f>DATA_GOES_HERE!A387</f>
        <v xml:space="preserve"> Teen Time: Hangout</v>
      </c>
      <c r="E390" s="9" t="str">
        <f>IF(DATA_GOES_HERE!F289,F390,"")</f>
        <v/>
      </c>
      <c r="F390" t="str">
        <f>DATA_GOES_HERE!AI387</f>
        <v>Every Tuesday. Have some fun playing video games, drawing, and just hanging out with friends!</v>
      </c>
      <c r="G390" s="1">
        <f>DATA_GOES_HERE!J387</f>
        <v>42486</v>
      </c>
      <c r="H390" s="1">
        <f>DATA_GOES_HERE!R387</f>
        <v>42486</v>
      </c>
      <c r="I390" s="1">
        <f t="shared" ca="1" si="9"/>
        <v>42423</v>
      </c>
      <c r="J390">
        <v>0</v>
      </c>
      <c r="K390" t="e">
        <f>VLOOKUP([2]UNBOUNDCSV!B469,[2]VENUEID!$A$2:$B$28,2,TRUE)</f>
        <v>#N/A</v>
      </c>
      <c r="L390" t="s">
        <v>161</v>
      </c>
      <c r="M390">
        <f>VLOOKUP(DATA_GOES_HERE!Y387,VENUEID!$A$2:$B$28,2,TRUE)</f>
        <v>32113</v>
      </c>
      <c r="N390">
        <f>VLOOKUP(DATA_GOES_HERE!AH387,eventTypeID!$A:$C,3,TRUE)</f>
        <v>47</v>
      </c>
      <c r="Q390" t="e">
        <f>VLOOKUP([2]UNBOUNDCSV!B387,[2]VENUEID!$A$2:$C$25,3,TRUE)</f>
        <v>#N/A</v>
      </c>
      <c r="R390" s="8">
        <f>DATA_GOES_HERE!M289</f>
        <v>0.77083333333333337</v>
      </c>
      <c r="W390" t="str">
        <f>IF([2]UNBOUNDCSV!C371="Monday",1," ")</f>
        <v xml:space="preserve"> </v>
      </c>
      <c r="X390" t="str">
        <f>IF([2]UNBOUNDCSV!C371="Tuesday",1," ")</f>
        <v xml:space="preserve"> </v>
      </c>
      <c r="Y390" t="str">
        <f>IF([2]UNBOUNDCSV!C371="Wednesday",1," ")</f>
        <v xml:space="preserve"> </v>
      </c>
      <c r="Z390" t="str">
        <f>IF([2]UNBOUNDCSV!C371="Thursday",1," ")</f>
        <v xml:space="preserve"> </v>
      </c>
      <c r="AA390" t="str">
        <f>IF([2]UNBOUNDCSV!C371="Friday",1," ")</f>
        <v xml:space="preserve"> </v>
      </c>
      <c r="AB390" t="str">
        <f>IF([2]UNBOUNDCSV!C371="Saturday",1," ")</f>
        <v xml:space="preserve"> </v>
      </c>
      <c r="AC390" t="str">
        <f>IF([2]UNBOUNDCSV!C371="Sunday",1," ")</f>
        <v xml:space="preserve"> </v>
      </c>
    </row>
    <row r="391" spans="1:29" x14ac:dyDescent="0.25">
      <c r="A391" s="7" t="str">
        <f>[2]NOWPLAYING!A392</f>
        <v>kcook</v>
      </c>
      <c r="B391" t="str">
        <f>DATA_GOES_HERE!A388</f>
        <v xml:space="preserve"> Twilight Story Hour</v>
      </c>
      <c r="E391" s="9" t="e">
        <f>IF(DATA_GOES_HERE!F290,F391,"")</f>
        <v>#VALUE!</v>
      </c>
      <c r="F391" t="str">
        <f>DATA_GOES_HERE!AI388</f>
        <v>Every Tuesday. Join us for a fun family evening filled with stories and crafts.</v>
      </c>
      <c r="G391" s="1">
        <f>DATA_GOES_HERE!J388</f>
        <v>42486</v>
      </c>
      <c r="H391" s="1">
        <f>DATA_GOES_HERE!R388</f>
        <v>42486</v>
      </c>
      <c r="I391" s="1">
        <f t="shared" ca="1" si="9"/>
        <v>42423</v>
      </c>
      <c r="J391">
        <v>0</v>
      </c>
      <c r="K391" t="e">
        <f>VLOOKUP([2]UNBOUNDCSV!B470,[2]VENUEID!$A$2:$B$28,2,TRUE)</f>
        <v>#N/A</v>
      </c>
      <c r="L391" t="s">
        <v>161</v>
      </c>
      <c r="M391">
        <f>VLOOKUP(DATA_GOES_HERE!Y388,VENUEID!$A$2:$B$28,2,TRUE)</f>
        <v>32113</v>
      </c>
      <c r="N391">
        <f>VLOOKUP(DATA_GOES_HERE!AH388,eventTypeID!$A:$C,3,TRUE)</f>
        <v>47</v>
      </c>
      <c r="Q391" t="e">
        <f>VLOOKUP([2]UNBOUNDCSV!B388,[2]VENUEID!$A$2:$C$25,3,TRUE)</f>
        <v>#N/A</v>
      </c>
      <c r="R391" s="8">
        <f>DATA_GOES_HERE!M290</f>
        <v>0.54166666666666663</v>
      </c>
      <c r="W391" t="str">
        <f>IF([2]UNBOUNDCSV!C372="Monday",1," ")</f>
        <v xml:space="preserve"> </v>
      </c>
      <c r="X391" t="str">
        <f>IF([2]UNBOUNDCSV!C372="Tuesday",1," ")</f>
        <v xml:space="preserve"> </v>
      </c>
      <c r="Y391" t="str">
        <f>IF([2]UNBOUNDCSV!C372="Wednesday",1," ")</f>
        <v xml:space="preserve"> </v>
      </c>
      <c r="Z391" t="str">
        <f>IF([2]UNBOUNDCSV!C372="Thursday",1," ")</f>
        <v xml:space="preserve"> </v>
      </c>
      <c r="AA391" t="str">
        <f>IF([2]UNBOUNDCSV!C372="Friday",1," ")</f>
        <v xml:space="preserve"> </v>
      </c>
      <c r="AB391" t="str">
        <f>IF([2]UNBOUNDCSV!C372="Saturday",1," ")</f>
        <v xml:space="preserve"> </v>
      </c>
      <c r="AC391" t="str">
        <f>IF([2]UNBOUNDCSV!C372="Sunday",1," ")</f>
        <v xml:space="preserve"> </v>
      </c>
    </row>
    <row r="392" spans="1:29" x14ac:dyDescent="0.25">
      <c r="A392" s="7" t="str">
        <f>[2]NOWPLAYING!A393</f>
        <v>kcook</v>
      </c>
      <c r="B392" t="str">
        <f>DATA_GOES_HERE!A389</f>
        <v xml:space="preserve"> Reading on Your Mobile Device</v>
      </c>
      <c r="E392" s="9" t="str">
        <f>IF(DATA_GOES_HERE!F291,F392,"")</f>
        <v/>
      </c>
      <c r="F392" t="str">
        <f>DATA_GOES_HERE!AI389</f>
        <v>Every 4th Tuesday, learn to use your tablet or smartphone to access free ebooks, audiobooks, music, magazines, and movies from the library. Bring your library card and your device. Registration is required. Please call (615) 862-5860, ext. 3 to register.</v>
      </c>
      <c r="G392" s="1">
        <f>DATA_GOES_HERE!J389</f>
        <v>42486</v>
      </c>
      <c r="H392" s="1">
        <f>DATA_GOES_HERE!R389</f>
        <v>42486</v>
      </c>
      <c r="I392" s="1">
        <f t="shared" ca="1" si="9"/>
        <v>42423</v>
      </c>
      <c r="J392">
        <v>0</v>
      </c>
      <c r="K392" t="e">
        <f>VLOOKUP([2]UNBOUNDCSV!B471,[2]VENUEID!$A$2:$B$28,2,TRUE)</f>
        <v>#N/A</v>
      </c>
      <c r="L392" t="s">
        <v>161</v>
      </c>
      <c r="M392">
        <f>VLOOKUP(DATA_GOES_HERE!Y389,VENUEID!$A$2:$B$28,2,TRUE)</f>
        <v>32913</v>
      </c>
      <c r="N392">
        <f>VLOOKUP(DATA_GOES_HERE!AH389,eventTypeID!$A:$C,3,TRUE)</f>
        <v>11</v>
      </c>
      <c r="Q392" t="e">
        <f>VLOOKUP([2]UNBOUNDCSV!B389,[2]VENUEID!$A$2:$C$25,3,TRUE)</f>
        <v>#N/A</v>
      </c>
      <c r="R392" s="8">
        <f>DATA_GOES_HERE!M291</f>
        <v>0.60416666666666663</v>
      </c>
      <c r="W392" t="str">
        <f>IF([2]UNBOUNDCSV!C373="Monday",1," ")</f>
        <v xml:space="preserve"> </v>
      </c>
      <c r="X392" t="str">
        <f>IF([2]UNBOUNDCSV!C373="Tuesday",1," ")</f>
        <v xml:space="preserve"> </v>
      </c>
      <c r="Y392" t="str">
        <f>IF([2]UNBOUNDCSV!C373="Wednesday",1," ")</f>
        <v xml:space="preserve"> </v>
      </c>
      <c r="Z392" t="str">
        <f>IF([2]UNBOUNDCSV!C373="Thursday",1," ")</f>
        <v xml:space="preserve"> </v>
      </c>
      <c r="AA392" t="str">
        <f>IF([2]UNBOUNDCSV!C373="Friday",1," ")</f>
        <v xml:space="preserve"> </v>
      </c>
      <c r="AB392" t="str">
        <f>IF([2]UNBOUNDCSV!C373="Saturday",1," ")</f>
        <v xml:space="preserve"> </v>
      </c>
      <c r="AC392" t="str">
        <f>IF([2]UNBOUNDCSV!C373="Sunday",1," ")</f>
        <v xml:space="preserve"> </v>
      </c>
    </row>
    <row r="393" spans="1:29" x14ac:dyDescent="0.25">
      <c r="A393" s="7" t="str">
        <f>[2]NOWPLAYING!A394</f>
        <v>kcook</v>
      </c>
      <c r="B393" t="str">
        <f>DATA_GOES_HERE!A390</f>
        <v xml:space="preserve"> Cypher</v>
      </c>
      <c r="E393" s="9" t="str">
        <f>IF(DATA_GOES_HERE!F292,F393,"")</f>
        <v/>
      </c>
      <c r="F393" t="str">
        <f>DATA_GOES_HERE!AI390</f>
        <v>Every Wednesday, emcees, poets, DJ&amp;rsquo;s, rappers, spoken word artists, and producers develop their work, share pieces, and collaborate on projects. Participating artists will have access to larger events and performance opportunities executed by Studio NPL and Southern Word.</v>
      </c>
      <c r="G393" s="1">
        <f>DATA_GOES_HERE!J390</f>
        <v>42487</v>
      </c>
      <c r="H393" s="1">
        <f>DATA_GOES_HERE!R390</f>
        <v>42487</v>
      </c>
      <c r="I393" s="1">
        <f t="shared" ca="1" si="9"/>
        <v>42423</v>
      </c>
      <c r="J393">
        <v>0</v>
      </c>
      <c r="K393" t="e">
        <f>VLOOKUP([2]UNBOUNDCSV!B472,[2]VENUEID!$A$2:$B$28,2,TRUE)</f>
        <v>#N/A</v>
      </c>
      <c r="L393" t="s">
        <v>161</v>
      </c>
      <c r="M393">
        <f>VLOOKUP(DATA_GOES_HERE!Y390,VENUEID!$A$2:$B$28,2,TRUE)</f>
        <v>32913</v>
      </c>
      <c r="N393">
        <f>VLOOKUP(DATA_GOES_HERE!AH390,eventTypeID!$A:$C,3,TRUE)</f>
        <v>35</v>
      </c>
      <c r="Q393" t="e">
        <f>VLOOKUP([2]UNBOUNDCSV!B390,[2]VENUEID!$A$2:$C$25,3,TRUE)</f>
        <v>#N/A</v>
      </c>
      <c r="R393" s="8">
        <f>DATA_GOES_HERE!M292</f>
        <v>0.41666666666666669</v>
      </c>
      <c r="W393" t="str">
        <f>IF([2]UNBOUNDCSV!C374="Monday",1," ")</f>
        <v xml:space="preserve"> </v>
      </c>
      <c r="X393" t="str">
        <f>IF([2]UNBOUNDCSV!C374="Tuesday",1," ")</f>
        <v xml:space="preserve"> </v>
      </c>
      <c r="Y393" t="str">
        <f>IF([2]UNBOUNDCSV!C374="Wednesday",1," ")</f>
        <v xml:space="preserve"> </v>
      </c>
      <c r="Z393" t="str">
        <f>IF([2]UNBOUNDCSV!C374="Thursday",1," ")</f>
        <v xml:space="preserve"> </v>
      </c>
      <c r="AA393" t="str">
        <f>IF([2]UNBOUNDCSV!C374="Friday",1," ")</f>
        <v xml:space="preserve"> </v>
      </c>
      <c r="AB393" t="str">
        <f>IF([2]UNBOUNDCSV!C374="Saturday",1," ")</f>
        <v xml:space="preserve"> </v>
      </c>
      <c r="AC393" t="str">
        <f>IF([2]UNBOUNDCSV!C374="Sunday",1," ")</f>
        <v xml:space="preserve"> </v>
      </c>
    </row>
    <row r="394" spans="1:29" x14ac:dyDescent="0.25">
      <c r="A394" s="7" t="str">
        <f>[2]NOWPLAYING!A395</f>
        <v>kcook</v>
      </c>
      <c r="B394" t="str">
        <f>DATA_GOES_HERE!A391</f>
        <v xml:space="preserve"> Teen Time: In it to Win It Wednesdays</v>
      </c>
      <c r="E394" s="9" t="str">
        <f>IF(DATA_GOES_HERE!F293,F394,"")</f>
        <v/>
      </c>
      <c r="F394" t="str">
        <f>DATA_GOES_HERE!AI391</f>
        <v>Every Wednesday. Join us to play a variety of board games and card games!</v>
      </c>
      <c r="G394" s="1">
        <f>DATA_GOES_HERE!J391</f>
        <v>42487</v>
      </c>
      <c r="H394" s="1">
        <f>DATA_GOES_HERE!R391</f>
        <v>42487</v>
      </c>
      <c r="I394" s="1">
        <f t="shared" ca="1" si="9"/>
        <v>42423</v>
      </c>
      <c r="J394">
        <v>0</v>
      </c>
      <c r="K394" t="e">
        <f>VLOOKUP([2]UNBOUNDCSV!B473,[2]VENUEID!$A$2:$B$28,2,TRUE)</f>
        <v>#N/A</v>
      </c>
      <c r="L394" t="s">
        <v>161</v>
      </c>
      <c r="M394">
        <f>VLOOKUP(DATA_GOES_HERE!Y391,VENUEID!$A$2:$B$28,2,TRUE)</f>
        <v>32113</v>
      </c>
      <c r="N394">
        <f>VLOOKUP(DATA_GOES_HERE!AH391,eventTypeID!$A:$C,3,TRUE)</f>
        <v>47</v>
      </c>
      <c r="Q394" t="e">
        <f>VLOOKUP([2]UNBOUNDCSV!B391,[2]VENUEID!$A$2:$C$25,3,TRUE)</f>
        <v>#N/A</v>
      </c>
      <c r="R394" s="8">
        <f>DATA_GOES_HERE!M293</f>
        <v>0.625</v>
      </c>
      <c r="W394" t="str">
        <f>IF([2]UNBOUNDCSV!C375="Monday",1," ")</f>
        <v xml:space="preserve"> </v>
      </c>
      <c r="X394" t="str">
        <f>IF([2]UNBOUNDCSV!C375="Tuesday",1," ")</f>
        <v xml:space="preserve"> </v>
      </c>
      <c r="Y394" t="str">
        <f>IF([2]UNBOUNDCSV!C375="Wednesday",1," ")</f>
        <v xml:space="preserve"> </v>
      </c>
      <c r="Z394" t="str">
        <f>IF([2]UNBOUNDCSV!C375="Thursday",1," ")</f>
        <v xml:space="preserve"> </v>
      </c>
      <c r="AA394" t="str">
        <f>IF([2]UNBOUNDCSV!C375="Friday",1," ")</f>
        <v xml:space="preserve"> </v>
      </c>
      <c r="AB394" t="str">
        <f>IF([2]UNBOUNDCSV!C375="Saturday",1," ")</f>
        <v xml:space="preserve"> </v>
      </c>
      <c r="AC394" t="str">
        <f>IF([2]UNBOUNDCSV!C375="Sunday",1," ")</f>
        <v xml:space="preserve"> </v>
      </c>
    </row>
    <row r="395" spans="1:29" x14ac:dyDescent="0.25">
      <c r="A395" s="7" t="str">
        <f>[2]NOWPLAYING!A396</f>
        <v>kcook</v>
      </c>
      <c r="B395" t="str">
        <f>DATA_GOES_HERE!A392</f>
        <v xml:space="preserve"> Tech Thursday</v>
      </c>
      <c r="E395" s="9" t="str">
        <f>IF(DATA_GOES_HERE!F294,F395,"")</f>
        <v/>
      </c>
      <c r="F395" t="str">
        <f>DATA_GOES_HERE!AI392</f>
        <v>Every Thursday, come explore cutting-edge technology with Studio NPL.</v>
      </c>
      <c r="G395" s="1">
        <f>DATA_GOES_HERE!J392</f>
        <v>42488</v>
      </c>
      <c r="H395" s="1">
        <f>DATA_GOES_HERE!R392</f>
        <v>42488</v>
      </c>
      <c r="I395" s="1">
        <f t="shared" ca="1" si="9"/>
        <v>42423</v>
      </c>
      <c r="J395">
        <v>0</v>
      </c>
      <c r="K395" t="e">
        <f>VLOOKUP([2]UNBOUNDCSV!B474,[2]VENUEID!$A$2:$B$28,2,TRUE)</f>
        <v>#N/A</v>
      </c>
      <c r="L395" t="s">
        <v>161</v>
      </c>
      <c r="M395">
        <f>VLOOKUP(DATA_GOES_HERE!Y392,VENUEID!$A$2:$B$28,2,TRUE)</f>
        <v>32913</v>
      </c>
      <c r="N395">
        <f>VLOOKUP(DATA_GOES_HERE!AH392,eventTypeID!$A:$C,3,TRUE)</f>
        <v>35</v>
      </c>
      <c r="Q395" t="e">
        <f>VLOOKUP([2]UNBOUNDCSV!B392,[2]VENUEID!$A$2:$C$25,3,TRUE)</f>
        <v>#N/A</v>
      </c>
      <c r="R395" s="8">
        <f>DATA_GOES_HERE!M294</f>
        <v>0.66666666666666663</v>
      </c>
      <c r="W395" t="str">
        <f>IF([2]UNBOUNDCSV!C376="Monday",1," ")</f>
        <v xml:space="preserve"> </v>
      </c>
      <c r="X395" t="str">
        <f>IF([2]UNBOUNDCSV!C376="Tuesday",1," ")</f>
        <v xml:space="preserve"> </v>
      </c>
      <c r="Y395" t="str">
        <f>IF([2]UNBOUNDCSV!C376="Wednesday",1," ")</f>
        <v xml:space="preserve"> </v>
      </c>
      <c r="Z395" t="str">
        <f>IF([2]UNBOUNDCSV!C376="Thursday",1," ")</f>
        <v xml:space="preserve"> </v>
      </c>
      <c r="AA395" t="str">
        <f>IF([2]UNBOUNDCSV!C376="Friday",1," ")</f>
        <v xml:space="preserve"> </v>
      </c>
      <c r="AB395" t="str">
        <f>IF([2]UNBOUNDCSV!C376="Saturday",1," ")</f>
        <v xml:space="preserve"> </v>
      </c>
      <c r="AC395" t="str">
        <f>IF([2]UNBOUNDCSV!C376="Sunday",1," ")</f>
        <v xml:space="preserve"> </v>
      </c>
    </row>
    <row r="396" spans="1:29" x14ac:dyDescent="0.25">
      <c r="A396" s="7" t="str">
        <f>[2]NOWPLAYING!A397</f>
        <v>kcook</v>
      </c>
      <c r="B396" t="str">
        <f>DATA_GOES_HERE!A393</f>
        <v xml:space="preserve"> Movie: Good Hair (2009)</v>
      </c>
      <c r="E396" s="9" t="str">
        <f>IF(DATA_GOES_HERE!F295,F396,"")</f>
        <v/>
      </c>
      <c r="F396" t="str">
        <f>DATA_GOES_HERE!AI393</f>
        <v xml:space="preserve">Chris Rock explores the wonders of African-American hairstyles. Rated PG-13. 96 min. </v>
      </c>
      <c r="G396" s="1">
        <f>DATA_GOES_HERE!J393</f>
        <v>42488</v>
      </c>
      <c r="H396" s="1">
        <f>DATA_GOES_HERE!R393</f>
        <v>42488</v>
      </c>
      <c r="I396" s="1">
        <f t="shared" ca="1" si="9"/>
        <v>42423</v>
      </c>
      <c r="J396">
        <v>0</v>
      </c>
      <c r="K396" t="e">
        <f>VLOOKUP([2]UNBOUNDCSV!B475,[2]VENUEID!$A$2:$B$28,2,TRUE)</f>
        <v>#N/A</v>
      </c>
      <c r="L396" t="s">
        <v>161</v>
      </c>
      <c r="M396">
        <f>VLOOKUP(DATA_GOES_HERE!Y393,VENUEID!$A$2:$B$28,2,TRUE)</f>
        <v>32913</v>
      </c>
      <c r="N396">
        <f>VLOOKUP(DATA_GOES_HERE!AH393,eventTypeID!$A:$C,3,TRUE)</f>
        <v>35</v>
      </c>
      <c r="Q396" t="e">
        <f>VLOOKUP([2]UNBOUNDCSV!B393,[2]VENUEID!$A$2:$C$25,3,TRUE)</f>
        <v>#N/A</v>
      </c>
      <c r="R396" s="8">
        <f>DATA_GOES_HERE!M295</f>
        <v>0.4375</v>
      </c>
      <c r="W396" t="str">
        <f>IF([2]UNBOUNDCSV!C377="Monday",1," ")</f>
        <v xml:space="preserve"> </v>
      </c>
      <c r="X396" t="str">
        <f>IF([2]UNBOUNDCSV!C377="Tuesday",1," ")</f>
        <v xml:space="preserve"> </v>
      </c>
      <c r="Y396" t="str">
        <f>IF([2]UNBOUNDCSV!C377="Wednesday",1," ")</f>
        <v xml:space="preserve"> </v>
      </c>
      <c r="Z396" t="str">
        <f>IF([2]UNBOUNDCSV!C377="Thursday",1," ")</f>
        <v xml:space="preserve"> </v>
      </c>
      <c r="AA396" t="str">
        <f>IF([2]UNBOUNDCSV!C377="Friday",1," ")</f>
        <v xml:space="preserve"> </v>
      </c>
      <c r="AB396" t="str">
        <f>IF([2]UNBOUNDCSV!C377="Saturday",1," ")</f>
        <v xml:space="preserve"> </v>
      </c>
      <c r="AC396" t="str">
        <f>IF([2]UNBOUNDCSV!C377="Sunday",1," ")</f>
        <v xml:space="preserve"> </v>
      </c>
    </row>
    <row r="397" spans="1:29" x14ac:dyDescent="0.25">
      <c r="A397" s="7" t="str">
        <f>[2]NOWPLAYING!A398</f>
        <v>kcook</v>
      </c>
      <c r="B397" t="str">
        <f>DATA_GOES_HERE!A394</f>
        <v xml:space="preserve"> Teen Time: Movie Madness</v>
      </c>
      <c r="E397" s="9" t="str">
        <f>IF(DATA_GOES_HERE!F296,F397,"")</f>
        <v/>
      </c>
      <c r="F397" t="str">
        <f>DATA_GOES_HERE!AI394</f>
        <v>Last Thursday. Join us to watch a movie and enjoy some snacks!</v>
      </c>
      <c r="G397" s="1">
        <f>DATA_GOES_HERE!J394</f>
        <v>42488</v>
      </c>
      <c r="H397" s="1">
        <f>DATA_GOES_HERE!R394</f>
        <v>42488</v>
      </c>
      <c r="I397" s="1">
        <f t="shared" ca="1" si="9"/>
        <v>42423</v>
      </c>
      <c r="J397">
        <v>0</v>
      </c>
      <c r="K397" t="e">
        <f>VLOOKUP([2]UNBOUNDCSV!B476,[2]VENUEID!$A$2:$B$28,2,TRUE)</f>
        <v>#N/A</v>
      </c>
      <c r="L397" t="s">
        <v>161</v>
      </c>
      <c r="M397">
        <f>VLOOKUP(DATA_GOES_HERE!Y394,VENUEID!$A$2:$B$28,2,TRUE)</f>
        <v>32113</v>
      </c>
      <c r="N397">
        <f>VLOOKUP(DATA_GOES_HERE!AH394,eventTypeID!$A:$C,3,TRUE)</f>
        <v>47</v>
      </c>
      <c r="Q397" t="e">
        <f>VLOOKUP([2]UNBOUNDCSV!B394,[2]VENUEID!$A$2:$C$25,3,TRUE)</f>
        <v>#N/A</v>
      </c>
      <c r="R397" s="8">
        <f>DATA_GOES_HERE!M296</f>
        <v>0.66666666666666663</v>
      </c>
      <c r="W397" t="str">
        <f>IF([2]UNBOUNDCSV!C378="Monday",1," ")</f>
        <v xml:space="preserve"> </v>
      </c>
      <c r="X397" t="str">
        <f>IF([2]UNBOUNDCSV!C378="Tuesday",1," ")</f>
        <v xml:space="preserve"> </v>
      </c>
      <c r="Y397" t="str">
        <f>IF([2]UNBOUNDCSV!C378="Wednesday",1," ")</f>
        <v xml:space="preserve"> </v>
      </c>
      <c r="Z397" t="str">
        <f>IF([2]UNBOUNDCSV!C378="Thursday",1," ")</f>
        <v xml:space="preserve"> </v>
      </c>
      <c r="AA397" t="str">
        <f>IF([2]UNBOUNDCSV!C378="Friday",1," ")</f>
        <v xml:space="preserve"> </v>
      </c>
      <c r="AB397" t="str">
        <f>IF([2]UNBOUNDCSV!C378="Saturday",1," ")</f>
        <v xml:space="preserve"> </v>
      </c>
      <c r="AC397" t="str">
        <f>IF([2]UNBOUNDCSV!C378="Sunday",1," ")</f>
        <v xml:space="preserve"> </v>
      </c>
    </row>
    <row r="398" spans="1:29" x14ac:dyDescent="0.25">
      <c r="A398" s="7" t="str">
        <f>[2]NOWPLAYING!A399</f>
        <v>kcook</v>
      </c>
      <c r="B398" t="str">
        <f>DATA_GOES_HERE!A395</f>
        <v xml:space="preserve"> Yoga</v>
      </c>
      <c r="E398" s="9" t="str">
        <f>IF(DATA_GOES_HERE!F297,F398,"")</f>
        <v/>
      </c>
      <c r="F398" t="str">
        <f>DATA_GOES_HERE!AI395</f>
        <v>Every Thursday, come practice yoga with us! Please bring a mat or towel.</v>
      </c>
      <c r="G398" s="1">
        <f>DATA_GOES_HERE!J395</f>
        <v>42488</v>
      </c>
      <c r="H398" s="1">
        <f>DATA_GOES_HERE!R395</f>
        <v>42488</v>
      </c>
      <c r="I398" s="1">
        <f t="shared" ref="I398:I403" ca="1" si="10">TODAY()</f>
        <v>42423</v>
      </c>
      <c r="J398">
        <v>0</v>
      </c>
      <c r="K398" t="e">
        <f>VLOOKUP([2]UNBOUNDCSV!B477,[2]VENUEID!$A$2:$B$28,2,TRUE)</f>
        <v>#N/A</v>
      </c>
      <c r="L398" t="s">
        <v>161</v>
      </c>
      <c r="M398">
        <f>VLOOKUP(DATA_GOES_HERE!Y395,VENUEID!$A$2:$B$28,2,TRUE)</f>
        <v>32913</v>
      </c>
      <c r="N398">
        <f>VLOOKUP(DATA_GOES_HERE!AH395,eventTypeID!$A:$C,3,TRUE)</f>
        <v>11</v>
      </c>
      <c r="Q398" t="e">
        <f>VLOOKUP([2]UNBOUNDCSV!B395,[2]VENUEID!$A$2:$C$25,3,TRUE)</f>
        <v>#N/A</v>
      </c>
      <c r="R398" s="8" t="e">
        <f>[2]!Table1[[#This Row],[Time]]</f>
        <v>#REF!</v>
      </c>
      <c r="W398" t="str">
        <f>IF([2]UNBOUNDCSV!C379="Monday",1," ")</f>
        <v xml:space="preserve"> </v>
      </c>
      <c r="X398" t="str">
        <f>IF([2]UNBOUNDCSV!C379="Tuesday",1," ")</f>
        <v xml:space="preserve"> </v>
      </c>
      <c r="Y398" t="str">
        <f>IF([2]UNBOUNDCSV!C379="Wednesday",1," ")</f>
        <v xml:space="preserve"> </v>
      </c>
      <c r="Z398" t="str">
        <f>IF([2]UNBOUNDCSV!C379="Thursday",1," ")</f>
        <v xml:space="preserve"> </v>
      </c>
      <c r="AA398" t="str">
        <f>IF([2]UNBOUNDCSV!C379="Friday",1," ")</f>
        <v xml:space="preserve"> </v>
      </c>
      <c r="AB398" t="str">
        <f>IF([2]UNBOUNDCSV!C379="Saturday",1," ")</f>
        <v xml:space="preserve"> </v>
      </c>
      <c r="AC398" t="str">
        <f>IF([2]UNBOUNDCSV!C379="Sunday",1," ")</f>
        <v xml:space="preserve"> </v>
      </c>
    </row>
    <row r="399" spans="1:29" x14ac:dyDescent="0.25">
      <c r="A399" s="7" t="str">
        <f>[2]NOWPLAYING!A400</f>
        <v>kcook</v>
      </c>
      <c r="B399" t="str">
        <f>DATA_GOES_HERE!A396</f>
        <v xml:space="preserve"> Preschool Story Time</v>
      </c>
      <c r="E399" s="9" t="str">
        <f>IF(DATA_GOES_HERE!F298,F399,"")</f>
        <v/>
      </c>
      <c r="F399" t="str">
        <f>DATA_GOES_HERE!AI396</f>
        <v>Every Tuesday. Join us for stories, songs and crafts.</v>
      </c>
      <c r="G399" s="1">
        <f>DATA_GOES_HERE!J396</f>
        <v>42492</v>
      </c>
      <c r="H399" s="1">
        <f>DATA_GOES_HERE!R396</f>
        <v>42492</v>
      </c>
      <c r="I399" s="1">
        <f t="shared" ca="1" si="10"/>
        <v>42423</v>
      </c>
      <c r="J399">
        <v>0</v>
      </c>
      <c r="K399" t="e">
        <f>VLOOKUP([2]UNBOUNDCSV!B478,[2]VENUEID!$A$2:$B$28,2,TRUE)</f>
        <v>#N/A</v>
      </c>
      <c r="L399" t="s">
        <v>161</v>
      </c>
      <c r="M399">
        <f>VLOOKUP(DATA_GOES_HERE!Y396,VENUEID!$A$2:$B$28,2,TRUE)</f>
        <v>32913</v>
      </c>
      <c r="N399">
        <f>VLOOKUP(DATA_GOES_HERE!AH396,eventTypeID!$A:$C,3,TRUE)</f>
        <v>6</v>
      </c>
      <c r="Q399" t="e">
        <f>VLOOKUP([2]UNBOUNDCSV!B396,[2]VENUEID!$A$2:$C$25,3,TRUE)</f>
        <v>#N/A</v>
      </c>
      <c r="R399" s="8" t="e">
        <f>[2]!Table1[[#This Row],[Time]]</f>
        <v>#REF!</v>
      </c>
      <c r="W399" t="str">
        <f>IF([2]UNBOUNDCSV!C380="Monday",1," ")</f>
        <v xml:space="preserve"> </v>
      </c>
      <c r="X399" t="str">
        <f>IF([2]UNBOUNDCSV!C380="Tuesday",1," ")</f>
        <v xml:space="preserve"> </v>
      </c>
      <c r="Y399" t="str">
        <f>IF([2]UNBOUNDCSV!C380="Wednesday",1," ")</f>
        <v xml:space="preserve"> </v>
      </c>
      <c r="Z399" t="str">
        <f>IF([2]UNBOUNDCSV!C380="Thursday",1," ")</f>
        <v xml:space="preserve"> </v>
      </c>
      <c r="AA399" t="str">
        <f>IF([2]UNBOUNDCSV!C380="Friday",1," ")</f>
        <v xml:space="preserve"> </v>
      </c>
      <c r="AB399" t="str">
        <f>IF([2]UNBOUNDCSV!C380="Saturday",1," ")</f>
        <v xml:space="preserve"> </v>
      </c>
      <c r="AC399" t="str">
        <f>IF([2]UNBOUNDCSV!C380="Sunday",1," ")</f>
        <v xml:space="preserve"> </v>
      </c>
    </row>
    <row r="400" spans="1:29" x14ac:dyDescent="0.25">
      <c r="A400" s="7" t="str">
        <f>[2]NOWPLAYING!A401</f>
        <v>kcook</v>
      </c>
      <c r="B400" t="str">
        <f>DATA_GOES_HERE!A397</f>
        <v xml:space="preserve"> Preschool Story Time</v>
      </c>
      <c r="E400" s="9" t="str">
        <f>IF(DATA_GOES_HERE!F299,F400,"")</f>
        <v/>
      </c>
      <c r="F400" t="str">
        <f>DATA_GOES_HERE!AI397</f>
        <v>Be part of the fun, sharing stories, songs, dancing and sometimes crafts!</v>
      </c>
      <c r="G400" s="1">
        <f>DATA_GOES_HERE!J397</f>
        <v>42492</v>
      </c>
      <c r="H400" s="1">
        <f>DATA_GOES_HERE!R397</f>
        <v>42492</v>
      </c>
      <c r="I400" s="1">
        <f t="shared" ca="1" si="10"/>
        <v>42423</v>
      </c>
      <c r="J400">
        <v>0</v>
      </c>
      <c r="K400" t="e">
        <f>VLOOKUP([2]UNBOUNDCSV!B479,[2]VENUEID!$A$2:$B$28,2,TRUE)</f>
        <v>#N/A</v>
      </c>
      <c r="L400" t="s">
        <v>161</v>
      </c>
      <c r="M400">
        <f>VLOOKUP(DATA_GOES_HERE!Y397,VENUEID!$A$2:$B$28,2,TRUE)</f>
        <v>32949</v>
      </c>
      <c r="N400">
        <f>VLOOKUP(DATA_GOES_HERE!AH397,eventTypeID!$A:$C,3,TRUE)</f>
        <v>47</v>
      </c>
      <c r="Q400" t="e">
        <f>VLOOKUP([2]UNBOUNDCSV!B397,[2]VENUEID!$A$2:$C$25,3,TRUE)</f>
        <v>#N/A</v>
      </c>
      <c r="R400" s="8" t="e">
        <f>[2]!Table1[[#This Row],[Time]]</f>
        <v>#REF!</v>
      </c>
      <c r="W400" t="str">
        <f>IF([2]UNBOUNDCSV!C381="Monday",1," ")</f>
        <v xml:space="preserve"> </v>
      </c>
      <c r="X400" t="str">
        <f>IF([2]UNBOUNDCSV!C381="Tuesday",1," ")</f>
        <v xml:space="preserve"> </v>
      </c>
      <c r="Y400" t="str">
        <f>IF([2]UNBOUNDCSV!C381="Wednesday",1," ")</f>
        <v xml:space="preserve"> </v>
      </c>
      <c r="Z400" t="str">
        <f>IF([2]UNBOUNDCSV!C381="Thursday",1," ")</f>
        <v xml:space="preserve"> </v>
      </c>
      <c r="AA400" t="str">
        <f>IF([2]UNBOUNDCSV!C381="Friday",1," ")</f>
        <v xml:space="preserve"> </v>
      </c>
      <c r="AB400" t="str">
        <f>IF([2]UNBOUNDCSV!C381="Saturday",1," ")</f>
        <v xml:space="preserve"> </v>
      </c>
      <c r="AC400" t="str">
        <f>IF([2]UNBOUNDCSV!C381="Sunday",1," ")</f>
        <v xml:space="preserve"> </v>
      </c>
    </row>
    <row r="401" spans="1:29" x14ac:dyDescent="0.25">
      <c r="A401" s="7" t="str">
        <f>[2]NOWPLAYING!A402</f>
        <v>kcook</v>
      </c>
      <c r="B401" t="str">
        <f>DATA_GOES_HERE!A398</f>
        <v xml:space="preserve"> Gaming Monday</v>
      </c>
      <c r="E401" s="9" t="str">
        <f>IF(DATA_GOES_HERE!F300,F401,"")</f>
        <v/>
      </c>
      <c r="F401" t="str">
        <f>DATA_GOES_HERE!AI398</f>
        <v>Every Monday, compete against your friends on the Xbox and Wii.</v>
      </c>
      <c r="G401" s="1">
        <f>DATA_GOES_HERE!J398</f>
        <v>42492</v>
      </c>
      <c r="H401" s="1">
        <f>DATA_GOES_HERE!R398</f>
        <v>42492</v>
      </c>
      <c r="I401" s="1">
        <f t="shared" ca="1" si="10"/>
        <v>42423</v>
      </c>
      <c r="J401">
        <v>0</v>
      </c>
      <c r="K401" t="e">
        <f>VLOOKUP([2]UNBOUNDCSV!B480,[2]VENUEID!$A$2:$B$28,2,TRUE)</f>
        <v>#N/A</v>
      </c>
      <c r="L401" t="s">
        <v>161</v>
      </c>
      <c r="M401">
        <f>VLOOKUP(DATA_GOES_HERE!Y398,VENUEID!$A$2:$B$28,2,TRUE)</f>
        <v>32913</v>
      </c>
      <c r="N401">
        <f>VLOOKUP(DATA_GOES_HERE!AH398,eventTypeID!$A:$C,3,TRUE)</f>
        <v>35</v>
      </c>
      <c r="Q401" t="e">
        <f>VLOOKUP([2]UNBOUNDCSV!B398,[2]VENUEID!$A$2:$C$25,3,TRUE)</f>
        <v>#N/A</v>
      </c>
      <c r="R401" s="8" t="e">
        <f>[2]!Table1[[#This Row],[Time]]</f>
        <v>#REF!</v>
      </c>
      <c r="W401" t="str">
        <f>IF([2]UNBOUNDCSV!C382="Monday",1," ")</f>
        <v xml:space="preserve"> </v>
      </c>
      <c r="X401" t="str">
        <f>IF([2]UNBOUNDCSV!C382="Tuesday",1," ")</f>
        <v xml:space="preserve"> </v>
      </c>
      <c r="Y401" t="str">
        <f>IF([2]UNBOUNDCSV!C382="Wednesday",1," ")</f>
        <v xml:space="preserve"> </v>
      </c>
      <c r="Z401" t="str">
        <f>IF([2]UNBOUNDCSV!C382="Thursday",1," ")</f>
        <v xml:space="preserve"> </v>
      </c>
      <c r="AA401" t="str">
        <f>IF([2]UNBOUNDCSV!C382="Friday",1," ")</f>
        <v xml:space="preserve"> </v>
      </c>
      <c r="AB401" t="str">
        <f>IF([2]UNBOUNDCSV!C382="Saturday",1," ")</f>
        <v xml:space="preserve"> </v>
      </c>
      <c r="AC401" t="str">
        <f>IF([2]UNBOUNDCSV!C382="Sunday",1," ")</f>
        <v xml:space="preserve"> </v>
      </c>
    </row>
    <row r="402" spans="1:29" x14ac:dyDescent="0.25">
      <c r="A402" s="7" t="str">
        <f>[2]NOWPLAYING!A403</f>
        <v>kcook</v>
      </c>
      <c r="B402" t="str">
        <f>DATA_GOES_HERE!A399</f>
        <v xml:space="preserve"> Preschool Story Time</v>
      </c>
      <c r="E402" s="9" t="str">
        <f>IF(DATA_GOES_HERE!F301,F402,"")</f>
        <v/>
      </c>
      <c r="F402" t="str">
        <f>DATA_GOES_HERE!AI399</f>
        <v xml:space="preserve">Every Tuesday. Join us for stories, songs and crafts. </v>
      </c>
      <c r="G402" s="1">
        <f>DATA_GOES_HERE!J399</f>
        <v>42493</v>
      </c>
      <c r="H402" s="1">
        <f>DATA_GOES_HERE!R399</f>
        <v>42493</v>
      </c>
      <c r="I402" s="1">
        <f t="shared" ca="1" si="10"/>
        <v>42423</v>
      </c>
      <c r="J402">
        <v>0</v>
      </c>
      <c r="K402" t="e">
        <f>VLOOKUP([2]UNBOUNDCSV!B481,[2]VENUEID!$A$2:$B$28,2,TRUE)</f>
        <v>#N/A</v>
      </c>
      <c r="L402" t="s">
        <v>161</v>
      </c>
      <c r="M402">
        <f>VLOOKUP(DATA_GOES_HERE!Y399,VENUEID!$A$2:$B$28,2,TRUE)</f>
        <v>32113</v>
      </c>
      <c r="N402">
        <f>VLOOKUP(DATA_GOES_HERE!AH399,eventTypeID!$A:$C,3,TRUE)</f>
        <v>47</v>
      </c>
      <c r="Q402" t="e">
        <f>VLOOKUP([2]UNBOUNDCSV!B399,[2]VENUEID!$A$2:$C$25,3,TRUE)</f>
        <v>#N/A</v>
      </c>
      <c r="R402" s="8" t="e">
        <f>[2]!Table1[[#This Row],[Time]]</f>
        <v>#REF!</v>
      </c>
      <c r="W402" t="str">
        <f>IF([2]UNBOUNDCSV!C383="Monday",1," ")</f>
        <v xml:space="preserve"> </v>
      </c>
      <c r="X402" t="str">
        <f>IF([2]UNBOUNDCSV!C383="Tuesday",1," ")</f>
        <v xml:space="preserve"> </v>
      </c>
      <c r="Y402" t="str">
        <f>IF([2]UNBOUNDCSV!C383="Wednesday",1," ")</f>
        <v xml:space="preserve"> </v>
      </c>
      <c r="Z402" t="str">
        <f>IF([2]UNBOUNDCSV!C383="Thursday",1," ")</f>
        <v xml:space="preserve"> </v>
      </c>
      <c r="AA402" t="str">
        <f>IF([2]UNBOUNDCSV!C383="Friday",1," ")</f>
        <v xml:space="preserve"> </v>
      </c>
      <c r="AB402" t="str">
        <f>IF([2]UNBOUNDCSV!C383="Saturday",1," ")</f>
        <v xml:space="preserve"> </v>
      </c>
      <c r="AC402" t="str">
        <f>IF([2]UNBOUNDCSV!C383="Sunday",1," ")</f>
        <v xml:space="preserve"> </v>
      </c>
    </row>
    <row r="403" spans="1:29" x14ac:dyDescent="0.25">
      <c r="A403" s="7" t="str">
        <f>[2]NOWPLAYING!A404</f>
        <v>kcook</v>
      </c>
      <c r="B403" t="str">
        <f>DATA_GOES_HERE!A400</f>
        <v xml:space="preserve"> Watercolor Portrait Making</v>
      </c>
      <c r="E403" s="9" t="str">
        <f>IF(DATA_GOES_HERE!F302,F403,"")</f>
        <v/>
      </c>
      <c r="F403" t="str">
        <f>DATA_GOES_HERE!AI400</f>
        <v>Explore your artistic side by capturing your own visage in watercolor.</v>
      </c>
      <c r="G403" s="1">
        <f>DATA_GOES_HERE!J400</f>
        <v>42493</v>
      </c>
      <c r="H403" s="1">
        <f>DATA_GOES_HERE!R400</f>
        <v>42493</v>
      </c>
      <c r="I403" s="1">
        <f t="shared" ca="1" si="10"/>
        <v>42423</v>
      </c>
      <c r="J403">
        <v>0</v>
      </c>
      <c r="K403" t="e">
        <f>VLOOKUP([2]UNBOUNDCSV!B482,[2]VENUEID!$A$2:$B$28,2,TRUE)</f>
        <v>#N/A</v>
      </c>
      <c r="L403" t="s">
        <v>161</v>
      </c>
      <c r="M403">
        <f>VLOOKUP(DATA_GOES_HERE!Y400,VENUEID!$A$2:$B$28,2,TRUE)</f>
        <v>32913</v>
      </c>
      <c r="N403">
        <f>VLOOKUP(DATA_GOES_HERE!AH400,eventTypeID!$A:$C,3,TRUE)</f>
        <v>11</v>
      </c>
      <c r="Q403" t="e">
        <f>VLOOKUP([2]UNBOUNDCSV!B400,[2]VENUEID!$A$2:$C$25,3,TRUE)</f>
        <v>#N/A</v>
      </c>
      <c r="R403" s="8" t="e">
        <f>[2]!Table1[[#This Row],[Time]]</f>
        <v>#REF!</v>
      </c>
      <c r="W403" t="str">
        <f>IF([2]UNBOUNDCSV!C384="Monday",1," ")</f>
        <v xml:space="preserve"> </v>
      </c>
      <c r="X403" t="str">
        <f>IF([2]UNBOUNDCSV!C384="Tuesday",1," ")</f>
        <v xml:space="preserve"> </v>
      </c>
      <c r="Y403" t="str">
        <f>IF([2]UNBOUNDCSV!C384="Wednesday",1," ")</f>
        <v xml:space="preserve"> </v>
      </c>
      <c r="Z403" t="str">
        <f>IF([2]UNBOUNDCSV!C384="Thursday",1," ")</f>
        <v xml:space="preserve"> </v>
      </c>
      <c r="AA403" t="str">
        <f>IF([2]UNBOUNDCSV!C384="Friday",1," ")</f>
        <v xml:space="preserve"> </v>
      </c>
      <c r="AB403" t="str">
        <f>IF([2]UNBOUNDCSV!C384="Saturday",1," ")</f>
        <v xml:space="preserve"> </v>
      </c>
      <c r="AC403" t="str">
        <f>IF([2]UNBOUNDCSV!C384="Sunday",1," ")</f>
        <v xml:space="preserve"> </v>
      </c>
    </row>
    <row r="404" spans="1:29" x14ac:dyDescent="0.25">
      <c r="A404" s="7"/>
      <c r="E404" s="9" t="str">
        <f>IF(DATA_GOES_HERE!F303,F404,"")</f>
        <v/>
      </c>
      <c r="G404" s="1"/>
      <c r="H404" s="1"/>
      <c r="I404" s="1"/>
      <c r="W404" t="str">
        <f>IF([2]UNBOUNDCSV!C385="Monday",1," ")</f>
        <v xml:space="preserve"> </v>
      </c>
      <c r="X404" t="str">
        <f>IF([2]UNBOUNDCSV!C385="Tuesday",1," ")</f>
        <v xml:space="preserve"> </v>
      </c>
      <c r="Y404" t="str">
        <f>IF([2]UNBOUNDCSV!C385="Wednesday",1," ")</f>
        <v xml:space="preserve"> </v>
      </c>
      <c r="Z404" t="str">
        <f>IF([2]UNBOUNDCSV!C385="Thursday",1," ")</f>
        <v xml:space="preserve"> </v>
      </c>
      <c r="AA404" t="str">
        <f>IF([2]UNBOUNDCSV!C385="Friday",1," ")</f>
        <v xml:space="preserve"> </v>
      </c>
      <c r="AB404" t="str">
        <f>IF([2]UNBOUNDCSV!C385="Saturday",1," ")</f>
        <v xml:space="preserve"> </v>
      </c>
      <c r="AC404" t="str">
        <f>IF([2]UNBOUNDCSV!C385="Sunday",1," ")</f>
        <v xml:space="preserve"> </v>
      </c>
    </row>
    <row r="405" spans="1:29" x14ac:dyDescent="0.25">
      <c r="A405" s="7"/>
      <c r="E405" s="9" t="str">
        <f>IF(DATA_GOES_HERE!F304,F405,"")</f>
        <v/>
      </c>
      <c r="G405" s="1"/>
      <c r="H405" s="1"/>
      <c r="I405" s="1"/>
      <c r="W405" t="str">
        <f>IF([2]UNBOUNDCSV!C386="Monday",1," ")</f>
        <v xml:space="preserve"> </v>
      </c>
      <c r="X405" t="str">
        <f>IF([2]UNBOUNDCSV!C386="Tuesday",1," ")</f>
        <v xml:space="preserve"> </v>
      </c>
      <c r="Y405" t="str">
        <f>IF([2]UNBOUNDCSV!C386="Wednesday",1," ")</f>
        <v xml:space="preserve"> </v>
      </c>
      <c r="Z405" t="str">
        <f>IF([2]UNBOUNDCSV!C386="Thursday",1," ")</f>
        <v xml:space="preserve"> </v>
      </c>
      <c r="AA405" t="str">
        <f>IF([2]UNBOUNDCSV!C386="Friday",1," ")</f>
        <v xml:space="preserve"> </v>
      </c>
      <c r="AB405" t="str">
        <f>IF([2]UNBOUNDCSV!C386="Saturday",1," ")</f>
        <v xml:space="preserve"> </v>
      </c>
      <c r="AC405" t="str">
        <f>IF([2]UNBOUNDCSV!C386="Sunday",1," ")</f>
        <v xml:space="preserve"> </v>
      </c>
    </row>
    <row r="406" spans="1:29" x14ac:dyDescent="0.25">
      <c r="A406" s="7"/>
      <c r="E406" s="9" t="str">
        <f>IF(DATA_GOES_HERE!F305,F406,"")</f>
        <v/>
      </c>
      <c r="G406" s="1"/>
      <c r="H406" s="1"/>
      <c r="I406" s="1"/>
      <c r="W406" t="str">
        <f>IF([2]UNBOUNDCSV!C387="Monday",1," ")</f>
        <v xml:space="preserve"> </v>
      </c>
      <c r="X406" t="str">
        <f>IF([2]UNBOUNDCSV!C387="Tuesday",1," ")</f>
        <v xml:space="preserve"> </v>
      </c>
      <c r="Y406" t="str">
        <f>IF([2]UNBOUNDCSV!C387="Wednesday",1," ")</f>
        <v xml:space="preserve"> </v>
      </c>
      <c r="Z406" t="str">
        <f>IF([2]UNBOUNDCSV!C387="Thursday",1," ")</f>
        <v xml:space="preserve"> </v>
      </c>
      <c r="AA406" t="str">
        <f>IF([2]UNBOUNDCSV!C387="Friday",1," ")</f>
        <v xml:space="preserve"> </v>
      </c>
      <c r="AB406" t="str">
        <f>IF([2]UNBOUNDCSV!C387="Saturday",1," ")</f>
        <v xml:space="preserve"> </v>
      </c>
      <c r="AC406" t="str">
        <f>IF([2]UNBOUNDCSV!C387="Sunday",1," ")</f>
        <v xml:space="preserve"> </v>
      </c>
    </row>
    <row r="407" spans="1:29" x14ac:dyDescent="0.25">
      <c r="A407" s="7"/>
      <c r="E407" s="9" t="str">
        <f>IF(DATA_GOES_HERE!F306,F407,"")</f>
        <v/>
      </c>
      <c r="G407" s="1"/>
      <c r="H407" s="1"/>
      <c r="I407" s="1"/>
      <c r="W407" t="str">
        <f>IF([2]UNBOUNDCSV!C388="Monday",1," ")</f>
        <v xml:space="preserve"> </v>
      </c>
      <c r="X407" t="str">
        <f>IF([2]UNBOUNDCSV!C388="Tuesday",1," ")</f>
        <v xml:space="preserve"> </v>
      </c>
      <c r="Y407" t="str">
        <f>IF([2]UNBOUNDCSV!C388="Wednesday",1," ")</f>
        <v xml:space="preserve"> </v>
      </c>
      <c r="Z407" t="str">
        <f>IF([2]UNBOUNDCSV!C388="Thursday",1," ")</f>
        <v xml:space="preserve"> </v>
      </c>
      <c r="AA407" t="str">
        <f>IF([2]UNBOUNDCSV!C388="Friday",1," ")</f>
        <v xml:space="preserve"> </v>
      </c>
      <c r="AB407" t="str">
        <f>IF([2]UNBOUNDCSV!C388="Saturday",1," ")</f>
        <v xml:space="preserve"> </v>
      </c>
      <c r="AC407" t="str">
        <f>IF([2]UNBOUNDCSV!C388="Sunday",1," ")</f>
        <v xml:space="preserve"> </v>
      </c>
    </row>
    <row r="408" spans="1:29" x14ac:dyDescent="0.25">
      <c r="A408" s="7"/>
      <c r="E408" s="9" t="str">
        <f>IF(DATA_GOES_HERE!F307,F408,"")</f>
        <v/>
      </c>
      <c r="G408" s="1"/>
      <c r="H408" s="1"/>
      <c r="I408" s="1"/>
      <c r="W408" t="str">
        <f>IF([2]UNBOUNDCSV!C389="Monday",1," ")</f>
        <v xml:space="preserve"> </v>
      </c>
      <c r="X408" t="str">
        <f>IF([2]UNBOUNDCSV!C389="Tuesday",1," ")</f>
        <v xml:space="preserve"> </v>
      </c>
      <c r="Y408" t="str">
        <f>IF([2]UNBOUNDCSV!C389="Wednesday",1," ")</f>
        <v xml:space="preserve"> </v>
      </c>
      <c r="Z408" t="str">
        <f>IF([2]UNBOUNDCSV!C389="Thursday",1," ")</f>
        <v xml:space="preserve"> </v>
      </c>
      <c r="AA408" t="str">
        <f>IF([2]UNBOUNDCSV!C389="Friday",1," ")</f>
        <v xml:space="preserve"> </v>
      </c>
      <c r="AB408" t="str">
        <f>IF([2]UNBOUNDCSV!C389="Saturday",1," ")</f>
        <v xml:space="preserve"> </v>
      </c>
      <c r="AC408" t="str">
        <f>IF([2]UNBOUNDCSV!C389="Sunday",1," ")</f>
        <v xml:space="preserve"> </v>
      </c>
    </row>
    <row r="409" spans="1:29" x14ac:dyDescent="0.25">
      <c r="A409" s="7"/>
      <c r="E409" s="9" t="str">
        <f>IF(DATA_GOES_HERE!F308,F409,"")</f>
        <v/>
      </c>
      <c r="G409" s="1"/>
      <c r="H409" s="1"/>
      <c r="I409" s="1"/>
      <c r="W409" t="str">
        <f>IF([2]UNBOUNDCSV!C390="Monday",1," ")</f>
        <v xml:space="preserve"> </v>
      </c>
      <c r="X409" t="str">
        <f>IF([2]UNBOUNDCSV!C390="Tuesday",1," ")</f>
        <v xml:space="preserve"> </v>
      </c>
      <c r="Y409" t="str">
        <f>IF([2]UNBOUNDCSV!C390="Wednesday",1," ")</f>
        <v xml:space="preserve"> </v>
      </c>
      <c r="Z409" t="str">
        <f>IF([2]UNBOUNDCSV!C390="Thursday",1," ")</f>
        <v xml:space="preserve"> </v>
      </c>
      <c r="AA409" t="str">
        <f>IF([2]UNBOUNDCSV!C390="Friday",1," ")</f>
        <v xml:space="preserve"> </v>
      </c>
      <c r="AB409" t="str">
        <f>IF([2]UNBOUNDCSV!C390="Saturday",1," ")</f>
        <v xml:space="preserve"> </v>
      </c>
      <c r="AC409" t="str">
        <f>IF([2]UNBOUNDCSV!C390="Sunday",1," ")</f>
        <v xml:space="preserve"> </v>
      </c>
    </row>
    <row r="410" spans="1:29" x14ac:dyDescent="0.25">
      <c r="A410" s="7"/>
      <c r="E410" s="9" t="str">
        <f>IF(DATA_GOES_HERE!F309,F410,"")</f>
        <v/>
      </c>
      <c r="G410" s="1"/>
      <c r="H410" s="1"/>
      <c r="I410" s="1"/>
      <c r="W410" t="str">
        <f>IF([2]UNBOUNDCSV!C391="Monday",1," ")</f>
        <v xml:space="preserve"> </v>
      </c>
      <c r="X410" t="str">
        <f>IF([2]UNBOUNDCSV!C391="Tuesday",1," ")</f>
        <v xml:space="preserve"> </v>
      </c>
      <c r="Y410" t="str">
        <f>IF([2]UNBOUNDCSV!C391="Wednesday",1," ")</f>
        <v xml:space="preserve"> </v>
      </c>
      <c r="Z410" t="str">
        <f>IF([2]UNBOUNDCSV!C391="Thursday",1," ")</f>
        <v xml:space="preserve"> </v>
      </c>
      <c r="AA410" t="str">
        <f>IF([2]UNBOUNDCSV!C391="Friday",1," ")</f>
        <v xml:space="preserve"> </v>
      </c>
      <c r="AB410" t="str">
        <f>IF([2]UNBOUNDCSV!C391="Saturday",1," ")</f>
        <v xml:space="preserve"> </v>
      </c>
      <c r="AC410" t="str">
        <f>IF([2]UNBOUNDCSV!C391="Sunday",1," ")</f>
        <v xml:space="preserve"> </v>
      </c>
    </row>
    <row r="411" spans="1:29" x14ac:dyDescent="0.25">
      <c r="A411" s="7"/>
      <c r="E411" s="9" t="str">
        <f>IF(DATA_GOES_HERE!F310,F411,"")</f>
        <v/>
      </c>
      <c r="G411" s="1"/>
      <c r="H411" s="1"/>
      <c r="I411" s="1"/>
      <c r="W411" t="str">
        <f>IF([2]UNBOUNDCSV!C392="Monday",1," ")</f>
        <v xml:space="preserve"> </v>
      </c>
      <c r="X411" t="str">
        <f>IF([2]UNBOUNDCSV!C392="Tuesday",1," ")</f>
        <v xml:space="preserve"> </v>
      </c>
      <c r="Y411" t="str">
        <f>IF([2]UNBOUNDCSV!C392="Wednesday",1," ")</f>
        <v xml:space="preserve"> </v>
      </c>
      <c r="Z411" t="str">
        <f>IF([2]UNBOUNDCSV!C392="Thursday",1," ")</f>
        <v xml:space="preserve"> </v>
      </c>
      <c r="AA411" t="str">
        <f>IF([2]UNBOUNDCSV!C392="Friday",1," ")</f>
        <v xml:space="preserve"> </v>
      </c>
      <c r="AB411" t="str">
        <f>IF([2]UNBOUNDCSV!C392="Saturday",1," ")</f>
        <v xml:space="preserve"> </v>
      </c>
      <c r="AC411" t="str">
        <f>IF([2]UNBOUNDCSV!C392="Sunday",1," ")</f>
        <v xml:space="preserve"> </v>
      </c>
    </row>
    <row r="412" spans="1:29" x14ac:dyDescent="0.25">
      <c r="A412" s="7"/>
      <c r="E412" s="9" t="str">
        <f>IF(DATA_GOES_HERE!F311,F412,"")</f>
        <v/>
      </c>
      <c r="G412" s="1"/>
      <c r="H412" s="1"/>
      <c r="I412" s="1"/>
      <c r="W412" t="str">
        <f>IF([2]UNBOUNDCSV!C393="Monday",1," ")</f>
        <v xml:space="preserve"> </v>
      </c>
      <c r="X412" t="str">
        <f>IF([2]UNBOUNDCSV!C393="Tuesday",1," ")</f>
        <v xml:space="preserve"> </v>
      </c>
      <c r="Y412" t="str">
        <f>IF([2]UNBOUNDCSV!C393="Wednesday",1," ")</f>
        <v xml:space="preserve"> </v>
      </c>
      <c r="Z412" t="str">
        <f>IF([2]UNBOUNDCSV!C393="Thursday",1," ")</f>
        <v xml:space="preserve"> </v>
      </c>
      <c r="AA412" t="str">
        <f>IF([2]UNBOUNDCSV!C393="Friday",1," ")</f>
        <v xml:space="preserve"> </v>
      </c>
      <c r="AB412" t="str">
        <f>IF([2]UNBOUNDCSV!C393="Saturday",1," ")</f>
        <v xml:space="preserve"> </v>
      </c>
      <c r="AC412" t="str">
        <f>IF([2]UNBOUNDCSV!C393="Sunday",1," ")</f>
        <v xml:space="preserve"> </v>
      </c>
    </row>
    <row r="413" spans="1:29" x14ac:dyDescent="0.25">
      <c r="A413" s="7"/>
      <c r="E413" s="9" t="str">
        <f>IF(DATA_GOES_HERE!F312,F413,"")</f>
        <v/>
      </c>
      <c r="G413" s="1"/>
      <c r="H413" s="1"/>
      <c r="I413" s="1"/>
      <c r="W413" t="str">
        <f>IF([2]UNBOUNDCSV!C394="Monday",1," ")</f>
        <v xml:space="preserve"> </v>
      </c>
      <c r="X413" t="str">
        <f>IF([2]UNBOUNDCSV!C394="Tuesday",1," ")</f>
        <v xml:space="preserve"> </v>
      </c>
      <c r="Y413" t="str">
        <f>IF([2]UNBOUNDCSV!C394="Wednesday",1," ")</f>
        <v xml:space="preserve"> </v>
      </c>
      <c r="Z413" t="str">
        <f>IF([2]UNBOUNDCSV!C394="Thursday",1," ")</f>
        <v xml:space="preserve"> </v>
      </c>
      <c r="AA413" t="str">
        <f>IF([2]UNBOUNDCSV!C394="Friday",1," ")</f>
        <v xml:space="preserve"> </v>
      </c>
      <c r="AB413" t="str">
        <f>IF([2]UNBOUNDCSV!C394="Saturday",1," ")</f>
        <v xml:space="preserve"> </v>
      </c>
      <c r="AC413" t="str">
        <f>IF([2]UNBOUNDCSV!C394="Sunday",1," ")</f>
        <v xml:space="preserve"> </v>
      </c>
    </row>
    <row r="414" spans="1:29" x14ac:dyDescent="0.25">
      <c r="A414" s="7"/>
      <c r="E414" s="9" t="str">
        <f>IF(DATA_GOES_HERE!F313,F414,"")</f>
        <v/>
      </c>
      <c r="G414" s="1"/>
      <c r="H414" s="1"/>
      <c r="I414" s="1"/>
      <c r="W414" t="str">
        <f>IF([2]UNBOUNDCSV!C395="Monday",1," ")</f>
        <v xml:space="preserve"> </v>
      </c>
      <c r="X414" t="str">
        <f>IF([2]UNBOUNDCSV!C395="Tuesday",1," ")</f>
        <v xml:space="preserve"> </v>
      </c>
      <c r="Y414" t="str">
        <f>IF([2]UNBOUNDCSV!C395="Wednesday",1," ")</f>
        <v xml:space="preserve"> </v>
      </c>
      <c r="Z414" t="str">
        <f>IF([2]UNBOUNDCSV!C395="Thursday",1," ")</f>
        <v xml:space="preserve"> </v>
      </c>
      <c r="AA414" t="str">
        <f>IF([2]UNBOUNDCSV!C395="Friday",1," ")</f>
        <v xml:space="preserve"> </v>
      </c>
      <c r="AB414" t="str">
        <f>IF([2]UNBOUNDCSV!C395="Saturday",1," ")</f>
        <v xml:space="preserve"> </v>
      </c>
      <c r="AC414" t="str">
        <f>IF([2]UNBOUNDCSV!C395="Sunday",1," ")</f>
        <v xml:space="preserve"> </v>
      </c>
    </row>
    <row r="415" spans="1:29" x14ac:dyDescent="0.25">
      <c r="A415" s="7"/>
      <c r="E415" s="9" t="str">
        <f>IF(DATA_GOES_HERE!F314,F415,"")</f>
        <v/>
      </c>
      <c r="G415" s="1"/>
      <c r="H415" s="1"/>
      <c r="I415" s="1"/>
      <c r="W415" t="str">
        <f>IF([2]UNBOUNDCSV!C396="Monday",1," ")</f>
        <v xml:space="preserve"> </v>
      </c>
      <c r="X415" t="str">
        <f>IF([2]UNBOUNDCSV!C396="Tuesday",1," ")</f>
        <v xml:space="preserve"> </v>
      </c>
      <c r="Y415" t="str">
        <f>IF([2]UNBOUNDCSV!C396="Wednesday",1," ")</f>
        <v xml:space="preserve"> </v>
      </c>
      <c r="Z415" t="str">
        <f>IF([2]UNBOUNDCSV!C396="Thursday",1," ")</f>
        <v xml:space="preserve"> </v>
      </c>
      <c r="AA415" t="str">
        <f>IF([2]UNBOUNDCSV!C396="Friday",1," ")</f>
        <v xml:space="preserve"> </v>
      </c>
      <c r="AB415" t="str">
        <f>IF([2]UNBOUNDCSV!C396="Saturday",1," ")</f>
        <v xml:space="preserve"> </v>
      </c>
      <c r="AC415" t="str">
        <f>IF([2]UNBOUNDCSV!C396="Sunday",1," ")</f>
        <v xml:space="preserve"> </v>
      </c>
    </row>
    <row r="416" spans="1:29" x14ac:dyDescent="0.25">
      <c r="A416" s="7"/>
      <c r="E416" s="9" t="str">
        <f>IF(DATA_GOES_HERE!F315,F416,"")</f>
        <v/>
      </c>
      <c r="G416" s="1"/>
      <c r="H416" s="1"/>
      <c r="I416" s="1"/>
      <c r="W416" t="str">
        <f>IF([2]UNBOUNDCSV!C397="Monday",1," ")</f>
        <v xml:space="preserve"> </v>
      </c>
      <c r="X416" t="str">
        <f>IF([2]UNBOUNDCSV!C397="Tuesday",1," ")</f>
        <v xml:space="preserve"> </v>
      </c>
      <c r="Y416" t="str">
        <f>IF([2]UNBOUNDCSV!C397="Wednesday",1," ")</f>
        <v xml:space="preserve"> </v>
      </c>
      <c r="Z416" t="str">
        <f>IF([2]UNBOUNDCSV!C397="Thursday",1," ")</f>
        <v xml:space="preserve"> </v>
      </c>
      <c r="AA416" t="str">
        <f>IF([2]UNBOUNDCSV!C397="Friday",1," ")</f>
        <v xml:space="preserve"> </v>
      </c>
      <c r="AB416" t="str">
        <f>IF([2]UNBOUNDCSV!C397="Saturday",1," ")</f>
        <v xml:space="preserve"> </v>
      </c>
      <c r="AC416" t="str">
        <f>IF([2]UNBOUNDCSV!C397="Sunday",1," ")</f>
        <v xml:space="preserve"> </v>
      </c>
    </row>
    <row r="417" spans="1:29" x14ac:dyDescent="0.25">
      <c r="A417" s="7"/>
      <c r="E417" s="9" t="str">
        <f>IF(DATA_GOES_HERE!F316,F417,"")</f>
        <v/>
      </c>
      <c r="G417" s="1"/>
      <c r="H417" s="1"/>
      <c r="I417" s="1"/>
      <c r="W417" t="str">
        <f>IF([2]UNBOUNDCSV!C398="Monday",1," ")</f>
        <v xml:space="preserve"> </v>
      </c>
      <c r="X417" t="str">
        <f>IF([2]UNBOUNDCSV!C398="Tuesday",1," ")</f>
        <v xml:space="preserve"> </v>
      </c>
      <c r="Y417" t="str">
        <f>IF([2]UNBOUNDCSV!C398="Wednesday",1," ")</f>
        <v xml:space="preserve"> </v>
      </c>
      <c r="Z417" t="str">
        <f>IF([2]UNBOUNDCSV!C398="Thursday",1," ")</f>
        <v xml:space="preserve"> </v>
      </c>
      <c r="AA417" t="str">
        <f>IF([2]UNBOUNDCSV!C398="Friday",1," ")</f>
        <v xml:space="preserve"> </v>
      </c>
      <c r="AB417" t="str">
        <f>IF([2]UNBOUNDCSV!C398="Saturday",1," ")</f>
        <v xml:space="preserve"> </v>
      </c>
      <c r="AC417" t="str">
        <f>IF([2]UNBOUNDCSV!C398="Sunday",1," ")</f>
        <v xml:space="preserve"> </v>
      </c>
    </row>
    <row r="418" spans="1:29" x14ac:dyDescent="0.25">
      <c r="A418" s="7"/>
      <c r="E418" s="9" t="str">
        <f>IF(DATA_GOES_HERE!F317,F418,"")</f>
        <v/>
      </c>
      <c r="G418" s="1"/>
      <c r="H418" s="1"/>
      <c r="I418" s="1"/>
      <c r="W418" t="str">
        <f>IF([2]UNBOUNDCSV!C399="Monday",1," ")</f>
        <v xml:space="preserve"> </v>
      </c>
      <c r="X418" t="str">
        <f>IF([2]UNBOUNDCSV!C399="Tuesday",1," ")</f>
        <v xml:space="preserve"> </v>
      </c>
      <c r="Y418" t="str">
        <f>IF([2]UNBOUNDCSV!C399="Wednesday",1," ")</f>
        <v xml:space="preserve"> </v>
      </c>
      <c r="Z418" t="str">
        <f>IF([2]UNBOUNDCSV!C399="Thursday",1," ")</f>
        <v xml:space="preserve"> </v>
      </c>
      <c r="AA418" t="str">
        <f>IF([2]UNBOUNDCSV!C399="Friday",1," ")</f>
        <v xml:space="preserve"> </v>
      </c>
      <c r="AB418" t="str">
        <f>IF([2]UNBOUNDCSV!C399="Saturday",1," ")</f>
        <v xml:space="preserve"> </v>
      </c>
      <c r="AC418" t="str">
        <f>IF([2]UNBOUNDCSV!C399="Sunday",1," ")</f>
        <v xml:space="preserve"> </v>
      </c>
    </row>
    <row r="419" spans="1:29" x14ac:dyDescent="0.25">
      <c r="A419" s="7"/>
      <c r="E419" s="9" t="str">
        <f>IF(DATA_GOES_HERE!F318,F419,"")</f>
        <v/>
      </c>
      <c r="G419" s="1"/>
      <c r="H419" s="1"/>
      <c r="I419" s="1"/>
      <c r="W419" t="str">
        <f>IF([2]UNBOUNDCSV!C400="Monday",1," ")</f>
        <v xml:space="preserve"> </v>
      </c>
      <c r="X419" t="str">
        <f>IF([2]UNBOUNDCSV!C400="Tuesday",1," ")</f>
        <v xml:space="preserve"> </v>
      </c>
      <c r="Y419" t="str">
        <f>IF([2]UNBOUNDCSV!C400="Wednesday",1," ")</f>
        <v xml:space="preserve"> </v>
      </c>
      <c r="Z419" t="str">
        <f>IF([2]UNBOUNDCSV!C400="Thursday",1," ")</f>
        <v xml:space="preserve"> </v>
      </c>
      <c r="AA419" t="str">
        <f>IF([2]UNBOUNDCSV!C400="Friday",1," ")</f>
        <v xml:space="preserve"> </v>
      </c>
      <c r="AB419" t="str">
        <f>IF([2]UNBOUNDCSV!C400="Saturday",1," ")</f>
        <v xml:space="preserve"> </v>
      </c>
      <c r="AC419" t="str">
        <f>IF([2]UNBOUNDCSV!C400="Sunday",1," ")</f>
        <v xml:space="preserve"> </v>
      </c>
    </row>
    <row r="420" spans="1:29" x14ac:dyDescent="0.25">
      <c r="A420" s="7"/>
      <c r="G420" s="1"/>
      <c r="H420" s="1"/>
      <c r="I420" s="1"/>
    </row>
    <row r="421" spans="1:29" x14ac:dyDescent="0.25">
      <c r="A421" s="7"/>
      <c r="G421" s="1"/>
      <c r="H421" s="1"/>
      <c r="I421" s="1"/>
    </row>
    <row r="422" spans="1:29" x14ac:dyDescent="0.25">
      <c r="A422" s="7"/>
      <c r="G422" s="1"/>
      <c r="H422" s="1"/>
      <c r="I422" s="1"/>
    </row>
    <row r="423" spans="1:29" x14ac:dyDescent="0.25">
      <c r="A423" s="7"/>
      <c r="G423" s="1"/>
      <c r="H423" s="1"/>
      <c r="I423" s="1"/>
    </row>
    <row r="424" spans="1:29" x14ac:dyDescent="0.25">
      <c r="A424" s="7"/>
      <c r="G424" s="1"/>
      <c r="H424" s="1"/>
      <c r="I424" s="1"/>
    </row>
    <row r="425" spans="1:29" x14ac:dyDescent="0.25">
      <c r="A425" s="7"/>
      <c r="G425" s="1"/>
      <c r="H425" s="1"/>
      <c r="I425" s="1"/>
    </row>
    <row r="426" spans="1:29" x14ac:dyDescent="0.25">
      <c r="A426" s="7"/>
      <c r="G426" s="1"/>
      <c r="H426" s="1"/>
      <c r="I426" s="1"/>
    </row>
    <row r="427" spans="1:29" x14ac:dyDescent="0.25">
      <c r="A427" s="7"/>
      <c r="G427" s="1"/>
      <c r="H427" s="1"/>
      <c r="I427" s="1"/>
    </row>
    <row r="428" spans="1:29" x14ac:dyDescent="0.25">
      <c r="A428" s="7"/>
      <c r="G428" s="1"/>
      <c r="H428" s="1"/>
      <c r="I428" s="1"/>
    </row>
    <row r="429" spans="1:29" x14ac:dyDescent="0.25">
      <c r="A429" s="7"/>
      <c r="G429" s="1"/>
      <c r="H429" s="1"/>
      <c r="I429" s="1"/>
    </row>
    <row r="430" spans="1:29" x14ac:dyDescent="0.25">
      <c r="A430" s="7"/>
      <c r="G430" s="1"/>
      <c r="H430" s="1"/>
      <c r="I430" s="1"/>
    </row>
    <row r="431" spans="1:29" x14ac:dyDescent="0.25">
      <c r="A431" s="7"/>
      <c r="G431" s="1"/>
      <c r="H431" s="1"/>
      <c r="I431" s="1"/>
    </row>
    <row r="432" spans="1:29" x14ac:dyDescent="0.25">
      <c r="A432" s="7"/>
      <c r="G432" s="1"/>
      <c r="H432" s="1"/>
      <c r="I432" s="1"/>
    </row>
    <row r="433" spans="1:9" x14ac:dyDescent="0.25">
      <c r="A433" s="7"/>
      <c r="G433" s="1"/>
      <c r="H433" s="1"/>
      <c r="I433" s="1"/>
    </row>
    <row r="434" spans="1:9" x14ac:dyDescent="0.25">
      <c r="A434" s="7"/>
      <c r="G434" s="1"/>
      <c r="H434" s="1"/>
      <c r="I434" s="1"/>
    </row>
    <row r="435" spans="1:9" x14ac:dyDescent="0.25">
      <c r="A435" s="7"/>
      <c r="G435" s="1"/>
      <c r="H435" s="1"/>
      <c r="I435" s="1"/>
    </row>
    <row r="436" spans="1:9" x14ac:dyDescent="0.25">
      <c r="A436" s="7"/>
      <c r="G436" s="1"/>
      <c r="H436" s="1"/>
      <c r="I436" s="1"/>
    </row>
    <row r="437" spans="1:9" x14ac:dyDescent="0.25">
      <c r="A437" s="7"/>
      <c r="G437" s="1"/>
      <c r="H437" s="1"/>
      <c r="I437" s="1"/>
    </row>
    <row r="438" spans="1:9" x14ac:dyDescent="0.25">
      <c r="A438" s="7"/>
      <c r="G438" s="1"/>
      <c r="H438" s="1"/>
      <c r="I438" s="1"/>
    </row>
    <row r="439" spans="1:9" x14ac:dyDescent="0.25">
      <c r="A439" s="7"/>
      <c r="G439" s="1"/>
      <c r="H439" s="1"/>
      <c r="I439" s="1"/>
    </row>
    <row r="440" spans="1:9" x14ac:dyDescent="0.25">
      <c r="A440" s="7"/>
      <c r="G440" s="1"/>
      <c r="H440" s="1"/>
      <c r="I440" s="1"/>
    </row>
    <row r="441" spans="1:9" x14ac:dyDescent="0.25">
      <c r="A441" s="7"/>
      <c r="G441" s="1"/>
      <c r="H441" s="1"/>
      <c r="I441" s="1"/>
    </row>
    <row r="442" spans="1:9" x14ac:dyDescent="0.25">
      <c r="A442" s="7"/>
      <c r="G442" s="1"/>
      <c r="H442" s="1"/>
      <c r="I442" s="1"/>
    </row>
    <row r="443" spans="1:9" x14ac:dyDescent="0.25">
      <c r="A443" s="7"/>
      <c r="G443" s="1"/>
      <c r="H443" s="1"/>
      <c r="I443" s="1"/>
    </row>
    <row r="444" spans="1:9" x14ac:dyDescent="0.25">
      <c r="A444" s="7"/>
      <c r="G444" s="1"/>
      <c r="H444" s="1"/>
      <c r="I444" s="1"/>
    </row>
    <row r="445" spans="1:9" x14ac:dyDescent="0.25">
      <c r="A445" s="7"/>
      <c r="G445" s="1"/>
      <c r="H445" s="1"/>
      <c r="I445" s="1"/>
    </row>
    <row r="446" spans="1:9" x14ac:dyDescent="0.25">
      <c r="A446" s="7"/>
      <c r="G446" s="1"/>
      <c r="H446" s="1"/>
      <c r="I446" s="1"/>
    </row>
    <row r="447" spans="1:9" x14ac:dyDescent="0.25">
      <c r="A447" s="7"/>
      <c r="G447" s="1"/>
      <c r="H447" s="1"/>
      <c r="I447" s="1"/>
    </row>
    <row r="448" spans="1:9" x14ac:dyDescent="0.25">
      <c r="A448" s="7"/>
      <c r="G448" s="1"/>
      <c r="H448" s="1"/>
      <c r="I448" s="1"/>
    </row>
    <row r="449" spans="1:9" x14ac:dyDescent="0.25">
      <c r="A449" s="7"/>
      <c r="G449" s="1"/>
      <c r="H449" s="1"/>
      <c r="I449" s="1"/>
    </row>
    <row r="450" spans="1:9" x14ac:dyDescent="0.25">
      <c r="A450" s="7"/>
      <c r="G450" s="1"/>
      <c r="H450" s="1"/>
      <c r="I450" s="1"/>
    </row>
    <row r="451" spans="1:9" x14ac:dyDescent="0.25">
      <c r="A451" s="7"/>
      <c r="G451" s="1"/>
      <c r="H451" s="1"/>
      <c r="I451" s="1"/>
    </row>
    <row r="452" spans="1:9" x14ac:dyDescent="0.25">
      <c r="A452" s="7"/>
      <c r="G452" s="1"/>
      <c r="H452" s="1"/>
      <c r="I452" s="1"/>
    </row>
    <row r="453" spans="1:9" x14ac:dyDescent="0.25">
      <c r="A453" s="7"/>
      <c r="G453" s="1"/>
      <c r="H453" s="1"/>
      <c r="I453" s="1"/>
    </row>
    <row r="454" spans="1:9" x14ac:dyDescent="0.25">
      <c r="A454" s="7"/>
      <c r="G454" s="1"/>
      <c r="H454" s="1"/>
      <c r="I454" s="1"/>
    </row>
    <row r="455" spans="1:9" x14ac:dyDescent="0.25">
      <c r="A455" s="7"/>
      <c r="G455" s="1"/>
      <c r="H455" s="1"/>
      <c r="I455" s="1"/>
    </row>
    <row r="456" spans="1:9" x14ac:dyDescent="0.25">
      <c r="A456" s="7"/>
      <c r="G456" s="1"/>
      <c r="H456" s="1"/>
      <c r="I456" s="1"/>
    </row>
    <row r="457" spans="1:9" x14ac:dyDescent="0.25">
      <c r="A457" s="7"/>
      <c r="G457" s="1"/>
      <c r="H457" s="1"/>
      <c r="I457" s="1"/>
    </row>
    <row r="458" spans="1:9" x14ac:dyDescent="0.25">
      <c r="A458" s="7"/>
      <c r="G458" s="1"/>
      <c r="H458" s="1"/>
      <c r="I458" s="1"/>
    </row>
    <row r="459" spans="1:9" x14ac:dyDescent="0.25">
      <c r="A459" s="7"/>
      <c r="G459" s="1"/>
      <c r="H459" s="1"/>
      <c r="I459" s="1"/>
    </row>
    <row r="460" spans="1:9" x14ac:dyDescent="0.25">
      <c r="A460" s="7"/>
      <c r="G460" s="1"/>
      <c r="H460" s="1"/>
      <c r="I460" s="1"/>
    </row>
    <row r="461" spans="1:9" x14ac:dyDescent="0.25">
      <c r="A461" s="7"/>
      <c r="G461" s="1"/>
      <c r="H461" s="1"/>
      <c r="I461" s="1"/>
    </row>
    <row r="462" spans="1:9" x14ac:dyDescent="0.25">
      <c r="A462" s="7"/>
      <c r="G462" s="1"/>
      <c r="H462" s="1"/>
      <c r="I462" s="1"/>
    </row>
    <row r="463" spans="1:9" x14ac:dyDescent="0.25">
      <c r="A463" s="7"/>
      <c r="G463" s="1"/>
      <c r="H463" s="1"/>
      <c r="I463" s="1"/>
    </row>
    <row r="464" spans="1:9" x14ac:dyDescent="0.25">
      <c r="A464" s="7"/>
      <c r="G464" s="1"/>
      <c r="H464" s="1"/>
      <c r="I464" s="1"/>
    </row>
    <row r="465" spans="1:9" x14ac:dyDescent="0.25">
      <c r="A465" s="7"/>
      <c r="G465" s="1"/>
      <c r="H465" s="1"/>
      <c r="I465" s="1"/>
    </row>
    <row r="466" spans="1:9" x14ac:dyDescent="0.25">
      <c r="A466" s="7"/>
      <c r="G466" s="1"/>
      <c r="H466" s="1"/>
      <c r="I466" s="1"/>
    </row>
    <row r="467" spans="1:9" x14ac:dyDescent="0.25">
      <c r="A467" s="7"/>
      <c r="G467" s="1"/>
      <c r="H467" s="1"/>
      <c r="I467" s="1"/>
    </row>
    <row r="468" spans="1:9" x14ac:dyDescent="0.25">
      <c r="A468" s="7"/>
      <c r="G468" s="1"/>
      <c r="H468" s="1"/>
      <c r="I468" s="1"/>
    </row>
    <row r="469" spans="1:9" x14ac:dyDescent="0.25">
      <c r="A469" s="7"/>
      <c r="G469" s="1"/>
      <c r="H469" s="1"/>
      <c r="I469" s="1"/>
    </row>
    <row r="470" spans="1:9" x14ac:dyDescent="0.25">
      <c r="A470" s="7"/>
      <c r="G470" s="1"/>
      <c r="H470" s="1"/>
      <c r="I470" s="1"/>
    </row>
    <row r="471" spans="1:9" x14ac:dyDescent="0.25">
      <c r="A471" s="7"/>
      <c r="G471" s="1"/>
      <c r="H471" s="1"/>
      <c r="I471" s="1"/>
    </row>
    <row r="472" spans="1:9" x14ac:dyDescent="0.25">
      <c r="A472" s="7"/>
      <c r="G472" s="1"/>
      <c r="H472" s="1"/>
      <c r="I472" s="1"/>
    </row>
    <row r="473" spans="1:9" x14ac:dyDescent="0.25">
      <c r="A473" s="7"/>
      <c r="G473" s="1"/>
      <c r="H473" s="1"/>
      <c r="I473" s="1"/>
    </row>
    <row r="474" spans="1:9" x14ac:dyDescent="0.25">
      <c r="A474" s="7"/>
      <c r="G474" s="1"/>
      <c r="H474" s="1"/>
      <c r="I474" s="1"/>
    </row>
    <row r="475" spans="1:9" x14ac:dyDescent="0.25">
      <c r="A475" s="7"/>
      <c r="G475" s="1"/>
      <c r="H475" s="1"/>
      <c r="I475" s="1"/>
    </row>
    <row r="476" spans="1:9" x14ac:dyDescent="0.25">
      <c r="A476" s="7"/>
      <c r="G476" s="1"/>
      <c r="H476" s="1"/>
      <c r="I476" s="1"/>
    </row>
    <row r="477" spans="1:9" x14ac:dyDescent="0.25">
      <c r="A477" s="7"/>
      <c r="G477" s="1"/>
      <c r="H477" s="1"/>
      <c r="I477" s="1"/>
    </row>
    <row r="478" spans="1:9" x14ac:dyDescent="0.25">
      <c r="A478" s="7"/>
      <c r="G478" s="1"/>
      <c r="H478" s="1"/>
      <c r="I478" s="1"/>
    </row>
    <row r="479" spans="1:9" x14ac:dyDescent="0.25">
      <c r="A479" s="7"/>
      <c r="G479" s="1"/>
      <c r="H479" s="1"/>
      <c r="I479" s="1"/>
    </row>
    <row r="480" spans="1:9" x14ac:dyDescent="0.25">
      <c r="A480" s="7"/>
      <c r="G480" s="1"/>
      <c r="H480" s="1"/>
      <c r="I480" s="1"/>
    </row>
    <row r="481" spans="1:9" x14ac:dyDescent="0.25">
      <c r="A481" s="7"/>
      <c r="G481" s="1"/>
      <c r="H481" s="1"/>
      <c r="I481" s="1"/>
    </row>
    <row r="482" spans="1:9" x14ac:dyDescent="0.25">
      <c r="A482" s="7"/>
      <c r="G482" s="1"/>
      <c r="H482" s="1"/>
      <c r="I482" s="1"/>
    </row>
    <row r="483" spans="1:9" x14ac:dyDescent="0.25">
      <c r="A483" s="7"/>
      <c r="G483" s="1"/>
      <c r="H483" s="1"/>
      <c r="I483" s="1"/>
    </row>
    <row r="484" spans="1:9" x14ac:dyDescent="0.25">
      <c r="A484" s="7"/>
      <c r="G484" s="1"/>
      <c r="H484" s="1"/>
      <c r="I484" s="1"/>
    </row>
    <row r="485" spans="1:9" x14ac:dyDescent="0.25">
      <c r="A485" s="7"/>
      <c r="G485" s="1"/>
      <c r="H485" s="1"/>
      <c r="I485" s="1"/>
    </row>
    <row r="486" spans="1:9" x14ac:dyDescent="0.25">
      <c r="A486" s="7"/>
      <c r="G486" s="1"/>
      <c r="H486" s="1"/>
      <c r="I486" s="1"/>
    </row>
    <row r="487" spans="1:9" x14ac:dyDescent="0.25">
      <c r="A487" s="7"/>
      <c r="G487" s="1"/>
      <c r="H487" s="1"/>
      <c r="I487" s="1"/>
    </row>
    <row r="488" spans="1:9" x14ac:dyDescent="0.25">
      <c r="A488" s="7"/>
      <c r="G488" s="1"/>
      <c r="H488" s="1"/>
      <c r="I488" s="1"/>
    </row>
    <row r="489" spans="1:9" x14ac:dyDescent="0.25">
      <c r="A489" s="7"/>
      <c r="G489" s="1"/>
      <c r="H489" s="1"/>
      <c r="I489" s="1"/>
    </row>
    <row r="490" spans="1:9" x14ac:dyDescent="0.25">
      <c r="A490" s="7"/>
      <c r="G490" s="1"/>
      <c r="H490" s="1"/>
      <c r="I490" s="1"/>
    </row>
    <row r="491" spans="1:9" x14ac:dyDescent="0.25">
      <c r="A491" s="7"/>
      <c r="G491" s="1"/>
      <c r="H491" s="1"/>
      <c r="I491" s="1"/>
    </row>
    <row r="492" spans="1:9" x14ac:dyDescent="0.25">
      <c r="A492" s="7"/>
      <c r="G492" s="1"/>
      <c r="H492" s="1"/>
      <c r="I492" s="1"/>
    </row>
    <row r="493" spans="1:9" x14ac:dyDescent="0.25">
      <c r="A493" s="7"/>
      <c r="G493" s="1"/>
      <c r="H493" s="1"/>
      <c r="I493" s="1"/>
    </row>
    <row r="494" spans="1:9" x14ac:dyDescent="0.25">
      <c r="A494" s="7"/>
      <c r="G494" s="1"/>
      <c r="H494" s="1"/>
      <c r="I494" s="1"/>
    </row>
    <row r="495" spans="1:9" x14ac:dyDescent="0.25">
      <c r="A495" s="7"/>
      <c r="G495" s="1"/>
      <c r="H495" s="1"/>
      <c r="I495" s="1"/>
    </row>
    <row r="496" spans="1:9" x14ac:dyDescent="0.25">
      <c r="A496" s="7"/>
      <c r="G496" s="1"/>
      <c r="H496" s="1"/>
      <c r="I496" s="1"/>
    </row>
    <row r="497" spans="1:9" x14ac:dyDescent="0.25">
      <c r="A497" s="7"/>
      <c r="G497" s="1"/>
      <c r="H497" s="1"/>
      <c r="I497" s="1"/>
    </row>
    <row r="498" spans="1:9" x14ac:dyDescent="0.25">
      <c r="A498" s="7"/>
      <c r="G498" s="1"/>
      <c r="H498" s="1"/>
      <c r="I498" s="1"/>
    </row>
    <row r="499" spans="1:9" x14ac:dyDescent="0.25">
      <c r="A499" s="7"/>
      <c r="G499" s="1"/>
      <c r="H499" s="1"/>
      <c r="I499"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DATA_GOES_HERE</vt:lpstr>
      <vt:lpstr>WORD</vt:lpstr>
      <vt:lpstr>X-BEDEWORK-VALUES</vt:lpstr>
      <vt:lpstr>VENUEID</vt:lpstr>
      <vt:lpstr>eventTypeID</vt:lpstr>
      <vt:lpstr>DESTINATION</vt:lpstr>
      <vt:lpstr>DATA_GOES_HERE!eventsFeed</vt:lpstr>
      <vt:lpstr>LOCATIONS</vt:lpstr>
    </vt:vector>
  </TitlesOfParts>
  <Company>Metro Nashville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Cook, Kyle (Library)</dc:creator>
  <cp:lastModifiedBy>Cook, Kyle (Library)</cp:lastModifiedBy>
  <dcterms:created xsi:type="dcterms:W3CDTF">2015-04-06T17:43:15Z</dcterms:created>
  <dcterms:modified xsi:type="dcterms:W3CDTF">2016-02-23T22:45:56Z</dcterms:modified>
</cp:coreProperties>
</file>