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ylet\Documents\GitHub\equitable-distribution\"/>
    </mc:Choice>
  </mc:AlternateContent>
  <xr:revisionPtr revIDLastSave="0" documentId="13_ncr:1_{403F289C-C1CE-460D-981C-D04D90AB2D58}" xr6:coauthVersionLast="47" xr6:coauthVersionMax="47" xr10:uidLastSave="{00000000-0000-0000-0000-000000000000}"/>
  <bookViews>
    <workbookView xWindow="-110" yWindow="-110" windowWidth="19420" windowHeight="10300" xr2:uid="{C203B1D9-A441-4F76-A4FC-797AD900F99A}"/>
  </bookViews>
  <sheets>
    <sheet name="Distribution Formula" sheetId="2" r:id="rId1"/>
    <sheet name="Explanation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B12" i="2"/>
  <c r="C2" i="2" s="1"/>
  <c r="D2" i="2" s="1"/>
  <c r="C8" i="2" l="1"/>
  <c r="D8" i="2" s="1"/>
  <c r="C6" i="2"/>
  <c r="D6" i="2" s="1"/>
  <c r="C5" i="2"/>
  <c r="D5" i="2" s="1"/>
  <c r="C9" i="2"/>
  <c r="D9" i="2" s="1"/>
  <c r="C7" i="2"/>
  <c r="D7" i="2" s="1"/>
  <c r="C4" i="2"/>
  <c r="D4" i="2" s="1"/>
  <c r="C11" i="2"/>
  <c r="D11" i="2" s="1"/>
  <c r="C3" i="2"/>
  <c r="D3" i="2" s="1"/>
  <c r="C10" i="2"/>
  <c r="D10" i="2" s="1"/>
  <c r="C12" i="2" l="1"/>
  <c r="D12" i="2"/>
  <c r="E11" i="2" s="1"/>
  <c r="E9" i="2" l="1"/>
  <c r="E6" i="2"/>
  <c r="E10" i="2"/>
  <c r="E7" i="2"/>
  <c r="E5" i="2"/>
  <c r="E3" i="2"/>
  <c r="E4" i="2"/>
  <c r="E8" i="2"/>
  <c r="E12" i="2" l="1"/>
  <c r="F2" i="2" s="1"/>
  <c r="G2" i="2" s="1"/>
  <c r="F10" i="2" l="1"/>
  <c r="G10" i="2" s="1"/>
  <c r="F5" i="2"/>
  <c r="G5" i="2" s="1"/>
  <c r="F9" i="2"/>
  <c r="G9" i="2" s="1"/>
  <c r="F7" i="2"/>
  <c r="G7" i="2" s="1"/>
  <c r="F4" i="2"/>
  <c r="G4" i="2" s="1"/>
  <c r="F6" i="2"/>
  <c r="G6" i="2" s="1"/>
  <c r="F3" i="2"/>
  <c r="G3" i="2" s="1"/>
  <c r="F8" i="2"/>
  <c r="G8" i="2" s="1"/>
  <c r="F11" i="2"/>
  <c r="G11" i="2" s="1"/>
  <c r="F12" i="2" l="1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Scheer</author>
  </authors>
  <commentList>
    <comment ref="A16" authorId="0" shapeId="0" xr:uid="{41723940-C782-4E6E-91B5-F76940FDD971}">
      <text>
        <r>
          <rPr>
            <b/>
            <sz val="9"/>
            <color indexed="81"/>
            <rFont val="Tahoma"/>
            <family val="2"/>
          </rPr>
          <t>Kyle Scheer:</t>
        </r>
        <r>
          <rPr>
            <sz val="9"/>
            <color indexed="81"/>
            <rFont val="Tahoma"/>
            <family val="2"/>
          </rPr>
          <t xml:space="preserve">
Variation Level should be no less than 1, and is typically between 1 and 2. The higher the number, the more the variation</t>
        </r>
      </text>
    </comment>
  </commentList>
</comments>
</file>

<file path=xl/sharedStrings.xml><?xml version="1.0" encoding="utf-8"?>
<sst xmlns="http://schemas.openxmlformats.org/spreadsheetml/2006/main" count="36" uniqueCount="36">
  <si>
    <t>Person</t>
  </si>
  <si>
    <t>Yearly Income</t>
  </si>
  <si>
    <t>Total</t>
  </si>
  <si>
    <t>Adjusted Income</t>
  </si>
  <si>
    <t>Percentage</t>
  </si>
  <si>
    <t>Outlier Fix</t>
  </si>
  <si>
    <t>Money Given</t>
  </si>
  <si>
    <t>Take people's income</t>
  </si>
  <si>
    <t xml:space="preserve">Adjust to bring distributions closer to ^1/x </t>
  </si>
  <si>
    <t>B</t>
  </si>
  <si>
    <t>D</t>
  </si>
  <si>
    <t>E</t>
  </si>
  <si>
    <t>F</t>
  </si>
  <si>
    <t>Adjust to bring low outlier distributions within a range</t>
  </si>
  <si>
    <t>G</t>
  </si>
  <si>
    <t>Distribution of Estate</t>
  </si>
  <si>
    <t>Proportion</t>
  </si>
  <si>
    <t>C</t>
  </si>
  <si>
    <t>Calculate proportions</t>
  </si>
  <si>
    <t>Calculate percentages</t>
  </si>
  <si>
    <t>A</t>
  </si>
  <si>
    <t>People's Names</t>
  </si>
  <si>
    <t>Distribution Formula Column Explainer</t>
  </si>
  <si>
    <t>INPUTS</t>
  </si>
  <si>
    <t>Variation Level</t>
  </si>
  <si>
    <t>Estate Value</t>
  </si>
  <si>
    <t>Harry</t>
  </si>
  <si>
    <t>Ron</t>
  </si>
  <si>
    <t>Hermione</t>
  </si>
  <si>
    <t>Neville</t>
  </si>
  <si>
    <t>Luna</t>
  </si>
  <si>
    <t>Dean</t>
  </si>
  <si>
    <t>Seamus</t>
  </si>
  <si>
    <t>Cho</t>
  </si>
  <si>
    <t>Draco</t>
  </si>
  <si>
    <t>Parvati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</si>
</sst>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6" fontId="0" fillId="0" borderId="0" xfId="1" applyNumberFormat="1" applyFont="1"/>
    <xf numFmtId="44" fontId="0" fillId="0" borderId="0" xfId="0" applyNumberFormat="1"/>
    <xf numFmtId="10" fontId="0" fillId="0" borderId="0" xfId="2" applyNumberFormat="1" applyFont="1"/>
    <xf numFmtId="0" fontId="0" fillId="0" borderId="0" xfId="1" applyNumberFormat="1" applyFont="1"/>
    <xf numFmtId="0" fontId="0" fillId="0" borderId="0" xfId="0" applyNumberFormat="1" applyFont="1"/>
    <xf numFmtId="10" fontId="0" fillId="0" borderId="0" xfId="0" applyNumberFormat="1" applyFont="1"/>
    <xf numFmtId="44" fontId="0" fillId="0" borderId="0" xfId="0" applyNumberFormat="1" applyFont="1"/>
    <xf numFmtId="10" fontId="0" fillId="0" borderId="0" xfId="0" applyNumberFormat="1"/>
    <xf numFmtId="9" fontId="0" fillId="0" borderId="0" xfId="0" applyNumberFormat="1"/>
    <xf numFmtId="6" fontId="0" fillId="0" borderId="0" xfId="0" applyNumberFormat="1"/>
    <xf numFmtId="0" fontId="0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11">
    <dxf>
      <numFmt numFmtId="10" formatCode="&quot;$&quot;#,##0_);[Red]\(&quot;$&quot;#,##0\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'Distribution Formula'!$B$2:$B$11</c:f>
              <c:numCache>
                <c:formatCode>_("$"* #,##0.00_);_("$"* \(#,##0.00\);_("$"* "-"??_);_(@_)</c:formatCode>
                <c:ptCount val="10"/>
                <c:pt idx="0">
                  <c:v>250000</c:v>
                </c:pt>
                <c:pt idx="1">
                  <c:v>100000</c:v>
                </c:pt>
                <c:pt idx="2">
                  <c:v>5000</c:v>
                </c:pt>
                <c:pt idx="3" formatCode="&quot;$&quot;#,##0_);[Red]\(&quot;$&quot;#,##0\)">
                  <c:v>40000</c:v>
                </c:pt>
                <c:pt idx="4">
                  <c:v>0</c:v>
                </c:pt>
                <c:pt idx="5">
                  <c:v>7270</c:v>
                </c:pt>
                <c:pt idx="6">
                  <c:v>10000</c:v>
                </c:pt>
                <c:pt idx="7">
                  <c:v>60000</c:v>
                </c:pt>
                <c:pt idx="8">
                  <c:v>1000000</c:v>
                </c:pt>
                <c:pt idx="9">
                  <c:v>2000</c:v>
                </c:pt>
              </c:numCache>
            </c:numRef>
          </c:xVal>
          <c:yVal>
            <c:numRef>
              <c:f>'Distribution Formula'!$G$2:$G$11</c:f>
              <c:numCache>
                <c:formatCode>_("$"* #,##0.00_);_("$"* \(#,##0.00\);_("$"* "-"??_);_(@_)</c:formatCode>
                <c:ptCount val="10"/>
                <c:pt idx="0">
                  <c:v>10245.538910054063</c:v>
                </c:pt>
                <c:pt idx="1">
                  <c:v>25060.984838394023</c:v>
                </c:pt>
                <c:pt idx="2">
                  <c:v>172216.37536112618</c:v>
                </c:pt>
                <c:pt idx="3">
                  <c:v>60079.143719634492</c:v>
                </c:pt>
                <c:pt idx="4">
                  <c:v>172216.37536112618</c:v>
                </c:pt>
                <c:pt idx="5">
                  <c:v>172216.37536112618</c:v>
                </c:pt>
                <c:pt idx="6">
                  <c:v>172216.37536112618</c:v>
                </c:pt>
                <c:pt idx="7">
                  <c:v>40970.486007211628</c:v>
                </c:pt>
                <c:pt idx="8">
                  <c:v>2561.9697190749703</c:v>
                </c:pt>
                <c:pt idx="9">
                  <c:v>172216.37536112618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F-4156-A141-8CD1AE5C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61264"/>
        <c:axId val="1480760848"/>
      </c:scatterChart>
      <c:valAx>
        <c:axId val="14807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60848"/>
        <c:crosses val="autoZero"/>
        <c:crossBetween val="midCat"/>
      </c:valAx>
      <c:valAx>
        <c:axId val="14807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1227137</xdr:colOff>
      <xdr:row>13</xdr:row>
      <xdr:rowOff>17462</xdr:rowOff>
    </xdr:from>
    <xdr:to>
      <xdr:col>7</xdr:col>
      <xdr:colOff>446087</xdr:colOff>
      <xdr:row>23</xdr:row>
      <xdr:rowOff>53975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83D37C-4249-40FE-B4C3-D7595397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1AE78-A15B-42D0-9A66-8EDA80DCC903}" name="Table13" displayName="Table13" ref="A1:G12" totalsRowCount="1">
  <autoFilter ref="A1:G11" xr:uid="{9B3D1B1D-5576-400C-A112-08800841837B}"/>
  <tableColumns count="7">
    <tableColumn id="1" xr3:uid="{341E2D25-143C-468D-A404-231DE4346564}" name="Person" totalsRowLabel="Total"/>
    <tableColumn id="2" xr3:uid="{1419DA39-DF8B-411E-95C3-4E3A8BC59938}" name="Yearly Income" totalsRowFunction="average" dataDxfId="10" totalsRowDxfId="5" dataCellStyle="Currency"/>
    <tableColumn id="4" xr3:uid="{A981B2B8-EE26-46F6-AB20-F8AB6B21DF5C}" name="Adjusted Income" totalsRowFunction="sum" dataDxfId="9" totalsRowDxfId="4" dataCellStyle="Currency">
      <calculatedColumnFormula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calculatedColumnFormula>
    </tableColumn>
    <tableColumn id="7" xr3:uid="{47EDF43E-22EB-413C-A13F-35E20DE37F72}" name="Outlier Fix" totalsRowFunction="sum" dataDxfId="8" totalsRowDxfId="3" dataCellStyle="Currency">
      <calculatedColumnFormula>IF(Table13[[#This Row],[Adjusted Income]]&lt;(Table13[[#Totals],[Yearly Income]]/COUNTA(Table13[Yearly Income])),(Table13[[#Totals],[Yearly Income]]/COUNTA(Table13[Yearly Income])),Table13[[#This Row],[Adjusted Income]])</calculatedColumnFormula>
    </tableColumn>
    <tableColumn id="5" xr3:uid="{57A02392-FF7E-41A8-87F5-C5B1C426D82A}" name="Proportion" totalsRowFunction="sum" dataDxfId="7" totalsRowDxfId="2" dataCellStyle="Percent">
      <calculatedColumnFormula>1/(Table13[[#This Row],[Outlier Fix]]/Table13[[#Totals],[Outlier Fix]])/100</calculatedColumnFormula>
    </tableColumn>
    <tableColumn id="6" xr3:uid="{19BE0092-E16D-445F-8E73-924F9CA5658B}" name="Percentage" totalsRowFunction="sum" totalsRowDxfId="1">
      <calculatedColumnFormula>Table13[[#This Row],[Proportion]]/Table13[[#Totals],[Proportion]]</calculatedColumnFormula>
    </tableColumn>
    <tableColumn id="11" xr3:uid="{F57C13EB-CBD1-44A8-93D6-F7217F99C514}" name="Money Given" totalsRowFunction="sum" dataDxfId="6" totalsRowDxfId="0">
      <calculatedColumnFormula>Table13[[#This Row],[Percentage]]*$B$17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AA85-0B98-470F-9CD3-2AAA3B7D5A81}">
  <dimension ref="A1:J272"/>
  <sheetViews>
    <sheetView tabSelected="1" workbookViewId="0">
      <selection activeCell="E2" sqref="E2"/>
    </sheetView>
  </sheetViews>
  <sheetFormatPr defaultRowHeight="14.5" x14ac:dyDescent="0.35"/>
  <cols>
    <col min="1" max="1" width="13.08984375" bestFit="1" customWidth="1"/>
    <col min="2" max="2" width="14.54296875" customWidth="1"/>
    <col min="3" max="3" width="17.6328125" bestFit="1" customWidth="1"/>
    <col min="4" max="4" width="14" bestFit="1" customWidth="1"/>
    <col min="5" max="5" width="12.36328125" bestFit="1" customWidth="1"/>
    <col min="6" max="6" width="12.54296875" bestFit="1" customWidth="1"/>
    <col min="7" max="7" width="14.26953125" bestFit="1" customWidth="1"/>
    <col min="8" max="8" width="13.81640625" bestFit="1" customWidth="1"/>
    <col min="9" max="9" width="14" bestFit="1" customWidth="1"/>
    <col min="10" max="11" width="11.1796875" bestFit="1" customWidth="1"/>
  </cols>
  <sheetData>
    <row r="1" spans="1:10" x14ac:dyDescent="0.35">
      <c r="A1" t="s">
        <v>0</v>
      </c>
      <c r="B1" t="s">
        <v>1</v>
      </c>
      <c r="C1" s="1" t="s">
        <v>3</v>
      </c>
      <c r="D1" s="1" t="s">
        <v>5</v>
      </c>
      <c r="E1" t="s">
        <v>16</v>
      </c>
      <c r="F1" t="s">
        <v>4</v>
      </c>
      <c r="G1" t="s">
        <v>6</v>
      </c>
    </row>
    <row r="2" spans="1:10" x14ac:dyDescent="0.35">
      <c r="A2" t="s">
        <v>26</v>
      </c>
      <c r="B2" s="1">
        <v>250000</v>
      </c>
      <c r="C2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247808.7662665543</v>
      </c>
      <c r="D2" s="1">
        <f>IF(Table13[[#This Row],[Adjusted Income]]&lt;(Table13[[#Totals],[Yearly Income]]/COUNTA(Table13[Yearly Income])),(Table13[[#Totals],[Yearly Income]]/COUNTA(Table13[Yearly Income])),Table13[[#This Row],[Adjusted Income]])</f>
        <v>247808.7662665543</v>
      </c>
      <c r="E2" s="4">
        <f>1/(Table13[[#This Row],[Outlier Fix]]/Table13[[#Totals],[Outlier Fix]])/100</f>
        <v>6.1259773992836185E-2</v>
      </c>
      <c r="F2" s="9">
        <f>Table13[[#This Row],[Proportion]]/Table13[[#Totals],[Proportion]]</f>
        <v>1.0245538910054064E-2</v>
      </c>
      <c r="G2" s="3">
        <f>Table13[[#This Row],[Percentage]]*$B$17</f>
        <v>10245.538910054063</v>
      </c>
      <c r="J2" s="10"/>
    </row>
    <row r="3" spans="1:10" x14ac:dyDescent="0.35">
      <c r="A3" t="s">
        <v>28</v>
      </c>
      <c r="B3" s="1">
        <v>100000</v>
      </c>
      <c r="C3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101310.2387399703</v>
      </c>
      <c r="D3" s="1">
        <f>IF(Table13[[#This Row],[Adjusted Income]]&lt;(Table13[[#Totals],[Yearly Income]]/COUNTA(Table13[Yearly Income])),(Table13[[#Totals],[Yearly Income]]/COUNTA(Table13[Yearly Income])),Table13[[#This Row],[Adjusted Income]])</f>
        <v>101310.2387399703</v>
      </c>
      <c r="E3" s="4">
        <f>1/(Table13[[#This Row],[Outlier Fix]]/Table13[[#Totals],[Outlier Fix]])/100</f>
        <v>0.14984377890863049</v>
      </c>
      <c r="F3" s="9">
        <f>Table13[[#This Row],[Proportion]]/Table13[[#Totals],[Proportion]]</f>
        <v>2.5060984838394022E-2</v>
      </c>
      <c r="G3" s="3">
        <f>Table13[[#This Row],[Percentage]]*$B$17</f>
        <v>25060.984838394023</v>
      </c>
      <c r="H3" s="3"/>
      <c r="J3" s="10"/>
    </row>
    <row r="4" spans="1:10" x14ac:dyDescent="0.35">
      <c r="A4" t="s">
        <v>27</v>
      </c>
      <c r="B4" s="1">
        <v>5000</v>
      </c>
      <c r="C4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7727.2705181092851</v>
      </c>
      <c r="D4" s="1">
        <f>IF(Table13[[#This Row],[Adjusted Income]]&lt;(Table13[[#Totals],[Yearly Income]]/COUNTA(Table13[Yearly Income])),(Table13[[#Totals],[Yearly Income]]/COUNTA(Table13[Yearly Income])),Table13[[#This Row],[Adjusted Income]])</f>
        <v>14742.7</v>
      </c>
      <c r="E4" s="4">
        <f>1/(Table13[[#This Row],[Outlier Fix]]/Table13[[#Totals],[Outlier Fix]])/100</f>
        <v>1.0297102304823869</v>
      </c>
      <c r="F4" s="9">
        <f>Table13[[#This Row],[Proportion]]/Table13[[#Totals],[Proportion]]</f>
        <v>0.17221637536112619</v>
      </c>
      <c r="G4" s="3">
        <f>Table13[[#This Row],[Percentage]]*$B$17</f>
        <v>172216.37536112618</v>
      </c>
    </row>
    <row r="5" spans="1:10" x14ac:dyDescent="0.35">
      <c r="A5" t="s">
        <v>29</v>
      </c>
      <c r="B5" s="2">
        <v>40000</v>
      </c>
      <c r="C5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42259.829282598854</v>
      </c>
      <c r="D5" s="1">
        <f>IF(Table13[[#This Row],[Adjusted Income]]&lt;(Table13[[#Totals],[Yearly Income]]/COUNTA(Table13[Yearly Income])),(Table13[[#Totals],[Yearly Income]]/COUNTA(Table13[Yearly Income])),Table13[[#This Row],[Adjusted Income]])</f>
        <v>42259.829282598854</v>
      </c>
      <c r="E5" s="4">
        <f>1/(Table13[[#This Row],[Outlier Fix]]/Table13[[#Totals],[Outlier Fix]])/100</f>
        <v>0.35922315051053877</v>
      </c>
      <c r="F5" s="9">
        <f>Table13[[#This Row],[Proportion]]/Table13[[#Totals],[Proportion]]</f>
        <v>6.0079143719634492E-2</v>
      </c>
      <c r="G5" s="3">
        <f>Table13[[#This Row],[Percentage]]*$B$17</f>
        <v>60079.143719634492</v>
      </c>
      <c r="J5" s="1"/>
    </row>
    <row r="6" spans="1:10" x14ac:dyDescent="0.35">
      <c r="A6" t="s">
        <v>30</v>
      </c>
      <c r="B6" s="1">
        <v>0</v>
      </c>
      <c r="C6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2790.7312706968564</v>
      </c>
      <c r="D6" s="1">
        <f>IF(Table13[[#This Row],[Adjusted Income]]&lt;(Table13[[#Totals],[Yearly Income]]/COUNTA(Table13[Yearly Income])),(Table13[[#Totals],[Yearly Income]]/COUNTA(Table13[Yearly Income])),Table13[[#This Row],[Adjusted Income]])</f>
        <v>14742.7</v>
      </c>
      <c r="E6" s="4">
        <f>1/(Table13[[#This Row],[Outlier Fix]]/Table13[[#Totals],[Outlier Fix]])/100</f>
        <v>1.0297102304823869</v>
      </c>
      <c r="F6" s="9">
        <f>Table13[[#This Row],[Proportion]]/Table13[[#Totals],[Proportion]]</f>
        <v>0.17221637536112619</v>
      </c>
      <c r="G6" s="3">
        <f>Table13[[#This Row],[Percentage]]*$B$17</f>
        <v>172216.37536112618</v>
      </c>
      <c r="H6" s="1"/>
    </row>
    <row r="7" spans="1:10" x14ac:dyDescent="0.35">
      <c r="A7" t="s">
        <v>31</v>
      </c>
      <c r="B7" s="1">
        <v>7270</v>
      </c>
      <c r="C7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9968.2148533161635</v>
      </c>
      <c r="D7" s="1">
        <f>IF(Table13[[#This Row],[Adjusted Income]]&lt;(Table13[[#Totals],[Yearly Income]]/COUNTA(Table13[Yearly Income])),(Table13[[#Totals],[Yearly Income]]/COUNTA(Table13[Yearly Income])),Table13[[#This Row],[Adjusted Income]])</f>
        <v>14742.7</v>
      </c>
      <c r="E7" s="4">
        <f>1/(Table13[[#This Row],[Outlier Fix]]/Table13[[#Totals],[Outlier Fix]])/100</f>
        <v>1.0297102304823869</v>
      </c>
      <c r="F7" s="9">
        <f>Table13[[#This Row],[Proportion]]/Table13[[#Totals],[Proportion]]</f>
        <v>0.17221637536112619</v>
      </c>
      <c r="G7" s="3">
        <f>Table13[[#This Row],[Percentage]]*$B$17</f>
        <v>172216.37536112618</v>
      </c>
    </row>
    <row r="8" spans="1:10" x14ac:dyDescent="0.35">
      <c r="A8" t="s">
        <v>32</v>
      </c>
      <c r="B8" s="1">
        <v>10000</v>
      </c>
      <c r="C8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12663.062611940124</v>
      </c>
      <c r="D8" s="1">
        <f>IF(Table13[[#This Row],[Adjusted Income]]&lt;(Table13[[#Totals],[Yearly Income]]/COUNTA(Table13[Yearly Income])),(Table13[[#Totals],[Yearly Income]]/COUNTA(Table13[Yearly Income])),Table13[[#This Row],[Adjusted Income]])</f>
        <v>14742.7</v>
      </c>
      <c r="E8" s="4">
        <f>1/(Table13[[#This Row],[Outlier Fix]]/Table13[[#Totals],[Outlier Fix]])/100</f>
        <v>1.0297102304823869</v>
      </c>
      <c r="F8" s="9">
        <f>Table13[[#This Row],[Proportion]]/Table13[[#Totals],[Proportion]]</f>
        <v>0.17221637536112619</v>
      </c>
      <c r="G8" s="3">
        <f>Table13[[#This Row],[Percentage]]*$B$17</f>
        <v>172216.37536112618</v>
      </c>
    </row>
    <row r="9" spans="1:10" x14ac:dyDescent="0.35">
      <c r="A9" t="s">
        <v>33</v>
      </c>
      <c r="B9" s="1">
        <v>60000</v>
      </c>
      <c r="C9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61969.8374236901</v>
      </c>
      <c r="D9" s="1">
        <f>IF(Table13[[#This Row],[Adjusted Income]]&lt;(Table13[[#Totals],[Yearly Income]]/COUNTA(Table13[Yearly Income])),(Table13[[#Totals],[Yearly Income]]/COUNTA(Table13[Yearly Income])),Table13[[#This Row],[Adjusted Income]])</f>
        <v>61969.8374236901</v>
      </c>
      <c r="E9" s="4">
        <f>1/(Table13[[#This Row],[Outlier Fix]]/Table13[[#Totals],[Outlier Fix]])/100</f>
        <v>0.24496932130290427</v>
      </c>
      <c r="F9" s="9">
        <f>Table13[[#This Row],[Proportion]]/Table13[[#Totals],[Proportion]]</f>
        <v>4.0970486007211628E-2</v>
      </c>
      <c r="G9" s="3">
        <f>Table13[[#This Row],[Percentage]]*$B$17</f>
        <v>40970.486007211628</v>
      </c>
    </row>
    <row r="10" spans="1:10" x14ac:dyDescent="0.35">
      <c r="A10" t="s">
        <v>34</v>
      </c>
      <c r="B10" s="1">
        <v>1000000</v>
      </c>
      <c r="C10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991008.72978045477</v>
      </c>
      <c r="D10" s="1">
        <f>IF(Table13[[#This Row],[Adjusted Income]]&lt;(Table13[[#Totals],[Yearly Income]]/COUNTA(Table13[Yearly Income])),(Table13[[#Totals],[Yearly Income]]/COUNTA(Table13[Yearly Income])),Table13[[#This Row],[Adjusted Income]])</f>
        <v>991008.72978045477</v>
      </c>
      <c r="E10" s="4">
        <f>1/(Table13[[#This Row],[Outlier Fix]]/Table13[[#Totals],[Outlier Fix]])/100</f>
        <v>1.5318441259640341E-2</v>
      </c>
      <c r="F10" s="9">
        <f>Table13[[#This Row],[Proportion]]/Table13[[#Totals],[Proportion]]</f>
        <v>2.5619697190749705E-3</v>
      </c>
      <c r="G10" s="3">
        <f>Table13[[#This Row],[Percentage]]*$B$17</f>
        <v>2561.9697190749703</v>
      </c>
    </row>
    <row r="11" spans="1:10" x14ac:dyDescent="0.35">
      <c r="A11" t="s">
        <v>35</v>
      </c>
      <c r="B11" s="1">
        <v>2000</v>
      </c>
      <c r="C11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4765.4344166240508</v>
      </c>
      <c r="D11" s="1">
        <f>IF(Table13[[#This Row],[Adjusted Income]]&lt;(Table13[[#Totals],[Yearly Income]]/COUNTA(Table13[Yearly Income])),(Table13[[#Totals],[Yearly Income]]/COUNTA(Table13[Yearly Income])),Table13[[#This Row],[Adjusted Income]])</f>
        <v>14742.7</v>
      </c>
      <c r="E11" s="4">
        <f>1/(Table13[[#This Row],[Outlier Fix]]/Table13[[#Totals],[Outlier Fix]])/100</f>
        <v>1.0297102304823869</v>
      </c>
      <c r="F11" s="9">
        <f>Table13[[#This Row],[Proportion]]/Table13[[#Totals],[Proportion]]</f>
        <v>0.17221637536112619</v>
      </c>
      <c r="G11" s="3">
        <f>Table13[[#This Row],[Percentage]]*$B$17</f>
        <v>172216.37536112618</v>
      </c>
      <c r="H11" s="11"/>
    </row>
    <row r="12" spans="1:10" x14ac:dyDescent="0.35">
      <c r="A12" t="s">
        <v>2</v>
      </c>
      <c r="B12" s="8">
        <f>SUBTOTAL(101,Table13[Yearly Income])</f>
        <v>147427</v>
      </c>
      <c r="C12" s="8">
        <f>SUBTOTAL(109,Table13[Adjusted Income])</f>
        <v>1482272.1151639547</v>
      </c>
      <c r="D12" s="8">
        <f>SUBTOTAL(109,Table13[Outlier Fix])</f>
        <v>1518070.9014932683</v>
      </c>
      <c r="E12" s="7">
        <f>SUBTOTAL(109,Table13[Proportion])</f>
        <v>5.9791656183864834</v>
      </c>
      <c r="F12" s="9">
        <f>SUBTOTAL(109,Table13[Percentage])</f>
        <v>1.0000000000000002</v>
      </c>
      <c r="G12" s="11">
        <f>SUBTOTAL(109,Table13[Money Given])</f>
        <v>1000000</v>
      </c>
    </row>
    <row r="15" spans="1:10" ht="18.5" x14ac:dyDescent="0.45">
      <c r="A15" s="13" t="s">
        <v>23</v>
      </c>
      <c r="B15" s="13"/>
      <c r="C15" s="4"/>
      <c r="D15" s="5"/>
      <c r="E15" s="4"/>
    </row>
    <row r="16" spans="1:10" x14ac:dyDescent="0.35">
      <c r="A16" s="12" t="s">
        <v>24</v>
      </c>
      <c r="B16">
        <v>1.5</v>
      </c>
      <c r="C16" s="4"/>
      <c r="D16" s="5"/>
      <c r="E16" s="4"/>
    </row>
    <row r="17" spans="1:5" x14ac:dyDescent="0.35">
      <c r="A17" t="s">
        <v>25</v>
      </c>
      <c r="B17" s="1">
        <v>1000000</v>
      </c>
      <c r="C17" s="4"/>
      <c r="D17" s="5"/>
      <c r="E17" s="4"/>
    </row>
    <row r="18" spans="1:5" x14ac:dyDescent="0.35">
      <c r="B18" s="1"/>
      <c r="C18" s="4"/>
      <c r="D18" s="5"/>
      <c r="E18" s="4"/>
    </row>
    <row r="19" spans="1:5" x14ac:dyDescent="0.35">
      <c r="B19" s="1"/>
      <c r="C19" s="4"/>
      <c r="D19" s="5"/>
      <c r="E19" s="4"/>
    </row>
    <row r="20" spans="1:5" x14ac:dyDescent="0.35">
      <c r="B20" s="1"/>
      <c r="C20" s="4"/>
      <c r="D20" s="5"/>
      <c r="E20" s="4"/>
    </row>
    <row r="21" spans="1:5" x14ac:dyDescent="0.35">
      <c r="B21" s="1"/>
      <c r="C21" s="4"/>
      <c r="D21" s="5"/>
      <c r="E21" s="4"/>
    </row>
    <row r="22" spans="1:5" x14ac:dyDescent="0.35">
      <c r="B22" s="1"/>
      <c r="C22" s="4"/>
      <c r="D22" s="5"/>
      <c r="E22" s="4"/>
    </row>
    <row r="23" spans="1:5" x14ac:dyDescent="0.35">
      <c r="B23" s="1"/>
      <c r="C23" s="4"/>
      <c r="D23" s="5"/>
      <c r="E23" s="4"/>
    </row>
    <row r="24" spans="1:5" x14ac:dyDescent="0.35">
      <c r="B24" s="1"/>
      <c r="C24" s="4"/>
      <c r="D24" s="5"/>
      <c r="E24" s="4"/>
    </row>
    <row r="25" spans="1:5" x14ac:dyDescent="0.35">
      <c r="B25" s="8"/>
      <c r="C25" s="7"/>
      <c r="D25" s="6"/>
      <c r="E25" s="7"/>
    </row>
    <row r="28" spans="1:5" x14ac:dyDescent="0.35">
      <c r="B28" s="1"/>
      <c r="C28" s="4"/>
      <c r="D28" s="5"/>
      <c r="E28" s="4"/>
    </row>
    <row r="29" spans="1:5" x14ac:dyDescent="0.35">
      <c r="B29" s="1"/>
      <c r="C29" s="4"/>
      <c r="D29" s="5"/>
      <c r="E29" s="4"/>
    </row>
    <row r="30" spans="1:5" x14ac:dyDescent="0.35">
      <c r="B30" s="1"/>
      <c r="C30" s="4"/>
      <c r="D30" s="5"/>
      <c r="E30" s="4"/>
    </row>
    <row r="31" spans="1:5" x14ac:dyDescent="0.35">
      <c r="B31" s="1"/>
      <c r="C31" s="4"/>
      <c r="D31" s="5"/>
      <c r="E31" s="4"/>
    </row>
    <row r="32" spans="1:5" x14ac:dyDescent="0.35">
      <c r="B32" s="1"/>
      <c r="C32" s="4"/>
      <c r="D32" s="5"/>
      <c r="E32" s="4"/>
    </row>
    <row r="33" spans="2:5" x14ac:dyDescent="0.35">
      <c r="B33" s="1"/>
      <c r="C33" s="4"/>
      <c r="D33" s="5"/>
      <c r="E33" s="4"/>
    </row>
    <row r="34" spans="2:5" x14ac:dyDescent="0.35">
      <c r="B34" s="1"/>
      <c r="C34" s="4"/>
      <c r="D34" s="5"/>
      <c r="E34" s="4"/>
    </row>
    <row r="35" spans="2:5" x14ac:dyDescent="0.35">
      <c r="B35" s="1"/>
      <c r="C35" s="4"/>
      <c r="D35" s="5"/>
      <c r="E35" s="4"/>
    </row>
    <row r="36" spans="2:5" x14ac:dyDescent="0.35">
      <c r="B36" s="1"/>
      <c r="C36" s="4"/>
      <c r="D36" s="5"/>
      <c r="E36" s="4"/>
    </row>
    <row r="37" spans="2:5" x14ac:dyDescent="0.35">
      <c r="B37" s="1"/>
      <c r="C37" s="4"/>
      <c r="D37" s="5"/>
      <c r="E37" s="4"/>
    </row>
    <row r="38" spans="2:5" x14ac:dyDescent="0.35">
      <c r="B38" s="8"/>
      <c r="C38" s="7"/>
      <c r="D38" s="6"/>
      <c r="E38" s="7"/>
    </row>
    <row r="41" spans="2:5" x14ac:dyDescent="0.35">
      <c r="B41" s="1"/>
      <c r="C41" s="4"/>
      <c r="D41" s="5"/>
      <c r="E41" s="4"/>
    </row>
    <row r="42" spans="2:5" x14ac:dyDescent="0.35">
      <c r="B42" s="1"/>
      <c r="C42" s="4"/>
      <c r="D42" s="5"/>
      <c r="E42" s="4"/>
    </row>
    <row r="43" spans="2:5" x14ac:dyDescent="0.35">
      <c r="B43" s="1"/>
      <c r="C43" s="4"/>
      <c r="D43" s="5"/>
      <c r="E43" s="4"/>
    </row>
    <row r="44" spans="2:5" x14ac:dyDescent="0.35">
      <c r="B44" s="1"/>
      <c r="C44" s="4"/>
      <c r="D44" s="5"/>
      <c r="E44" s="4"/>
    </row>
    <row r="45" spans="2:5" x14ac:dyDescent="0.35">
      <c r="B45" s="1"/>
      <c r="C45" s="4"/>
      <c r="D45" s="5"/>
      <c r="E45" s="4"/>
    </row>
    <row r="46" spans="2:5" x14ac:dyDescent="0.35">
      <c r="B46" s="1"/>
      <c r="C46" s="4"/>
      <c r="D46" s="5"/>
      <c r="E46" s="4"/>
    </row>
    <row r="47" spans="2:5" x14ac:dyDescent="0.35">
      <c r="B47" s="1"/>
      <c r="C47" s="4"/>
      <c r="D47" s="5"/>
      <c r="E47" s="4"/>
    </row>
    <row r="48" spans="2:5" x14ac:dyDescent="0.35">
      <c r="B48" s="1"/>
      <c r="C48" s="4"/>
      <c r="D48" s="5"/>
      <c r="E48" s="4"/>
    </row>
    <row r="49" spans="2:5" x14ac:dyDescent="0.35">
      <c r="B49" s="1"/>
      <c r="C49" s="4"/>
      <c r="D49" s="5"/>
      <c r="E49" s="4"/>
    </row>
    <row r="50" spans="2:5" x14ac:dyDescent="0.35">
      <c r="B50" s="1"/>
      <c r="C50" s="4"/>
      <c r="D50" s="5"/>
      <c r="E50" s="4"/>
    </row>
    <row r="51" spans="2:5" x14ac:dyDescent="0.35">
      <c r="B51" s="8"/>
      <c r="C51" s="7"/>
      <c r="D51" s="6"/>
      <c r="E51" s="7"/>
    </row>
    <row r="54" spans="2:5" x14ac:dyDescent="0.35">
      <c r="B54" s="1"/>
      <c r="C54" s="4"/>
      <c r="D54" s="5"/>
      <c r="E54" s="4"/>
    </row>
    <row r="55" spans="2:5" x14ac:dyDescent="0.35">
      <c r="B55" s="1"/>
      <c r="C55" s="4"/>
      <c r="D55" s="5"/>
      <c r="E55" s="4"/>
    </row>
    <row r="56" spans="2:5" x14ac:dyDescent="0.35">
      <c r="B56" s="1"/>
      <c r="C56" s="4"/>
      <c r="D56" s="5"/>
      <c r="E56" s="4"/>
    </row>
    <row r="57" spans="2:5" x14ac:dyDescent="0.35">
      <c r="B57" s="1"/>
      <c r="C57" s="4"/>
      <c r="D57" s="5"/>
      <c r="E57" s="4"/>
    </row>
    <row r="58" spans="2:5" x14ac:dyDescent="0.35">
      <c r="B58" s="1"/>
      <c r="C58" s="4"/>
      <c r="D58" s="5"/>
      <c r="E58" s="4"/>
    </row>
    <row r="59" spans="2:5" x14ac:dyDescent="0.35">
      <c r="B59" s="1"/>
      <c r="C59" s="4"/>
      <c r="D59" s="5"/>
      <c r="E59" s="4"/>
    </row>
    <row r="60" spans="2:5" x14ac:dyDescent="0.35">
      <c r="B60" s="1"/>
      <c r="C60" s="4"/>
      <c r="D60" s="5"/>
      <c r="E60" s="4"/>
    </row>
    <row r="61" spans="2:5" x14ac:dyDescent="0.35">
      <c r="B61" s="1"/>
      <c r="C61" s="4"/>
      <c r="D61" s="5"/>
      <c r="E61" s="4"/>
    </row>
    <row r="62" spans="2:5" x14ac:dyDescent="0.35">
      <c r="B62" s="1"/>
      <c r="C62" s="4"/>
      <c r="D62" s="5"/>
      <c r="E62" s="4"/>
    </row>
    <row r="63" spans="2:5" x14ac:dyDescent="0.35">
      <c r="B63" s="1"/>
      <c r="C63" s="4"/>
      <c r="D63" s="5"/>
      <c r="E63" s="4"/>
    </row>
    <row r="64" spans="2:5" x14ac:dyDescent="0.35">
      <c r="B64" s="8"/>
      <c r="C64" s="7"/>
      <c r="D64" s="6"/>
      <c r="E64" s="7"/>
    </row>
    <row r="67" spans="2:5" x14ac:dyDescent="0.35">
      <c r="B67" s="1"/>
      <c r="C67" s="4"/>
      <c r="D67" s="5"/>
      <c r="E67" s="4"/>
    </row>
    <row r="68" spans="2:5" x14ac:dyDescent="0.35">
      <c r="B68" s="1"/>
      <c r="C68" s="4"/>
      <c r="D68" s="5"/>
      <c r="E68" s="4"/>
    </row>
    <row r="69" spans="2:5" x14ac:dyDescent="0.35">
      <c r="B69" s="1"/>
      <c r="C69" s="4"/>
      <c r="D69" s="5"/>
      <c r="E69" s="4"/>
    </row>
    <row r="70" spans="2:5" x14ac:dyDescent="0.35">
      <c r="B70" s="1"/>
      <c r="C70" s="4"/>
      <c r="D70" s="5"/>
      <c r="E70" s="4"/>
    </row>
    <row r="71" spans="2:5" x14ac:dyDescent="0.35">
      <c r="B71" s="1"/>
      <c r="C71" s="4"/>
      <c r="D71" s="5"/>
      <c r="E71" s="4"/>
    </row>
    <row r="72" spans="2:5" x14ac:dyDescent="0.35">
      <c r="B72" s="1"/>
      <c r="C72" s="4"/>
      <c r="D72" s="5"/>
      <c r="E72" s="4"/>
    </row>
    <row r="73" spans="2:5" x14ac:dyDescent="0.35">
      <c r="B73" s="1"/>
      <c r="C73" s="4"/>
      <c r="D73" s="5"/>
      <c r="E73" s="4"/>
    </row>
    <row r="74" spans="2:5" x14ac:dyDescent="0.35">
      <c r="B74" s="1"/>
      <c r="C74" s="4"/>
      <c r="D74" s="5"/>
      <c r="E74" s="4"/>
    </row>
    <row r="75" spans="2:5" x14ac:dyDescent="0.35">
      <c r="B75" s="1"/>
      <c r="C75" s="4"/>
      <c r="D75" s="5"/>
      <c r="E75" s="4"/>
    </row>
    <row r="76" spans="2:5" x14ac:dyDescent="0.35">
      <c r="B76" s="1"/>
      <c r="C76" s="4"/>
      <c r="D76" s="5"/>
      <c r="E76" s="4"/>
    </row>
    <row r="77" spans="2:5" x14ac:dyDescent="0.35">
      <c r="B77" s="8"/>
      <c r="C77" s="7"/>
      <c r="D77" s="6"/>
      <c r="E77" s="7"/>
    </row>
    <row r="80" spans="2:5" x14ac:dyDescent="0.35">
      <c r="B80" s="1"/>
      <c r="C80" s="4"/>
      <c r="D80" s="5"/>
      <c r="E80" s="4"/>
    </row>
    <row r="81" spans="2:5" x14ac:dyDescent="0.35">
      <c r="B81" s="1"/>
      <c r="C81" s="4"/>
      <c r="D81" s="5"/>
      <c r="E81" s="4"/>
    </row>
    <row r="82" spans="2:5" x14ac:dyDescent="0.35">
      <c r="B82" s="1"/>
      <c r="C82" s="4"/>
      <c r="D82" s="5"/>
      <c r="E82" s="4"/>
    </row>
    <row r="83" spans="2:5" x14ac:dyDescent="0.35">
      <c r="B83" s="1"/>
      <c r="C83" s="4"/>
      <c r="D83" s="5"/>
      <c r="E83" s="4"/>
    </row>
    <row r="84" spans="2:5" x14ac:dyDescent="0.35">
      <c r="B84" s="1"/>
      <c r="C84" s="4"/>
      <c r="D84" s="5"/>
      <c r="E84" s="4"/>
    </row>
    <row r="85" spans="2:5" x14ac:dyDescent="0.35">
      <c r="B85" s="1"/>
      <c r="C85" s="4"/>
      <c r="D85" s="5"/>
      <c r="E85" s="4"/>
    </row>
    <row r="86" spans="2:5" x14ac:dyDescent="0.35">
      <c r="B86" s="1"/>
      <c r="C86" s="4"/>
      <c r="D86" s="5"/>
      <c r="E86" s="4"/>
    </row>
    <row r="87" spans="2:5" x14ac:dyDescent="0.35">
      <c r="B87" s="1"/>
      <c r="C87" s="4"/>
      <c r="D87" s="5"/>
      <c r="E87" s="4"/>
    </row>
    <row r="88" spans="2:5" x14ac:dyDescent="0.35">
      <c r="B88" s="1"/>
      <c r="C88" s="4"/>
      <c r="D88" s="5"/>
      <c r="E88" s="4"/>
    </row>
    <row r="89" spans="2:5" x14ac:dyDescent="0.35">
      <c r="B89" s="1"/>
      <c r="C89" s="4"/>
      <c r="D89" s="5"/>
      <c r="E89" s="4"/>
    </row>
    <row r="90" spans="2:5" x14ac:dyDescent="0.35">
      <c r="B90" s="8"/>
      <c r="C90" s="7"/>
      <c r="D90" s="6"/>
      <c r="E90" s="7"/>
    </row>
    <row r="93" spans="2:5" x14ac:dyDescent="0.35">
      <c r="B93" s="1"/>
      <c r="C93" s="4"/>
      <c r="D93" s="5"/>
      <c r="E93" s="4"/>
    </row>
    <row r="94" spans="2:5" x14ac:dyDescent="0.35">
      <c r="B94" s="1"/>
      <c r="C94" s="4"/>
      <c r="D94" s="5"/>
      <c r="E94" s="4"/>
    </row>
    <row r="95" spans="2:5" x14ac:dyDescent="0.35">
      <c r="B95" s="1"/>
      <c r="C95" s="4"/>
      <c r="D95" s="5"/>
      <c r="E95" s="4"/>
    </row>
    <row r="96" spans="2:5" x14ac:dyDescent="0.35">
      <c r="B96" s="1"/>
      <c r="C96" s="4"/>
      <c r="D96" s="5"/>
      <c r="E96" s="4"/>
    </row>
    <row r="97" spans="2:5" x14ac:dyDescent="0.35">
      <c r="B97" s="1"/>
      <c r="C97" s="4"/>
      <c r="D97" s="5"/>
      <c r="E97" s="4"/>
    </row>
    <row r="98" spans="2:5" x14ac:dyDescent="0.35">
      <c r="B98" s="1"/>
      <c r="C98" s="4"/>
      <c r="D98" s="5"/>
      <c r="E98" s="4"/>
    </row>
    <row r="99" spans="2:5" x14ac:dyDescent="0.35">
      <c r="B99" s="1"/>
      <c r="C99" s="4"/>
      <c r="D99" s="5"/>
      <c r="E99" s="4"/>
    </row>
    <row r="100" spans="2:5" x14ac:dyDescent="0.35">
      <c r="B100" s="1"/>
      <c r="C100" s="4"/>
      <c r="D100" s="5"/>
      <c r="E100" s="4"/>
    </row>
    <row r="101" spans="2:5" x14ac:dyDescent="0.35">
      <c r="B101" s="1"/>
      <c r="C101" s="4"/>
      <c r="D101" s="5"/>
      <c r="E101" s="4"/>
    </row>
    <row r="102" spans="2:5" x14ac:dyDescent="0.35">
      <c r="B102" s="1"/>
      <c r="C102" s="4"/>
      <c r="D102" s="5"/>
      <c r="E102" s="4"/>
    </row>
    <row r="103" spans="2:5" x14ac:dyDescent="0.35">
      <c r="B103" s="8"/>
      <c r="C103" s="7"/>
      <c r="D103" s="6"/>
      <c r="E103" s="7"/>
    </row>
    <row r="106" spans="2:5" x14ac:dyDescent="0.35">
      <c r="B106" s="1"/>
      <c r="C106" s="4"/>
      <c r="D106" s="5"/>
      <c r="E106" s="4"/>
    </row>
    <row r="107" spans="2:5" x14ac:dyDescent="0.35">
      <c r="B107" s="1"/>
      <c r="C107" s="4"/>
      <c r="D107" s="5"/>
      <c r="E107" s="4"/>
    </row>
    <row r="108" spans="2:5" x14ac:dyDescent="0.35">
      <c r="B108" s="1"/>
      <c r="C108" s="4"/>
      <c r="D108" s="5"/>
      <c r="E108" s="4"/>
    </row>
    <row r="109" spans="2:5" x14ac:dyDescent="0.35">
      <c r="B109" s="1"/>
      <c r="C109" s="4"/>
      <c r="D109" s="5"/>
      <c r="E109" s="4"/>
    </row>
    <row r="110" spans="2:5" x14ac:dyDescent="0.35">
      <c r="B110" s="1"/>
      <c r="C110" s="4"/>
      <c r="D110" s="5"/>
      <c r="E110" s="4"/>
    </row>
    <row r="111" spans="2:5" x14ac:dyDescent="0.35">
      <c r="B111" s="1"/>
      <c r="C111" s="4"/>
      <c r="D111" s="5"/>
      <c r="E111" s="4"/>
    </row>
    <row r="112" spans="2:5" x14ac:dyDescent="0.35">
      <c r="B112" s="1"/>
      <c r="C112" s="4"/>
      <c r="D112" s="5"/>
      <c r="E112" s="4"/>
    </row>
    <row r="113" spans="2:5" x14ac:dyDescent="0.35">
      <c r="B113" s="1"/>
      <c r="C113" s="4"/>
      <c r="D113" s="5"/>
      <c r="E113" s="4"/>
    </row>
    <row r="114" spans="2:5" x14ac:dyDescent="0.35">
      <c r="B114" s="1"/>
      <c r="C114" s="4"/>
      <c r="D114" s="5"/>
      <c r="E114" s="4"/>
    </row>
    <row r="115" spans="2:5" x14ac:dyDescent="0.35">
      <c r="B115" s="1"/>
      <c r="C115" s="4"/>
      <c r="D115" s="5"/>
      <c r="E115" s="4"/>
    </row>
    <row r="116" spans="2:5" x14ac:dyDescent="0.35">
      <c r="B116" s="8"/>
      <c r="C116" s="7"/>
      <c r="D116" s="6"/>
      <c r="E116" s="7"/>
    </row>
    <row r="119" spans="2:5" x14ac:dyDescent="0.35">
      <c r="B119" s="1"/>
      <c r="C119" s="4"/>
      <c r="D119" s="5"/>
      <c r="E119" s="4"/>
    </row>
    <row r="120" spans="2:5" x14ac:dyDescent="0.35">
      <c r="B120" s="1"/>
      <c r="C120" s="4"/>
      <c r="D120" s="5"/>
      <c r="E120" s="4"/>
    </row>
    <row r="121" spans="2:5" x14ac:dyDescent="0.35">
      <c r="B121" s="1"/>
      <c r="C121" s="4"/>
      <c r="D121" s="5"/>
      <c r="E121" s="4"/>
    </row>
    <row r="122" spans="2:5" x14ac:dyDescent="0.35">
      <c r="B122" s="1"/>
      <c r="C122" s="4"/>
      <c r="D122" s="5"/>
      <c r="E122" s="4"/>
    </row>
    <row r="123" spans="2:5" x14ac:dyDescent="0.35">
      <c r="B123" s="1"/>
      <c r="C123" s="4"/>
      <c r="D123" s="5"/>
      <c r="E123" s="4"/>
    </row>
    <row r="124" spans="2:5" x14ac:dyDescent="0.35">
      <c r="B124" s="1"/>
      <c r="C124" s="4"/>
      <c r="D124" s="5"/>
      <c r="E124" s="4"/>
    </row>
    <row r="125" spans="2:5" x14ac:dyDescent="0.35">
      <c r="B125" s="1"/>
      <c r="C125" s="4"/>
      <c r="D125" s="5"/>
      <c r="E125" s="4"/>
    </row>
    <row r="126" spans="2:5" x14ac:dyDescent="0.35">
      <c r="B126" s="1"/>
      <c r="C126" s="4"/>
      <c r="D126" s="5"/>
      <c r="E126" s="4"/>
    </row>
    <row r="127" spans="2:5" x14ac:dyDescent="0.35">
      <c r="B127" s="1"/>
      <c r="C127" s="4"/>
      <c r="D127" s="5"/>
      <c r="E127" s="4"/>
    </row>
    <row r="128" spans="2:5" x14ac:dyDescent="0.35">
      <c r="B128" s="1"/>
      <c r="C128" s="4"/>
      <c r="D128" s="5"/>
      <c r="E128" s="4"/>
    </row>
    <row r="129" spans="2:5" x14ac:dyDescent="0.35">
      <c r="B129" s="8"/>
      <c r="C129" s="7"/>
      <c r="D129" s="6"/>
      <c r="E129" s="7"/>
    </row>
    <row r="132" spans="2:5" x14ac:dyDescent="0.35">
      <c r="B132" s="1"/>
      <c r="C132" s="4"/>
      <c r="D132" s="5"/>
      <c r="E132" s="4"/>
    </row>
    <row r="133" spans="2:5" x14ac:dyDescent="0.35">
      <c r="B133" s="1"/>
      <c r="C133" s="4"/>
      <c r="D133" s="5"/>
      <c r="E133" s="4"/>
    </row>
    <row r="134" spans="2:5" x14ac:dyDescent="0.35">
      <c r="B134" s="1"/>
      <c r="C134" s="4"/>
      <c r="D134" s="5"/>
      <c r="E134" s="4"/>
    </row>
    <row r="135" spans="2:5" x14ac:dyDescent="0.35">
      <c r="B135" s="1"/>
      <c r="C135" s="4"/>
      <c r="D135" s="5"/>
      <c r="E135" s="4"/>
    </row>
    <row r="136" spans="2:5" x14ac:dyDescent="0.35">
      <c r="B136" s="1"/>
      <c r="C136" s="4"/>
      <c r="D136" s="5"/>
      <c r="E136" s="4"/>
    </row>
    <row r="137" spans="2:5" x14ac:dyDescent="0.35">
      <c r="B137" s="1"/>
      <c r="C137" s="4"/>
      <c r="D137" s="5"/>
      <c r="E137" s="4"/>
    </row>
    <row r="138" spans="2:5" x14ac:dyDescent="0.35">
      <c r="B138" s="1"/>
      <c r="C138" s="4"/>
      <c r="D138" s="5"/>
      <c r="E138" s="4"/>
    </row>
    <row r="139" spans="2:5" x14ac:dyDescent="0.35">
      <c r="B139" s="1"/>
      <c r="C139" s="4"/>
      <c r="D139" s="5"/>
      <c r="E139" s="4"/>
    </row>
    <row r="140" spans="2:5" x14ac:dyDescent="0.35">
      <c r="B140" s="1"/>
      <c r="C140" s="4"/>
      <c r="D140" s="5"/>
      <c r="E140" s="4"/>
    </row>
    <row r="141" spans="2:5" x14ac:dyDescent="0.35">
      <c r="B141" s="1"/>
      <c r="C141" s="4"/>
      <c r="D141" s="5"/>
      <c r="E141" s="4"/>
    </row>
    <row r="142" spans="2:5" x14ac:dyDescent="0.35">
      <c r="B142" s="8"/>
      <c r="C142" s="7"/>
      <c r="D142" s="6"/>
      <c r="E142" s="7"/>
    </row>
    <row r="145" spans="2:5" x14ac:dyDescent="0.35">
      <c r="B145" s="1"/>
      <c r="C145" s="4"/>
      <c r="D145" s="5"/>
      <c r="E145" s="4"/>
    </row>
    <row r="146" spans="2:5" x14ac:dyDescent="0.35">
      <c r="B146" s="1"/>
      <c r="C146" s="4"/>
      <c r="D146" s="5"/>
      <c r="E146" s="4"/>
    </row>
    <row r="147" spans="2:5" x14ac:dyDescent="0.35">
      <c r="B147" s="1"/>
      <c r="C147" s="4"/>
      <c r="D147" s="5"/>
      <c r="E147" s="4"/>
    </row>
    <row r="148" spans="2:5" x14ac:dyDescent="0.35">
      <c r="B148" s="1"/>
      <c r="C148" s="4"/>
      <c r="D148" s="5"/>
      <c r="E148" s="4"/>
    </row>
    <row r="149" spans="2:5" x14ac:dyDescent="0.35">
      <c r="B149" s="1"/>
      <c r="C149" s="4"/>
      <c r="D149" s="5"/>
      <c r="E149" s="4"/>
    </row>
    <row r="150" spans="2:5" x14ac:dyDescent="0.35">
      <c r="B150" s="1"/>
      <c r="C150" s="4"/>
      <c r="D150" s="5"/>
      <c r="E150" s="4"/>
    </row>
    <row r="151" spans="2:5" x14ac:dyDescent="0.35">
      <c r="B151" s="1"/>
      <c r="C151" s="4"/>
      <c r="D151" s="5"/>
      <c r="E151" s="4"/>
    </row>
    <row r="152" spans="2:5" x14ac:dyDescent="0.35">
      <c r="B152" s="1"/>
      <c r="C152" s="4"/>
      <c r="D152" s="5"/>
      <c r="E152" s="4"/>
    </row>
    <row r="153" spans="2:5" x14ac:dyDescent="0.35">
      <c r="B153" s="1"/>
      <c r="C153" s="4"/>
      <c r="D153" s="5"/>
      <c r="E153" s="4"/>
    </row>
    <row r="154" spans="2:5" x14ac:dyDescent="0.35">
      <c r="B154" s="1"/>
      <c r="C154" s="4"/>
      <c r="D154" s="5"/>
      <c r="E154" s="4"/>
    </row>
    <row r="155" spans="2:5" x14ac:dyDescent="0.35">
      <c r="B155" s="8"/>
      <c r="C155" s="7"/>
      <c r="D155" s="6"/>
      <c r="E155" s="7"/>
    </row>
    <row r="158" spans="2:5" x14ac:dyDescent="0.35">
      <c r="B158" s="1"/>
      <c r="C158" s="4"/>
      <c r="D158" s="5"/>
      <c r="E158" s="4"/>
    </row>
    <row r="159" spans="2:5" x14ac:dyDescent="0.35">
      <c r="B159" s="1"/>
      <c r="C159" s="4"/>
      <c r="D159" s="5"/>
      <c r="E159" s="4"/>
    </row>
    <row r="160" spans="2:5" x14ac:dyDescent="0.35">
      <c r="B160" s="1"/>
      <c r="C160" s="4"/>
      <c r="D160" s="5"/>
      <c r="E160" s="4"/>
    </row>
    <row r="161" spans="2:5" x14ac:dyDescent="0.35">
      <c r="B161" s="1"/>
      <c r="C161" s="4"/>
      <c r="D161" s="5"/>
      <c r="E161" s="4"/>
    </row>
    <row r="162" spans="2:5" x14ac:dyDescent="0.35">
      <c r="B162" s="1"/>
      <c r="C162" s="4"/>
      <c r="D162" s="5"/>
      <c r="E162" s="4"/>
    </row>
    <row r="163" spans="2:5" x14ac:dyDescent="0.35">
      <c r="B163" s="1"/>
      <c r="C163" s="4"/>
      <c r="D163" s="5"/>
      <c r="E163" s="4"/>
    </row>
    <row r="164" spans="2:5" x14ac:dyDescent="0.35">
      <c r="B164" s="1"/>
      <c r="C164" s="4"/>
      <c r="D164" s="5"/>
      <c r="E164" s="4"/>
    </row>
    <row r="165" spans="2:5" x14ac:dyDescent="0.35">
      <c r="B165" s="1"/>
      <c r="C165" s="4"/>
      <c r="D165" s="5"/>
      <c r="E165" s="4"/>
    </row>
    <row r="166" spans="2:5" x14ac:dyDescent="0.35">
      <c r="B166" s="1"/>
      <c r="C166" s="4"/>
      <c r="D166" s="5"/>
      <c r="E166" s="4"/>
    </row>
    <row r="167" spans="2:5" x14ac:dyDescent="0.35">
      <c r="B167" s="1"/>
      <c r="C167" s="4"/>
      <c r="D167" s="5"/>
      <c r="E167" s="4"/>
    </row>
    <row r="168" spans="2:5" x14ac:dyDescent="0.35">
      <c r="B168" s="8"/>
      <c r="C168" s="7"/>
      <c r="D168" s="6"/>
      <c r="E168" s="7"/>
    </row>
    <row r="171" spans="2:5" x14ac:dyDescent="0.35">
      <c r="B171" s="1"/>
      <c r="C171" s="4"/>
      <c r="D171" s="5"/>
      <c r="E171" s="4"/>
    </row>
    <row r="172" spans="2:5" x14ac:dyDescent="0.35">
      <c r="B172" s="1"/>
      <c r="C172" s="4"/>
      <c r="D172" s="5"/>
      <c r="E172" s="4"/>
    </row>
    <row r="173" spans="2:5" x14ac:dyDescent="0.35">
      <c r="B173" s="1"/>
      <c r="C173" s="4"/>
      <c r="D173" s="5"/>
      <c r="E173" s="4"/>
    </row>
    <row r="174" spans="2:5" x14ac:dyDescent="0.35">
      <c r="B174" s="1"/>
      <c r="C174" s="4"/>
      <c r="D174" s="5"/>
      <c r="E174" s="4"/>
    </row>
    <row r="175" spans="2:5" x14ac:dyDescent="0.35">
      <c r="B175" s="1"/>
      <c r="C175" s="4"/>
      <c r="D175" s="5"/>
      <c r="E175" s="4"/>
    </row>
    <row r="176" spans="2:5" x14ac:dyDescent="0.35">
      <c r="B176" s="1"/>
      <c r="C176" s="4"/>
      <c r="D176" s="5"/>
      <c r="E176" s="4"/>
    </row>
    <row r="177" spans="2:5" x14ac:dyDescent="0.35">
      <c r="B177" s="1"/>
      <c r="C177" s="4"/>
      <c r="D177" s="5"/>
      <c r="E177" s="4"/>
    </row>
    <row r="178" spans="2:5" x14ac:dyDescent="0.35">
      <c r="B178" s="1"/>
      <c r="C178" s="4"/>
      <c r="D178" s="5"/>
      <c r="E178" s="4"/>
    </row>
    <row r="179" spans="2:5" x14ac:dyDescent="0.35">
      <c r="B179" s="1"/>
      <c r="C179" s="4"/>
      <c r="D179" s="5"/>
      <c r="E179" s="4"/>
    </row>
    <row r="180" spans="2:5" x14ac:dyDescent="0.35">
      <c r="B180" s="1"/>
      <c r="C180" s="4"/>
      <c r="D180" s="5"/>
      <c r="E180" s="4"/>
    </row>
    <row r="181" spans="2:5" x14ac:dyDescent="0.35">
      <c r="B181" s="8"/>
      <c r="C181" s="7"/>
      <c r="D181" s="6"/>
      <c r="E181" s="7"/>
    </row>
    <row r="184" spans="2:5" x14ac:dyDescent="0.35">
      <c r="B184" s="1"/>
      <c r="C184" s="4"/>
      <c r="D184" s="5"/>
      <c r="E184" s="4"/>
    </row>
    <row r="185" spans="2:5" x14ac:dyDescent="0.35">
      <c r="B185" s="1"/>
      <c r="C185" s="4"/>
      <c r="D185" s="5"/>
      <c r="E185" s="4"/>
    </row>
    <row r="186" spans="2:5" x14ac:dyDescent="0.35">
      <c r="B186" s="1"/>
      <c r="C186" s="4"/>
      <c r="D186" s="5"/>
      <c r="E186" s="4"/>
    </row>
    <row r="187" spans="2:5" x14ac:dyDescent="0.35">
      <c r="B187" s="1"/>
      <c r="C187" s="4"/>
      <c r="D187" s="5"/>
      <c r="E187" s="4"/>
    </row>
    <row r="188" spans="2:5" x14ac:dyDescent="0.35">
      <c r="B188" s="1"/>
      <c r="C188" s="4"/>
      <c r="D188" s="5"/>
      <c r="E188" s="4"/>
    </row>
    <row r="189" spans="2:5" x14ac:dyDescent="0.35">
      <c r="B189" s="1"/>
      <c r="C189" s="4"/>
      <c r="D189" s="5"/>
      <c r="E189" s="4"/>
    </row>
    <row r="190" spans="2:5" x14ac:dyDescent="0.35">
      <c r="B190" s="1"/>
      <c r="C190" s="4"/>
      <c r="D190" s="5"/>
      <c r="E190" s="4"/>
    </row>
    <row r="191" spans="2:5" x14ac:dyDescent="0.35">
      <c r="B191" s="1"/>
      <c r="C191" s="4"/>
      <c r="D191" s="5"/>
      <c r="E191" s="4"/>
    </row>
    <row r="192" spans="2:5" x14ac:dyDescent="0.35">
      <c r="B192" s="1"/>
      <c r="C192" s="4"/>
      <c r="D192" s="5"/>
      <c r="E192" s="4"/>
    </row>
    <row r="193" spans="2:5" x14ac:dyDescent="0.35">
      <c r="B193" s="1"/>
      <c r="C193" s="4"/>
      <c r="D193" s="5"/>
      <c r="E193" s="4"/>
    </row>
    <row r="194" spans="2:5" x14ac:dyDescent="0.35">
      <c r="B194" s="8"/>
      <c r="C194" s="7"/>
      <c r="D194" s="6"/>
      <c r="E194" s="7"/>
    </row>
    <row r="197" spans="2:5" x14ac:dyDescent="0.35">
      <c r="B197" s="1"/>
      <c r="C197" s="4"/>
      <c r="D197" s="5"/>
      <c r="E197" s="4"/>
    </row>
    <row r="198" spans="2:5" x14ac:dyDescent="0.35">
      <c r="B198" s="1"/>
      <c r="C198" s="4"/>
      <c r="D198" s="5"/>
      <c r="E198" s="4"/>
    </row>
    <row r="199" spans="2:5" x14ac:dyDescent="0.35">
      <c r="B199" s="1"/>
      <c r="C199" s="4"/>
      <c r="D199" s="5"/>
      <c r="E199" s="4"/>
    </row>
    <row r="200" spans="2:5" x14ac:dyDescent="0.35">
      <c r="B200" s="1"/>
      <c r="C200" s="4"/>
      <c r="D200" s="5"/>
      <c r="E200" s="4"/>
    </row>
    <row r="201" spans="2:5" x14ac:dyDescent="0.35">
      <c r="B201" s="1"/>
      <c r="C201" s="4"/>
      <c r="D201" s="5"/>
      <c r="E201" s="4"/>
    </row>
    <row r="202" spans="2:5" x14ac:dyDescent="0.35">
      <c r="B202" s="1"/>
      <c r="C202" s="4"/>
      <c r="D202" s="5"/>
      <c r="E202" s="4"/>
    </row>
    <row r="203" spans="2:5" x14ac:dyDescent="0.35">
      <c r="B203" s="1"/>
      <c r="C203" s="4"/>
      <c r="D203" s="5"/>
      <c r="E203" s="4"/>
    </row>
    <row r="204" spans="2:5" x14ac:dyDescent="0.35">
      <c r="B204" s="1"/>
      <c r="C204" s="4"/>
      <c r="D204" s="5"/>
      <c r="E204" s="4"/>
    </row>
    <row r="205" spans="2:5" x14ac:dyDescent="0.35">
      <c r="B205" s="1"/>
      <c r="C205" s="4"/>
      <c r="D205" s="5"/>
      <c r="E205" s="4"/>
    </row>
    <row r="206" spans="2:5" x14ac:dyDescent="0.35">
      <c r="B206" s="1"/>
      <c r="C206" s="4"/>
      <c r="D206" s="5"/>
      <c r="E206" s="4"/>
    </row>
    <row r="207" spans="2:5" x14ac:dyDescent="0.35">
      <c r="B207" s="8"/>
      <c r="C207" s="7"/>
      <c r="D207" s="6"/>
      <c r="E207" s="7"/>
    </row>
    <row r="210" spans="2:5" x14ac:dyDescent="0.35">
      <c r="B210" s="1"/>
      <c r="C210" s="4"/>
      <c r="D210" s="5"/>
      <c r="E210" s="4"/>
    </row>
    <row r="211" spans="2:5" x14ac:dyDescent="0.35">
      <c r="B211" s="1"/>
      <c r="C211" s="4"/>
      <c r="D211" s="5"/>
      <c r="E211" s="4"/>
    </row>
    <row r="212" spans="2:5" x14ac:dyDescent="0.35">
      <c r="B212" s="1"/>
      <c r="C212" s="4"/>
      <c r="D212" s="5"/>
      <c r="E212" s="4"/>
    </row>
    <row r="213" spans="2:5" x14ac:dyDescent="0.35">
      <c r="B213" s="1"/>
      <c r="C213" s="4"/>
      <c r="D213" s="5"/>
      <c r="E213" s="4"/>
    </row>
    <row r="214" spans="2:5" x14ac:dyDescent="0.35">
      <c r="B214" s="1"/>
      <c r="C214" s="4"/>
      <c r="D214" s="5"/>
      <c r="E214" s="4"/>
    </row>
    <row r="215" spans="2:5" x14ac:dyDescent="0.35">
      <c r="B215" s="1"/>
      <c r="C215" s="4"/>
      <c r="D215" s="5"/>
      <c r="E215" s="4"/>
    </row>
    <row r="216" spans="2:5" x14ac:dyDescent="0.35">
      <c r="B216" s="1"/>
      <c r="C216" s="4"/>
      <c r="D216" s="5"/>
      <c r="E216" s="4"/>
    </row>
    <row r="217" spans="2:5" x14ac:dyDescent="0.35">
      <c r="B217" s="1"/>
      <c r="C217" s="4"/>
      <c r="D217" s="5"/>
      <c r="E217" s="4"/>
    </row>
    <row r="218" spans="2:5" x14ac:dyDescent="0.35">
      <c r="B218" s="1"/>
      <c r="C218" s="4"/>
      <c r="D218" s="5"/>
      <c r="E218" s="4"/>
    </row>
    <row r="219" spans="2:5" x14ac:dyDescent="0.35">
      <c r="B219" s="1"/>
      <c r="C219" s="4"/>
      <c r="D219" s="5"/>
      <c r="E219" s="4"/>
    </row>
    <row r="220" spans="2:5" x14ac:dyDescent="0.35">
      <c r="B220" s="8"/>
      <c r="C220" s="7"/>
      <c r="D220" s="6"/>
      <c r="E220" s="7"/>
    </row>
    <row r="223" spans="2:5" x14ac:dyDescent="0.35">
      <c r="B223" s="1"/>
      <c r="C223" s="4"/>
      <c r="D223" s="5"/>
      <c r="E223" s="4"/>
    </row>
    <row r="224" spans="2:5" x14ac:dyDescent="0.35">
      <c r="B224" s="1"/>
      <c r="C224" s="4"/>
      <c r="D224" s="5"/>
      <c r="E224" s="4"/>
    </row>
    <row r="225" spans="2:5" x14ac:dyDescent="0.35">
      <c r="B225" s="1"/>
      <c r="C225" s="4"/>
      <c r="D225" s="5"/>
      <c r="E225" s="4"/>
    </row>
    <row r="226" spans="2:5" x14ac:dyDescent="0.35">
      <c r="B226" s="1"/>
      <c r="C226" s="4"/>
      <c r="D226" s="5"/>
      <c r="E226" s="4"/>
    </row>
    <row r="227" spans="2:5" x14ac:dyDescent="0.35">
      <c r="B227" s="1"/>
      <c r="C227" s="4"/>
      <c r="D227" s="5"/>
      <c r="E227" s="4"/>
    </row>
    <row r="228" spans="2:5" x14ac:dyDescent="0.35">
      <c r="B228" s="1"/>
      <c r="C228" s="4"/>
      <c r="D228" s="5"/>
      <c r="E228" s="4"/>
    </row>
    <row r="229" spans="2:5" x14ac:dyDescent="0.35">
      <c r="B229" s="1"/>
      <c r="C229" s="4"/>
      <c r="D229" s="5"/>
      <c r="E229" s="4"/>
    </row>
    <row r="230" spans="2:5" x14ac:dyDescent="0.35">
      <c r="B230" s="1"/>
      <c r="C230" s="4"/>
      <c r="D230" s="5"/>
      <c r="E230" s="4"/>
    </row>
    <row r="231" spans="2:5" x14ac:dyDescent="0.35">
      <c r="B231" s="1"/>
      <c r="C231" s="4"/>
      <c r="D231" s="5"/>
      <c r="E231" s="4"/>
    </row>
    <row r="232" spans="2:5" x14ac:dyDescent="0.35">
      <c r="B232" s="1"/>
      <c r="C232" s="4"/>
      <c r="D232" s="5"/>
      <c r="E232" s="4"/>
    </row>
    <row r="233" spans="2:5" x14ac:dyDescent="0.35">
      <c r="B233" s="8"/>
      <c r="C233" s="7"/>
      <c r="D233" s="6"/>
      <c r="E233" s="7"/>
    </row>
    <row r="236" spans="2:5" x14ac:dyDescent="0.35">
      <c r="B236" s="1"/>
      <c r="C236" s="4"/>
      <c r="D236" s="5"/>
      <c r="E236" s="4"/>
    </row>
    <row r="237" spans="2:5" x14ac:dyDescent="0.35">
      <c r="B237" s="1"/>
      <c r="C237" s="4"/>
      <c r="D237" s="5"/>
      <c r="E237" s="4"/>
    </row>
    <row r="238" spans="2:5" x14ac:dyDescent="0.35">
      <c r="B238" s="1"/>
      <c r="C238" s="4"/>
      <c r="D238" s="5"/>
      <c r="E238" s="4"/>
    </row>
    <row r="239" spans="2:5" x14ac:dyDescent="0.35">
      <c r="B239" s="1"/>
      <c r="C239" s="4"/>
      <c r="D239" s="5"/>
      <c r="E239" s="4"/>
    </row>
    <row r="240" spans="2:5" x14ac:dyDescent="0.35">
      <c r="B240" s="1"/>
      <c r="C240" s="4"/>
      <c r="D240" s="5"/>
      <c r="E240" s="4"/>
    </row>
    <row r="241" spans="2:5" x14ac:dyDescent="0.35">
      <c r="B241" s="1"/>
      <c r="C241" s="4"/>
      <c r="D241" s="5"/>
      <c r="E241" s="4"/>
    </row>
    <row r="242" spans="2:5" x14ac:dyDescent="0.35">
      <c r="B242" s="1"/>
      <c r="C242" s="4"/>
      <c r="D242" s="5"/>
      <c r="E242" s="4"/>
    </row>
    <row r="243" spans="2:5" x14ac:dyDescent="0.35">
      <c r="B243" s="1"/>
      <c r="C243" s="4"/>
      <c r="D243" s="5"/>
      <c r="E243" s="4"/>
    </row>
    <row r="244" spans="2:5" x14ac:dyDescent="0.35">
      <c r="B244" s="1"/>
      <c r="C244" s="4"/>
      <c r="D244" s="5"/>
      <c r="E244" s="4"/>
    </row>
    <row r="245" spans="2:5" x14ac:dyDescent="0.35">
      <c r="B245" s="1"/>
      <c r="C245" s="4"/>
      <c r="D245" s="5"/>
      <c r="E245" s="4"/>
    </row>
    <row r="246" spans="2:5" x14ac:dyDescent="0.35">
      <c r="B246" s="8"/>
      <c r="C246" s="7"/>
      <c r="D246" s="6"/>
      <c r="E246" s="7"/>
    </row>
    <row r="249" spans="2:5" x14ac:dyDescent="0.35">
      <c r="B249" s="1"/>
      <c r="C249" s="4"/>
      <c r="D249" s="5"/>
      <c r="E249" s="4"/>
    </row>
    <row r="250" spans="2:5" x14ac:dyDescent="0.35">
      <c r="B250" s="1"/>
      <c r="C250" s="4"/>
      <c r="D250" s="5"/>
      <c r="E250" s="4"/>
    </row>
    <row r="251" spans="2:5" x14ac:dyDescent="0.35">
      <c r="B251" s="1"/>
      <c r="C251" s="4"/>
      <c r="D251" s="5"/>
      <c r="E251" s="4"/>
    </row>
    <row r="252" spans="2:5" x14ac:dyDescent="0.35">
      <c r="B252" s="1"/>
      <c r="C252" s="4"/>
      <c r="D252" s="5"/>
      <c r="E252" s="4"/>
    </row>
    <row r="253" spans="2:5" x14ac:dyDescent="0.35">
      <c r="B253" s="1"/>
      <c r="C253" s="4"/>
      <c r="D253" s="5"/>
      <c r="E253" s="4"/>
    </row>
    <row r="254" spans="2:5" x14ac:dyDescent="0.35">
      <c r="B254" s="1"/>
      <c r="C254" s="4"/>
      <c r="D254" s="5"/>
      <c r="E254" s="4"/>
    </row>
    <row r="255" spans="2:5" x14ac:dyDescent="0.35">
      <c r="B255" s="1"/>
      <c r="C255" s="4"/>
      <c r="D255" s="5"/>
      <c r="E255" s="4"/>
    </row>
    <row r="256" spans="2:5" x14ac:dyDescent="0.35">
      <c r="B256" s="1"/>
      <c r="C256" s="4"/>
      <c r="D256" s="5"/>
      <c r="E256" s="4"/>
    </row>
    <row r="257" spans="2:5" x14ac:dyDescent="0.35">
      <c r="B257" s="1"/>
      <c r="C257" s="4"/>
      <c r="D257" s="5"/>
      <c r="E257" s="4"/>
    </row>
    <row r="258" spans="2:5" x14ac:dyDescent="0.35">
      <c r="B258" s="1"/>
      <c r="C258" s="4"/>
      <c r="D258" s="5"/>
      <c r="E258" s="4"/>
    </row>
    <row r="259" spans="2:5" x14ac:dyDescent="0.35">
      <c r="B259" s="8"/>
      <c r="C259" s="7"/>
      <c r="D259" s="6"/>
      <c r="E259" s="7"/>
    </row>
    <row r="262" spans="2:5" x14ac:dyDescent="0.35">
      <c r="B262" s="1"/>
      <c r="C262" s="4"/>
      <c r="D262" s="5"/>
      <c r="E262" s="4"/>
    </row>
    <row r="263" spans="2:5" x14ac:dyDescent="0.35">
      <c r="B263" s="1"/>
      <c r="C263" s="4"/>
      <c r="D263" s="5"/>
      <c r="E263" s="4"/>
    </row>
    <row r="264" spans="2:5" x14ac:dyDescent="0.35">
      <c r="B264" s="1"/>
      <c r="C264" s="4"/>
      <c r="D264" s="5"/>
      <c r="E264" s="4"/>
    </row>
    <row r="265" spans="2:5" x14ac:dyDescent="0.35">
      <c r="B265" s="1"/>
      <c r="C265" s="4"/>
      <c r="D265" s="5"/>
      <c r="E265" s="4"/>
    </row>
    <row r="266" spans="2:5" x14ac:dyDescent="0.35">
      <c r="B266" s="1"/>
      <c r="C266" s="4"/>
      <c r="D266" s="5"/>
      <c r="E266" s="4"/>
    </row>
    <row r="267" spans="2:5" x14ac:dyDescent="0.35">
      <c r="B267" s="1"/>
      <c r="C267" s="4"/>
      <c r="D267" s="5"/>
      <c r="E267" s="4"/>
    </row>
    <row r="268" spans="2:5" x14ac:dyDescent="0.35">
      <c r="B268" s="1"/>
      <c r="C268" s="4"/>
      <c r="D268" s="5"/>
      <c r="E268" s="4"/>
    </row>
    <row r="269" spans="2:5" x14ac:dyDescent="0.35">
      <c r="B269" s="1"/>
      <c r="C269" s="4"/>
      <c r="D269" s="5"/>
      <c r="E269" s="4"/>
    </row>
    <row r="270" spans="2:5" x14ac:dyDescent="0.35">
      <c r="B270" s="1"/>
      <c r="C270" s="4"/>
      <c r="D270" s="5"/>
      <c r="E270" s="4"/>
    </row>
    <row r="271" spans="2:5" x14ac:dyDescent="0.35">
      <c r="B271" s="1"/>
      <c r="C271" s="4"/>
      <c r="D271" s="5"/>
      <c r="E271" s="4"/>
    </row>
    <row r="272" spans="2:5" x14ac:dyDescent="0.35">
      <c r="B272" s="8"/>
      <c r="C272" s="7"/>
      <c r="D272" s="6"/>
      <c r="E272" s="7"/>
    </row>
  </sheetData>
  <scenarios current="74" show="59" sqref="G2:G11">
    <scenario name="1" locked="1" count="1" user="Kyle Scheer" comment="Created by Kyle Scheer on 2/15/2022">
      <inputCells r="B16" val="1"/>
    </scenario>
    <scenario name="1.0001" locked="1" count="1" user="Kyle Scheer" comment="Created by Kyle Scheer on 2/15/2022">
      <inputCells r="B16" val="1.0001"/>
    </scenario>
    <scenario name="1.0002" locked="1" count="1" user="Kyle Scheer" comment="Created by Kyle Scheer on 2/15/2022">
      <inputCells r="B16" val="1.0002"/>
    </scenario>
    <scenario name="1.0003" locked="1" count="1" user="Kyle Scheer" comment="Created by Kyle Scheer on 2/15/2022">
      <inputCells r="B16" val="1.0003"/>
    </scenario>
    <scenario name="1.0004" locked="1" count="1" user="Kyle Scheer" comment="Created by Kyle Scheer on 2/15/2022">
      <inputCells r="B16" val="1.0004"/>
    </scenario>
    <scenario name="1.0005" locked="1" count="1" user="Kyle Scheer" comment="Created by Kyle Scheer on 2/15/2022">
      <inputCells r="B16" val="1.0005"/>
    </scenario>
    <scenario name="1.0006" locked="1" count="1" user="Kyle Scheer" comment="Created by Kyle Scheer on 2/15/2022">
      <inputCells r="B16" val="1.0006"/>
    </scenario>
    <scenario name="1.0007" locked="1" count="1" user="Kyle Scheer" comment="Created by Kyle Scheer on 2/15/2022">
      <inputCells r="B16" val="1.0007"/>
    </scenario>
    <scenario name="1.0008" locked="1" count="1" user="Kyle Scheer" comment="Created by Kyle Scheer on 2/15/2022">
      <inputCells r="B16" val="1.0008"/>
    </scenario>
    <scenario name="1.0009" locked="1" count="1" user="Kyle Scheer" comment="Created by Kyle Scheer on 2/15/2022">
      <inputCells r="B16" val="1.0009"/>
    </scenario>
    <scenario name="1.001" locked="1" count="1" user="Kyle Scheer" comment="Created by Kyle Scheer on 2/15/2022">
      <inputCells r="B16" val="1.001"/>
    </scenario>
    <scenario name="1.0011" locked="1" count="1" user="Kyle Scheer" comment="Created by Kyle Scheer on 2/15/2022">
      <inputCells r="B16" val="1.0011"/>
    </scenario>
    <scenario name="1.0012" locked="1" count="1" user="Kyle Scheer" comment="Created by Kyle Scheer on 2/15/2022">
      <inputCells r="B16" val="1.0012"/>
    </scenario>
    <scenario name="1.0013" locked="1" count="1" user="Kyle Scheer" comment="Created by Kyle Scheer on 2/15/2022">
      <inputCells r="B16" val="1.0013"/>
    </scenario>
    <scenario name="1.0014" locked="1" count="1" user="Kyle Scheer" comment="Created by Kyle Scheer on 2/15/2022">
      <inputCells r="B16" val="1.0014"/>
    </scenario>
    <scenario name="1.0015" locked="1" count="1" user="Kyle Scheer" comment="Created by Kyle Scheer on 2/15/2022">
      <inputCells r="B16" val="1.0015"/>
    </scenario>
    <scenario name="1.0016" locked="1" count="1" user="Kyle Scheer" comment="Created by Kyle Scheer on 2/15/2022">
      <inputCells r="B16" val="1.0016"/>
    </scenario>
    <scenario name="1.0017" locked="1" count="1" user="Kyle Scheer" comment="Created by Kyle Scheer on 2/15/2022">
      <inputCells r="B16" val="1.0017"/>
    </scenario>
    <scenario name="1.0018" locked="1" count="1" user="Kyle Scheer" comment="Created by Kyle Scheer on 2/15/2022">
      <inputCells r="B16" val="1.0018"/>
    </scenario>
    <scenario name="1.0019" locked="1" count="1" user="Kyle Scheer" comment="Created by Kyle Scheer on 2/15/2022">
      <inputCells r="B16" val="1.0019"/>
    </scenario>
    <scenario name="1.002" locked="1" count="1" user="Kyle Scheer" comment="Created by Kyle Scheer on 2/15/2022">
      <inputCells r="B16" val="1.002"/>
    </scenario>
    <scenario name="1.003" locked="1" count="1" user="Kyle Scheer" comment="Created by Kyle Scheer on 2/15/2022">
      <inputCells r="B16" val="1.003"/>
    </scenario>
    <scenario name="1.004" locked="1" count="1" user="Kyle Scheer" comment="Created by Kyle Scheer on 2/15/2022">
      <inputCells r="B16" val="1.004"/>
    </scenario>
    <scenario name="1.005" locked="1" count="1" user="Kyle Scheer" comment="Created by Kyle Scheer on 2/15/2022">
      <inputCells r="B16" val="1.005"/>
    </scenario>
    <scenario name="1.006" locked="1" count="1" user="Kyle Scheer" comment="Created by Kyle Scheer on 2/15/2022">
      <inputCells r="B16" val="1.006"/>
    </scenario>
    <scenario name="1.007" locked="1" count="1" user="Kyle Scheer" comment="Created by Kyle Scheer on 2/15/2022">
      <inputCells r="B16" val="1.007"/>
    </scenario>
    <scenario name="1.008" locked="1" count="1" user="Kyle Scheer" comment="Created by Kyle Scheer on 2/15/2022">
      <inputCells r="B16" val="1.008"/>
    </scenario>
    <scenario name="1.009" locked="1" count="1" user="Kyle Scheer" comment="Created by Kyle Scheer on 2/15/2022">
      <inputCells r="B16" val="1.009"/>
    </scenario>
    <scenario name="1.01" locked="1" count="1" user="Kyle Scheer" comment="Created by Kyle Scheer on 2/15/2022">
      <inputCells r="B16" val="1.01"/>
    </scenario>
    <scenario name="1.011" locked="1" count="1" user="Kyle Scheer" comment="Created by Kyle Scheer on 2/15/2022">
      <inputCells r="B16" val="1.011"/>
    </scenario>
    <scenario name="1.012" locked="1" count="1" user="Kyle Scheer" comment="Created by Kyle Scheer on 2/15/2022">
      <inputCells r="B16" val="1.012"/>
    </scenario>
    <scenario name="1.013" locked="1" count="1" user="Kyle Scheer" comment="Created by Kyle Scheer on 2/15/2022">
      <inputCells r="B16" val="1.013"/>
    </scenario>
    <scenario name="1.014" locked="1" count="1" user="Kyle Scheer" comment="Created by Kyle Scheer on 2/15/2022">
      <inputCells r="B16" val="1.014"/>
    </scenario>
    <scenario name="1.015" locked="1" count="1" user="Kyle Scheer" comment="Created by Kyle Scheer on 2/15/2022">
      <inputCells r="B16" val="1.015"/>
    </scenario>
    <scenario name="1.016" locked="1" count="1" user="Kyle Scheer" comment="Created by Kyle Scheer on 2/15/2022">
      <inputCells r="B16" val="1.016"/>
    </scenario>
    <scenario name="1.017" locked="1" count="1" user="Kyle Scheer" comment="Created by Kyle Scheer on 2/15/2022">
      <inputCells r="B16" val="1.017"/>
    </scenario>
    <scenario name="1.018" locked="1" count="1" user="Kyle Scheer" comment="Created by Kyle Scheer on 2/15/2022">
      <inputCells r="B16" val="1.018"/>
    </scenario>
    <scenario name="1.019" locked="1" count="1" user="Kyle Scheer" comment="Created by Kyle Scheer on 2/15/2022">
      <inputCells r="B16" val="1.019"/>
    </scenario>
    <scenario name="1.02" locked="1" count="1" user="Kyle Scheer" comment="Created by Kyle Scheer on 2/15/2022">
      <inputCells r="B16" val="1.02"/>
    </scenario>
    <scenario name="1.021" locked="1" count="1" user="Kyle Scheer" comment="Created by Kyle Scheer on 2/15/2022">
      <inputCells r="B16" val="1.021"/>
    </scenario>
    <scenario name="1.022" locked="1" count="1" user="Kyle Scheer" comment="Created by Kyle Scheer on 2/15/2022">
      <inputCells r="B16" val="1.022"/>
    </scenario>
    <scenario name="1.023" locked="1" count="1" user="Kyle Scheer" comment="Created by Kyle Scheer on 2/15/2022">
      <inputCells r="B16" val="1.023"/>
    </scenario>
    <scenario name="1.024" locked="1" count="1" user="Kyle Scheer" comment="Created by Kyle Scheer on 2/15/2022">
      <inputCells r="B16" val="1.024"/>
    </scenario>
    <scenario name="1.025" locked="1" count="1" user="Kyle Scheer" comment="Created by Kyle Scheer on 2/15/2022">
      <inputCells r="B16" val="1.025"/>
    </scenario>
    <scenario name="1.026" locked="1" count="1" user="Kyle Scheer" comment="Created by Kyle Scheer on 2/15/2022">
      <inputCells r="B16" val="1.026"/>
    </scenario>
    <scenario name="1.027" locked="1" count="1" user="Kyle Scheer" comment="Created by Kyle Scheer on 2/15/2022">
      <inputCells r="B16" val="1.027"/>
    </scenario>
    <scenario name="1.028" locked="1" count="1" user="Kyle Scheer" comment="Created by Kyle Scheer on 2/15/2022">
      <inputCells r="B16" val="1.028"/>
    </scenario>
    <scenario name="1.029" locked="1" count="1" user="Kyle Scheer" comment="Created by Kyle Scheer on 2/15/2022">
      <inputCells r="B16" val="1.029"/>
    </scenario>
    <scenario name="1.03" locked="1" count="1" user="Kyle Scheer" comment="Created by Kyle Scheer on 2/15/2022">
      <inputCells r="B16" val="1.03"/>
    </scenario>
    <scenario name="1.031" locked="1" count="1" user="Kyle Scheer" comment="Created by Kyle Scheer on 2/15/2022">
      <inputCells r="B16" val="1.031"/>
    </scenario>
    <scenario name="1.032" locked="1" count="1" user="Kyle Scheer" comment="Created by Kyle Scheer on 2/15/2022">
      <inputCells r="B16" val="1.032"/>
    </scenario>
    <scenario name="1.033" locked="1" count="1" user="Kyle Scheer" comment="Created by Kyle Scheer on 2/15/2022">
      <inputCells r="B16" val="1.033"/>
    </scenario>
    <scenario name="1.034" locked="1" count="1" user="Kyle Scheer" comment="Created by Kyle Scheer on 2/15/2022">
      <inputCells r="B16" val="1.034"/>
    </scenario>
    <scenario name="1.035" locked="1" count="1" user="Kyle Scheer" comment="Created by Kyle Scheer on 2/15/2022">
      <inputCells r="B16" val="1.035"/>
    </scenario>
    <scenario name="1.036" locked="1" count="1" user="Kyle Scheer" comment="Created by Kyle Scheer on 2/15/2022">
      <inputCells r="B16" val="1.036"/>
    </scenario>
    <scenario name="1.037" locked="1" count="1" user="Kyle Scheer" comment="Created by Kyle Scheer on 2/15/2022">
      <inputCells r="B16" val="1.037"/>
    </scenario>
    <scenario name="1.038" locked="1" count="1" user="Kyle Scheer" comment="Created by Kyle Scheer on 2/15/2022">
      <inputCells r="B16" val="1.038"/>
    </scenario>
    <scenario name="1.039" locked="1" count="1" user="Kyle Scheer" comment="Created by Kyle Scheer on 2/15/2022">
      <inputCells r="B16" val="1.039"/>
    </scenario>
    <scenario name="1.04" locked="1" count="1" user="Kyle Scheer" comment="Created by Kyle Scheer on 2/15/2022">
      <inputCells r="B16" val="1.04"/>
    </scenario>
    <scenario name="1.042" locked="1" count="1" user="Kyle Scheer" comment="Created by Kyle Scheer on 2/15/2022">
      <inputCells r="B16" val="1.042"/>
    </scenario>
    <scenario name="1.044" locked="1" count="1" user="Kyle Scheer" comment="Created by Kyle Scheer on 2/15/2022">
      <inputCells r="B16" val="1.044"/>
    </scenario>
    <scenario name="1.046" locked="1" count="1" user="Kyle Scheer" comment="Created by Kyle Scheer on 2/15/2022">
      <inputCells r="B16" val="1.046"/>
    </scenario>
    <scenario name="1.048" locked="1" count="1" user="Kyle Scheer" comment="Created by Kyle Scheer on 2/15/2022">
      <inputCells r="B16" val="1.048"/>
    </scenario>
    <scenario name="1.05" locked="1" count="1" user="Kyle Scheer" comment="Created by Kyle Scheer on 2/15/2022">
      <inputCells r="B16" val="1.05"/>
    </scenario>
    <scenario name="1.052" locked="1" count="1" user="Kyle Scheer" comment="Created by Kyle Scheer on 2/15/2022">
      <inputCells r="B16" val="1.052"/>
    </scenario>
    <scenario name="1.054" locked="1" count="1" user="Kyle Scheer" comment="Created by Kyle Scheer on 2/15/2022">
      <inputCells r="B16" val="1.054"/>
    </scenario>
    <scenario name="1.056" locked="1" count="1" user="Kyle Scheer" comment="Created by Kyle Scheer on 2/15/2022">
      <inputCells r="B16" val="1.056"/>
    </scenario>
    <scenario name="1.058" locked="1" count="1" user="Kyle Scheer" comment="Created by Kyle Scheer on 2/15/2022">
      <inputCells r="B16" val="1.058"/>
    </scenario>
    <scenario name="1.06" locked="1" count="1" user="Kyle Scheer" comment="Created by Kyle Scheer on 2/15/2022">
      <inputCells r="B16" val="1.06"/>
    </scenario>
    <scenario name="1.062" locked="1" count="1" user="Kyle Scheer" comment="Created by Kyle Scheer on 2/15/2022">
      <inputCells r="B16" val="1.062"/>
    </scenario>
    <scenario name="1.064" locked="1" count="1" user="Kyle Scheer" comment="Created by Kyle Scheer on 2/15/2022">
      <inputCells r="B16" val="1.064"/>
    </scenario>
    <scenario name="1.066" locked="1" count="1" user="Kyle Scheer" comment="Created by Kyle Scheer on 2/15/2022">
      <inputCells r="B16" val="1.066"/>
    </scenario>
    <scenario name="1.068" locked="1" count="1" user="Kyle Scheer" comment="Created by Kyle Scheer on 2/15/2022">
      <inputCells r="B16" val="1.068"/>
    </scenario>
    <scenario name="1.07" locked="1" count="1" user="Kyle Scheer" comment="Created by Kyle Scheer on 2/15/2022">
      <inputCells r="B16" val="1.07"/>
    </scenario>
    <scenario name="1.072" locked="1" count="1" user="Kyle Scheer" comment="Created by Kyle Scheer on 2/15/2022">
      <inputCells r="B16" val="1.072"/>
    </scenario>
    <scenario name="1.073" locked="1" count="1" user="Kyle Scheer" comment="Created by Kyle Scheer on 2/15/2022">
      <inputCells r="B16" val="1.073"/>
    </scenario>
    <scenario name="1.074" locked="1" count="1" user="Kyle Scheer" comment="Created by Kyle Scheer on 2/15/2022">
      <inputCells r="B16" val="1.074"/>
    </scenario>
    <scenario name="1.075" locked="1" count="1" user="Kyle Scheer" comment="Created by Kyle Scheer on 2/15/2022">
      <inputCells r="B16" val="1.075"/>
    </scenario>
    <scenario name="1.076" locked="1" count="1" user="Kyle Scheer" comment="Created by Kyle Scheer on 2/15/2022">
      <inputCells r="B16" val="1.076"/>
    </scenario>
    <scenario name="1.077" locked="1" count="1" user="Kyle Scheer" comment="Created by Kyle Scheer on 2/15/2022">
      <inputCells r="B16" val="1.077"/>
    </scenario>
    <scenario name="1.078" locked="1" count="1" user="Kyle Scheer" comment="Created by Kyle Scheer on 2/15/2022">
      <inputCells r="B16" val="1.078"/>
    </scenario>
    <scenario name="1.079" locked="1" count="1" user="Kyle Scheer" comment="Created by Kyle Scheer on 2/15/2022">
      <inputCells r="B16" val="1.079"/>
    </scenario>
    <scenario name="1.08" locked="1" count="1" user="Kyle Scheer" comment="Created by Kyle Scheer on 2/15/2022">
      <inputCells r="B16" val="1.08"/>
    </scenario>
    <scenario name="1.081" locked="1" count="1" user="Kyle Scheer" comment="Created by Kyle Scheer on 2/15/2022">
      <inputCells r="B16" val="1.081"/>
    </scenario>
    <scenario name="1.082" locked="1" count="1" user="Kyle Scheer" comment="Created by Kyle Scheer on 2/15/2022">
      <inputCells r="B16" val="1.082"/>
    </scenario>
    <scenario name="1.083" locked="1" count="1" user="Kyle Scheer" comment="Created by Kyle Scheer on 2/15/2022">
      <inputCells r="B16" val="1.083"/>
    </scenario>
    <scenario name="1.084" locked="1" count="1" user="Kyle Scheer" comment="Created by Kyle Scheer on 2/15/2022">
      <inputCells r="B16" val="1.084"/>
    </scenario>
    <scenario name="1.085" locked="1" count="1" user="Kyle Scheer" comment="Created by Kyle Scheer on 2/15/2022">
      <inputCells r="B16" val="1.085"/>
    </scenario>
    <scenario name="1.086" locked="1" count="1" user="Kyle Scheer" comment="Created by Kyle Scheer on 2/15/2022">
      <inputCells r="B16" val="1.086"/>
    </scenario>
    <scenario name="1.087" locked="1" count="1" user="Kyle Scheer" comment="Created by Kyle Scheer on 2/15/2022">
      <inputCells r="B16" val="1.087"/>
    </scenario>
    <scenario name="1.088" locked="1" count="1" user="Kyle Scheer" comment="Created by Kyle Scheer on 2/15/2022">
      <inputCells r="B16" val="1.088"/>
    </scenario>
    <scenario name="1.089" locked="1" count="1" user="Kyle Scheer" comment="Created by Kyle Scheer on 2/15/2022">
      <inputCells r="B16" val="1.089"/>
    </scenario>
    <scenario name="1.09" locked="1" count="1" user="Kyle Scheer" comment="Created by Kyle Scheer on 2/15/2022">
      <inputCells r="B16" val="1.09"/>
    </scenario>
    <scenario name="1.091" locked="1" count="1" user="Kyle Scheer" comment="Created by Kyle Scheer on 2/15/2022">
      <inputCells r="B16" val="1.091"/>
    </scenario>
    <scenario name="1.092" locked="1" count="1" user="Kyle Scheer" comment="Created by Kyle Scheer on 2/15/2022">
      <inputCells r="B16" val="1.092"/>
    </scenario>
    <scenario name="1.093" locked="1" count="1" user="Kyle Scheer" comment="Created by Kyle Scheer on 2/15/2022">
      <inputCells r="B16" val="1.093"/>
    </scenario>
    <scenario name="1.094" locked="1" count="1" user="Kyle Scheer" comment="Created by Kyle Scheer on 2/15/2022">
      <inputCells r="B16" val="1.094"/>
    </scenario>
    <scenario name="1.095" locked="1" count="1" user="Kyle Scheer" comment="Created by Kyle Scheer on 2/15/2022">
      <inputCells r="B16" val="1.095"/>
    </scenario>
    <scenario name="1.096" locked="1" count="1" user="Kyle Scheer" comment="Created by Kyle Scheer on 2/15/2022">
      <inputCells r="B16" val="1.096"/>
    </scenario>
    <scenario name="1.097" locked="1" count="1" user="Kyle Scheer" comment="Created by Kyle Scheer on 2/15/2022">
      <inputCells r="B16" val="1.097"/>
    </scenario>
    <scenario name="1.098" locked="1" count="1" user="Kyle Scheer" comment="Created by Kyle Scheer on 2/15/2022">
      <inputCells r="B16" val="1.098"/>
    </scenario>
    <scenario name="1.099" locked="1" count="1" user="Kyle Scheer" comment="Created by Kyle Scheer on 2/15/2022">
      <inputCells r="B16" val="1.099"/>
    </scenario>
    <scenario name="1.1" locked="1" count="1" user="Kyle Scheer" comment="Created by Kyle Scheer on 2/15/2022">
      <inputCells r="B16" val="1.1"/>
    </scenario>
    <scenario name="1.101" locked="1" count="1" user="Kyle Scheer" comment="Created by Kyle Scheer on 2/15/2022">
      <inputCells r="B16" val="1.101"/>
    </scenario>
    <scenario name="1.102" locked="1" count="1" user="Kyle Scheer" comment="Created by Kyle Scheer on 2/15/2022">
      <inputCells r="B16" val="1.102"/>
    </scenario>
    <scenario name="1.103" locked="1" count="1" user="Kyle Scheer" comment="Created by Kyle Scheer on 2/15/2022">
      <inputCells r="B16" val="1.103"/>
    </scenario>
    <scenario name="1.104" locked="1" count="1" user="Kyle Scheer" comment="Created by Kyle Scheer on 2/15/2022">
      <inputCells r="B16" val="1.104"/>
    </scenario>
    <scenario name="1.105" locked="1" count="1" user="Kyle Scheer" comment="Created by Kyle Scheer on 2/15/2022">
      <inputCells r="B16" val="1.105"/>
    </scenario>
    <scenario name="1.106" locked="1" count="1" user="Kyle Scheer" comment="Created by Kyle Scheer on 2/15/2022">
      <inputCells r="B16" val="1.106"/>
    </scenario>
    <scenario name="1.107" locked="1" count="1" user="Kyle Scheer" comment="Created by Kyle Scheer on 2/15/2022">
      <inputCells r="B16" val="1.107"/>
    </scenario>
    <scenario name="1.108" locked="1" count="1" user="Kyle Scheer" comment="Created by Kyle Scheer on 2/15/2022">
      <inputCells r="B16" val="1.108"/>
    </scenario>
    <scenario name="1.109" locked="1" count="1" user="Kyle Scheer" comment="Created by Kyle Scheer on 2/15/2022">
      <inputCells r="B16" val="1.109"/>
    </scenario>
    <scenario name="1.11" locked="1" count="1" user="Kyle Scheer" comment="Created by Kyle Scheer on 2/15/2022">
      <inputCells r="B16" val="1.11"/>
    </scenario>
    <scenario name="1.111" locked="1" count="1" user="Kyle Scheer" comment="Created by Kyle Scheer on 2/15/2022">
      <inputCells r="B16" val="1.111"/>
    </scenario>
    <scenario name="1.112" locked="1" count="1" user="Kyle Scheer" comment="Created by Kyle Scheer on 2/15/2022">
      <inputCells r="B16" val="1.112"/>
    </scenario>
    <scenario name="1.113" locked="1" count="1" user="Kyle Scheer" comment="Created by Kyle Scheer on 2/15/2022">
      <inputCells r="B16" val="1.113"/>
    </scenario>
    <scenario name="1.114" locked="1" count="1" user="Kyle Scheer" comment="Created by Kyle Scheer on 2/15/2022">
      <inputCells r="B16" val="1.114"/>
    </scenario>
    <scenario name="1.115" locked="1" count="1" user="Kyle Scheer" comment="Created by Kyle Scheer on 2/15/2022">
      <inputCells r="B16" val="1.115"/>
    </scenario>
    <scenario name="1.116" locked="1" count="1" user="Kyle Scheer" comment="Created by Kyle Scheer on 2/15/2022">
      <inputCells r="B16" val="1.116"/>
    </scenario>
    <scenario name="1.117" locked="1" count="1" user="Kyle Scheer" comment="Created by Kyle Scheer on 2/15/2022">
      <inputCells r="B16" val="1.117"/>
    </scenario>
    <scenario name="1.118" locked="1" count="1" user="Kyle Scheer" comment="Created by Kyle Scheer on 2/15/2022">
      <inputCells r="B16" val="1.118"/>
    </scenario>
    <scenario name="1.119" locked="1" count="1" user="Kyle Scheer" comment="Created by Kyle Scheer on 2/15/2022">
      <inputCells r="B16" val="1.119"/>
    </scenario>
    <scenario name="1.12" locked="1" count="1" user="Kyle Scheer" comment="Created by Kyle Scheer on 2/15/2022">
      <inputCells r="B16" val="1.12"/>
    </scenario>
    <scenario name="1.121" locked="1" count="1" user="Kyle Scheer" comment="Created by Kyle Scheer on 2/15/2022">
      <inputCells r="B16" val="1.121"/>
    </scenario>
    <scenario name="1.122" locked="1" count="1" user="Kyle Scheer" comment="Created by Kyle Scheer on 2/15/2022">
      <inputCells r="B16" val="1.122"/>
    </scenario>
    <scenario name="1.123" locked="1" count="1" user="Kyle Scheer" comment="Created by Kyle Scheer on 2/15/2022">
      <inputCells r="B16" val="1.123"/>
    </scenario>
    <scenario name="1.124" locked="1" count="1" user="Kyle Scheer" comment="Created by Kyle Scheer on 2/15/2022">
      <inputCells r="B16" val="1.124"/>
    </scenario>
    <scenario name="1.125" locked="1" count="1" user="Kyle Scheer" comment="Created by Kyle Scheer on 2/15/2022">
      <inputCells r="B16" val="1.125"/>
    </scenario>
    <scenario name="1.126" locked="1" count="1" user="Kyle Scheer" comment="Created by Kyle Scheer on 2/15/2022">
      <inputCells r="B16" val="1.126"/>
    </scenario>
    <scenario name="1.127" locked="1" count="1" user="Kyle Scheer" comment="Created by Kyle Scheer on 2/15/2022">
      <inputCells r="B16" val="1.127"/>
    </scenario>
    <scenario name="1.128" locked="1" count="1" user="Kyle Scheer" comment="Created by Kyle Scheer on 2/15/2022">
      <inputCells r="B16" val="1.128"/>
    </scenario>
    <scenario name="1.129" locked="1" count="1" user="Kyle Scheer" comment="Created by Kyle Scheer on 2/15/2022">
      <inputCells r="B16" val="1.129"/>
    </scenario>
    <scenario name="1.13" locked="1" count="1" user="Kyle Scheer" comment="Created by Kyle Scheer on 2/15/2022">
      <inputCells r="B16" val="1.13"/>
    </scenario>
    <scenario name="1.131" locked="1" count="1" user="Kyle Scheer" comment="Created by Kyle Scheer on 2/15/2022">
      <inputCells r="B16" val="1.131"/>
    </scenario>
    <scenario name="1.132" locked="1" count="1" user="Kyle Scheer" comment="Created by Kyle Scheer on 2/15/2022">
      <inputCells r="B16" val="1.132"/>
    </scenario>
    <scenario name="1.133" locked="1" count="1" user="Kyle Scheer" comment="Created by Kyle Scheer on 2/15/2022">
      <inputCells r="B16" val="1.133"/>
    </scenario>
    <scenario name="1.134" locked="1" count="1" user="Kyle Scheer" comment="Created by Kyle Scheer on 2/15/2022">
      <inputCells r="B16" val="1.134"/>
    </scenario>
    <scenario name="1.135" locked="1" count="1" user="Kyle Scheer" comment="Created by Kyle Scheer on 2/15/2022">
      <inputCells r="B16" val="1.135"/>
    </scenario>
    <scenario name="1.136" locked="1" count="1" user="Kyle Scheer" comment="Created by Kyle Scheer on 2/15/2022">
      <inputCells r="B16" val="1.136"/>
    </scenario>
    <scenario name="1.137" locked="1" count="1" user="Kyle Scheer" comment="Created by Kyle Scheer on 2/15/2022">
      <inputCells r="B16" val="1.137"/>
    </scenario>
    <scenario name="1.138" locked="1" count="1" user="Kyle Scheer" comment="Created by Kyle Scheer on 2/15/2022">
      <inputCells r="B16" val="1.138"/>
    </scenario>
    <scenario name="1.139" locked="1" count="1" user="Kyle Scheer" comment="Created by Kyle Scheer on 2/15/2022">
      <inputCells r="B16" val="1.139"/>
    </scenario>
    <scenario name="1.14" locked="1" count="1" user="Kyle Scheer" comment="Created by Kyle Scheer on 2/15/2022">
      <inputCells r="B16" val="1.14"/>
    </scenario>
    <scenario name="1.141" locked="1" count="1" user="Kyle Scheer" comment="Created by Kyle Scheer on 2/15/2022">
      <inputCells r="B16" val="1.141"/>
    </scenario>
    <scenario name="1.142" locked="1" count="1" user="Kyle Scheer" comment="Created by Kyle Scheer on 2/15/2022">
      <inputCells r="B16" val="1.142"/>
    </scenario>
    <scenario name="1.143" locked="1" count="1" user="Kyle Scheer" comment="Created by Kyle Scheer on 2/15/2022">
      <inputCells r="B16" val="1.143"/>
    </scenario>
    <scenario name="1.144" locked="1" count="1" user="Kyle Scheer" comment="Created by Kyle Scheer on 2/15/2022">
      <inputCells r="B16" val="1.144"/>
    </scenario>
    <scenario name="1.145" locked="1" count="1" user="Kyle Scheer" comment="Created by Kyle Scheer on 2/15/2022">
      <inputCells r="B16" val="1.145"/>
    </scenario>
    <scenario name="1.146" locked="1" count="1" user="Kyle Scheer" comment="Created by Kyle Scheer on 2/15/2022">
      <inputCells r="B16" val="1.146"/>
    </scenario>
    <scenario name="1.147" locked="1" count="1" user="Kyle Scheer" comment="Created by Kyle Scheer on 2/15/2022">
      <inputCells r="B16" val="1.147"/>
    </scenario>
    <scenario name="1.148" locked="1" count="1" user="Kyle Scheer" comment="Created by Kyle Scheer on 2/15/2022">
      <inputCells r="B16" val="1.148"/>
    </scenario>
    <scenario name="1.149" locked="1" count="1" user="Kyle Scheer" comment="Created by Kyle Scheer on 2/15/2022">
      <inputCells r="B16" val="1.149"/>
    </scenario>
    <scenario name="1.15" locked="1" count="1" user="Kyle Scheer" comment="Created by Kyle Scheer on 2/15/2022">
      <inputCells r="B16" val="1.15"/>
    </scenario>
    <scenario name="1.151" locked="1" count="1" user="Kyle Scheer" comment="Created by Kyle Scheer on 2/15/2022">
      <inputCells r="B16" val="1.151"/>
    </scenario>
    <scenario name="1.152" locked="1" count="1" user="Kyle Scheer" comment="Created by Kyle Scheer on 2/15/2022">
      <inputCells r="B16" val="1.152"/>
    </scenario>
    <scenario name="1.153" locked="1" count="1" user="Kyle Scheer" comment="Created by Kyle Scheer on 2/15/2022">
      <inputCells r="B16" val="1.153"/>
    </scenario>
    <scenario name="1.154" locked="1" count="1" user="Kyle Scheer" comment="Created by Kyle Scheer on 2/15/2022">
      <inputCells r="B16" val="1.154"/>
    </scenario>
    <scenario name="1.155" locked="1" count="1" user="Kyle Scheer" comment="Created by Kyle Scheer on 2/15/2022">
      <inputCells r="B16" val="1.155"/>
    </scenario>
    <scenario name="1.156" locked="1" count="1" user="Kyle Scheer" comment="Created by Kyle Scheer on 2/15/2022">
      <inputCells r="B16" val="1.156"/>
    </scenario>
    <scenario name="1.157" locked="1" count="1" user="Kyle Scheer" comment="Created by Kyle Scheer on 2/15/2022">
      <inputCells r="B16" val="1.157"/>
    </scenario>
    <scenario name="1.158" locked="1" count="1" user="Kyle Scheer" comment="Created by Kyle Scheer on 2/15/2022">
      <inputCells r="B16" val="1.158"/>
    </scenario>
    <scenario name="1.159" locked="1" count="1" user="Kyle Scheer" comment="Created by Kyle Scheer on 2/15/2022">
      <inputCells r="B16" val="1.159"/>
    </scenario>
    <scenario name="1.16" locked="1" count="1" user="Kyle Scheer" comment="Created by Kyle Scheer on 2/15/2022">
      <inputCells r="B16" val="1.16"/>
    </scenario>
    <scenario name="1.161" locked="1" count="1" user="Kyle Scheer" comment="Created by Kyle Scheer on 2/15/2022">
      <inputCells r="B16" val="1.161"/>
    </scenario>
    <scenario name="1.162" locked="1" count="1" user="Kyle Scheer" comment="Created by Kyle Scheer on 2/15/2022">
      <inputCells r="B16" val="1.162"/>
    </scenario>
    <scenario name="1.163" locked="1" count="1" user="Kyle Scheer" comment="Created by Kyle Scheer on 2/15/2022">
      <inputCells r="B16" val="1.163"/>
    </scenario>
    <scenario name="1.164" locked="1" count="1" user="Kyle Scheer" comment="Created by Kyle Scheer on 2/15/2022">
      <inputCells r="B16" val="1.164"/>
    </scenario>
    <scenario name="1.165" locked="1" count="1" user="Kyle Scheer" comment="Created by Kyle Scheer on 2/15/2022">
      <inputCells r="B16" val="1.165"/>
    </scenario>
    <scenario name="1.166" locked="1" count="1" user="Kyle Scheer" comment="Created by Kyle Scheer on 2/15/2022">
      <inputCells r="B16" val="1.166"/>
    </scenario>
    <scenario name="1.167" locked="1" count="1" user="Kyle Scheer" comment="Created by Kyle Scheer on 2/15/2022">
      <inputCells r="B16" val="1.167"/>
    </scenario>
    <scenario name="1.168" locked="1" count="1" user="Kyle Scheer" comment="Created by Kyle Scheer on 2/15/2022">
      <inputCells r="B16" val="1.168"/>
    </scenario>
    <scenario name="1.169" locked="1" count="1" user="Kyle Scheer" comment="Created by Kyle Scheer on 2/15/2022">
      <inputCells r="B16" val="1.169"/>
    </scenario>
    <scenario name="1.17" locked="1" count="1" user="Kyle Scheer" comment="Created by Kyle Scheer on 2/15/2022">
      <inputCells r="B16" val="1.17"/>
    </scenario>
    <scenario name="1.171" locked="1" count="1" user="Kyle Scheer" comment="Created by Kyle Scheer on 2/15/2022">
      <inputCells r="B16" val="1.171"/>
    </scenario>
    <scenario name="1.172" locked="1" count="1" user="Kyle Scheer" comment="Created by Kyle Scheer on 2/15/2022">
      <inputCells r="B16" val="1.172"/>
    </scenario>
    <scenario name="1.173" locked="1" count="1" user="Kyle Scheer" comment="Created by Kyle Scheer on 2/15/2022">
      <inputCells r="B16" val="1.173"/>
    </scenario>
    <scenario name="1.174" locked="1" count="1" user="Kyle Scheer" comment="Created by Kyle Scheer on 2/15/2022">
      <inputCells r="B16" val="1.174"/>
    </scenario>
    <scenario name="1.175" locked="1" count="1" user="Kyle Scheer" comment="Created by Kyle Scheer on 2/15/2022">
      <inputCells r="B16" val="1.175"/>
    </scenario>
    <scenario name="1.176" locked="1" count="1" user="Kyle Scheer" comment="Created by Kyle Scheer on 2/15/2022">
      <inputCells r="B16" val="1.176"/>
    </scenario>
    <scenario name="1.177" locked="1" count="1" user="Kyle Scheer" comment="Created by Kyle Scheer on 2/15/2022">
      <inputCells r="B16" val="1.177"/>
    </scenario>
    <scenario name="1.178" locked="1" count="1" user="Kyle Scheer" comment="Created by Kyle Scheer on 2/15/2022">
      <inputCells r="B16" val="1.178"/>
    </scenario>
    <scenario name="1.179" locked="1" count="1" user="Kyle Scheer" comment="Created by Kyle Scheer on 2/15/2022">
      <inputCells r="B16" val="1.179"/>
    </scenario>
    <scenario name="1.18" locked="1" count="1" user="Kyle Scheer" comment="Created by Kyle Scheer on 2/15/2022">
      <inputCells r="B16" val="1.18"/>
    </scenario>
    <scenario name="1.181" locked="1" count="1" user="Kyle Scheer" comment="Created by Kyle Scheer on 2/15/2022">
      <inputCells r="B16" val="1.181"/>
    </scenario>
    <scenario name="1.182" locked="1" count="1" user="Kyle Scheer" comment="Created by Kyle Scheer on 2/15/2022">
      <inputCells r="B16" val="1.182"/>
    </scenario>
    <scenario name="1.183" locked="1" count="1" user="Kyle Scheer" comment="Created by Kyle Scheer on 2/15/2022">
      <inputCells r="B16" val="1.183"/>
    </scenario>
    <scenario name="1.184" locked="1" count="1" user="Kyle Scheer" comment="Created by Kyle Scheer on 2/15/2022">
      <inputCells r="B16" val="1.184"/>
    </scenario>
    <scenario name="1.185" locked="1" count="1" user="Kyle Scheer" comment="Created by Kyle Scheer on 2/15/2022">
      <inputCells r="B16" val="1.185"/>
    </scenario>
    <scenario name="1.186" locked="1" count="1" user="Kyle Scheer" comment="Created by Kyle Scheer on 2/15/2022">
      <inputCells r="B16" val="1.186"/>
    </scenario>
    <scenario name="1.187" locked="1" count="1" user="Kyle Scheer" comment="Created by Kyle Scheer on 2/15/2022">
      <inputCells r="B16" val="1.187"/>
    </scenario>
    <scenario name="1.188" locked="1" count="1" user="Kyle Scheer" comment="Created by Kyle Scheer on 2/15/2022">
      <inputCells r="B16" val="1.188"/>
    </scenario>
    <scenario name="1.189" locked="1" count="1" user="Kyle Scheer" comment="Created by Kyle Scheer on 2/15/2022">
      <inputCells r="B16" val="1.189"/>
    </scenario>
    <scenario name="1.19" locked="1" count="1" user="Kyle Scheer" comment="Created by Kyle Scheer on 2/15/2022">
      <inputCells r="B16" val="1.19"/>
    </scenario>
    <scenario name="1.191" locked="1" count="1" user="Kyle Scheer" comment="Created by Kyle Scheer on 2/15/2022">
      <inputCells r="B16" val="1.191"/>
    </scenario>
    <scenario name="1.192" locked="1" count="1" user="Kyle Scheer" comment="Created by Kyle Scheer on 2/15/2022">
      <inputCells r="B16" val="1.192"/>
    </scenario>
    <scenario name="1.193" locked="1" count="1" user="Kyle Scheer" comment="Created by Kyle Scheer on 2/15/2022">
      <inputCells r="B16" val="1.193"/>
    </scenario>
    <scenario name="1.194" locked="1" count="1" user="Kyle Scheer" comment="Created by Kyle Scheer on 2/15/2022">
      <inputCells r="B16" val="1.194"/>
    </scenario>
    <scenario name="1.195" locked="1" count="1" user="Kyle Scheer" comment="Created by Kyle Scheer on 2/15/2022">
      <inputCells r="B16" val="1.195"/>
    </scenario>
    <scenario name="1.196" locked="1" count="1" user="Kyle Scheer" comment="Created by Kyle Scheer on 2/15/2022">
      <inputCells r="B16" val="1.196"/>
    </scenario>
    <scenario name="1.197" locked="1" count="1" user="Kyle Scheer" comment="Created by Kyle Scheer on 2/15/2022">
      <inputCells r="B16" val="1.197"/>
    </scenario>
    <scenario name="1.198" locked="1" count="1" user="Kyle Scheer" comment="Created by Kyle Scheer on 2/15/2022">
      <inputCells r="B16" val="1.198"/>
    </scenario>
    <scenario name="1.199" locked="1" count="1" user="Kyle Scheer" comment="Created by Kyle Scheer on 2/15/2022">
      <inputCells r="B16" val="1.199"/>
    </scenario>
    <scenario name="1.2" locked="1" count="1" user="Kyle Scheer" comment="Created by Kyle Scheer on 2/15/2022">
      <inputCells r="B16" val="1.2"/>
    </scenario>
    <scenario name="1.21" locked="1" count="1" user="Kyle Scheer" comment="Created by Kyle Scheer on 2/15/2022">
      <inputCells r="B16" val="1.21"/>
    </scenario>
    <scenario name="1.22" locked="1" count="1" user="Kyle Scheer" comment="Created by Kyle Scheer on 2/15/2022">
      <inputCells r="B16" val="1.22"/>
    </scenario>
    <scenario name="1.23" locked="1" count="1" user="Kyle Scheer" comment="Created by Kyle Scheer on 2/15/2022">
      <inputCells r="B16" val="1.23"/>
    </scenario>
    <scenario name="1.24" locked="1" count="1" user="Kyle Scheer" comment="Created by Kyle Scheer on 2/15/2022">
      <inputCells r="B16" val="1.24"/>
    </scenario>
    <scenario name="1.25" locked="1" count="1" user="Kyle Scheer" comment="Created by Kyle Scheer on 2/15/2022">
      <inputCells r="B16" val="1.25"/>
    </scenario>
    <scenario name="1.26" locked="1" count="1" user="Kyle Scheer" comment="Created by Kyle Scheer on 2/15/2022">
      <inputCells r="B16" val="1.26"/>
    </scenario>
    <scenario name="1.27" locked="1" count="1" user="Kyle Scheer" comment="Created by Kyle Scheer on 2/15/2022">
      <inputCells r="B16" val="1.27"/>
    </scenario>
    <scenario name="1.28" locked="1" count="1" user="Kyle Scheer" comment="Created by Kyle Scheer on 2/15/2022">
      <inputCells r="B16" val="1.28"/>
    </scenario>
    <scenario name="1.29" locked="1" count="1" user="Kyle Scheer" comment="Created by Kyle Scheer on 2/15/2022">
      <inputCells r="B16" val="1.29"/>
    </scenario>
    <scenario name="1.3" locked="1" count="1" user="Kyle Scheer" comment="Created by Kyle Scheer on 2/15/2022">
      <inputCells r="B16" val="1.3"/>
    </scenario>
    <scenario name="1.31" locked="1" count="1" user="Kyle Scheer" comment="Created by Kyle Scheer on 2/15/2022">
      <inputCells r="B16" val="1.31"/>
    </scenario>
    <scenario name="1.32" locked="1" count="1" user="Kyle Scheer" comment="Created by Kyle Scheer on 2/15/2022">
      <inputCells r="B16" val="1.32"/>
    </scenario>
    <scenario name="1.33" locked="1" count="1" user="Kyle Scheer" comment="Created by Kyle Scheer on 2/15/2022">
      <inputCells r="B16" val="1.33"/>
    </scenario>
    <scenario name="1.34" locked="1" count="1" user="Kyle Scheer" comment="Created by Kyle Scheer on 2/15/2022">
      <inputCells r="B16" val="1.34"/>
    </scenario>
    <scenario name="1.35" locked="1" count="1" user="Kyle Scheer" comment="Created by Kyle Scheer on 2/15/2022">
      <inputCells r="B16" val="1.35"/>
    </scenario>
    <scenario name="1.36" locked="1" count="1" user="Kyle Scheer" comment="Created by Kyle Scheer on 2/15/2022">
      <inputCells r="B16" val="1.36"/>
    </scenario>
    <scenario name="1.37" locked="1" count="1" user="Kyle Scheer" comment="Created by Kyle Scheer on 2/15/2022">
      <inputCells r="B16" val="1.37"/>
    </scenario>
    <scenario name="1.38" locked="1" count="1" user="Kyle Scheer" comment="Created by Kyle Scheer on 2/15/2022">
      <inputCells r="B16" val="1.38"/>
    </scenario>
    <scenario name="1.39" locked="1" count="1" user="Kyle Scheer" comment="Created by Kyle Scheer on 2/15/2022">
      <inputCells r="B16" val="1.39"/>
    </scenario>
    <scenario name="1.4" locked="1" count="1" user="Kyle Scheer" comment="Created by Kyle Scheer on 2/15/2022">
      <inputCells r="B16" val="1.4"/>
    </scenario>
    <scenario name="1.41" locked="1" count="1" user="Kyle Scheer" comment="Created by Kyle Scheer on 2/15/2022">
      <inputCells r="B16" val="1.41"/>
    </scenario>
    <scenario name="1.42" locked="1" count="1" user="Kyle Scheer" comment="Created by Kyle Scheer on 2/15/2022">
      <inputCells r="B16" val="1.42"/>
    </scenario>
    <scenario name="1.43" locked="1" count="1" user="Kyle Scheer" comment="Created by Kyle Scheer on 2/15/2022">
      <inputCells r="B16" val="1.43"/>
    </scenario>
    <scenario name="1.44" locked="1" count="1" user="Kyle Scheer" comment="Created by Kyle Scheer on 2/15/2022">
      <inputCells r="B16" val="1.44"/>
    </scenario>
    <scenario name="1.45" locked="1" count="1" user="Kyle Scheer" comment="Created by Kyle Scheer on 2/15/2022">
      <inputCells r="B16" val="1.45"/>
    </scenario>
    <scenario name="1.46" locked="1" count="1" user="Kyle Scheer" comment="Created by Kyle Scheer on 2/15/2022">
      <inputCells r="B16" val="1.46"/>
    </scenario>
    <scenario name="1.47" locked="1" count="1" user="Kyle Scheer" comment="Created by Kyle Scheer on 2/15/2022">
      <inputCells r="B16" val="1.47"/>
    </scenario>
    <scenario name="1.48" locked="1" count="1" user="Kyle Scheer" comment="Created by Kyle Scheer on 2/15/2022">
      <inputCells r="B16" val="1.48"/>
    </scenario>
    <scenario name="1.49" locked="1" count="1" user="Kyle Scheer" comment="Created by Kyle Scheer on 2/15/2022">
      <inputCells r="B16" val="1.49"/>
    </scenario>
    <scenario name="1.5" locked="1" count="1" user="Kyle Scheer" comment="Created by Kyle Scheer on 2/15/2022">
      <inputCells r="B16" val="1.5"/>
    </scenario>
    <scenario name="1.6" locked="1" count="1" user="Kyle Scheer" comment="Created by Kyle Scheer on 2/15/2022">
      <inputCells r="B16" val="1.6"/>
    </scenario>
    <scenario name="1.7" locked="1" count="1" user="Kyle Scheer" comment="Created by Kyle Scheer on 2/15/2022">
      <inputCells r="B16" val="1.7"/>
    </scenario>
    <scenario name="1.8" locked="1" count="1" user="Kyle Scheer" comment="Created by Kyle Scheer on 2/15/2022">
      <inputCells r="B16" val="1.8"/>
    </scenario>
    <scenario name="1.9" locked="1" count="1" user="Kyle Scheer" comment="Created by Kyle Scheer on 2/15/2022">
      <inputCells r="B16" val="1.9"/>
    </scenario>
    <scenario name="2" locked="1" count="1" user="Kyle Scheer" comment="Created by Kyle Scheer on 2/15/2022">
      <inputCells r="B16" val="2"/>
    </scenario>
    <scenario name="3" locked="1" count="1" user="Kyle Scheer" comment="Created by Kyle Scheer on 2/15/2022">
      <inputCells r="B16" val="3"/>
    </scenario>
    <scenario name="4" locked="1" count="1" user="Kyle Scheer" comment="Created by Kyle Scheer on 2/15/2022">
      <inputCells r="B16" val="4"/>
    </scenario>
    <scenario name="5" locked="1" count="1" user="Kyle Scheer" comment="Created by Kyle Scheer on 2/15/2022">
      <inputCells r="B16" val="5"/>
    </scenario>
    <scenario name="6" locked="1" count="1" user="Kyle Scheer" comment="Created by Kyle Scheer on 2/15/2022">
      <inputCells r="B16" val="6"/>
    </scenario>
    <scenario name="7" locked="1" count="1" user="Kyle Scheer" comment="Created by Kyle Scheer on 2/15/2022">
      <inputCells r="B16" val="7"/>
    </scenario>
    <scenario name="8" locked="1" count="1" user="Kyle Scheer" comment="Created by Kyle Scheer on 2/15/2022">
      <inputCells r="B16" val="8"/>
    </scenario>
    <scenario name="9" locked="1" count="1" user="Kyle Scheer" comment="Created by Kyle Scheer on 2/15/2022">
      <inputCells r="B16" val="9"/>
    </scenario>
    <scenario name="10" locked="1" count="1" user="Kyle Scheer" comment="Created by Kyle Scheer on 2/15/2022">
      <inputCells r="B16" val="10"/>
    </scenario>
  </scenarios>
  <mergeCells count="1">
    <mergeCell ref="A15:B15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EF05-984C-43C9-854D-5D9E520C7D17}">
  <dimension ref="A1:B10"/>
  <sheetViews>
    <sheetView workbookViewId="0">
      <selection activeCell="B16" sqref="B16"/>
    </sheetView>
  </sheetViews>
  <sheetFormatPr defaultRowHeight="14.5" x14ac:dyDescent="0.35"/>
  <cols>
    <col min="2" max="2" width="46.36328125" bestFit="1" customWidth="1"/>
  </cols>
  <sheetData>
    <row r="1" spans="1:2" x14ac:dyDescent="0.35">
      <c r="A1" s="14" t="s">
        <v>22</v>
      </c>
      <c r="B1" s="14"/>
    </row>
    <row r="2" spans="1:2" x14ac:dyDescent="0.35">
      <c r="A2" t="s">
        <v>20</v>
      </c>
      <c r="B2" t="s">
        <v>21</v>
      </c>
    </row>
    <row r="3" spans="1:2" x14ac:dyDescent="0.35">
      <c r="A3" t="s">
        <v>9</v>
      </c>
      <c r="B3" t="s">
        <v>7</v>
      </c>
    </row>
    <row r="4" spans="1:2" x14ac:dyDescent="0.35">
      <c r="A4" t="s">
        <v>17</v>
      </c>
      <c r="B4" t="s">
        <v>8</v>
      </c>
    </row>
    <row r="5" spans="1:2" x14ac:dyDescent="0.35">
      <c r="A5" t="s">
        <v>10</v>
      </c>
      <c r="B5" t="s">
        <v>13</v>
      </c>
    </row>
    <row r="6" spans="1:2" x14ac:dyDescent="0.35">
      <c r="A6" t="s">
        <v>11</v>
      </c>
      <c r="B6" s="1" t="s">
        <v>18</v>
      </c>
    </row>
    <row r="7" spans="1:2" x14ac:dyDescent="0.35">
      <c r="A7" t="s">
        <v>12</v>
      </c>
      <c r="B7" s="1" t="s">
        <v>19</v>
      </c>
    </row>
    <row r="8" spans="1:2" x14ac:dyDescent="0.35">
      <c r="A8" t="s">
        <v>14</v>
      </c>
      <c r="B8" s="1" t="s">
        <v>15</v>
      </c>
    </row>
    <row r="9" spans="1:2" x14ac:dyDescent="0.35">
      <c r="B9" s="1"/>
    </row>
    <row r="10" spans="1:2" x14ac:dyDescent="0.35">
      <c r="B10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Formula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Scheer</dc:creator>
  <cp:lastModifiedBy>Kyle Scheer</cp:lastModifiedBy>
  <dcterms:created xsi:type="dcterms:W3CDTF">2021-12-28T03:48:34Z</dcterms:created>
  <dcterms:modified xsi:type="dcterms:W3CDTF">2022-03-13T00:08:41Z</dcterms:modified>
</cp:coreProperties>
</file>