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7f1eb65a940ca/Personal/Past XP Charts/Neweest/"/>
    </mc:Choice>
  </mc:AlternateContent>
  <xr:revisionPtr revIDLastSave="639" documentId="13_ncr:1_{A9945D78-C9E5-43D7-9C83-5B3833E4585D}" xr6:coauthVersionLast="45" xr6:coauthVersionMax="45" xr10:uidLastSave="{97AA5B26-76A6-4E0E-9804-5236EC3CA32D}"/>
  <bookViews>
    <workbookView xWindow="-103" yWindow="-103" windowWidth="33120" windowHeight="18120" activeTab="11" xr2:uid="{C780D734-D412-4BA7-AEA5-3DD22AA7E73B}"/>
  </bookViews>
  <sheets>
    <sheet name="Reward-Settings" sheetId="8" r:id="rId1"/>
    <sheet name="Jan" sheetId="4" r:id="rId2"/>
    <sheet name="Feb-Mar" sheetId="10" r:id="rId3"/>
    <sheet name="Mar-Apr" sheetId="12" r:id="rId4"/>
    <sheet name="Apr-May" sheetId="14" r:id="rId5"/>
    <sheet name="May-June" sheetId="16" r:id="rId6"/>
    <sheet name="June-July" sheetId="18" r:id="rId7"/>
    <sheet name="July-Aug" sheetId="19" r:id="rId8"/>
    <sheet name="Sept" sheetId="20" r:id="rId9"/>
    <sheet name="Oct-Nov" sheetId="22" r:id="rId10"/>
    <sheet name="Nov-Dec" sheetId="24" r:id="rId11"/>
    <sheet name="Dec-Jan" sheetId="26" r:id="rId12"/>
  </sheets>
  <definedNames>
    <definedName name="ACADEMIA" localSheetId="4">'Apr-May'!$B$51</definedName>
    <definedName name="ACADEMIA" localSheetId="11">'Dec-Jan'!$B$51</definedName>
    <definedName name="ACADEMIA" localSheetId="2">'Feb-Mar'!$B$51</definedName>
    <definedName name="ACADEMIA" localSheetId="1">Jan!$B$51</definedName>
    <definedName name="ACADEMIA" localSheetId="7">'July-Aug'!$B$51</definedName>
    <definedName name="ACADEMIA" localSheetId="6">'June-July'!$B$51</definedName>
    <definedName name="ACADEMIA" localSheetId="3">'Mar-Apr'!$B$51</definedName>
    <definedName name="ACADEMIA" localSheetId="5">'May-June'!$B$51</definedName>
    <definedName name="ACADEMIA" localSheetId="10">'Nov-Dec'!$B$51</definedName>
    <definedName name="ACADEMIA" localSheetId="9">'Oct-Nov'!$B$51</definedName>
    <definedName name="ACADEMIA" localSheetId="8">Sept!$B$51</definedName>
    <definedName name="ACADEMIA">#REF!</definedName>
    <definedName name="ACADEMIANEWXP" localSheetId="4">'Apr-May'!$M$50</definedName>
    <definedName name="ACADEMIANEWXP" localSheetId="11">'Dec-Jan'!$M$50</definedName>
    <definedName name="ACADEMIANEWXP" localSheetId="2">'Feb-Mar'!$M$50</definedName>
    <definedName name="ACADEMIANEWXP" localSheetId="1">Jan!$M$50</definedName>
    <definedName name="ACADEMIANEWXP" localSheetId="7">'July-Aug'!$M$50</definedName>
    <definedName name="ACADEMIANEWXP" localSheetId="6">'June-July'!$M$50</definedName>
    <definedName name="ACADEMIANEWXP" localSheetId="3">'Mar-Apr'!$M$50</definedName>
    <definedName name="ACADEMIANEWXP" localSheetId="5">'May-June'!$M$50</definedName>
    <definedName name="ACADEMIANEWXP" localSheetId="10">'Nov-Dec'!$M$50</definedName>
    <definedName name="ACADEMIANEWXP" localSheetId="9">'Oct-Nov'!$M$50</definedName>
    <definedName name="ACADEMIANEWXP" localSheetId="8">Sept!$M$50</definedName>
    <definedName name="ACADEMIANEWXP">#REF!</definedName>
    <definedName name="DEDICATION" localSheetId="4">'Apr-May'!$B$47</definedName>
    <definedName name="DEDICATION" localSheetId="11">'Dec-Jan'!$B$47</definedName>
    <definedName name="DEDICATION" localSheetId="2">'Feb-Mar'!$B$47</definedName>
    <definedName name="DEDICATION" localSheetId="1">Jan!$B$47</definedName>
    <definedName name="DEDICATION" localSheetId="7">'July-Aug'!$B$47</definedName>
    <definedName name="DEDICATION" localSheetId="6">'June-July'!$B$47</definedName>
    <definedName name="DEDICATION" localSheetId="3">'Mar-Apr'!$B$47</definedName>
    <definedName name="DEDICATION" localSheetId="5">'May-June'!$B$47</definedName>
    <definedName name="DEDICATION" localSheetId="10">'Nov-Dec'!$B$47</definedName>
    <definedName name="DEDICATION" localSheetId="9">'Oct-Nov'!$B$47</definedName>
    <definedName name="DEDICATION" localSheetId="8">Sept!$B$47</definedName>
    <definedName name="DEDICATION">#REF!</definedName>
    <definedName name="DEDICATIONNEWXP" localSheetId="4">'Apr-May'!$M$46</definedName>
    <definedName name="DEDICATIONNEWXP" localSheetId="11">'Dec-Jan'!$M$46</definedName>
    <definedName name="DEDICATIONNEWXP" localSheetId="2">'Feb-Mar'!$M$46</definedName>
    <definedName name="DEDICATIONNEWXP" localSheetId="1">Jan!$M$46</definedName>
    <definedName name="DEDICATIONNEWXP" localSheetId="7">'July-Aug'!$M$46</definedName>
    <definedName name="DEDICATIONNEWXP" localSheetId="6">'June-July'!$M$46</definedName>
    <definedName name="DEDICATIONNEWXP" localSheetId="3">'Mar-Apr'!$M$46</definedName>
    <definedName name="DEDICATIONNEWXP" localSheetId="5">'May-June'!$M$46</definedName>
    <definedName name="DEDICATIONNEWXP" localSheetId="10">'Nov-Dec'!$M$46</definedName>
    <definedName name="DEDICATIONNEWXP" localSheetId="9">'Oct-Nov'!$M$46</definedName>
    <definedName name="DEDICATIONNEWXP" localSheetId="8">Sept!$M$46</definedName>
    <definedName name="DEDICATIONNEWXP">#REF!</definedName>
    <definedName name="DEXTERITY" localSheetId="4">'Apr-May'!$B$35</definedName>
    <definedName name="DEXTERITY" localSheetId="11">'Dec-Jan'!$B$35</definedName>
    <definedName name="DEXTERITY" localSheetId="2">'Feb-Mar'!$B$35</definedName>
    <definedName name="DEXTERITY" localSheetId="1">Jan!$B$35</definedName>
    <definedName name="DEXTERITY" localSheetId="7">'July-Aug'!$B$35</definedName>
    <definedName name="DEXTERITY" localSheetId="6">'June-July'!$B$35</definedName>
    <definedName name="DEXTERITY" localSheetId="3">'Mar-Apr'!$B$35</definedName>
    <definedName name="DEXTERITY" localSheetId="5">'May-June'!$B$35</definedName>
    <definedName name="DEXTERITY" localSheetId="10">'Nov-Dec'!$B$35</definedName>
    <definedName name="DEXTERITY" localSheetId="9">'Oct-Nov'!$B$35</definedName>
    <definedName name="DEXTERITY" localSheetId="8">Sept!$B$35</definedName>
    <definedName name="DEXTERITY">#REF!</definedName>
    <definedName name="DEXTERITYNEWXP" localSheetId="4">'Apr-May'!$M$34</definedName>
    <definedName name="DEXTERITYNEWXP" localSheetId="11">'Dec-Jan'!$M$34</definedName>
    <definedName name="DEXTERITYNEWXP" localSheetId="2">'Feb-Mar'!$M$34</definedName>
    <definedName name="DEXTERITYNEWXP" localSheetId="1">Jan!$M$34</definedName>
    <definedName name="DEXTERITYNEWXP" localSheetId="7">'July-Aug'!$M$34</definedName>
    <definedName name="DEXTERITYNEWXP" localSheetId="6">'June-July'!$M$34</definedName>
    <definedName name="DEXTERITYNEWXP" localSheetId="3">'Mar-Apr'!$M$34</definedName>
    <definedName name="DEXTERITYNEWXP" localSheetId="5">'May-June'!$M$34</definedName>
    <definedName name="DEXTERITYNEWXP" localSheetId="10">'Nov-Dec'!$M$34</definedName>
    <definedName name="DEXTERITYNEWXP" localSheetId="9">'Oct-Nov'!$M$34</definedName>
    <definedName name="DEXTERITYNEWXP" localSheetId="8">Sept!$M$34</definedName>
    <definedName name="DEXTERITYNEWXP">#REF!</definedName>
    <definedName name="First_Day" localSheetId="4">'Apr-May'!$E$29</definedName>
    <definedName name="First_Day" localSheetId="11">'Dec-Jan'!$E$29</definedName>
    <definedName name="First_Day" localSheetId="2">'Feb-Mar'!$E$29</definedName>
    <definedName name="First_Day" localSheetId="7">'July-Aug'!$E$29</definedName>
    <definedName name="First_Day" localSheetId="6">'June-July'!$E$29</definedName>
    <definedName name="First_Day" localSheetId="3">'Mar-Apr'!$E$29</definedName>
    <definedName name="First_Day" localSheetId="5">'May-June'!$E$29</definedName>
    <definedName name="First_Day" localSheetId="10">'Nov-Dec'!$E$29</definedName>
    <definedName name="First_Day" localSheetId="9">'Oct-Nov'!$E$29</definedName>
    <definedName name="First_Day" localSheetId="8">Sept!$E$29</definedName>
    <definedName name="First_Day">Jan!$E$29</definedName>
    <definedName name="INTELLIGENCE" localSheetId="4">'Apr-May'!$B$43</definedName>
    <definedName name="INTELLIGENCE" localSheetId="11">'Dec-Jan'!$B$43</definedName>
    <definedName name="INTELLIGENCE" localSheetId="2">'Feb-Mar'!$B$43</definedName>
    <definedName name="INTELLIGENCE" localSheetId="1">Jan!$B$43</definedName>
    <definedName name="INTELLIGENCE" localSheetId="7">'July-Aug'!$B$43</definedName>
    <definedName name="INTELLIGENCE" localSheetId="6">'June-July'!$B$43</definedName>
    <definedName name="INTELLIGENCE" localSheetId="3">'Mar-Apr'!$B$43</definedName>
    <definedName name="INTELLIGENCE" localSheetId="5">'May-June'!$B$43</definedName>
    <definedName name="INTELLIGENCE" localSheetId="10">'Nov-Dec'!$B$43</definedName>
    <definedName name="INTELLIGENCE" localSheetId="9">'Oct-Nov'!$B$43</definedName>
    <definedName name="INTELLIGENCE" localSheetId="8">Sept!$B$43</definedName>
    <definedName name="INTELLIGENCE">#REF!</definedName>
    <definedName name="INTELLIGENCENEWXP" localSheetId="4">'Apr-May'!$M$42</definedName>
    <definedName name="INTELLIGENCENEWXP" localSheetId="11">'Dec-Jan'!$M$42</definedName>
    <definedName name="INTELLIGENCENEWXP" localSheetId="2">'Feb-Mar'!$M$42</definedName>
    <definedName name="INTELLIGENCENEWXP" localSheetId="1">Jan!$M$42</definedName>
    <definedName name="INTELLIGENCENEWXP" localSheetId="7">'July-Aug'!$M$42</definedName>
    <definedName name="INTELLIGENCENEWXP" localSheetId="6">'June-July'!$M$42</definedName>
    <definedName name="INTELLIGENCENEWXP" localSheetId="3">'Mar-Apr'!$M$42</definedName>
    <definedName name="INTELLIGENCENEWXP" localSheetId="5">'May-June'!$M$42</definedName>
    <definedName name="INTELLIGENCENEWXP" localSheetId="10">'Nov-Dec'!$M$42</definedName>
    <definedName name="INTELLIGENCENEWXP" localSheetId="9">'Oct-Nov'!$M$42</definedName>
    <definedName name="INTELLIGENCENEWXP" localSheetId="8">Sept!$M$42</definedName>
    <definedName name="INTELLIGENCENEWXP">#REF!</definedName>
    <definedName name="STRENGTH" localSheetId="4">'Apr-May'!$B$31</definedName>
    <definedName name="STRENGTH" localSheetId="11">'Dec-Jan'!$B$31</definedName>
    <definedName name="STRENGTH" localSheetId="2">'Feb-Mar'!$B$31</definedName>
    <definedName name="STRENGTH" localSheetId="1">Jan!$B$31</definedName>
    <definedName name="STRENGTH" localSheetId="7">'July-Aug'!$B$31</definedName>
    <definedName name="STRENGTH" localSheetId="6">'June-July'!$B$31</definedName>
    <definedName name="STRENGTH" localSheetId="3">'Mar-Apr'!$B$31</definedName>
    <definedName name="STRENGTH" localSheetId="5">'May-June'!$B$31</definedName>
    <definedName name="STRENGTH" localSheetId="10">'Nov-Dec'!$B$31</definedName>
    <definedName name="STRENGTH" localSheetId="9">'Oct-Nov'!$B$31</definedName>
    <definedName name="STRENGTH" localSheetId="8">Sept!$B$31</definedName>
    <definedName name="STRENGTH">#REF!</definedName>
    <definedName name="STRENGTHNEWXP" localSheetId="4">'Apr-May'!$M$30</definedName>
    <definedName name="STRENGTHNEWXP" localSheetId="11">'Dec-Jan'!$M$30</definedName>
    <definedName name="STRENGTHNEWXP" localSheetId="2">'Feb-Mar'!$M$30</definedName>
    <definedName name="STRENGTHNEWXP" localSheetId="1">Jan!$M$30</definedName>
    <definedName name="STRENGTHNEWXP" localSheetId="7">'July-Aug'!$M$30</definedName>
    <definedName name="STRENGTHNEWXP" localSheetId="6">'June-July'!$M$30</definedName>
    <definedName name="STRENGTHNEWXP" localSheetId="3">'Mar-Apr'!$M$30</definedName>
    <definedName name="STRENGTHNEWXP" localSheetId="5">'May-June'!$M$30</definedName>
    <definedName name="STRENGTHNEWXP" localSheetId="10">'Nov-Dec'!$M$30</definedName>
    <definedName name="STRENGTHNEWXP" localSheetId="9">'Oct-Nov'!$M$30</definedName>
    <definedName name="STRENGTHNEWXP" localSheetId="8">Sept!$M$30</definedName>
    <definedName name="STRENGTHNEWXP">#REF!</definedName>
    <definedName name="WILLPOWER" localSheetId="4">'Apr-May'!$B$39</definedName>
    <definedName name="WILLPOWER" localSheetId="11">'Dec-Jan'!$B$39</definedName>
    <definedName name="WILLPOWER" localSheetId="2">'Feb-Mar'!$B$39</definedName>
    <definedName name="WILLPOWER" localSheetId="1">Jan!$B$39</definedName>
    <definedName name="WILLPOWER" localSheetId="7">'July-Aug'!$B$39</definedName>
    <definedName name="WILLPOWER" localSheetId="6">'June-July'!$B$39</definedName>
    <definedName name="WILLPOWER" localSheetId="3">'Mar-Apr'!$B$39</definedName>
    <definedName name="WILLPOWER" localSheetId="5">'May-June'!$B$39</definedName>
    <definedName name="WILLPOWER" localSheetId="10">'Nov-Dec'!$B$39</definedName>
    <definedName name="WILLPOWER" localSheetId="9">'Oct-Nov'!$B$39</definedName>
    <definedName name="WILLPOWER" localSheetId="8">Sept!$B$39</definedName>
    <definedName name="WILLPOWER">#REF!</definedName>
    <definedName name="WILLPOWERNEWXP" localSheetId="4">'Apr-May'!$M$38</definedName>
    <definedName name="WILLPOWERNEWXP" localSheetId="11">'Dec-Jan'!$M$38</definedName>
    <definedName name="WILLPOWERNEWXP" localSheetId="2">'Feb-Mar'!$M$38</definedName>
    <definedName name="WILLPOWERNEWXP" localSheetId="1">Jan!$M$38</definedName>
    <definedName name="WILLPOWERNEWXP" localSheetId="7">'July-Aug'!$M$38</definedName>
    <definedName name="WILLPOWERNEWXP" localSheetId="6">'June-July'!$M$38</definedName>
    <definedName name="WILLPOWERNEWXP" localSheetId="3">'Mar-Apr'!$M$38</definedName>
    <definedName name="WILLPOWERNEWXP" localSheetId="5">'May-June'!$M$38</definedName>
    <definedName name="WILLPOWERNEWXP" localSheetId="10">'Nov-Dec'!$M$38</definedName>
    <definedName name="WILLPOWERNEWXP" localSheetId="9">'Oct-Nov'!$M$38</definedName>
    <definedName name="WILLPOWERNEWXP" localSheetId="8">Sept!$M$38</definedName>
    <definedName name="WILLPOWERNEWXP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3" i="26" l="1"/>
  <c r="J183" i="26"/>
  <c r="I183" i="26"/>
  <c r="H183" i="26"/>
  <c r="G183" i="26"/>
  <c r="F183" i="26"/>
  <c r="E183" i="26"/>
  <c r="K183" i="24"/>
  <c r="J183" i="24"/>
  <c r="I183" i="24"/>
  <c r="H183" i="24"/>
  <c r="G183" i="24"/>
  <c r="F183" i="24"/>
  <c r="E183" i="24"/>
  <c r="K183" i="22"/>
  <c r="J183" i="22"/>
  <c r="I183" i="22"/>
  <c r="H183" i="22"/>
  <c r="G183" i="22"/>
  <c r="F183" i="22"/>
  <c r="E183" i="22"/>
  <c r="K183" i="20"/>
  <c r="J183" i="20"/>
  <c r="I183" i="20"/>
  <c r="H183" i="20"/>
  <c r="G183" i="20"/>
  <c r="F183" i="20"/>
  <c r="E183" i="20"/>
  <c r="K183" i="19"/>
  <c r="J183" i="19"/>
  <c r="I183" i="19"/>
  <c r="H183" i="19"/>
  <c r="G183" i="19"/>
  <c r="F183" i="19"/>
  <c r="E183" i="19"/>
  <c r="K183" i="18"/>
  <c r="J183" i="18"/>
  <c r="I183" i="18"/>
  <c r="H183" i="18"/>
  <c r="G183" i="18"/>
  <c r="F183" i="18"/>
  <c r="E183" i="18"/>
  <c r="D98" i="16"/>
  <c r="D67" i="16"/>
  <c r="D36" i="16"/>
  <c r="K183" i="16"/>
  <c r="J183" i="16"/>
  <c r="I183" i="16"/>
  <c r="H183" i="16"/>
  <c r="G183" i="16"/>
  <c r="F183" i="16"/>
  <c r="E183" i="16"/>
  <c r="K183" i="12"/>
  <c r="J183" i="12"/>
  <c r="I183" i="12"/>
  <c r="H183" i="12"/>
  <c r="G183" i="12"/>
  <c r="F183" i="12"/>
  <c r="E183" i="12"/>
  <c r="K183" i="10"/>
  <c r="J183" i="10"/>
  <c r="I183" i="10"/>
  <c r="H183" i="10"/>
  <c r="G183" i="10"/>
  <c r="F183" i="10"/>
  <c r="E183" i="10"/>
  <c r="K183" i="4"/>
  <c r="J183" i="4"/>
  <c r="I183" i="4"/>
  <c r="H183" i="4"/>
  <c r="G183" i="4"/>
  <c r="F183" i="4"/>
  <c r="E183" i="4"/>
  <c r="D38" i="14"/>
  <c r="E183" i="14" l="1"/>
  <c r="F183" i="14"/>
  <c r="G183" i="14"/>
  <c r="H183" i="14"/>
  <c r="I183" i="14"/>
  <c r="J183" i="14"/>
  <c r="K183" i="14"/>
  <c r="E184" i="14"/>
  <c r="F184" i="14"/>
  <c r="G184" i="14"/>
  <c r="H184" i="14"/>
  <c r="L184" i="14" s="1"/>
  <c r="I184" i="14"/>
  <c r="J184" i="14"/>
  <c r="K184" i="14"/>
  <c r="E185" i="14"/>
  <c r="F185" i="14"/>
  <c r="G185" i="14"/>
  <c r="H185" i="14"/>
  <c r="I185" i="14"/>
  <c r="J185" i="14"/>
  <c r="K185" i="14"/>
  <c r="L185" i="14" s="1"/>
  <c r="E186" i="14"/>
  <c r="F186" i="14"/>
  <c r="G186" i="14"/>
  <c r="H186" i="14"/>
  <c r="I186" i="14"/>
  <c r="J186" i="14"/>
  <c r="K186" i="14"/>
  <c r="E188" i="14"/>
  <c r="F188" i="14"/>
  <c r="G188" i="14"/>
  <c r="H188" i="14"/>
  <c r="I188" i="14"/>
  <c r="J188" i="14"/>
  <c r="K188" i="14"/>
  <c r="E189" i="14"/>
  <c r="F189" i="14"/>
  <c r="G189" i="14"/>
  <c r="H189" i="14"/>
  <c r="I189" i="14"/>
  <c r="J189" i="14"/>
  <c r="K189" i="14"/>
  <c r="E153" i="14"/>
  <c r="E152" i="14"/>
  <c r="B2" i="8"/>
  <c r="E29" i="4"/>
  <c r="F29" i="4"/>
  <c r="G29" i="4"/>
  <c r="H29" i="4"/>
  <c r="I29" i="4"/>
  <c r="J29" i="4"/>
  <c r="K29" i="4"/>
  <c r="E60" i="4"/>
  <c r="F60" i="4"/>
  <c r="G60" i="4"/>
  <c r="H60" i="4"/>
  <c r="I60" i="4"/>
  <c r="J60" i="4"/>
  <c r="K60" i="4"/>
  <c r="E91" i="4"/>
  <c r="F91" i="4"/>
  <c r="G91" i="4"/>
  <c r="H91" i="4"/>
  <c r="I91" i="4"/>
  <c r="J91" i="4"/>
  <c r="K91" i="4"/>
  <c r="E122" i="4"/>
  <c r="F122" i="4"/>
  <c r="G122" i="4"/>
  <c r="H122" i="4"/>
  <c r="I122" i="4"/>
  <c r="J122" i="4"/>
  <c r="K122" i="4"/>
  <c r="E153" i="4"/>
  <c r="F153" i="4"/>
  <c r="G153" i="4"/>
  <c r="H153" i="4"/>
  <c r="I153" i="4"/>
  <c r="J153" i="4"/>
  <c r="K153" i="4"/>
  <c r="E29" i="10"/>
  <c r="F29" i="10"/>
  <c r="G29" i="10"/>
  <c r="H29" i="10"/>
  <c r="I29" i="10"/>
  <c r="J29" i="10"/>
  <c r="K29" i="10"/>
  <c r="E60" i="10"/>
  <c r="F60" i="10"/>
  <c r="G60" i="10"/>
  <c r="H60" i="10"/>
  <c r="I60" i="10"/>
  <c r="J60" i="10"/>
  <c r="K60" i="10"/>
  <c r="E91" i="10"/>
  <c r="F91" i="10"/>
  <c r="G91" i="10"/>
  <c r="H91" i="10"/>
  <c r="I91" i="10"/>
  <c r="J91" i="10"/>
  <c r="K91" i="10"/>
  <c r="E122" i="10"/>
  <c r="F122" i="10"/>
  <c r="G122" i="10"/>
  <c r="H122" i="10"/>
  <c r="I122" i="10"/>
  <c r="J122" i="10"/>
  <c r="K122" i="10"/>
  <c r="E153" i="10"/>
  <c r="F153" i="10"/>
  <c r="G153" i="10"/>
  <c r="H153" i="10"/>
  <c r="I153" i="10"/>
  <c r="J153" i="10"/>
  <c r="K153" i="10"/>
  <c r="E29" i="12"/>
  <c r="F29" i="12"/>
  <c r="G29" i="12"/>
  <c r="H29" i="12"/>
  <c r="I29" i="12"/>
  <c r="J29" i="12"/>
  <c r="K29" i="12"/>
  <c r="E60" i="12"/>
  <c r="F60" i="12"/>
  <c r="G60" i="12"/>
  <c r="H60" i="12"/>
  <c r="I60" i="12"/>
  <c r="J60" i="12"/>
  <c r="K60" i="12"/>
  <c r="E91" i="12"/>
  <c r="F91" i="12"/>
  <c r="G91" i="12"/>
  <c r="H91" i="12"/>
  <c r="I91" i="12"/>
  <c r="J91" i="12"/>
  <c r="K91" i="12"/>
  <c r="E122" i="12"/>
  <c r="F122" i="12"/>
  <c r="G122" i="12"/>
  <c r="H122" i="12"/>
  <c r="I122" i="12"/>
  <c r="J122" i="12"/>
  <c r="K122" i="12"/>
  <c r="E153" i="12"/>
  <c r="F153" i="12"/>
  <c r="G153" i="12"/>
  <c r="H153" i="12"/>
  <c r="I153" i="12"/>
  <c r="J153" i="12"/>
  <c r="K153" i="12"/>
  <c r="E29" i="14"/>
  <c r="F29" i="14"/>
  <c r="G29" i="14"/>
  <c r="H29" i="14"/>
  <c r="I29" i="14"/>
  <c r="J29" i="14"/>
  <c r="K29" i="14"/>
  <c r="E60" i="14"/>
  <c r="F60" i="14"/>
  <c r="G60" i="14"/>
  <c r="H60" i="14"/>
  <c r="I60" i="14"/>
  <c r="J60" i="14"/>
  <c r="K60" i="14"/>
  <c r="E91" i="14"/>
  <c r="F91" i="14"/>
  <c r="G91" i="14"/>
  <c r="H91" i="14"/>
  <c r="I91" i="14"/>
  <c r="J91" i="14"/>
  <c r="K91" i="14"/>
  <c r="E122" i="14"/>
  <c r="F122" i="14"/>
  <c r="G122" i="14"/>
  <c r="H122" i="14"/>
  <c r="I122" i="14"/>
  <c r="J122" i="14"/>
  <c r="K122" i="14"/>
  <c r="F153" i="14"/>
  <c r="G153" i="14"/>
  <c r="H153" i="14"/>
  <c r="I153" i="14"/>
  <c r="J153" i="14"/>
  <c r="K153" i="14"/>
  <c r="E29" i="16"/>
  <c r="A27" i="16"/>
  <c r="E55" i="4"/>
  <c r="D66" i="4"/>
  <c r="D206" i="26"/>
  <c r="D205" i="26"/>
  <c r="D204" i="26"/>
  <c r="D202" i="26"/>
  <c r="D201" i="26"/>
  <c r="D200" i="26"/>
  <c r="D198" i="26"/>
  <c r="D197" i="26"/>
  <c r="D196" i="26"/>
  <c r="D194" i="26"/>
  <c r="D193" i="26"/>
  <c r="D192" i="26"/>
  <c r="D190" i="26"/>
  <c r="D189" i="26"/>
  <c r="D188" i="26"/>
  <c r="D186" i="26"/>
  <c r="D185" i="26"/>
  <c r="D184" i="26"/>
  <c r="D176" i="26"/>
  <c r="D175" i="26"/>
  <c r="D174" i="26"/>
  <c r="D172" i="26"/>
  <c r="D171" i="26"/>
  <c r="D170" i="26"/>
  <c r="D168" i="26"/>
  <c r="D167" i="26"/>
  <c r="D166" i="26"/>
  <c r="D164" i="26"/>
  <c r="D163" i="26"/>
  <c r="D162" i="26"/>
  <c r="D160" i="26"/>
  <c r="D159" i="26"/>
  <c r="D158" i="26"/>
  <c r="D156" i="26"/>
  <c r="D155" i="26"/>
  <c r="D154" i="26"/>
  <c r="D145" i="26"/>
  <c r="D144" i="26"/>
  <c r="D143" i="26"/>
  <c r="D141" i="26"/>
  <c r="D140" i="26"/>
  <c r="D139" i="26"/>
  <c r="D137" i="26"/>
  <c r="D136" i="26"/>
  <c r="D135" i="26"/>
  <c r="D133" i="26"/>
  <c r="D132" i="26"/>
  <c r="D131" i="26"/>
  <c r="D129" i="26"/>
  <c r="D128" i="26"/>
  <c r="D127" i="26"/>
  <c r="D125" i="26"/>
  <c r="D124" i="26"/>
  <c r="D123" i="26"/>
  <c r="D114" i="26"/>
  <c r="D113" i="26"/>
  <c r="D112" i="26"/>
  <c r="D110" i="26"/>
  <c r="D109" i="26"/>
  <c r="D108" i="26"/>
  <c r="D106" i="26"/>
  <c r="D105" i="26"/>
  <c r="D104" i="26"/>
  <c r="D102" i="26"/>
  <c r="D101" i="26"/>
  <c r="D100" i="26"/>
  <c r="D98" i="26"/>
  <c r="D97" i="26"/>
  <c r="D96" i="26"/>
  <c r="D94" i="26"/>
  <c r="D93" i="26"/>
  <c r="D92" i="26"/>
  <c r="D83" i="26"/>
  <c r="D82" i="26"/>
  <c r="D81" i="26"/>
  <c r="D79" i="26"/>
  <c r="D78" i="26"/>
  <c r="D77" i="26"/>
  <c r="D75" i="26"/>
  <c r="D74" i="26"/>
  <c r="D73" i="26"/>
  <c r="D71" i="26"/>
  <c r="D70" i="26"/>
  <c r="D69" i="26"/>
  <c r="D67" i="26"/>
  <c r="D66" i="26"/>
  <c r="D65" i="26"/>
  <c r="D63" i="26"/>
  <c r="D62" i="26"/>
  <c r="D61" i="26"/>
  <c r="D52" i="26"/>
  <c r="D51" i="26"/>
  <c r="D50" i="26"/>
  <c r="D48" i="26"/>
  <c r="D47" i="26"/>
  <c r="D46" i="26"/>
  <c r="D44" i="26"/>
  <c r="D43" i="26"/>
  <c r="D42" i="26"/>
  <c r="D40" i="26"/>
  <c r="D39" i="26"/>
  <c r="D38" i="26"/>
  <c r="D36" i="26"/>
  <c r="D35" i="26"/>
  <c r="D34" i="26"/>
  <c r="D32" i="26"/>
  <c r="D31" i="26"/>
  <c r="D30" i="26"/>
  <c r="D52" i="24"/>
  <c r="D51" i="24"/>
  <c r="D50" i="24"/>
  <c r="D48" i="24"/>
  <c r="D47" i="24"/>
  <c r="D46" i="24"/>
  <c r="D44" i="24"/>
  <c r="D43" i="24"/>
  <c r="D42" i="24"/>
  <c r="D40" i="24"/>
  <c r="D39" i="24"/>
  <c r="D38" i="24"/>
  <c r="D36" i="24"/>
  <c r="D35" i="24"/>
  <c r="D34" i="24"/>
  <c r="D32" i="24"/>
  <c r="D31" i="24"/>
  <c r="D30" i="24"/>
  <c r="D83" i="24"/>
  <c r="D82" i="24"/>
  <c r="D81" i="24"/>
  <c r="D79" i="24"/>
  <c r="D78" i="24"/>
  <c r="D77" i="24"/>
  <c r="D75" i="24"/>
  <c r="D74" i="24"/>
  <c r="D73" i="24"/>
  <c r="D71" i="24"/>
  <c r="D70" i="24"/>
  <c r="D69" i="24"/>
  <c r="D67" i="24"/>
  <c r="D66" i="24"/>
  <c r="D65" i="24"/>
  <c r="D63" i="24"/>
  <c r="D62" i="24"/>
  <c r="D61" i="24"/>
  <c r="D114" i="24"/>
  <c r="D113" i="24"/>
  <c r="D112" i="24"/>
  <c r="D110" i="24"/>
  <c r="D109" i="24"/>
  <c r="D108" i="24"/>
  <c r="D106" i="24"/>
  <c r="D105" i="24"/>
  <c r="D104" i="24"/>
  <c r="D102" i="24"/>
  <c r="D101" i="24"/>
  <c r="D100" i="24"/>
  <c r="D98" i="24"/>
  <c r="D97" i="24"/>
  <c r="D96" i="24"/>
  <c r="D94" i="24"/>
  <c r="D93" i="24"/>
  <c r="D92" i="24"/>
  <c r="D145" i="24"/>
  <c r="D144" i="24"/>
  <c r="D143" i="24"/>
  <c r="D141" i="24"/>
  <c r="D140" i="24"/>
  <c r="D139" i="24"/>
  <c r="D137" i="24"/>
  <c r="D136" i="24"/>
  <c r="D135" i="24"/>
  <c r="D133" i="24"/>
  <c r="D132" i="24"/>
  <c r="D131" i="24"/>
  <c r="D129" i="24"/>
  <c r="D128" i="24"/>
  <c r="D127" i="24"/>
  <c r="D125" i="24"/>
  <c r="D124" i="24"/>
  <c r="D123" i="24"/>
  <c r="D176" i="24"/>
  <c r="D175" i="24"/>
  <c r="D174" i="24"/>
  <c r="D172" i="24"/>
  <c r="D171" i="24"/>
  <c r="D170" i="24"/>
  <c r="D168" i="24"/>
  <c r="D167" i="24"/>
  <c r="D166" i="24"/>
  <c r="D164" i="24"/>
  <c r="D163" i="24"/>
  <c r="D162" i="24"/>
  <c r="D160" i="24"/>
  <c r="D159" i="24"/>
  <c r="D158" i="24"/>
  <c r="D156" i="24"/>
  <c r="D155" i="24"/>
  <c r="D154" i="24"/>
  <c r="D206" i="24"/>
  <c r="D205" i="24"/>
  <c r="D204" i="24"/>
  <c r="D202" i="24"/>
  <c r="D201" i="24"/>
  <c r="D200" i="24"/>
  <c r="D198" i="24"/>
  <c r="D197" i="24"/>
  <c r="D196" i="24"/>
  <c r="D194" i="24"/>
  <c r="D193" i="24"/>
  <c r="D192" i="24"/>
  <c r="D190" i="24"/>
  <c r="D189" i="24"/>
  <c r="D188" i="24"/>
  <c r="D186" i="24"/>
  <c r="D185" i="24"/>
  <c r="D184" i="24"/>
  <c r="D206" i="22"/>
  <c r="D205" i="22"/>
  <c r="D204" i="22"/>
  <c r="D202" i="22"/>
  <c r="D201" i="22"/>
  <c r="D200" i="22"/>
  <c r="D198" i="22"/>
  <c r="D197" i="22"/>
  <c r="D196" i="22"/>
  <c r="D194" i="22"/>
  <c r="D193" i="22"/>
  <c r="D192" i="22"/>
  <c r="D190" i="22"/>
  <c r="D189" i="22"/>
  <c r="D188" i="22"/>
  <c r="D186" i="22"/>
  <c r="D185" i="22"/>
  <c r="D184" i="22"/>
  <c r="D176" i="22"/>
  <c r="D175" i="22"/>
  <c r="D174" i="22"/>
  <c r="D172" i="22"/>
  <c r="D171" i="22"/>
  <c r="D170" i="22"/>
  <c r="D168" i="22"/>
  <c r="D167" i="22"/>
  <c r="D166" i="22"/>
  <c r="D164" i="22"/>
  <c r="D163" i="22"/>
  <c r="D162" i="22"/>
  <c r="D160" i="22"/>
  <c r="D159" i="22"/>
  <c r="D158" i="22"/>
  <c r="D156" i="22"/>
  <c r="D155" i="22"/>
  <c r="D154" i="22"/>
  <c r="D145" i="22"/>
  <c r="D144" i="22"/>
  <c r="D143" i="22"/>
  <c r="D141" i="22"/>
  <c r="D140" i="22"/>
  <c r="D139" i="22"/>
  <c r="D137" i="22"/>
  <c r="D136" i="22"/>
  <c r="D135" i="22"/>
  <c r="D133" i="22"/>
  <c r="D132" i="22"/>
  <c r="D131" i="22"/>
  <c r="D129" i="22"/>
  <c r="D128" i="22"/>
  <c r="D127" i="22"/>
  <c r="D125" i="22"/>
  <c r="D124" i="22"/>
  <c r="D123" i="22"/>
  <c r="D114" i="22"/>
  <c r="D113" i="22"/>
  <c r="D112" i="22"/>
  <c r="D110" i="22"/>
  <c r="D109" i="22"/>
  <c r="D108" i="22"/>
  <c r="D106" i="22"/>
  <c r="D105" i="22"/>
  <c r="D104" i="22"/>
  <c r="D102" i="22"/>
  <c r="D101" i="22"/>
  <c r="D100" i="22"/>
  <c r="D98" i="22"/>
  <c r="D97" i="22"/>
  <c r="D96" i="22"/>
  <c r="D94" i="22"/>
  <c r="D93" i="22"/>
  <c r="D92" i="22"/>
  <c r="D83" i="22"/>
  <c r="D82" i="22"/>
  <c r="D81" i="22"/>
  <c r="D79" i="22"/>
  <c r="D78" i="22"/>
  <c r="D77" i="22"/>
  <c r="D75" i="22"/>
  <c r="D74" i="22"/>
  <c r="D73" i="22"/>
  <c r="D71" i="22"/>
  <c r="D70" i="22"/>
  <c r="D69" i="22"/>
  <c r="D67" i="22"/>
  <c r="D66" i="22"/>
  <c r="D65" i="22"/>
  <c r="D63" i="22"/>
  <c r="D62" i="22"/>
  <c r="D61" i="22"/>
  <c r="D52" i="22"/>
  <c r="D51" i="22"/>
  <c r="D50" i="22"/>
  <c r="D48" i="22"/>
  <c r="D47" i="22"/>
  <c r="D46" i="22"/>
  <c r="D44" i="22"/>
  <c r="D43" i="22"/>
  <c r="D42" i="22"/>
  <c r="D40" i="22"/>
  <c r="D39" i="22"/>
  <c r="D38" i="22"/>
  <c r="D36" i="22"/>
  <c r="D35" i="22"/>
  <c r="D34" i="22"/>
  <c r="D32" i="22"/>
  <c r="D31" i="22"/>
  <c r="D30" i="22"/>
  <c r="D52" i="20"/>
  <c r="D51" i="20"/>
  <c r="D50" i="20"/>
  <c r="D48" i="20"/>
  <c r="D47" i="20"/>
  <c r="D46" i="20"/>
  <c r="D44" i="20"/>
  <c r="D43" i="20"/>
  <c r="D42" i="20"/>
  <c r="D40" i="20"/>
  <c r="D39" i="20"/>
  <c r="D38" i="20"/>
  <c r="D36" i="20"/>
  <c r="D35" i="20"/>
  <c r="D34" i="20"/>
  <c r="D32" i="20"/>
  <c r="D31" i="20"/>
  <c r="D30" i="20"/>
  <c r="D83" i="20"/>
  <c r="D82" i="20"/>
  <c r="D81" i="20"/>
  <c r="D79" i="20"/>
  <c r="D78" i="20"/>
  <c r="D77" i="20"/>
  <c r="D75" i="20"/>
  <c r="D74" i="20"/>
  <c r="D73" i="20"/>
  <c r="D71" i="20"/>
  <c r="D70" i="20"/>
  <c r="D69" i="20"/>
  <c r="D67" i="20"/>
  <c r="D66" i="20"/>
  <c r="D65" i="20"/>
  <c r="D63" i="20"/>
  <c r="D62" i="20"/>
  <c r="D61" i="20"/>
  <c r="D114" i="20"/>
  <c r="D113" i="20"/>
  <c r="D112" i="20"/>
  <c r="D110" i="20"/>
  <c r="D109" i="20"/>
  <c r="D108" i="20"/>
  <c r="D106" i="20"/>
  <c r="D105" i="20"/>
  <c r="D104" i="20"/>
  <c r="D102" i="20"/>
  <c r="D101" i="20"/>
  <c r="D100" i="20"/>
  <c r="D98" i="20"/>
  <c r="D97" i="20"/>
  <c r="D96" i="20"/>
  <c r="D94" i="20"/>
  <c r="D93" i="20"/>
  <c r="D92" i="20"/>
  <c r="D145" i="20"/>
  <c r="D144" i="20"/>
  <c r="D143" i="20"/>
  <c r="D141" i="20"/>
  <c r="D140" i="20"/>
  <c r="D139" i="20"/>
  <c r="D137" i="20"/>
  <c r="D136" i="20"/>
  <c r="D135" i="20"/>
  <c r="D133" i="20"/>
  <c r="D132" i="20"/>
  <c r="D131" i="20"/>
  <c r="D129" i="20"/>
  <c r="D128" i="20"/>
  <c r="D127" i="20"/>
  <c r="D125" i="20"/>
  <c r="D124" i="20"/>
  <c r="D123" i="20"/>
  <c r="D176" i="20"/>
  <c r="D175" i="20"/>
  <c r="D174" i="20"/>
  <c r="D172" i="20"/>
  <c r="D171" i="20"/>
  <c r="D170" i="20"/>
  <c r="D168" i="20"/>
  <c r="D167" i="20"/>
  <c r="D166" i="20"/>
  <c r="D164" i="20"/>
  <c r="D163" i="20"/>
  <c r="D162" i="20"/>
  <c r="D160" i="20"/>
  <c r="D159" i="20"/>
  <c r="D158" i="20"/>
  <c r="D156" i="20"/>
  <c r="D155" i="20"/>
  <c r="D154" i="20"/>
  <c r="D206" i="20"/>
  <c r="D205" i="20"/>
  <c r="D204" i="20"/>
  <c r="D202" i="20"/>
  <c r="D201" i="20"/>
  <c r="D200" i="20"/>
  <c r="D198" i="20"/>
  <c r="D197" i="20"/>
  <c r="D196" i="20"/>
  <c r="D194" i="20"/>
  <c r="D193" i="20"/>
  <c r="D192" i="20"/>
  <c r="D190" i="20"/>
  <c r="D189" i="20"/>
  <c r="D188" i="20"/>
  <c r="D186" i="20"/>
  <c r="D185" i="20"/>
  <c r="D184" i="20"/>
  <c r="D52" i="19"/>
  <c r="D51" i="19"/>
  <c r="D50" i="19"/>
  <c r="D48" i="19"/>
  <c r="D47" i="19"/>
  <c r="D46" i="19"/>
  <c r="D44" i="19"/>
  <c r="D43" i="19"/>
  <c r="D42" i="19"/>
  <c r="D40" i="19"/>
  <c r="D39" i="19"/>
  <c r="D38" i="19"/>
  <c r="D36" i="19"/>
  <c r="D35" i="19"/>
  <c r="D34" i="19"/>
  <c r="D32" i="19"/>
  <c r="D31" i="19"/>
  <c r="D30" i="19"/>
  <c r="D83" i="19"/>
  <c r="D82" i="19"/>
  <c r="D81" i="19"/>
  <c r="D79" i="19"/>
  <c r="D78" i="19"/>
  <c r="D77" i="19"/>
  <c r="D75" i="19"/>
  <c r="D74" i="19"/>
  <c r="D73" i="19"/>
  <c r="D71" i="19"/>
  <c r="D70" i="19"/>
  <c r="D69" i="19"/>
  <c r="D67" i="19"/>
  <c r="D66" i="19"/>
  <c r="D65" i="19"/>
  <c r="D63" i="19"/>
  <c r="D62" i="19"/>
  <c r="D61" i="19"/>
  <c r="D114" i="19"/>
  <c r="D113" i="19"/>
  <c r="D112" i="19"/>
  <c r="D110" i="19"/>
  <c r="D109" i="19"/>
  <c r="D108" i="19"/>
  <c r="D106" i="19"/>
  <c r="D105" i="19"/>
  <c r="D104" i="19"/>
  <c r="D102" i="19"/>
  <c r="D101" i="19"/>
  <c r="D100" i="19"/>
  <c r="D98" i="19"/>
  <c r="D97" i="19"/>
  <c r="D96" i="19"/>
  <c r="D94" i="19"/>
  <c r="D93" i="19"/>
  <c r="D92" i="19"/>
  <c r="D145" i="19"/>
  <c r="D144" i="19"/>
  <c r="D143" i="19"/>
  <c r="D141" i="19"/>
  <c r="D140" i="19"/>
  <c r="D139" i="19"/>
  <c r="D137" i="19"/>
  <c r="D136" i="19"/>
  <c r="D135" i="19"/>
  <c r="D133" i="19"/>
  <c r="D132" i="19"/>
  <c r="D131" i="19"/>
  <c r="D129" i="19"/>
  <c r="D128" i="19"/>
  <c r="D127" i="19"/>
  <c r="D125" i="19"/>
  <c r="D124" i="19"/>
  <c r="D123" i="19"/>
  <c r="D176" i="19"/>
  <c r="D175" i="19"/>
  <c r="D174" i="19"/>
  <c r="D172" i="19"/>
  <c r="D171" i="19"/>
  <c r="D170" i="19"/>
  <c r="D168" i="19"/>
  <c r="D167" i="19"/>
  <c r="D166" i="19"/>
  <c r="D164" i="19"/>
  <c r="D163" i="19"/>
  <c r="D162" i="19"/>
  <c r="D160" i="19"/>
  <c r="D159" i="19"/>
  <c r="D158" i="19"/>
  <c r="D156" i="19"/>
  <c r="D155" i="19"/>
  <c r="D154" i="19"/>
  <c r="D206" i="19"/>
  <c r="D205" i="19"/>
  <c r="D204" i="19"/>
  <c r="D202" i="19"/>
  <c r="D201" i="19"/>
  <c r="D200" i="19"/>
  <c r="D198" i="19"/>
  <c r="D197" i="19"/>
  <c r="D196" i="19"/>
  <c r="D194" i="19"/>
  <c r="D193" i="19"/>
  <c r="D192" i="19"/>
  <c r="D190" i="19"/>
  <c r="D189" i="19"/>
  <c r="D188" i="19"/>
  <c r="D186" i="19"/>
  <c r="D185" i="19"/>
  <c r="D184" i="19"/>
  <c r="D206" i="18"/>
  <c r="D205" i="18"/>
  <c r="D204" i="18"/>
  <c r="D202" i="18"/>
  <c r="D201" i="18"/>
  <c r="D200" i="18"/>
  <c r="D198" i="18"/>
  <c r="D197" i="18"/>
  <c r="D196" i="18"/>
  <c r="D194" i="18"/>
  <c r="D193" i="18"/>
  <c r="D192" i="18"/>
  <c r="D190" i="18"/>
  <c r="D189" i="18"/>
  <c r="D188" i="18"/>
  <c r="D186" i="18"/>
  <c r="D185" i="18"/>
  <c r="D184" i="18"/>
  <c r="D176" i="18"/>
  <c r="D175" i="18"/>
  <c r="D174" i="18"/>
  <c r="D172" i="18"/>
  <c r="D171" i="18"/>
  <c r="D170" i="18"/>
  <c r="D168" i="18"/>
  <c r="D167" i="18"/>
  <c r="D166" i="18"/>
  <c r="D164" i="18"/>
  <c r="D163" i="18"/>
  <c r="D162" i="18"/>
  <c r="D160" i="18"/>
  <c r="D159" i="18"/>
  <c r="D158" i="18"/>
  <c r="D156" i="18"/>
  <c r="D155" i="18"/>
  <c r="D154" i="18"/>
  <c r="D145" i="18"/>
  <c r="D144" i="18"/>
  <c r="D143" i="18"/>
  <c r="D141" i="18"/>
  <c r="D140" i="18"/>
  <c r="D139" i="18"/>
  <c r="D137" i="18"/>
  <c r="D136" i="18"/>
  <c r="D135" i="18"/>
  <c r="D133" i="18"/>
  <c r="D132" i="18"/>
  <c r="D131" i="18"/>
  <c r="D129" i="18"/>
  <c r="D128" i="18"/>
  <c r="D127" i="18"/>
  <c r="D125" i="18"/>
  <c r="D124" i="18"/>
  <c r="D123" i="18"/>
  <c r="D114" i="18"/>
  <c r="D113" i="18"/>
  <c r="D112" i="18"/>
  <c r="D110" i="18"/>
  <c r="D109" i="18"/>
  <c r="D108" i="18"/>
  <c r="D106" i="18"/>
  <c r="D105" i="18"/>
  <c r="D104" i="18"/>
  <c r="D102" i="18"/>
  <c r="D101" i="18"/>
  <c r="D100" i="18"/>
  <c r="D98" i="18"/>
  <c r="D97" i="18"/>
  <c r="D96" i="18"/>
  <c r="D94" i="18"/>
  <c r="D93" i="18"/>
  <c r="D92" i="18"/>
  <c r="D83" i="18"/>
  <c r="D82" i="18"/>
  <c r="D81" i="18"/>
  <c r="D79" i="18"/>
  <c r="D78" i="18"/>
  <c r="D77" i="18"/>
  <c r="D75" i="18"/>
  <c r="D74" i="18"/>
  <c r="D73" i="18"/>
  <c r="D71" i="18"/>
  <c r="D70" i="18"/>
  <c r="D69" i="18"/>
  <c r="D67" i="18"/>
  <c r="D66" i="18"/>
  <c r="D65" i="18"/>
  <c r="D63" i="18"/>
  <c r="D62" i="18"/>
  <c r="D61" i="18"/>
  <c r="D52" i="18"/>
  <c r="D51" i="18"/>
  <c r="D50" i="18"/>
  <c r="D48" i="18"/>
  <c r="D47" i="18"/>
  <c r="D46" i="18"/>
  <c r="D44" i="18"/>
  <c r="D43" i="18"/>
  <c r="D42" i="18"/>
  <c r="D40" i="18"/>
  <c r="D39" i="18"/>
  <c r="D38" i="18"/>
  <c r="D36" i="18"/>
  <c r="D35" i="18"/>
  <c r="D34" i="18"/>
  <c r="D32" i="18"/>
  <c r="D31" i="18"/>
  <c r="D30" i="18"/>
  <c r="D206" i="16"/>
  <c r="D205" i="16"/>
  <c r="D204" i="16"/>
  <c r="D202" i="16"/>
  <c r="D201" i="16"/>
  <c r="D200" i="16"/>
  <c r="D198" i="16"/>
  <c r="D197" i="16"/>
  <c r="D196" i="16"/>
  <c r="D194" i="16"/>
  <c r="D193" i="16"/>
  <c r="D192" i="16"/>
  <c r="D190" i="16"/>
  <c r="D189" i="16"/>
  <c r="D188" i="16"/>
  <c r="D186" i="16"/>
  <c r="D185" i="16"/>
  <c r="D184" i="16"/>
  <c r="D176" i="16"/>
  <c r="D175" i="16"/>
  <c r="D174" i="16"/>
  <c r="D172" i="16"/>
  <c r="D171" i="16"/>
  <c r="D170" i="16"/>
  <c r="D168" i="16"/>
  <c r="D167" i="16"/>
  <c r="D166" i="16"/>
  <c r="D164" i="16"/>
  <c r="D163" i="16"/>
  <c r="D162" i="16"/>
  <c r="D160" i="16"/>
  <c r="D159" i="16"/>
  <c r="D158" i="16"/>
  <c r="D156" i="16"/>
  <c r="D155" i="16"/>
  <c r="D154" i="16"/>
  <c r="D145" i="16"/>
  <c r="D144" i="16"/>
  <c r="D143" i="16"/>
  <c r="D141" i="16"/>
  <c r="D140" i="16"/>
  <c r="D139" i="16"/>
  <c r="D137" i="16"/>
  <c r="D136" i="16"/>
  <c r="D135" i="16"/>
  <c r="D133" i="16"/>
  <c r="D132" i="16"/>
  <c r="D131" i="16"/>
  <c r="D129" i="16"/>
  <c r="D128" i="16"/>
  <c r="D127" i="16"/>
  <c r="D125" i="16"/>
  <c r="D124" i="16"/>
  <c r="D123" i="16"/>
  <c r="D114" i="16"/>
  <c r="D113" i="16"/>
  <c r="D112" i="16"/>
  <c r="D110" i="16"/>
  <c r="D109" i="16"/>
  <c r="D108" i="16"/>
  <c r="D106" i="16"/>
  <c r="D105" i="16"/>
  <c r="D104" i="16"/>
  <c r="D102" i="16"/>
  <c r="D101" i="16"/>
  <c r="D100" i="16"/>
  <c r="D97" i="16"/>
  <c r="D96" i="16"/>
  <c r="D94" i="16"/>
  <c r="D93" i="16"/>
  <c r="D92" i="16"/>
  <c r="D83" i="16"/>
  <c r="D82" i="16"/>
  <c r="D81" i="16"/>
  <c r="D79" i="16"/>
  <c r="D78" i="16"/>
  <c r="D77" i="16"/>
  <c r="D75" i="16"/>
  <c r="D74" i="16"/>
  <c r="D73" i="16"/>
  <c r="D71" i="16"/>
  <c r="D70" i="16"/>
  <c r="D69" i="16"/>
  <c r="D66" i="16"/>
  <c r="D65" i="16"/>
  <c r="D63" i="16"/>
  <c r="D62" i="16"/>
  <c r="D61" i="16"/>
  <c r="D52" i="16"/>
  <c r="D51" i="16"/>
  <c r="D50" i="16"/>
  <c r="D48" i="16"/>
  <c r="D47" i="16"/>
  <c r="D46" i="16"/>
  <c r="D44" i="16"/>
  <c r="D43" i="16"/>
  <c r="D42" i="16"/>
  <c r="D40" i="16"/>
  <c r="D39" i="16"/>
  <c r="D38" i="16"/>
  <c r="D35" i="16"/>
  <c r="D34" i="16"/>
  <c r="D32" i="16"/>
  <c r="D31" i="16"/>
  <c r="D30" i="16"/>
  <c r="D52" i="14"/>
  <c r="D51" i="14"/>
  <c r="D50" i="14"/>
  <c r="D48" i="14"/>
  <c r="D47" i="14"/>
  <c r="D46" i="14"/>
  <c r="D44" i="14"/>
  <c r="D43" i="14"/>
  <c r="D42" i="14"/>
  <c r="D40" i="14"/>
  <c r="D39" i="14"/>
  <c r="D36" i="14"/>
  <c r="D35" i="14"/>
  <c r="D34" i="14"/>
  <c r="D32" i="14"/>
  <c r="D31" i="14"/>
  <c r="D30" i="14"/>
  <c r="D83" i="14"/>
  <c r="D82" i="14"/>
  <c r="D81" i="14"/>
  <c r="D79" i="14"/>
  <c r="D78" i="14"/>
  <c r="D77" i="14"/>
  <c r="D75" i="14"/>
  <c r="D74" i="14"/>
  <c r="D73" i="14"/>
  <c r="D71" i="14"/>
  <c r="D70" i="14"/>
  <c r="D69" i="14"/>
  <c r="D67" i="14"/>
  <c r="D66" i="14"/>
  <c r="D65" i="14"/>
  <c r="D63" i="14"/>
  <c r="D62" i="14"/>
  <c r="D61" i="14"/>
  <c r="D114" i="14"/>
  <c r="D113" i="14"/>
  <c r="D112" i="14"/>
  <c r="D110" i="14"/>
  <c r="D109" i="14"/>
  <c r="D108" i="14"/>
  <c r="D106" i="14"/>
  <c r="D105" i="14"/>
  <c r="D104" i="14"/>
  <c r="D102" i="14"/>
  <c r="D101" i="14"/>
  <c r="D100" i="14"/>
  <c r="D98" i="14"/>
  <c r="D97" i="14"/>
  <c r="D96" i="14"/>
  <c r="D94" i="14"/>
  <c r="D93" i="14"/>
  <c r="D92" i="14"/>
  <c r="D145" i="14"/>
  <c r="D144" i="14"/>
  <c r="D143" i="14"/>
  <c r="D141" i="14"/>
  <c r="D140" i="14"/>
  <c r="D139" i="14"/>
  <c r="D137" i="14"/>
  <c r="D136" i="14"/>
  <c r="D135" i="14"/>
  <c r="D133" i="14"/>
  <c r="D132" i="14"/>
  <c r="D131" i="14"/>
  <c r="D129" i="14"/>
  <c r="D128" i="14"/>
  <c r="D127" i="14"/>
  <c r="D125" i="14"/>
  <c r="D124" i="14"/>
  <c r="D123" i="14"/>
  <c r="D176" i="14"/>
  <c r="D175" i="14"/>
  <c r="D174" i="14"/>
  <c r="D172" i="14"/>
  <c r="D171" i="14"/>
  <c r="D170" i="14"/>
  <c r="D168" i="14"/>
  <c r="D167" i="14"/>
  <c r="D166" i="14"/>
  <c r="D164" i="14"/>
  <c r="D163" i="14"/>
  <c r="D162" i="14"/>
  <c r="D160" i="14"/>
  <c r="D159" i="14"/>
  <c r="D158" i="14"/>
  <c r="D156" i="14"/>
  <c r="D155" i="14"/>
  <c r="D154" i="14"/>
  <c r="D206" i="14"/>
  <c r="D205" i="14"/>
  <c r="D204" i="14"/>
  <c r="D202" i="14"/>
  <c r="D201" i="14"/>
  <c r="D200" i="14"/>
  <c r="D198" i="14"/>
  <c r="D197" i="14"/>
  <c r="D196" i="14"/>
  <c r="D194" i="14"/>
  <c r="D193" i="14"/>
  <c r="D192" i="14"/>
  <c r="D190" i="14"/>
  <c r="D189" i="14"/>
  <c r="D188" i="14"/>
  <c r="D186" i="14"/>
  <c r="D185" i="14"/>
  <c r="D184" i="14"/>
  <c r="D206" i="12"/>
  <c r="D205" i="12"/>
  <c r="D204" i="12"/>
  <c r="D202" i="12"/>
  <c r="D201" i="12"/>
  <c r="D200" i="12"/>
  <c r="D198" i="12"/>
  <c r="D197" i="12"/>
  <c r="D196" i="12"/>
  <c r="D194" i="12"/>
  <c r="D193" i="12"/>
  <c r="D192" i="12"/>
  <c r="D190" i="12"/>
  <c r="D189" i="12"/>
  <c r="D188" i="12"/>
  <c r="D186" i="12"/>
  <c r="D185" i="12"/>
  <c r="D184" i="12"/>
  <c r="D176" i="12"/>
  <c r="D175" i="12"/>
  <c r="D174" i="12"/>
  <c r="D172" i="12"/>
  <c r="D171" i="12"/>
  <c r="D170" i="12"/>
  <c r="D168" i="12"/>
  <c r="D167" i="12"/>
  <c r="D166" i="12"/>
  <c r="D164" i="12"/>
  <c r="D163" i="12"/>
  <c r="D162" i="12"/>
  <c r="D160" i="12"/>
  <c r="D159" i="12"/>
  <c r="D158" i="12"/>
  <c r="D156" i="12"/>
  <c r="D155" i="12"/>
  <c r="D154" i="12"/>
  <c r="D145" i="12"/>
  <c r="D144" i="12"/>
  <c r="D143" i="12"/>
  <c r="D141" i="12"/>
  <c r="D140" i="12"/>
  <c r="D139" i="12"/>
  <c r="D137" i="12"/>
  <c r="D136" i="12"/>
  <c r="D135" i="12"/>
  <c r="D133" i="12"/>
  <c r="D132" i="12"/>
  <c r="D131" i="12"/>
  <c r="D129" i="12"/>
  <c r="D128" i="12"/>
  <c r="D127" i="12"/>
  <c r="D125" i="12"/>
  <c r="D124" i="12"/>
  <c r="D123" i="12"/>
  <c r="D114" i="12"/>
  <c r="D113" i="12"/>
  <c r="D112" i="12"/>
  <c r="D110" i="12"/>
  <c r="D109" i="12"/>
  <c r="D108" i="12"/>
  <c r="D106" i="12"/>
  <c r="D105" i="12"/>
  <c r="D104" i="12"/>
  <c r="D102" i="12"/>
  <c r="D101" i="12"/>
  <c r="D100" i="12"/>
  <c r="D98" i="12"/>
  <c r="D97" i="12"/>
  <c r="D96" i="12"/>
  <c r="D94" i="12"/>
  <c r="D93" i="12"/>
  <c r="D92" i="12"/>
  <c r="D83" i="12"/>
  <c r="D82" i="12"/>
  <c r="D81" i="12"/>
  <c r="D79" i="12"/>
  <c r="D78" i="12"/>
  <c r="D77" i="12"/>
  <c r="D75" i="12"/>
  <c r="D74" i="12"/>
  <c r="D73" i="12"/>
  <c r="D71" i="12"/>
  <c r="D70" i="12"/>
  <c r="D69" i="12"/>
  <c r="D67" i="12"/>
  <c r="D66" i="12"/>
  <c r="D65" i="12"/>
  <c r="D63" i="12"/>
  <c r="D62" i="12"/>
  <c r="D61" i="12"/>
  <c r="D52" i="12"/>
  <c r="D51" i="12"/>
  <c r="D50" i="12"/>
  <c r="D48" i="12"/>
  <c r="D47" i="12"/>
  <c r="D46" i="12"/>
  <c r="D44" i="12"/>
  <c r="D43" i="12"/>
  <c r="D42" i="12"/>
  <c r="D40" i="12"/>
  <c r="D39" i="12"/>
  <c r="D38" i="12"/>
  <c r="D36" i="12"/>
  <c r="D35" i="12"/>
  <c r="D34" i="12"/>
  <c r="D32" i="12"/>
  <c r="D31" i="12"/>
  <c r="D30" i="12"/>
  <c r="D206" i="10"/>
  <c r="D205" i="10"/>
  <c r="D204" i="10"/>
  <c r="D202" i="10"/>
  <c r="D201" i="10"/>
  <c r="D200" i="10"/>
  <c r="D198" i="10"/>
  <c r="D197" i="10"/>
  <c r="D196" i="10"/>
  <c r="D194" i="10"/>
  <c r="D193" i="10"/>
  <c r="D192" i="10"/>
  <c r="D190" i="10"/>
  <c r="D189" i="10"/>
  <c r="D188" i="10"/>
  <c r="D186" i="10"/>
  <c r="D185" i="10"/>
  <c r="D184" i="10"/>
  <c r="D176" i="10"/>
  <c r="D175" i="10"/>
  <c r="D174" i="10"/>
  <c r="D172" i="10"/>
  <c r="D171" i="10"/>
  <c r="D170" i="10"/>
  <c r="D168" i="10"/>
  <c r="D167" i="10"/>
  <c r="D166" i="10"/>
  <c r="D164" i="10"/>
  <c r="D163" i="10"/>
  <c r="D162" i="10"/>
  <c r="D160" i="10"/>
  <c r="D159" i="10"/>
  <c r="D158" i="10"/>
  <c r="D156" i="10"/>
  <c r="D155" i="10"/>
  <c r="D154" i="10"/>
  <c r="D145" i="10"/>
  <c r="D144" i="10"/>
  <c r="D143" i="10"/>
  <c r="D141" i="10"/>
  <c r="D140" i="10"/>
  <c r="D139" i="10"/>
  <c r="D137" i="10"/>
  <c r="D136" i="10"/>
  <c r="D135" i="10"/>
  <c r="D133" i="10"/>
  <c r="D132" i="10"/>
  <c r="D131" i="10"/>
  <c r="D129" i="10"/>
  <c r="D128" i="10"/>
  <c r="D127" i="10"/>
  <c r="D125" i="10"/>
  <c r="D124" i="10"/>
  <c r="D123" i="10"/>
  <c r="D114" i="10"/>
  <c r="D113" i="10"/>
  <c r="D112" i="10"/>
  <c r="D110" i="10"/>
  <c r="D109" i="10"/>
  <c r="D108" i="10"/>
  <c r="D106" i="10"/>
  <c r="D105" i="10"/>
  <c r="D104" i="10"/>
  <c r="D102" i="10"/>
  <c r="D101" i="10"/>
  <c r="D100" i="10"/>
  <c r="D98" i="10"/>
  <c r="D97" i="10"/>
  <c r="D96" i="10"/>
  <c r="D94" i="10"/>
  <c r="D93" i="10"/>
  <c r="D92" i="10"/>
  <c r="D83" i="10"/>
  <c r="D82" i="10"/>
  <c r="D81" i="10"/>
  <c r="D79" i="10"/>
  <c r="D78" i="10"/>
  <c r="D77" i="10"/>
  <c r="D75" i="10"/>
  <c r="D74" i="10"/>
  <c r="D73" i="10"/>
  <c r="D71" i="10"/>
  <c r="D70" i="10"/>
  <c r="D69" i="10"/>
  <c r="D67" i="10"/>
  <c r="D66" i="10"/>
  <c r="D65" i="10"/>
  <c r="D63" i="10"/>
  <c r="D62" i="10"/>
  <c r="D61" i="10"/>
  <c r="D52" i="10"/>
  <c r="D51" i="10"/>
  <c r="D50" i="10"/>
  <c r="D48" i="10"/>
  <c r="D47" i="10"/>
  <c r="D46" i="10"/>
  <c r="D44" i="10"/>
  <c r="D43" i="10"/>
  <c r="D42" i="10"/>
  <c r="D40" i="10"/>
  <c r="D39" i="10"/>
  <c r="D38" i="10"/>
  <c r="D36" i="10"/>
  <c r="D35" i="10"/>
  <c r="D34" i="10"/>
  <c r="D32" i="10"/>
  <c r="D31" i="10"/>
  <c r="D30" i="10"/>
  <c r="D206" i="4"/>
  <c r="D205" i="4"/>
  <c r="D204" i="4"/>
  <c r="D202" i="4"/>
  <c r="D201" i="4"/>
  <c r="D200" i="4"/>
  <c r="D198" i="4"/>
  <c r="D197" i="4"/>
  <c r="D196" i="4"/>
  <c r="D194" i="4"/>
  <c r="D193" i="4"/>
  <c r="D192" i="4"/>
  <c r="D190" i="4"/>
  <c r="D189" i="4"/>
  <c r="D188" i="4"/>
  <c r="D186" i="4"/>
  <c r="D185" i="4"/>
  <c r="D184" i="4"/>
  <c r="D176" i="4"/>
  <c r="D175" i="4"/>
  <c r="D174" i="4"/>
  <c r="D172" i="4"/>
  <c r="D171" i="4"/>
  <c r="D170" i="4"/>
  <c r="D168" i="4"/>
  <c r="D167" i="4"/>
  <c r="D166" i="4"/>
  <c r="D164" i="4"/>
  <c r="D163" i="4"/>
  <c r="D162" i="4"/>
  <c r="D160" i="4"/>
  <c r="D159" i="4"/>
  <c r="D158" i="4"/>
  <c r="D156" i="4"/>
  <c r="D155" i="4"/>
  <c r="D154" i="4"/>
  <c r="D145" i="4"/>
  <c r="D144" i="4"/>
  <c r="D143" i="4"/>
  <c r="D141" i="4"/>
  <c r="D140" i="4"/>
  <c r="D139" i="4"/>
  <c r="D137" i="4"/>
  <c r="D136" i="4"/>
  <c r="D135" i="4"/>
  <c r="D133" i="4"/>
  <c r="D132" i="4"/>
  <c r="D131" i="4"/>
  <c r="D129" i="4"/>
  <c r="D128" i="4"/>
  <c r="D127" i="4"/>
  <c r="D125" i="4"/>
  <c r="D124" i="4"/>
  <c r="D123" i="4"/>
  <c r="D114" i="4"/>
  <c r="D113" i="4"/>
  <c r="D112" i="4"/>
  <c r="D110" i="4"/>
  <c r="D109" i="4"/>
  <c r="D108" i="4"/>
  <c r="D106" i="4"/>
  <c r="D105" i="4"/>
  <c r="D104" i="4"/>
  <c r="D102" i="4"/>
  <c r="D101" i="4"/>
  <c r="D100" i="4"/>
  <c r="D98" i="4"/>
  <c r="D97" i="4"/>
  <c r="D96" i="4"/>
  <c r="D94" i="4"/>
  <c r="D93" i="4"/>
  <c r="D92" i="4"/>
  <c r="D83" i="4"/>
  <c r="D82" i="4"/>
  <c r="D81" i="4"/>
  <c r="D79" i="4"/>
  <c r="D78" i="4"/>
  <c r="D77" i="4"/>
  <c r="D75" i="4"/>
  <c r="D74" i="4"/>
  <c r="D73" i="4"/>
  <c r="D71" i="4"/>
  <c r="D70" i="4"/>
  <c r="D69" i="4"/>
  <c r="D67" i="4"/>
  <c r="D65" i="4"/>
  <c r="D63" i="4"/>
  <c r="D62" i="4"/>
  <c r="D61" i="4"/>
  <c r="D52" i="4"/>
  <c r="D51" i="4"/>
  <c r="D50" i="4"/>
  <c r="D48" i="4"/>
  <c r="D47" i="4"/>
  <c r="D46" i="4"/>
  <c r="D44" i="4"/>
  <c r="D43" i="4"/>
  <c r="D42" i="4"/>
  <c r="D40" i="4"/>
  <c r="D39" i="4"/>
  <c r="D38" i="4"/>
  <c r="D36" i="4"/>
  <c r="D35" i="4"/>
  <c r="D34" i="4"/>
  <c r="D32" i="4"/>
  <c r="D31" i="4"/>
  <c r="D30" i="4"/>
  <c r="G12" i="26"/>
  <c r="G12" i="24"/>
  <c r="G12" i="22"/>
  <c r="G12" i="20"/>
  <c r="G12" i="19"/>
  <c r="G12" i="18"/>
  <c r="G12" i="16"/>
  <c r="G12" i="14"/>
  <c r="G12" i="12"/>
  <c r="G12" i="10"/>
  <c r="G12" i="4"/>
  <c r="A27" i="4"/>
  <c r="B182" i="4"/>
  <c r="K209" i="26"/>
  <c r="J209" i="26"/>
  <c r="I209" i="26"/>
  <c r="H209" i="26"/>
  <c r="G209" i="26"/>
  <c r="K206" i="26"/>
  <c r="J206" i="26"/>
  <c r="I206" i="26"/>
  <c r="H206" i="26"/>
  <c r="G206" i="26"/>
  <c r="F206" i="26"/>
  <c r="E206" i="26"/>
  <c r="K205" i="26"/>
  <c r="J205" i="26"/>
  <c r="I205" i="26"/>
  <c r="E205" i="26"/>
  <c r="F205" i="26"/>
  <c r="G205" i="26"/>
  <c r="H205" i="26"/>
  <c r="L205" i="26"/>
  <c r="K204" i="26"/>
  <c r="J204" i="26"/>
  <c r="I204" i="26"/>
  <c r="H204" i="26"/>
  <c r="G204" i="26"/>
  <c r="F204" i="26"/>
  <c r="E204" i="26"/>
  <c r="K202" i="26"/>
  <c r="J202" i="26"/>
  <c r="I202" i="26"/>
  <c r="H202" i="26"/>
  <c r="G202" i="26"/>
  <c r="F202" i="26"/>
  <c r="E202" i="26"/>
  <c r="K201" i="26"/>
  <c r="J201" i="26"/>
  <c r="I201" i="26"/>
  <c r="H201" i="26"/>
  <c r="G201" i="26"/>
  <c r="F201" i="26"/>
  <c r="E201" i="26"/>
  <c r="K200" i="26"/>
  <c r="J200" i="26"/>
  <c r="I200" i="26"/>
  <c r="H200" i="26"/>
  <c r="G200" i="26"/>
  <c r="F200" i="26"/>
  <c r="E200" i="26"/>
  <c r="K198" i="26"/>
  <c r="J198" i="26"/>
  <c r="I198" i="26"/>
  <c r="H198" i="26"/>
  <c r="G198" i="26"/>
  <c r="F198" i="26"/>
  <c r="E198" i="26"/>
  <c r="K197" i="26"/>
  <c r="J197" i="26"/>
  <c r="I197" i="26"/>
  <c r="H197" i="26"/>
  <c r="G197" i="26"/>
  <c r="F197" i="26"/>
  <c r="E197" i="26"/>
  <c r="K196" i="26"/>
  <c r="J196" i="26"/>
  <c r="I196" i="26"/>
  <c r="H196" i="26"/>
  <c r="G196" i="26"/>
  <c r="F196" i="26"/>
  <c r="E196" i="26"/>
  <c r="K194" i="26"/>
  <c r="J194" i="26"/>
  <c r="I194" i="26"/>
  <c r="H194" i="26"/>
  <c r="G194" i="26"/>
  <c r="F194" i="26"/>
  <c r="E194" i="26"/>
  <c r="K193" i="26"/>
  <c r="J193" i="26"/>
  <c r="I193" i="26"/>
  <c r="H193" i="26"/>
  <c r="G193" i="26"/>
  <c r="F193" i="26"/>
  <c r="E193" i="26"/>
  <c r="K192" i="26"/>
  <c r="J192" i="26"/>
  <c r="I192" i="26"/>
  <c r="H192" i="26"/>
  <c r="G192" i="26"/>
  <c r="F192" i="26"/>
  <c r="E192" i="26"/>
  <c r="K190" i="26"/>
  <c r="J190" i="26"/>
  <c r="I190" i="26"/>
  <c r="H190" i="26"/>
  <c r="G190" i="26"/>
  <c r="F190" i="26"/>
  <c r="E190" i="26"/>
  <c r="K189" i="26"/>
  <c r="J189" i="26"/>
  <c r="I189" i="26"/>
  <c r="H189" i="26"/>
  <c r="G189" i="26"/>
  <c r="F189" i="26"/>
  <c r="E189" i="26"/>
  <c r="K188" i="26"/>
  <c r="J188" i="26"/>
  <c r="I188" i="26"/>
  <c r="H188" i="26"/>
  <c r="G188" i="26"/>
  <c r="F188" i="26"/>
  <c r="E188" i="26"/>
  <c r="K186" i="26"/>
  <c r="J186" i="26"/>
  <c r="I186" i="26"/>
  <c r="H186" i="26"/>
  <c r="G186" i="26"/>
  <c r="F186" i="26"/>
  <c r="E186" i="26"/>
  <c r="L186" i="26"/>
  <c r="K185" i="26"/>
  <c r="J185" i="26"/>
  <c r="I185" i="26"/>
  <c r="H185" i="26"/>
  <c r="G185" i="26"/>
  <c r="F185" i="26"/>
  <c r="E185" i="26"/>
  <c r="K184" i="26"/>
  <c r="J184" i="26"/>
  <c r="I184" i="26"/>
  <c r="H184" i="26"/>
  <c r="G184" i="26"/>
  <c r="F184" i="26"/>
  <c r="E184" i="26"/>
  <c r="K180" i="26"/>
  <c r="J180" i="26"/>
  <c r="I180" i="26"/>
  <c r="H180" i="26"/>
  <c r="G180" i="26"/>
  <c r="F180" i="26"/>
  <c r="E180" i="26"/>
  <c r="K179" i="26"/>
  <c r="K210" i="26"/>
  <c r="J179" i="26"/>
  <c r="I179" i="26"/>
  <c r="H179" i="26"/>
  <c r="G179" i="26"/>
  <c r="F179" i="26"/>
  <c r="E179" i="26"/>
  <c r="L176" i="26"/>
  <c r="L175" i="26"/>
  <c r="L174" i="26"/>
  <c r="L172" i="26"/>
  <c r="L171" i="26"/>
  <c r="L170" i="26"/>
  <c r="L168" i="26"/>
  <c r="L167" i="26"/>
  <c r="L166" i="26"/>
  <c r="M166" i="26"/>
  <c r="L164" i="26"/>
  <c r="L163" i="26"/>
  <c r="L162" i="26"/>
  <c r="L160" i="26"/>
  <c r="L159" i="26"/>
  <c r="L158" i="26"/>
  <c r="L156" i="26"/>
  <c r="L155" i="26"/>
  <c r="L154" i="26"/>
  <c r="M154" i="26"/>
  <c r="K149" i="26"/>
  <c r="J149" i="26"/>
  <c r="I149" i="26"/>
  <c r="H149" i="26"/>
  <c r="G149" i="26"/>
  <c r="F149" i="26"/>
  <c r="E149" i="26"/>
  <c r="K148" i="26"/>
  <c r="J210" i="26"/>
  <c r="J148" i="26"/>
  <c r="I148" i="26"/>
  <c r="H148" i="26"/>
  <c r="G148" i="26"/>
  <c r="F148" i="26"/>
  <c r="E148" i="26"/>
  <c r="L145" i="26"/>
  <c r="L144" i="26"/>
  <c r="L143" i="26"/>
  <c r="L141" i="26"/>
  <c r="L140" i="26"/>
  <c r="L139" i="26"/>
  <c r="L137" i="26"/>
  <c r="L136" i="26"/>
  <c r="L135" i="26"/>
  <c r="L133" i="26"/>
  <c r="L132" i="26"/>
  <c r="L131" i="26"/>
  <c r="M131" i="26"/>
  <c r="L129" i="26"/>
  <c r="L128" i="26"/>
  <c r="L127" i="26"/>
  <c r="L125" i="26"/>
  <c r="L124" i="26"/>
  <c r="L123" i="26"/>
  <c r="M123" i="26"/>
  <c r="K118" i="26"/>
  <c r="J118" i="26"/>
  <c r="I118" i="26"/>
  <c r="H118" i="26"/>
  <c r="G118" i="26"/>
  <c r="F118" i="26"/>
  <c r="E118" i="26"/>
  <c r="K117" i="26"/>
  <c r="I210" i="26"/>
  <c r="J117" i="26"/>
  <c r="I117" i="26"/>
  <c r="H117" i="26"/>
  <c r="G117" i="26"/>
  <c r="F117" i="26"/>
  <c r="E117" i="26"/>
  <c r="L114" i="26"/>
  <c r="L113" i="26"/>
  <c r="L112" i="26"/>
  <c r="L110" i="26"/>
  <c r="L109" i="26"/>
  <c r="L108" i="26"/>
  <c r="L106" i="26"/>
  <c r="L105" i="26"/>
  <c r="L104" i="26"/>
  <c r="L102" i="26"/>
  <c r="L101" i="26"/>
  <c r="L100" i="26"/>
  <c r="L98" i="26"/>
  <c r="L97" i="26"/>
  <c r="L96" i="26"/>
  <c r="M96" i="26"/>
  <c r="L94" i="26"/>
  <c r="L93" i="26"/>
  <c r="L92" i="26"/>
  <c r="K87" i="26"/>
  <c r="J87" i="26"/>
  <c r="I87" i="26"/>
  <c r="H87" i="26"/>
  <c r="G87" i="26"/>
  <c r="F87" i="26"/>
  <c r="E87" i="26"/>
  <c r="K86" i="26"/>
  <c r="H210" i="26"/>
  <c r="J86" i="26"/>
  <c r="I86" i="26"/>
  <c r="H86" i="26"/>
  <c r="G86" i="26"/>
  <c r="F86" i="26"/>
  <c r="E86" i="26"/>
  <c r="L83" i="26"/>
  <c r="L82" i="26"/>
  <c r="L81" i="26"/>
  <c r="M81" i="26"/>
  <c r="L79" i="26"/>
  <c r="L78" i="26"/>
  <c r="L77" i="26"/>
  <c r="M77" i="26"/>
  <c r="L75" i="26"/>
  <c r="L74" i="26"/>
  <c r="L73" i="26"/>
  <c r="L71" i="26"/>
  <c r="L70" i="26"/>
  <c r="A39" i="26"/>
  <c r="A70" i="26"/>
  <c r="A101" i="26"/>
  <c r="A132" i="26"/>
  <c r="A163" i="26"/>
  <c r="B193" i="26"/>
  <c r="L69" i="26"/>
  <c r="L67" i="26"/>
  <c r="L66" i="26"/>
  <c r="L65" i="26"/>
  <c r="L63" i="26"/>
  <c r="L62" i="26"/>
  <c r="L61" i="26"/>
  <c r="K56" i="26"/>
  <c r="J56" i="26"/>
  <c r="I56" i="26"/>
  <c r="H56" i="26"/>
  <c r="G56" i="26"/>
  <c r="F56" i="26"/>
  <c r="E56" i="26"/>
  <c r="K55" i="26"/>
  <c r="G210" i="26"/>
  <c r="J55" i="26"/>
  <c r="I55" i="26"/>
  <c r="H55" i="26"/>
  <c r="G55" i="26"/>
  <c r="F55" i="26"/>
  <c r="E55" i="26"/>
  <c r="L52" i="26"/>
  <c r="L51" i="26"/>
  <c r="A51" i="26"/>
  <c r="A82" i="26"/>
  <c r="A113" i="26"/>
  <c r="A144" i="26"/>
  <c r="A175" i="26"/>
  <c r="B205" i="26"/>
  <c r="L50" i="26"/>
  <c r="M204" i="26"/>
  <c r="L48" i="26"/>
  <c r="L47" i="26"/>
  <c r="A47" i="26"/>
  <c r="A78" i="26"/>
  <c r="A109" i="26"/>
  <c r="A140" i="26"/>
  <c r="A171" i="26"/>
  <c r="B201" i="26"/>
  <c r="L46" i="26"/>
  <c r="L44" i="26"/>
  <c r="M198" i="26"/>
  <c r="L43" i="26"/>
  <c r="A43" i="26"/>
  <c r="A74" i="26"/>
  <c r="A105" i="26"/>
  <c r="A136" i="26"/>
  <c r="A167" i="26"/>
  <c r="B197" i="26"/>
  <c r="L42" i="26"/>
  <c r="M42" i="26"/>
  <c r="L40" i="26"/>
  <c r="M194" i="26"/>
  <c r="L39" i="26"/>
  <c r="L38" i="26"/>
  <c r="L36" i="26"/>
  <c r="M190" i="26"/>
  <c r="L35" i="26"/>
  <c r="A35" i="26"/>
  <c r="A66" i="26"/>
  <c r="A97" i="26"/>
  <c r="A128" i="26"/>
  <c r="A159" i="26"/>
  <c r="B189" i="26"/>
  <c r="L34" i="26"/>
  <c r="L32" i="26"/>
  <c r="M186" i="26"/>
  <c r="L31" i="26"/>
  <c r="M185" i="26"/>
  <c r="A31" i="26"/>
  <c r="A62" i="26"/>
  <c r="A93" i="26"/>
  <c r="A124" i="26"/>
  <c r="A155" i="26"/>
  <c r="B185" i="26"/>
  <c r="L30" i="26"/>
  <c r="A1" i="26"/>
  <c r="K209" i="24"/>
  <c r="J209" i="24"/>
  <c r="I209" i="24"/>
  <c r="H209" i="24"/>
  <c r="G209" i="24"/>
  <c r="K206" i="24"/>
  <c r="J206" i="24"/>
  <c r="I206" i="24"/>
  <c r="H206" i="24"/>
  <c r="G206" i="24"/>
  <c r="F206" i="24"/>
  <c r="E206" i="24"/>
  <c r="K205" i="24"/>
  <c r="J205" i="24"/>
  <c r="I205" i="24"/>
  <c r="H205" i="24"/>
  <c r="G205" i="24"/>
  <c r="F205" i="24"/>
  <c r="E205" i="24"/>
  <c r="K204" i="24"/>
  <c r="J204" i="24"/>
  <c r="I204" i="24"/>
  <c r="H204" i="24"/>
  <c r="G204" i="24"/>
  <c r="F204" i="24"/>
  <c r="E204" i="24"/>
  <c r="K202" i="24"/>
  <c r="J202" i="24"/>
  <c r="I202" i="24"/>
  <c r="H202" i="24"/>
  <c r="G202" i="24"/>
  <c r="F202" i="24"/>
  <c r="E202" i="24"/>
  <c r="K201" i="24"/>
  <c r="J201" i="24"/>
  <c r="I201" i="24"/>
  <c r="H201" i="24"/>
  <c r="G201" i="24"/>
  <c r="F201" i="24"/>
  <c r="E201" i="24"/>
  <c r="K200" i="24"/>
  <c r="J200" i="24"/>
  <c r="I200" i="24"/>
  <c r="H200" i="24"/>
  <c r="G200" i="24"/>
  <c r="F200" i="24"/>
  <c r="E200" i="24"/>
  <c r="L200" i="24"/>
  <c r="K198" i="24"/>
  <c r="J198" i="24"/>
  <c r="I198" i="24"/>
  <c r="H198" i="24"/>
  <c r="G198" i="24"/>
  <c r="F198" i="24"/>
  <c r="E198" i="24"/>
  <c r="K197" i="24"/>
  <c r="J197" i="24"/>
  <c r="I197" i="24"/>
  <c r="H197" i="24"/>
  <c r="G197" i="24"/>
  <c r="F197" i="24"/>
  <c r="E197" i="24"/>
  <c r="K196" i="24"/>
  <c r="J196" i="24"/>
  <c r="I196" i="24"/>
  <c r="H196" i="24"/>
  <c r="G196" i="24"/>
  <c r="F196" i="24"/>
  <c r="E196" i="24"/>
  <c r="K194" i="24"/>
  <c r="J194" i="24"/>
  <c r="I194" i="24"/>
  <c r="H194" i="24"/>
  <c r="G194" i="24"/>
  <c r="F194" i="24"/>
  <c r="E194" i="24"/>
  <c r="K193" i="24"/>
  <c r="J193" i="24"/>
  <c r="I193" i="24"/>
  <c r="H193" i="24"/>
  <c r="G193" i="24"/>
  <c r="F193" i="24"/>
  <c r="E193" i="24"/>
  <c r="K192" i="24"/>
  <c r="J192" i="24"/>
  <c r="I192" i="24"/>
  <c r="H192" i="24"/>
  <c r="G192" i="24"/>
  <c r="F192" i="24"/>
  <c r="E192" i="24"/>
  <c r="K190" i="24"/>
  <c r="J190" i="24"/>
  <c r="I190" i="24"/>
  <c r="H190" i="24"/>
  <c r="G190" i="24"/>
  <c r="F190" i="24"/>
  <c r="E190" i="24"/>
  <c r="K189" i="24"/>
  <c r="J189" i="24"/>
  <c r="I189" i="24"/>
  <c r="H189" i="24"/>
  <c r="G189" i="24"/>
  <c r="F189" i="24"/>
  <c r="E189" i="24"/>
  <c r="L189" i="24"/>
  <c r="K188" i="24"/>
  <c r="J188" i="24"/>
  <c r="I188" i="24"/>
  <c r="H188" i="24"/>
  <c r="G188" i="24"/>
  <c r="F188" i="24"/>
  <c r="E188" i="24"/>
  <c r="L32" i="24"/>
  <c r="L63" i="24"/>
  <c r="L94" i="24"/>
  <c r="L125" i="24"/>
  <c r="L156" i="24"/>
  <c r="M186" i="24"/>
  <c r="K186" i="24"/>
  <c r="J186" i="24"/>
  <c r="I186" i="24"/>
  <c r="H186" i="24"/>
  <c r="G186" i="24"/>
  <c r="F186" i="24"/>
  <c r="E186" i="24"/>
  <c r="L186" i="24"/>
  <c r="K185" i="24"/>
  <c r="J185" i="24"/>
  <c r="I185" i="24"/>
  <c r="H185" i="24"/>
  <c r="G185" i="24"/>
  <c r="F185" i="24"/>
  <c r="E185" i="24"/>
  <c r="K184" i="24"/>
  <c r="J184" i="24"/>
  <c r="I184" i="24"/>
  <c r="H184" i="24"/>
  <c r="G184" i="24"/>
  <c r="F184" i="24"/>
  <c r="E184" i="24"/>
  <c r="K180" i="24"/>
  <c r="J180" i="24"/>
  <c r="I180" i="24"/>
  <c r="H180" i="24"/>
  <c r="G180" i="24"/>
  <c r="F180" i="24"/>
  <c r="E180" i="24"/>
  <c r="K179" i="24"/>
  <c r="K210" i="24"/>
  <c r="J179" i="24"/>
  <c r="I179" i="24"/>
  <c r="H179" i="24"/>
  <c r="G179" i="24"/>
  <c r="F179" i="24"/>
  <c r="E179" i="24"/>
  <c r="L176" i="24"/>
  <c r="L175" i="24"/>
  <c r="L174" i="24"/>
  <c r="L172" i="24"/>
  <c r="L171" i="24"/>
  <c r="L170" i="24"/>
  <c r="L168" i="24"/>
  <c r="L167" i="24"/>
  <c r="L166" i="24"/>
  <c r="M166" i="24"/>
  <c r="L164" i="24"/>
  <c r="L163" i="24"/>
  <c r="L162" i="24"/>
  <c r="M162" i="24"/>
  <c r="L160" i="24"/>
  <c r="L159" i="24"/>
  <c r="L158" i="24"/>
  <c r="L155" i="24"/>
  <c r="L154" i="24"/>
  <c r="M154" i="24"/>
  <c r="K149" i="24"/>
  <c r="J149" i="24"/>
  <c r="I149" i="24"/>
  <c r="H149" i="24"/>
  <c r="G149" i="24"/>
  <c r="F149" i="24"/>
  <c r="E149" i="24"/>
  <c r="K148" i="24"/>
  <c r="J210" i="24"/>
  <c r="J148" i="24"/>
  <c r="I148" i="24"/>
  <c r="H148" i="24"/>
  <c r="G148" i="24"/>
  <c r="F148" i="24"/>
  <c r="E148" i="24"/>
  <c r="L145" i="24"/>
  <c r="L144" i="24"/>
  <c r="L143" i="24"/>
  <c r="M143" i="24"/>
  <c r="L141" i="24"/>
  <c r="L140" i="24"/>
  <c r="L139" i="24"/>
  <c r="L137" i="24"/>
  <c r="L136" i="24"/>
  <c r="L135" i="24"/>
  <c r="L133" i="24"/>
  <c r="L132" i="24"/>
  <c r="L131" i="24"/>
  <c r="L129" i="24"/>
  <c r="L128" i="24"/>
  <c r="L127" i="24"/>
  <c r="L124" i="24"/>
  <c r="L123" i="24"/>
  <c r="M123" i="24"/>
  <c r="K118" i="24"/>
  <c r="J118" i="24"/>
  <c r="I118" i="24"/>
  <c r="H118" i="24"/>
  <c r="G118" i="24"/>
  <c r="F118" i="24"/>
  <c r="E118" i="24"/>
  <c r="K117" i="24"/>
  <c r="I210" i="24"/>
  <c r="J117" i="24"/>
  <c r="I117" i="24"/>
  <c r="H117" i="24"/>
  <c r="G117" i="24"/>
  <c r="F117" i="24"/>
  <c r="E117" i="24"/>
  <c r="L114" i="24"/>
  <c r="L113" i="24"/>
  <c r="L112" i="24"/>
  <c r="M112" i="24"/>
  <c r="L110" i="24"/>
  <c r="L109" i="24"/>
  <c r="L108" i="24"/>
  <c r="L106" i="24"/>
  <c r="L105" i="24"/>
  <c r="L104" i="24"/>
  <c r="L102" i="24"/>
  <c r="L101" i="24"/>
  <c r="L100" i="24"/>
  <c r="L38" i="24"/>
  <c r="L69" i="24"/>
  <c r="M192" i="24"/>
  <c r="L98" i="24"/>
  <c r="L97" i="24"/>
  <c r="L96" i="24"/>
  <c r="L93" i="24"/>
  <c r="L92" i="24"/>
  <c r="M92" i="24"/>
  <c r="K87" i="24"/>
  <c r="J87" i="24"/>
  <c r="I87" i="24"/>
  <c r="H87" i="24"/>
  <c r="G87" i="24"/>
  <c r="F87" i="24"/>
  <c r="E87" i="24"/>
  <c r="K86" i="24"/>
  <c r="H210" i="24"/>
  <c r="J86" i="24"/>
  <c r="I86" i="24"/>
  <c r="H86" i="24"/>
  <c r="G86" i="24"/>
  <c r="F86" i="24"/>
  <c r="E86" i="24"/>
  <c r="L83" i="24"/>
  <c r="L82" i="24"/>
  <c r="L81" i="24"/>
  <c r="L79" i="24"/>
  <c r="L78" i="24"/>
  <c r="L77" i="24"/>
  <c r="L75" i="24"/>
  <c r="L74" i="24"/>
  <c r="L73" i="24"/>
  <c r="L42" i="24"/>
  <c r="M196" i="24"/>
  <c r="L71" i="24"/>
  <c r="L70" i="24"/>
  <c r="A39" i="24"/>
  <c r="A70" i="24"/>
  <c r="A101" i="24"/>
  <c r="A132" i="24"/>
  <c r="A163" i="24"/>
  <c r="B193" i="24"/>
  <c r="L67" i="24"/>
  <c r="L66" i="24"/>
  <c r="L65" i="24"/>
  <c r="L62" i="24"/>
  <c r="L61" i="24"/>
  <c r="K56" i="24"/>
  <c r="J56" i="24"/>
  <c r="I56" i="24"/>
  <c r="H56" i="24"/>
  <c r="G56" i="24"/>
  <c r="F56" i="24"/>
  <c r="E56" i="24"/>
  <c r="K55" i="24"/>
  <c r="G210" i="24"/>
  <c r="J55" i="24"/>
  <c r="I55" i="24"/>
  <c r="H55" i="24"/>
  <c r="G55" i="24"/>
  <c r="F55" i="24"/>
  <c r="E55" i="24"/>
  <c r="L52" i="24"/>
  <c r="M206" i="24"/>
  <c r="L51" i="24"/>
  <c r="A51" i="24"/>
  <c r="A82" i="24"/>
  <c r="A113" i="24"/>
  <c r="A144" i="24"/>
  <c r="A175" i="24"/>
  <c r="B205" i="24"/>
  <c r="L50" i="24"/>
  <c r="L48" i="24"/>
  <c r="L47" i="24"/>
  <c r="A47" i="24"/>
  <c r="A78" i="24"/>
  <c r="A109" i="24"/>
  <c r="A140" i="24"/>
  <c r="A171" i="24"/>
  <c r="B201" i="24"/>
  <c r="L46" i="24"/>
  <c r="L44" i="24"/>
  <c r="L43" i="24"/>
  <c r="A43" i="24"/>
  <c r="A74" i="24"/>
  <c r="A105" i="24"/>
  <c r="A136" i="24"/>
  <c r="A167" i="24"/>
  <c r="B197" i="24"/>
  <c r="M42" i="24"/>
  <c r="L40" i="24"/>
  <c r="L39" i="24"/>
  <c r="L36" i="24"/>
  <c r="L35" i="24"/>
  <c r="A35" i="24"/>
  <c r="A66" i="24"/>
  <c r="A97" i="24"/>
  <c r="A128" i="24"/>
  <c r="A159" i="24"/>
  <c r="B189" i="24"/>
  <c r="L34" i="24"/>
  <c r="L31" i="24"/>
  <c r="M185" i="24"/>
  <c r="A31" i="24"/>
  <c r="A62" i="24"/>
  <c r="A93" i="24"/>
  <c r="A124" i="24"/>
  <c r="A155" i="24"/>
  <c r="B185" i="24"/>
  <c r="L30" i="24"/>
  <c r="A1" i="24"/>
  <c r="K209" i="22"/>
  <c r="J209" i="22"/>
  <c r="I209" i="22"/>
  <c r="H209" i="22"/>
  <c r="G209" i="22"/>
  <c r="K206" i="22"/>
  <c r="J206" i="22"/>
  <c r="I206" i="22"/>
  <c r="H206" i="22"/>
  <c r="G206" i="22"/>
  <c r="F206" i="22"/>
  <c r="E206" i="22"/>
  <c r="K205" i="22"/>
  <c r="J205" i="22"/>
  <c r="H205" i="22"/>
  <c r="I205" i="22"/>
  <c r="G205" i="22"/>
  <c r="F205" i="22"/>
  <c r="E205" i="22"/>
  <c r="K204" i="22"/>
  <c r="J204" i="22"/>
  <c r="I204" i="22"/>
  <c r="H204" i="22"/>
  <c r="G204" i="22"/>
  <c r="F204" i="22"/>
  <c r="E204" i="22"/>
  <c r="K202" i="22"/>
  <c r="J202" i="22"/>
  <c r="I202" i="22"/>
  <c r="H202" i="22"/>
  <c r="G202" i="22"/>
  <c r="F202" i="22"/>
  <c r="E202" i="22"/>
  <c r="K201" i="22"/>
  <c r="J201" i="22"/>
  <c r="I201" i="22"/>
  <c r="H201" i="22"/>
  <c r="G201" i="22"/>
  <c r="F201" i="22"/>
  <c r="E201" i="22"/>
  <c r="K200" i="22"/>
  <c r="L200" i="22" s="1"/>
  <c r="J200" i="22"/>
  <c r="I200" i="22"/>
  <c r="H200" i="22"/>
  <c r="G200" i="22"/>
  <c r="F200" i="22"/>
  <c r="E200" i="22"/>
  <c r="K198" i="22"/>
  <c r="H198" i="22"/>
  <c r="J198" i="22"/>
  <c r="I198" i="22"/>
  <c r="E198" i="22"/>
  <c r="G198" i="22"/>
  <c r="F198" i="22"/>
  <c r="K197" i="22"/>
  <c r="J197" i="22"/>
  <c r="I197" i="22"/>
  <c r="H197" i="22"/>
  <c r="G197" i="22"/>
  <c r="F197" i="22"/>
  <c r="E197" i="22"/>
  <c r="K196" i="22"/>
  <c r="J196" i="22"/>
  <c r="I196" i="22"/>
  <c r="H196" i="22"/>
  <c r="G196" i="22"/>
  <c r="F196" i="22"/>
  <c r="E196" i="22"/>
  <c r="K194" i="22"/>
  <c r="J194" i="22"/>
  <c r="I194" i="22"/>
  <c r="H194" i="22"/>
  <c r="G194" i="22"/>
  <c r="F194" i="22"/>
  <c r="E194" i="22"/>
  <c r="K193" i="22"/>
  <c r="J193" i="22"/>
  <c r="I193" i="22"/>
  <c r="H193" i="22"/>
  <c r="G193" i="22"/>
  <c r="F193" i="22"/>
  <c r="E193" i="22"/>
  <c r="K192" i="22"/>
  <c r="J192" i="22"/>
  <c r="I192" i="22"/>
  <c r="H192" i="22"/>
  <c r="G192" i="22"/>
  <c r="F192" i="22"/>
  <c r="E192" i="22"/>
  <c r="K190" i="22"/>
  <c r="J190" i="22"/>
  <c r="I190" i="22"/>
  <c r="H190" i="22"/>
  <c r="G190" i="22"/>
  <c r="F190" i="22"/>
  <c r="E190" i="22"/>
  <c r="K189" i="22"/>
  <c r="J189" i="22"/>
  <c r="I189" i="22"/>
  <c r="H189" i="22"/>
  <c r="G189" i="22"/>
  <c r="F189" i="22"/>
  <c r="E189" i="22"/>
  <c r="K188" i="22"/>
  <c r="J188" i="22"/>
  <c r="I188" i="22"/>
  <c r="H188" i="22"/>
  <c r="G188" i="22"/>
  <c r="F188" i="22"/>
  <c r="E188" i="22"/>
  <c r="K186" i="22"/>
  <c r="J186" i="22"/>
  <c r="I186" i="22"/>
  <c r="H186" i="22"/>
  <c r="G186" i="22"/>
  <c r="F186" i="22"/>
  <c r="E186" i="22"/>
  <c r="K185" i="22"/>
  <c r="J185" i="22"/>
  <c r="I185" i="22"/>
  <c r="H185" i="22"/>
  <c r="G185" i="22"/>
  <c r="F185" i="22"/>
  <c r="E185" i="22"/>
  <c r="K184" i="22"/>
  <c r="J184" i="22"/>
  <c r="I184" i="22"/>
  <c r="L184" i="22" s="1"/>
  <c r="H184" i="22"/>
  <c r="G184" i="22"/>
  <c r="F184" i="22"/>
  <c r="E184" i="22"/>
  <c r="K180" i="22"/>
  <c r="J180" i="22"/>
  <c r="I180" i="22"/>
  <c r="H180" i="22"/>
  <c r="G180" i="22"/>
  <c r="F180" i="22"/>
  <c r="E180" i="22"/>
  <c r="K179" i="22"/>
  <c r="K210" i="22" s="1"/>
  <c r="J179" i="22"/>
  <c r="I179" i="22"/>
  <c r="H179" i="22"/>
  <c r="G179" i="22"/>
  <c r="F179" i="22"/>
  <c r="E179" i="22"/>
  <c r="L176" i="22"/>
  <c r="L175" i="22"/>
  <c r="L174" i="22"/>
  <c r="L172" i="22"/>
  <c r="L171" i="22"/>
  <c r="L170" i="22"/>
  <c r="L168" i="22"/>
  <c r="L167" i="22"/>
  <c r="L166" i="22"/>
  <c r="L164" i="22"/>
  <c r="L163" i="22"/>
  <c r="L162" i="22"/>
  <c r="L160" i="22"/>
  <c r="L159" i="22"/>
  <c r="L158" i="22"/>
  <c r="L156" i="22"/>
  <c r="L155" i="22"/>
  <c r="L154" i="22"/>
  <c r="K149" i="22"/>
  <c r="J149" i="22"/>
  <c r="I149" i="22"/>
  <c r="H149" i="22"/>
  <c r="G149" i="22"/>
  <c r="F149" i="22"/>
  <c r="E149" i="22"/>
  <c r="K148" i="22"/>
  <c r="J210" i="22" s="1"/>
  <c r="J148" i="22"/>
  <c r="I148" i="22"/>
  <c r="H148" i="22"/>
  <c r="G148" i="22"/>
  <c r="F148" i="22"/>
  <c r="E148" i="22"/>
  <c r="L145" i="22"/>
  <c r="L144" i="22"/>
  <c r="L143" i="22"/>
  <c r="L141" i="22"/>
  <c r="L48" i="22"/>
  <c r="L79" i="22"/>
  <c r="M77" i="22" s="1"/>
  <c r="L110" i="22"/>
  <c r="M108" i="22" s="1"/>
  <c r="L140" i="22"/>
  <c r="M139" i="22" s="1"/>
  <c r="L139" i="22"/>
  <c r="L137" i="22"/>
  <c r="L136" i="22"/>
  <c r="L135" i="22"/>
  <c r="L133" i="22"/>
  <c r="L132" i="22"/>
  <c r="L131" i="22"/>
  <c r="L129" i="22"/>
  <c r="L128" i="22"/>
  <c r="L127" i="22"/>
  <c r="M127" i="22" s="1"/>
  <c r="L125" i="22"/>
  <c r="L124" i="22"/>
  <c r="L123" i="22"/>
  <c r="K118" i="22"/>
  <c r="J118" i="22"/>
  <c r="I118" i="22"/>
  <c r="H118" i="22"/>
  <c r="G118" i="22"/>
  <c r="F118" i="22"/>
  <c r="E118" i="22"/>
  <c r="K117" i="22"/>
  <c r="I210" i="22" s="1"/>
  <c r="J117" i="22"/>
  <c r="I117" i="22"/>
  <c r="H117" i="22"/>
  <c r="G117" i="22"/>
  <c r="F117" i="22"/>
  <c r="E117" i="22"/>
  <c r="L114" i="22"/>
  <c r="L113" i="22"/>
  <c r="L112" i="22"/>
  <c r="L109" i="22"/>
  <c r="L108" i="22"/>
  <c r="L106" i="22"/>
  <c r="L105" i="22"/>
  <c r="L104" i="22"/>
  <c r="L102" i="22"/>
  <c r="L101" i="22"/>
  <c r="L100" i="22"/>
  <c r="L98" i="22"/>
  <c r="L97" i="22"/>
  <c r="L96" i="22"/>
  <c r="L94" i="22"/>
  <c r="L93" i="22"/>
  <c r="L92" i="22"/>
  <c r="K87" i="22"/>
  <c r="J87" i="22"/>
  <c r="I87" i="22"/>
  <c r="H87" i="22"/>
  <c r="G87" i="22"/>
  <c r="F87" i="22"/>
  <c r="E87" i="22"/>
  <c r="K86" i="22"/>
  <c r="H210" i="22"/>
  <c r="J86" i="22"/>
  <c r="I86" i="22"/>
  <c r="H86" i="22"/>
  <c r="G86" i="22"/>
  <c r="F86" i="22"/>
  <c r="E86" i="22"/>
  <c r="L83" i="22"/>
  <c r="L82" i="22"/>
  <c r="L81" i="22"/>
  <c r="L78" i="22"/>
  <c r="L77" i="22"/>
  <c r="L75" i="22"/>
  <c r="L74" i="22"/>
  <c r="L73" i="22"/>
  <c r="L71" i="22"/>
  <c r="L70" i="22"/>
  <c r="L69" i="22"/>
  <c r="M69" i="22" s="1"/>
  <c r="L67" i="22"/>
  <c r="M65" i="22" s="1"/>
  <c r="L66" i="22"/>
  <c r="L65" i="22"/>
  <c r="L63" i="22"/>
  <c r="L62" i="22"/>
  <c r="M61" i="22" s="1"/>
  <c r="L61" i="22"/>
  <c r="K56" i="22"/>
  <c r="J56" i="22"/>
  <c r="I56" i="22"/>
  <c r="H56" i="22"/>
  <c r="G56" i="22"/>
  <c r="F56" i="22"/>
  <c r="E56" i="22"/>
  <c r="K55" i="22"/>
  <c r="G210" i="22"/>
  <c r="J55" i="22"/>
  <c r="I55" i="22"/>
  <c r="H55" i="22"/>
  <c r="G55" i="22"/>
  <c r="F55" i="22"/>
  <c r="E55" i="22"/>
  <c r="L52" i="22"/>
  <c r="L51" i="22"/>
  <c r="A51" i="22"/>
  <c r="A82" i="22" s="1"/>
  <c r="A113" i="22" s="1"/>
  <c r="A144" i="22" s="1"/>
  <c r="A175" i="22" s="1"/>
  <c r="B205" i="22" s="1"/>
  <c r="L50" i="22"/>
  <c r="L47" i="22"/>
  <c r="A47" i="22"/>
  <c r="A78" i="22" s="1"/>
  <c r="A109" i="22" s="1"/>
  <c r="A140" i="22" s="1"/>
  <c r="A171" i="22" s="1"/>
  <c r="B201" i="22" s="1"/>
  <c r="L46" i="22"/>
  <c r="L44" i="22"/>
  <c r="L43" i="22"/>
  <c r="M42" i="22" s="1"/>
  <c r="A43" i="22"/>
  <c r="A74" i="22"/>
  <c r="A105" i="22" s="1"/>
  <c r="A136" i="22" s="1"/>
  <c r="A167" i="22" s="1"/>
  <c r="B197" i="22" s="1"/>
  <c r="L42" i="22"/>
  <c r="L40" i="22"/>
  <c r="L39" i="22"/>
  <c r="A39" i="22"/>
  <c r="A70" i="22" s="1"/>
  <c r="A101" i="22" s="1"/>
  <c r="A132" i="22" s="1"/>
  <c r="A163" i="22" s="1"/>
  <c r="B193" i="22" s="1"/>
  <c r="L38" i="22"/>
  <c r="L36" i="22"/>
  <c r="L35" i="22"/>
  <c r="A35" i="22"/>
  <c r="A66" i="22" s="1"/>
  <c r="A97" i="22" s="1"/>
  <c r="A128" i="22" s="1"/>
  <c r="A159" i="22" s="1"/>
  <c r="B189" i="22" s="1"/>
  <c r="L34" i="22"/>
  <c r="M34" i="22" s="1"/>
  <c r="L32" i="22"/>
  <c r="M186" i="22" s="1"/>
  <c r="L31" i="22"/>
  <c r="M185" i="22" s="1"/>
  <c r="A31" i="22"/>
  <c r="A62" i="22" s="1"/>
  <c r="A93" i="22" s="1"/>
  <c r="A124" i="22" s="1"/>
  <c r="A155" i="22" s="1"/>
  <c r="B185" i="22" s="1"/>
  <c r="L30" i="22"/>
  <c r="A1" i="22"/>
  <c r="K209" i="20"/>
  <c r="J209" i="20"/>
  <c r="I209" i="20"/>
  <c r="H209" i="20"/>
  <c r="G209" i="20"/>
  <c r="K206" i="20"/>
  <c r="J206" i="20"/>
  <c r="I206" i="20"/>
  <c r="H206" i="20"/>
  <c r="G206" i="20"/>
  <c r="F206" i="20"/>
  <c r="E206" i="20"/>
  <c r="K205" i="20"/>
  <c r="J205" i="20"/>
  <c r="I205" i="20"/>
  <c r="H205" i="20"/>
  <c r="G205" i="20"/>
  <c r="F205" i="20"/>
  <c r="E205" i="20"/>
  <c r="K204" i="20"/>
  <c r="J204" i="20"/>
  <c r="I204" i="20"/>
  <c r="H204" i="20"/>
  <c r="G204" i="20"/>
  <c r="F204" i="20"/>
  <c r="E204" i="20"/>
  <c r="K202" i="20"/>
  <c r="J202" i="20"/>
  <c r="I202" i="20"/>
  <c r="H202" i="20"/>
  <c r="G202" i="20"/>
  <c r="F202" i="20"/>
  <c r="E202" i="20"/>
  <c r="K201" i="20"/>
  <c r="J201" i="20"/>
  <c r="I201" i="20"/>
  <c r="H201" i="20"/>
  <c r="G201" i="20"/>
  <c r="F201" i="20"/>
  <c r="E201" i="20"/>
  <c r="K200" i="20"/>
  <c r="J200" i="20"/>
  <c r="I200" i="20"/>
  <c r="H200" i="20"/>
  <c r="G200" i="20"/>
  <c r="F200" i="20"/>
  <c r="E200" i="20"/>
  <c r="K198" i="20"/>
  <c r="J198" i="20"/>
  <c r="I198" i="20"/>
  <c r="H198" i="20"/>
  <c r="G198" i="20"/>
  <c r="F198" i="20"/>
  <c r="E198" i="20"/>
  <c r="K197" i="20"/>
  <c r="J197" i="20"/>
  <c r="I197" i="20"/>
  <c r="H197" i="20"/>
  <c r="G197" i="20"/>
  <c r="F197" i="20"/>
  <c r="E197" i="20"/>
  <c r="K196" i="20"/>
  <c r="J196" i="20"/>
  <c r="I196" i="20"/>
  <c r="H196" i="20"/>
  <c r="G196" i="20"/>
  <c r="F196" i="20"/>
  <c r="E196" i="20"/>
  <c r="K194" i="20"/>
  <c r="J194" i="20"/>
  <c r="I194" i="20"/>
  <c r="H194" i="20"/>
  <c r="G194" i="20"/>
  <c r="F194" i="20"/>
  <c r="E194" i="20"/>
  <c r="K193" i="20"/>
  <c r="J193" i="20"/>
  <c r="I193" i="20"/>
  <c r="H193" i="20"/>
  <c r="G193" i="20"/>
  <c r="F193" i="20"/>
  <c r="E193" i="20"/>
  <c r="K192" i="20"/>
  <c r="J192" i="20"/>
  <c r="I192" i="20"/>
  <c r="H192" i="20"/>
  <c r="G192" i="20"/>
  <c r="F192" i="20"/>
  <c r="E192" i="20"/>
  <c r="K190" i="20"/>
  <c r="J190" i="20"/>
  <c r="I190" i="20"/>
  <c r="H190" i="20"/>
  <c r="G190" i="20"/>
  <c r="F190" i="20"/>
  <c r="E190" i="20"/>
  <c r="K189" i="20"/>
  <c r="J189" i="20"/>
  <c r="I189" i="20"/>
  <c r="H189" i="20"/>
  <c r="G189" i="20"/>
  <c r="F189" i="20"/>
  <c r="E189" i="20"/>
  <c r="K188" i="20"/>
  <c r="J188" i="20"/>
  <c r="I188" i="20"/>
  <c r="H188" i="20"/>
  <c r="E188" i="20"/>
  <c r="F188" i="20"/>
  <c r="G188" i="20"/>
  <c r="L188" i="20"/>
  <c r="K186" i="20"/>
  <c r="J186" i="20"/>
  <c r="I186" i="20"/>
  <c r="H186" i="20"/>
  <c r="G186" i="20"/>
  <c r="F186" i="20"/>
  <c r="E186" i="20"/>
  <c r="K185" i="20"/>
  <c r="J185" i="20"/>
  <c r="I185" i="20"/>
  <c r="H185" i="20"/>
  <c r="G185" i="20"/>
  <c r="F185" i="20"/>
  <c r="E185" i="20"/>
  <c r="K184" i="20"/>
  <c r="J184" i="20"/>
  <c r="I184" i="20"/>
  <c r="H184" i="20"/>
  <c r="G184" i="20"/>
  <c r="F184" i="20"/>
  <c r="E184" i="20"/>
  <c r="L184" i="20"/>
  <c r="K180" i="20"/>
  <c r="J180" i="20"/>
  <c r="I180" i="20"/>
  <c r="H180" i="20"/>
  <c r="G180" i="20"/>
  <c r="F180" i="20"/>
  <c r="E180" i="20"/>
  <c r="K179" i="20"/>
  <c r="K210" i="20"/>
  <c r="J179" i="20"/>
  <c r="I179" i="20"/>
  <c r="H179" i="20"/>
  <c r="G179" i="20"/>
  <c r="F179" i="20"/>
  <c r="E179" i="20"/>
  <c r="L176" i="20"/>
  <c r="L175" i="20"/>
  <c r="L174" i="20"/>
  <c r="M174" i="20"/>
  <c r="L172" i="20"/>
  <c r="L171" i="20"/>
  <c r="L170" i="20"/>
  <c r="L168" i="20"/>
  <c r="L167" i="20"/>
  <c r="L166" i="20"/>
  <c r="M166" i="20"/>
  <c r="L164" i="20"/>
  <c r="L163" i="20"/>
  <c r="L162" i="20"/>
  <c r="L160" i="20"/>
  <c r="L159" i="20"/>
  <c r="L158" i="20"/>
  <c r="L156" i="20"/>
  <c r="L155" i="20"/>
  <c r="L154" i="20"/>
  <c r="K149" i="20"/>
  <c r="J149" i="20"/>
  <c r="I149" i="20"/>
  <c r="H149" i="20"/>
  <c r="G149" i="20"/>
  <c r="F149" i="20"/>
  <c r="E149" i="20"/>
  <c r="K148" i="20"/>
  <c r="J210" i="20"/>
  <c r="J148" i="20"/>
  <c r="I148" i="20"/>
  <c r="H148" i="20"/>
  <c r="G148" i="20"/>
  <c r="F148" i="20"/>
  <c r="E148" i="20"/>
  <c r="L145" i="20"/>
  <c r="L144" i="20"/>
  <c r="L143" i="20"/>
  <c r="L141" i="20"/>
  <c r="L140" i="20"/>
  <c r="L139" i="20"/>
  <c r="M139" i="20"/>
  <c r="L137" i="20"/>
  <c r="L136" i="20"/>
  <c r="L135" i="20"/>
  <c r="M135" i="20"/>
  <c r="L133" i="20"/>
  <c r="L132" i="20"/>
  <c r="L131" i="20"/>
  <c r="L129" i="20"/>
  <c r="L128" i="20"/>
  <c r="L127" i="20"/>
  <c r="L125" i="20"/>
  <c r="L124" i="20"/>
  <c r="L123" i="20"/>
  <c r="K118" i="20"/>
  <c r="J118" i="20"/>
  <c r="I118" i="20"/>
  <c r="H118" i="20"/>
  <c r="G118" i="20"/>
  <c r="F118" i="20"/>
  <c r="E118" i="20"/>
  <c r="K117" i="20"/>
  <c r="I210" i="20"/>
  <c r="J117" i="20"/>
  <c r="I117" i="20"/>
  <c r="H117" i="20"/>
  <c r="G117" i="20"/>
  <c r="F117" i="20"/>
  <c r="E117" i="20"/>
  <c r="L114" i="20"/>
  <c r="L113" i="20"/>
  <c r="L112" i="20"/>
  <c r="L110" i="20"/>
  <c r="L109" i="20"/>
  <c r="L108" i="20"/>
  <c r="L106" i="20"/>
  <c r="L105" i="20"/>
  <c r="L104" i="20"/>
  <c r="L102" i="20"/>
  <c r="L101" i="20"/>
  <c r="L100" i="20"/>
  <c r="L98" i="20"/>
  <c r="L97" i="20"/>
  <c r="L96" i="20"/>
  <c r="L94" i="20"/>
  <c r="L93" i="20"/>
  <c r="L92" i="20"/>
  <c r="K87" i="20"/>
  <c r="J87" i="20"/>
  <c r="I87" i="20"/>
  <c r="H87" i="20"/>
  <c r="G87" i="20"/>
  <c r="F87" i="20"/>
  <c r="E87" i="20"/>
  <c r="K86" i="20"/>
  <c r="H210" i="20"/>
  <c r="J86" i="20"/>
  <c r="I86" i="20"/>
  <c r="H86" i="20"/>
  <c r="G86" i="20"/>
  <c r="F86" i="20"/>
  <c r="E86" i="20"/>
  <c r="L83" i="20"/>
  <c r="L82" i="20"/>
  <c r="L81" i="20"/>
  <c r="L79" i="20"/>
  <c r="L78" i="20"/>
  <c r="L77" i="20"/>
  <c r="L75" i="20"/>
  <c r="L74" i="20"/>
  <c r="L73" i="20"/>
  <c r="L71" i="20"/>
  <c r="L70" i="20"/>
  <c r="L69" i="20"/>
  <c r="L67" i="20"/>
  <c r="L66" i="20"/>
  <c r="L65" i="20"/>
  <c r="L63" i="20"/>
  <c r="L62" i="20"/>
  <c r="L61" i="20"/>
  <c r="K56" i="20"/>
  <c r="J56" i="20"/>
  <c r="I56" i="20"/>
  <c r="H56" i="20"/>
  <c r="G56" i="20"/>
  <c r="F56" i="20"/>
  <c r="E56" i="20"/>
  <c r="K55" i="20"/>
  <c r="G210" i="20"/>
  <c r="J55" i="20"/>
  <c r="I55" i="20"/>
  <c r="H55" i="20"/>
  <c r="G55" i="20"/>
  <c r="F55" i="20"/>
  <c r="E55" i="20"/>
  <c r="L52" i="20"/>
  <c r="L51" i="20"/>
  <c r="A51" i="20"/>
  <c r="A82" i="20" s="1"/>
  <c r="A113" i="20" s="1"/>
  <c r="A144" i="20" s="1"/>
  <c r="A175" i="20" s="1"/>
  <c r="B205" i="20" s="1"/>
  <c r="L50" i="20"/>
  <c r="L48" i="20"/>
  <c r="L47" i="20"/>
  <c r="A47" i="20"/>
  <c r="A78" i="20" s="1"/>
  <c r="A109" i="20" s="1"/>
  <c r="A140" i="20" s="1"/>
  <c r="A171" i="20" s="1"/>
  <c r="B201" i="20" s="1"/>
  <c r="L46" i="20"/>
  <c r="M200" i="20"/>
  <c r="L44" i="20"/>
  <c r="L43" i="20"/>
  <c r="A43" i="20"/>
  <c r="A74" i="20" s="1"/>
  <c r="A105" i="20" s="1"/>
  <c r="A136" i="20" s="1"/>
  <c r="A167" i="20" s="1"/>
  <c r="B197" i="20" s="1"/>
  <c r="L42" i="20"/>
  <c r="L40" i="20"/>
  <c r="M194" i="20"/>
  <c r="L39" i="20"/>
  <c r="M193" i="20"/>
  <c r="A39" i="20"/>
  <c r="A70" i="20"/>
  <c r="A101" i="20" s="1"/>
  <c r="A132" i="20" s="1"/>
  <c r="A163" i="20" s="1"/>
  <c r="B193" i="20" s="1"/>
  <c r="L38" i="20"/>
  <c r="L36" i="20"/>
  <c r="L35" i="20"/>
  <c r="A35" i="20"/>
  <c r="A66" i="20" s="1"/>
  <c r="A97" i="20" s="1"/>
  <c r="A128" i="20" s="1"/>
  <c r="A159" i="20" s="1"/>
  <c r="B189" i="20" s="1"/>
  <c r="L34" i="20"/>
  <c r="L32" i="20"/>
  <c r="L31" i="20"/>
  <c r="A31" i="20"/>
  <c r="A62" i="20" s="1"/>
  <c r="A93" i="20" s="1"/>
  <c r="A124" i="20" s="1"/>
  <c r="A155" i="20" s="1"/>
  <c r="B185" i="20" s="1"/>
  <c r="L30" i="20"/>
  <c r="M184" i="20"/>
  <c r="A1" i="20"/>
  <c r="K209" i="19"/>
  <c r="J209" i="19"/>
  <c r="I209" i="19"/>
  <c r="H209" i="19"/>
  <c r="G209" i="19"/>
  <c r="K206" i="19"/>
  <c r="J206" i="19"/>
  <c r="I206" i="19"/>
  <c r="H206" i="19"/>
  <c r="G206" i="19"/>
  <c r="F206" i="19"/>
  <c r="E206" i="19"/>
  <c r="K205" i="19"/>
  <c r="J205" i="19"/>
  <c r="I205" i="19"/>
  <c r="E205" i="19"/>
  <c r="F205" i="19"/>
  <c r="G205" i="19"/>
  <c r="H205" i="19"/>
  <c r="L205" i="19"/>
  <c r="K204" i="19"/>
  <c r="J204" i="19"/>
  <c r="I204" i="19"/>
  <c r="H204" i="19"/>
  <c r="G204" i="19"/>
  <c r="F204" i="19"/>
  <c r="E204" i="19"/>
  <c r="K202" i="19"/>
  <c r="J202" i="19"/>
  <c r="I202" i="19"/>
  <c r="H202" i="19"/>
  <c r="G202" i="19"/>
  <c r="F202" i="19"/>
  <c r="E202" i="19"/>
  <c r="K201" i="19"/>
  <c r="J201" i="19"/>
  <c r="I201" i="19"/>
  <c r="H201" i="19"/>
  <c r="G201" i="19"/>
  <c r="F201" i="19"/>
  <c r="E201" i="19"/>
  <c r="K200" i="19"/>
  <c r="J200" i="19"/>
  <c r="I200" i="19"/>
  <c r="H200" i="19"/>
  <c r="G200" i="19"/>
  <c r="F200" i="19"/>
  <c r="E200" i="19"/>
  <c r="L200" i="19"/>
  <c r="K198" i="19"/>
  <c r="J198" i="19"/>
  <c r="I198" i="19"/>
  <c r="H198" i="19"/>
  <c r="G198" i="19"/>
  <c r="F198" i="19"/>
  <c r="E198" i="19"/>
  <c r="L198" i="19"/>
  <c r="K197" i="19"/>
  <c r="J197" i="19"/>
  <c r="I197" i="19"/>
  <c r="H197" i="19"/>
  <c r="G197" i="19"/>
  <c r="F197" i="19"/>
  <c r="E197" i="19"/>
  <c r="K196" i="19"/>
  <c r="J196" i="19"/>
  <c r="I196" i="19"/>
  <c r="H196" i="19"/>
  <c r="G196" i="19"/>
  <c r="F196" i="19"/>
  <c r="E196" i="19"/>
  <c r="K194" i="19"/>
  <c r="J194" i="19"/>
  <c r="I194" i="19"/>
  <c r="H194" i="19"/>
  <c r="G194" i="19"/>
  <c r="F194" i="19"/>
  <c r="E194" i="19"/>
  <c r="K193" i="19"/>
  <c r="J193" i="19"/>
  <c r="I193" i="19"/>
  <c r="E193" i="19"/>
  <c r="F193" i="19"/>
  <c r="G193" i="19"/>
  <c r="H193" i="19"/>
  <c r="L193" i="19"/>
  <c r="K192" i="19"/>
  <c r="J192" i="19"/>
  <c r="I192" i="19"/>
  <c r="H192" i="19"/>
  <c r="G192" i="19"/>
  <c r="F192" i="19"/>
  <c r="E192" i="19"/>
  <c r="K190" i="19"/>
  <c r="J190" i="19"/>
  <c r="I190" i="19"/>
  <c r="H190" i="19"/>
  <c r="G190" i="19"/>
  <c r="F190" i="19"/>
  <c r="E190" i="19"/>
  <c r="K189" i="19"/>
  <c r="J189" i="19"/>
  <c r="I189" i="19"/>
  <c r="H189" i="19"/>
  <c r="G189" i="19"/>
  <c r="F189" i="19"/>
  <c r="E189" i="19"/>
  <c r="K188" i="19"/>
  <c r="J188" i="19"/>
  <c r="I188" i="19"/>
  <c r="H188" i="19"/>
  <c r="G188" i="19"/>
  <c r="F188" i="19"/>
  <c r="E188" i="19"/>
  <c r="K186" i="19"/>
  <c r="J186" i="19"/>
  <c r="I186" i="19"/>
  <c r="H186" i="19"/>
  <c r="G186" i="19"/>
  <c r="F186" i="19"/>
  <c r="E186" i="19"/>
  <c r="K185" i="19"/>
  <c r="J185" i="19"/>
  <c r="I185" i="19"/>
  <c r="H185" i="19"/>
  <c r="G185" i="19"/>
  <c r="F185" i="19"/>
  <c r="E185" i="19"/>
  <c r="K184" i="19"/>
  <c r="J184" i="19"/>
  <c r="I184" i="19"/>
  <c r="H184" i="19"/>
  <c r="G184" i="19"/>
  <c r="F184" i="19"/>
  <c r="E184" i="19"/>
  <c r="K180" i="19"/>
  <c r="J180" i="19"/>
  <c r="I180" i="19"/>
  <c r="H180" i="19"/>
  <c r="G180" i="19"/>
  <c r="F180" i="19"/>
  <c r="E180" i="19"/>
  <c r="K179" i="19"/>
  <c r="K210" i="19"/>
  <c r="J179" i="19"/>
  <c r="I179" i="19"/>
  <c r="H179" i="19"/>
  <c r="G179" i="19"/>
  <c r="F179" i="19"/>
  <c r="E179" i="19"/>
  <c r="L176" i="19"/>
  <c r="L175" i="19"/>
  <c r="L174" i="19"/>
  <c r="L172" i="19"/>
  <c r="L171" i="19"/>
  <c r="L170" i="19"/>
  <c r="L168" i="19"/>
  <c r="L167" i="19"/>
  <c r="L166" i="19"/>
  <c r="M166" i="19"/>
  <c r="L164" i="19"/>
  <c r="L163" i="19"/>
  <c r="L162" i="19"/>
  <c r="L160" i="19"/>
  <c r="L159" i="19"/>
  <c r="L158" i="19"/>
  <c r="L156" i="19"/>
  <c r="L155" i="19"/>
  <c r="L154" i="19"/>
  <c r="M154" i="19"/>
  <c r="K149" i="19"/>
  <c r="J149" i="19"/>
  <c r="I149" i="19"/>
  <c r="H149" i="19"/>
  <c r="G149" i="19"/>
  <c r="F149" i="19"/>
  <c r="E149" i="19"/>
  <c r="K148" i="19"/>
  <c r="J210" i="19"/>
  <c r="J148" i="19"/>
  <c r="I148" i="19"/>
  <c r="H148" i="19"/>
  <c r="G148" i="19"/>
  <c r="F148" i="19"/>
  <c r="E148" i="19"/>
  <c r="L145" i="19"/>
  <c r="L144" i="19"/>
  <c r="L143" i="19"/>
  <c r="L141" i="19"/>
  <c r="L140" i="19"/>
  <c r="L139" i="19"/>
  <c r="L137" i="19"/>
  <c r="L136" i="19"/>
  <c r="L135" i="19"/>
  <c r="L133" i="19"/>
  <c r="L131" i="19"/>
  <c r="L132" i="19"/>
  <c r="M131" i="19"/>
  <c r="L129" i="19"/>
  <c r="L128" i="19"/>
  <c r="L127" i="19"/>
  <c r="L125" i="19"/>
  <c r="L124" i="19"/>
  <c r="L123" i="19"/>
  <c r="M123" i="19"/>
  <c r="K118" i="19"/>
  <c r="J118" i="19"/>
  <c r="I118" i="19"/>
  <c r="H118" i="19"/>
  <c r="G118" i="19"/>
  <c r="F118" i="19"/>
  <c r="E118" i="19"/>
  <c r="K117" i="19"/>
  <c r="I210" i="19"/>
  <c r="J117" i="19"/>
  <c r="I117" i="19"/>
  <c r="H117" i="19"/>
  <c r="G117" i="19"/>
  <c r="F117" i="19"/>
  <c r="E117" i="19"/>
  <c r="L114" i="19"/>
  <c r="L113" i="19"/>
  <c r="L112" i="19"/>
  <c r="M112" i="19"/>
  <c r="L110" i="19"/>
  <c r="L109" i="19"/>
  <c r="L108" i="19"/>
  <c r="L106" i="19"/>
  <c r="L105" i="19"/>
  <c r="L104" i="19"/>
  <c r="L102" i="19"/>
  <c r="L101" i="19"/>
  <c r="L100" i="19"/>
  <c r="L98" i="19"/>
  <c r="L97" i="19"/>
  <c r="L96" i="19"/>
  <c r="M96" i="19"/>
  <c r="L94" i="19"/>
  <c r="L93" i="19"/>
  <c r="L92" i="19"/>
  <c r="M92" i="19"/>
  <c r="K87" i="19"/>
  <c r="J87" i="19"/>
  <c r="I87" i="19"/>
  <c r="H87" i="19"/>
  <c r="G87" i="19"/>
  <c r="F87" i="19"/>
  <c r="E87" i="19"/>
  <c r="K86" i="19"/>
  <c r="H210" i="19"/>
  <c r="J86" i="19"/>
  <c r="I86" i="19"/>
  <c r="H86" i="19"/>
  <c r="G86" i="19"/>
  <c r="F86" i="19"/>
  <c r="E86" i="19"/>
  <c r="L83" i="19"/>
  <c r="L82" i="19"/>
  <c r="L81" i="19"/>
  <c r="M81" i="19"/>
  <c r="L79" i="19"/>
  <c r="L78" i="19"/>
  <c r="L77" i="19"/>
  <c r="L75" i="19"/>
  <c r="L74" i="19"/>
  <c r="L73" i="19"/>
  <c r="L71" i="19"/>
  <c r="L70" i="19"/>
  <c r="L69" i="19"/>
  <c r="M69" i="19"/>
  <c r="L67" i="19"/>
  <c r="L66" i="19"/>
  <c r="L65" i="19"/>
  <c r="M65" i="19"/>
  <c r="L63" i="19"/>
  <c r="L32" i="19"/>
  <c r="M186" i="19"/>
  <c r="L62" i="19"/>
  <c r="L61" i="19"/>
  <c r="K56" i="19"/>
  <c r="J56" i="19"/>
  <c r="I56" i="19"/>
  <c r="H56" i="19"/>
  <c r="G56" i="19"/>
  <c r="F56" i="19"/>
  <c r="E56" i="19"/>
  <c r="K55" i="19"/>
  <c r="G210" i="19"/>
  <c r="J55" i="19"/>
  <c r="I55" i="19"/>
  <c r="H55" i="19"/>
  <c r="G55" i="19"/>
  <c r="F55" i="19"/>
  <c r="E55" i="19"/>
  <c r="L52" i="19"/>
  <c r="L51" i="19"/>
  <c r="L50" i="19"/>
  <c r="M50" i="19"/>
  <c r="A51" i="19"/>
  <c r="A82" i="19"/>
  <c r="A113" i="19"/>
  <c r="A144" i="19"/>
  <c r="A175" i="19"/>
  <c r="B205" i="19"/>
  <c r="L48" i="19"/>
  <c r="L47" i="19"/>
  <c r="M201" i="19"/>
  <c r="A47" i="19"/>
  <c r="A78" i="19"/>
  <c r="A109" i="19"/>
  <c r="A140" i="19"/>
  <c r="A171" i="19"/>
  <c r="B201" i="19"/>
  <c r="L46" i="19"/>
  <c r="L44" i="19"/>
  <c r="L43" i="19"/>
  <c r="A43" i="19"/>
  <c r="A74" i="19"/>
  <c r="A105" i="19"/>
  <c r="A136" i="19"/>
  <c r="A167" i="19"/>
  <c r="B197" i="19"/>
  <c r="L42" i="19"/>
  <c r="M42" i="19"/>
  <c r="L40" i="19"/>
  <c r="L39" i="19"/>
  <c r="M193" i="19"/>
  <c r="A39" i="19"/>
  <c r="A70" i="19"/>
  <c r="A101" i="19"/>
  <c r="A132" i="19"/>
  <c r="A163" i="19"/>
  <c r="B193" i="19"/>
  <c r="L38" i="19"/>
  <c r="L36" i="19"/>
  <c r="L35" i="19"/>
  <c r="A35" i="19"/>
  <c r="A66" i="19"/>
  <c r="A97" i="19"/>
  <c r="A128" i="19"/>
  <c r="A159" i="19"/>
  <c r="B189" i="19"/>
  <c r="L34" i="19"/>
  <c r="M188" i="19"/>
  <c r="L31" i="19"/>
  <c r="A31" i="19"/>
  <c r="A62" i="19"/>
  <c r="A93" i="19"/>
  <c r="A124" i="19"/>
  <c r="A155" i="19"/>
  <c r="B185" i="19"/>
  <c r="L30" i="19"/>
  <c r="A1" i="19"/>
  <c r="K209" i="18"/>
  <c r="L209" i="18"/>
  <c r="J209" i="18"/>
  <c r="I209" i="18"/>
  <c r="H209" i="18"/>
  <c r="G209" i="18"/>
  <c r="K206" i="18"/>
  <c r="J206" i="18"/>
  <c r="I206" i="18"/>
  <c r="H206" i="18"/>
  <c r="G206" i="18"/>
  <c r="F206" i="18"/>
  <c r="E206" i="18"/>
  <c r="E205" i="18"/>
  <c r="F205" i="18"/>
  <c r="G205" i="18"/>
  <c r="H205" i="18"/>
  <c r="I205" i="18"/>
  <c r="J205" i="18"/>
  <c r="K205" i="18"/>
  <c r="K204" i="18"/>
  <c r="J204" i="18"/>
  <c r="I204" i="18"/>
  <c r="H204" i="18"/>
  <c r="G204" i="18"/>
  <c r="F204" i="18"/>
  <c r="E204" i="18"/>
  <c r="K202" i="18"/>
  <c r="J202" i="18"/>
  <c r="I202" i="18"/>
  <c r="H202" i="18"/>
  <c r="G202" i="18"/>
  <c r="F202" i="18"/>
  <c r="L202" i="18" s="1"/>
  <c r="E202" i="18"/>
  <c r="K201" i="18"/>
  <c r="J201" i="18"/>
  <c r="I201" i="18"/>
  <c r="H201" i="18"/>
  <c r="G201" i="18"/>
  <c r="F201" i="18"/>
  <c r="E201" i="18"/>
  <c r="K200" i="18"/>
  <c r="J200" i="18"/>
  <c r="I200" i="18"/>
  <c r="H200" i="18"/>
  <c r="G200" i="18"/>
  <c r="F200" i="18"/>
  <c r="E200" i="18"/>
  <c r="K198" i="18"/>
  <c r="J198" i="18"/>
  <c r="I198" i="18"/>
  <c r="H198" i="18"/>
  <c r="G198" i="18"/>
  <c r="F198" i="18"/>
  <c r="E198" i="18"/>
  <c r="K197" i="18"/>
  <c r="J197" i="18"/>
  <c r="I197" i="18"/>
  <c r="H197" i="18"/>
  <c r="G197" i="18"/>
  <c r="F197" i="18"/>
  <c r="E197" i="18"/>
  <c r="K196" i="18"/>
  <c r="J196" i="18"/>
  <c r="I196" i="18"/>
  <c r="H196" i="18"/>
  <c r="G196" i="18"/>
  <c r="F196" i="18"/>
  <c r="E196" i="18"/>
  <c r="L196" i="18" s="1"/>
  <c r="K194" i="18"/>
  <c r="J194" i="18"/>
  <c r="I194" i="18"/>
  <c r="H194" i="18"/>
  <c r="G194" i="18"/>
  <c r="F194" i="18"/>
  <c r="E194" i="18"/>
  <c r="K193" i="18"/>
  <c r="J193" i="18"/>
  <c r="I193" i="18"/>
  <c r="H193" i="18"/>
  <c r="G193" i="18"/>
  <c r="L193" i="18" s="1"/>
  <c r="F193" i="18"/>
  <c r="E193" i="18"/>
  <c r="K192" i="18"/>
  <c r="J192" i="18"/>
  <c r="I192" i="18"/>
  <c r="H192" i="18"/>
  <c r="G192" i="18"/>
  <c r="F192" i="18"/>
  <c r="E192" i="18"/>
  <c r="K190" i="18"/>
  <c r="J190" i="18"/>
  <c r="I190" i="18"/>
  <c r="H190" i="18"/>
  <c r="G190" i="18"/>
  <c r="F190" i="18"/>
  <c r="E190" i="18"/>
  <c r="K189" i="18"/>
  <c r="J189" i="18"/>
  <c r="I189" i="18"/>
  <c r="H189" i="18"/>
  <c r="G189" i="18"/>
  <c r="F189" i="18"/>
  <c r="E189" i="18"/>
  <c r="L189" i="18" s="1"/>
  <c r="K188" i="18"/>
  <c r="J188" i="18"/>
  <c r="I188" i="18"/>
  <c r="H188" i="18"/>
  <c r="G188" i="18"/>
  <c r="F188" i="18"/>
  <c r="E188" i="18"/>
  <c r="L188" i="18" s="1"/>
  <c r="K186" i="18"/>
  <c r="J186" i="18"/>
  <c r="I186" i="18"/>
  <c r="H186" i="18"/>
  <c r="G186" i="18"/>
  <c r="L186" i="18" s="1"/>
  <c r="F186" i="18"/>
  <c r="E186" i="18"/>
  <c r="K185" i="18"/>
  <c r="J185" i="18"/>
  <c r="I185" i="18"/>
  <c r="H185" i="18"/>
  <c r="G185" i="18"/>
  <c r="L185" i="18" s="1"/>
  <c r="F185" i="18"/>
  <c r="E185" i="18"/>
  <c r="K184" i="18"/>
  <c r="J184" i="18"/>
  <c r="I184" i="18"/>
  <c r="H184" i="18"/>
  <c r="G184" i="18"/>
  <c r="F184" i="18"/>
  <c r="E184" i="18"/>
  <c r="K180" i="18"/>
  <c r="J180" i="18"/>
  <c r="I180" i="18"/>
  <c r="H180" i="18"/>
  <c r="G180" i="18"/>
  <c r="F180" i="18"/>
  <c r="E180" i="18"/>
  <c r="K179" i="18"/>
  <c r="K210" i="18" s="1"/>
  <c r="L210" i="18" s="1"/>
  <c r="J179" i="18"/>
  <c r="I179" i="18"/>
  <c r="H179" i="18"/>
  <c r="G179" i="18"/>
  <c r="F179" i="18"/>
  <c r="E179" i="18"/>
  <c r="L176" i="18"/>
  <c r="L175" i="18"/>
  <c r="M205" i="18" s="1"/>
  <c r="L174" i="18"/>
  <c r="M174" i="18" s="1"/>
  <c r="L172" i="18"/>
  <c r="L171" i="18"/>
  <c r="M201" i="18"/>
  <c r="L170" i="18"/>
  <c r="M200" i="18" s="1"/>
  <c r="L168" i="18"/>
  <c r="L167" i="18"/>
  <c r="L166" i="18"/>
  <c r="L164" i="18"/>
  <c r="L163" i="18"/>
  <c r="L162" i="18"/>
  <c r="M192" i="18" s="1"/>
  <c r="L160" i="18"/>
  <c r="M190" i="18" s="1"/>
  <c r="L159" i="18"/>
  <c r="L158" i="18"/>
  <c r="L156" i="18"/>
  <c r="L155" i="18"/>
  <c r="L154" i="18"/>
  <c r="M154" i="18" s="1"/>
  <c r="K149" i="18"/>
  <c r="J149" i="18"/>
  <c r="I149" i="18"/>
  <c r="H149" i="18"/>
  <c r="G149" i="18"/>
  <c r="F149" i="18"/>
  <c r="E149" i="18"/>
  <c r="K148" i="18"/>
  <c r="J210" i="18"/>
  <c r="J148" i="18"/>
  <c r="I148" i="18"/>
  <c r="H148" i="18"/>
  <c r="G148" i="18"/>
  <c r="F148" i="18"/>
  <c r="E148" i="18"/>
  <c r="L145" i="18"/>
  <c r="L144" i="18"/>
  <c r="L143" i="18"/>
  <c r="L141" i="18"/>
  <c r="L140" i="18"/>
  <c r="L139" i="18"/>
  <c r="L137" i="18"/>
  <c r="L136" i="18"/>
  <c r="L135" i="18"/>
  <c r="M135" i="18"/>
  <c r="L133" i="18"/>
  <c r="L131" i="18"/>
  <c r="L132" i="18"/>
  <c r="M131" i="18"/>
  <c r="L129" i="18"/>
  <c r="L128" i="18"/>
  <c r="L127" i="18"/>
  <c r="L125" i="18"/>
  <c r="L124" i="18"/>
  <c r="L123" i="18"/>
  <c r="M123" i="18"/>
  <c r="K118" i="18"/>
  <c r="J118" i="18"/>
  <c r="I118" i="18"/>
  <c r="H118" i="18"/>
  <c r="G118" i="18"/>
  <c r="F118" i="18"/>
  <c r="E118" i="18"/>
  <c r="K117" i="18"/>
  <c r="I210" i="18"/>
  <c r="J117" i="18"/>
  <c r="I117" i="18"/>
  <c r="H117" i="18"/>
  <c r="G117" i="18"/>
  <c r="F117" i="18"/>
  <c r="E117" i="18"/>
  <c r="L114" i="18"/>
  <c r="L113" i="18"/>
  <c r="L112" i="18"/>
  <c r="M112" i="18"/>
  <c r="L110" i="18"/>
  <c r="L109" i="18"/>
  <c r="L108" i="18"/>
  <c r="L106" i="18"/>
  <c r="L105" i="18"/>
  <c r="L104" i="18"/>
  <c r="L102" i="18"/>
  <c r="L101" i="18"/>
  <c r="L100" i="18"/>
  <c r="L98" i="18"/>
  <c r="L97" i="18"/>
  <c r="L96" i="18"/>
  <c r="L94" i="18"/>
  <c r="L93" i="18"/>
  <c r="L92" i="18"/>
  <c r="M92" i="18"/>
  <c r="K87" i="18"/>
  <c r="J87" i="18"/>
  <c r="I87" i="18"/>
  <c r="H87" i="18"/>
  <c r="G87" i="18"/>
  <c r="F87" i="18"/>
  <c r="E87" i="18"/>
  <c r="K86" i="18"/>
  <c r="H210" i="18"/>
  <c r="J86" i="18"/>
  <c r="I86" i="18"/>
  <c r="H86" i="18"/>
  <c r="G86" i="18"/>
  <c r="F86" i="18"/>
  <c r="E86" i="18"/>
  <c r="L83" i="18"/>
  <c r="L82" i="18"/>
  <c r="L51" i="18"/>
  <c r="L81" i="18"/>
  <c r="L79" i="18"/>
  <c r="L78" i="18"/>
  <c r="L77" i="18"/>
  <c r="L75" i="18"/>
  <c r="L74" i="18"/>
  <c r="L73" i="18"/>
  <c r="L71" i="18"/>
  <c r="L70" i="18"/>
  <c r="L69" i="18"/>
  <c r="M69" i="18"/>
  <c r="L67" i="18"/>
  <c r="L66" i="18"/>
  <c r="L65" i="18"/>
  <c r="M65" i="18"/>
  <c r="L63" i="18"/>
  <c r="L62" i="18"/>
  <c r="L61" i="18"/>
  <c r="K56" i="18"/>
  <c r="J56" i="18"/>
  <c r="I56" i="18"/>
  <c r="H56" i="18"/>
  <c r="G56" i="18"/>
  <c r="F56" i="18"/>
  <c r="E56" i="18"/>
  <c r="K55" i="18"/>
  <c r="G210" i="18"/>
  <c r="J55" i="18"/>
  <c r="I55" i="18"/>
  <c r="H55" i="18"/>
  <c r="G55" i="18"/>
  <c r="F55" i="18"/>
  <c r="E55" i="18"/>
  <c r="L52" i="18"/>
  <c r="L50" i="18"/>
  <c r="M50" i="18"/>
  <c r="A51" i="18"/>
  <c r="A82" i="18" s="1"/>
  <c r="A113" i="18" s="1"/>
  <c r="A144" i="18" s="1"/>
  <c r="A175" i="18" s="1"/>
  <c r="B205" i="18" s="1"/>
  <c r="L48" i="18"/>
  <c r="L47" i="18"/>
  <c r="A47" i="18"/>
  <c r="A78" i="18"/>
  <c r="A109" i="18"/>
  <c r="A140" i="18" s="1"/>
  <c r="A171" i="18" s="1"/>
  <c r="B201" i="18" s="1"/>
  <c r="L46" i="18"/>
  <c r="L44" i="18"/>
  <c r="L43" i="18"/>
  <c r="A43" i="18"/>
  <c r="A74" i="18" s="1"/>
  <c r="A105" i="18" s="1"/>
  <c r="A136" i="18" s="1"/>
  <c r="A167" i="18" s="1"/>
  <c r="B197" i="18" s="1"/>
  <c r="L42" i="18"/>
  <c r="L40" i="18"/>
  <c r="L39" i="18"/>
  <c r="A39" i="18"/>
  <c r="A70" i="18" s="1"/>
  <c r="A101" i="18" s="1"/>
  <c r="A132" i="18" s="1"/>
  <c r="A163" i="18" s="1"/>
  <c r="B193" i="18" s="1"/>
  <c r="L38" i="18"/>
  <c r="M38" i="18"/>
  <c r="L36" i="18"/>
  <c r="L35" i="18"/>
  <c r="A35" i="18"/>
  <c r="A66" i="18" s="1"/>
  <c r="A97" i="18" s="1"/>
  <c r="A128" i="18" s="1"/>
  <c r="A159" i="18" s="1"/>
  <c r="B189" i="18" s="1"/>
  <c r="L34" i="18"/>
  <c r="L32" i="18"/>
  <c r="M186" i="18"/>
  <c r="L31" i="18"/>
  <c r="A31" i="18"/>
  <c r="A62" i="18" s="1"/>
  <c r="A93" i="18" s="1"/>
  <c r="A124" i="18" s="1"/>
  <c r="A155" i="18" s="1"/>
  <c r="B185" i="18" s="1"/>
  <c r="L30" i="18"/>
  <c r="M30" i="18"/>
  <c r="A1" i="18"/>
  <c r="K209" i="16"/>
  <c r="J209" i="16"/>
  <c r="I209" i="16"/>
  <c r="H209" i="16"/>
  <c r="G209" i="16"/>
  <c r="K206" i="16"/>
  <c r="J206" i="16"/>
  <c r="I206" i="16"/>
  <c r="H206" i="16"/>
  <c r="G206" i="16"/>
  <c r="F206" i="16"/>
  <c r="E206" i="16"/>
  <c r="K205" i="16"/>
  <c r="J205" i="16"/>
  <c r="I205" i="16"/>
  <c r="H205" i="16"/>
  <c r="E205" i="16"/>
  <c r="F205" i="16"/>
  <c r="G205" i="16"/>
  <c r="K204" i="16"/>
  <c r="I204" i="16"/>
  <c r="J204" i="16"/>
  <c r="H204" i="16"/>
  <c r="G204" i="16"/>
  <c r="F204" i="16"/>
  <c r="E204" i="16"/>
  <c r="K202" i="16"/>
  <c r="J202" i="16"/>
  <c r="I202" i="16"/>
  <c r="H202" i="16"/>
  <c r="G202" i="16"/>
  <c r="F202" i="16"/>
  <c r="E202" i="16"/>
  <c r="K201" i="16"/>
  <c r="J201" i="16"/>
  <c r="I201" i="16"/>
  <c r="H201" i="16"/>
  <c r="G201" i="16"/>
  <c r="F201" i="16"/>
  <c r="E201" i="16"/>
  <c r="K200" i="16"/>
  <c r="J200" i="16"/>
  <c r="I200" i="16"/>
  <c r="H200" i="16"/>
  <c r="G200" i="16"/>
  <c r="F200" i="16"/>
  <c r="E200" i="16"/>
  <c r="K198" i="16"/>
  <c r="J198" i="16"/>
  <c r="I198" i="16"/>
  <c r="H198" i="16"/>
  <c r="G198" i="16"/>
  <c r="F198" i="16"/>
  <c r="E198" i="16"/>
  <c r="K197" i="16"/>
  <c r="J197" i="16"/>
  <c r="I197" i="16"/>
  <c r="H197" i="16"/>
  <c r="G197" i="16"/>
  <c r="F197" i="16"/>
  <c r="E197" i="16"/>
  <c r="K196" i="16"/>
  <c r="J196" i="16"/>
  <c r="I196" i="16"/>
  <c r="H196" i="16"/>
  <c r="G196" i="16"/>
  <c r="F196" i="16"/>
  <c r="E196" i="16"/>
  <c r="K194" i="16"/>
  <c r="J194" i="16"/>
  <c r="I194" i="16"/>
  <c r="H194" i="16"/>
  <c r="G194" i="16"/>
  <c r="F194" i="16"/>
  <c r="E194" i="16"/>
  <c r="K193" i="16"/>
  <c r="J193" i="16"/>
  <c r="I193" i="16"/>
  <c r="H193" i="16"/>
  <c r="G193" i="16"/>
  <c r="F193" i="16"/>
  <c r="E193" i="16"/>
  <c r="K192" i="16"/>
  <c r="J192" i="16"/>
  <c r="I192" i="16"/>
  <c r="H192" i="16"/>
  <c r="G192" i="16"/>
  <c r="F192" i="16"/>
  <c r="E192" i="16"/>
  <c r="K190" i="16"/>
  <c r="I190" i="16"/>
  <c r="J190" i="16"/>
  <c r="H190" i="16"/>
  <c r="G190" i="16"/>
  <c r="F190" i="16"/>
  <c r="E190" i="16"/>
  <c r="K189" i="16"/>
  <c r="J189" i="16"/>
  <c r="I189" i="16"/>
  <c r="H189" i="16"/>
  <c r="E189" i="16"/>
  <c r="F189" i="16"/>
  <c r="G189" i="16"/>
  <c r="K188" i="16"/>
  <c r="J188" i="16"/>
  <c r="I188" i="16"/>
  <c r="H188" i="16"/>
  <c r="G188" i="16"/>
  <c r="E188" i="16"/>
  <c r="F188" i="16"/>
  <c r="K186" i="16"/>
  <c r="J186" i="16"/>
  <c r="I186" i="16"/>
  <c r="H186" i="16"/>
  <c r="G186" i="16"/>
  <c r="F186" i="16"/>
  <c r="E186" i="16"/>
  <c r="K185" i="16"/>
  <c r="I185" i="16"/>
  <c r="J185" i="16"/>
  <c r="E185" i="16"/>
  <c r="F185" i="16"/>
  <c r="G185" i="16"/>
  <c r="H185" i="16"/>
  <c r="K184" i="16"/>
  <c r="J184" i="16"/>
  <c r="I184" i="16"/>
  <c r="H184" i="16"/>
  <c r="G184" i="16"/>
  <c r="F184" i="16"/>
  <c r="E184" i="16"/>
  <c r="K180" i="16"/>
  <c r="J180" i="16"/>
  <c r="I180" i="16"/>
  <c r="H180" i="16"/>
  <c r="G180" i="16"/>
  <c r="F180" i="16"/>
  <c r="E180" i="16"/>
  <c r="K179" i="16"/>
  <c r="K210" i="16"/>
  <c r="J179" i="16"/>
  <c r="I179" i="16"/>
  <c r="H179" i="16"/>
  <c r="G179" i="16"/>
  <c r="F179" i="16"/>
  <c r="E179" i="16"/>
  <c r="L176" i="16"/>
  <c r="L175" i="16"/>
  <c r="L174" i="16"/>
  <c r="M174" i="16"/>
  <c r="L172" i="16"/>
  <c r="L171" i="16"/>
  <c r="L170" i="16"/>
  <c r="L168" i="16"/>
  <c r="L167" i="16"/>
  <c r="L166" i="16"/>
  <c r="L164" i="16"/>
  <c r="L163" i="16"/>
  <c r="L162" i="16"/>
  <c r="L160" i="16"/>
  <c r="L159" i="16"/>
  <c r="L158" i="16"/>
  <c r="M158" i="16"/>
  <c r="L156" i="16"/>
  <c r="L155" i="16"/>
  <c r="L154" i="16"/>
  <c r="M154" i="16"/>
  <c r="K149" i="16"/>
  <c r="J149" i="16"/>
  <c r="I149" i="16"/>
  <c r="H149" i="16"/>
  <c r="G149" i="16"/>
  <c r="F149" i="16"/>
  <c r="E149" i="16"/>
  <c r="K148" i="16"/>
  <c r="J210" i="16"/>
  <c r="J148" i="16"/>
  <c r="I148" i="16"/>
  <c r="H148" i="16"/>
  <c r="G148" i="16"/>
  <c r="F148" i="16"/>
  <c r="E148" i="16"/>
  <c r="L145" i="16"/>
  <c r="M143" i="16"/>
  <c r="L144" i="16"/>
  <c r="L143" i="16"/>
  <c r="L141" i="16"/>
  <c r="L140" i="16"/>
  <c r="L139" i="16"/>
  <c r="L137" i="16"/>
  <c r="L136" i="16"/>
  <c r="L135" i="16"/>
  <c r="L133" i="16"/>
  <c r="L132" i="16"/>
  <c r="L131" i="16"/>
  <c r="L129" i="16"/>
  <c r="L128" i="16"/>
  <c r="L127" i="16"/>
  <c r="L125" i="16"/>
  <c r="L124" i="16"/>
  <c r="L123" i="16"/>
  <c r="K118" i="16"/>
  <c r="J118" i="16"/>
  <c r="I118" i="16"/>
  <c r="H118" i="16"/>
  <c r="G118" i="16"/>
  <c r="F118" i="16"/>
  <c r="E118" i="16"/>
  <c r="K117" i="16"/>
  <c r="I210" i="16" s="1"/>
  <c r="J117" i="16"/>
  <c r="I117" i="16"/>
  <c r="H117" i="16"/>
  <c r="G117" i="16"/>
  <c r="F117" i="16"/>
  <c r="E117" i="16"/>
  <c r="L114" i="16"/>
  <c r="L113" i="16"/>
  <c r="L112" i="16"/>
  <c r="L110" i="16"/>
  <c r="L109" i="16"/>
  <c r="M108" i="16" s="1"/>
  <c r="L108" i="16"/>
  <c r="L106" i="16"/>
  <c r="L104" i="16"/>
  <c r="M104" i="16" s="1"/>
  <c r="L105" i="16"/>
  <c r="L102" i="16"/>
  <c r="L101" i="16"/>
  <c r="L100" i="16"/>
  <c r="L98" i="16"/>
  <c r="L97" i="16"/>
  <c r="L96" i="16"/>
  <c r="L94" i="16"/>
  <c r="L93" i="16"/>
  <c r="L92" i="16"/>
  <c r="K87" i="16"/>
  <c r="J87" i="16"/>
  <c r="I87" i="16"/>
  <c r="H87" i="16"/>
  <c r="G87" i="16"/>
  <c r="F87" i="16"/>
  <c r="E87" i="16"/>
  <c r="K86" i="16"/>
  <c r="H210" i="16" s="1"/>
  <c r="J86" i="16"/>
  <c r="I86" i="16"/>
  <c r="H86" i="16"/>
  <c r="G86" i="16"/>
  <c r="F86" i="16"/>
  <c r="E86" i="16"/>
  <c r="L83" i="16"/>
  <c r="L81" i="16"/>
  <c r="L82" i="16"/>
  <c r="M81" i="16" s="1"/>
  <c r="L79" i="16"/>
  <c r="L78" i="16"/>
  <c r="L77" i="16"/>
  <c r="L75" i="16"/>
  <c r="L74" i="16"/>
  <c r="L73" i="16"/>
  <c r="L71" i="16"/>
  <c r="M194" i="16" s="1"/>
  <c r="L70" i="16"/>
  <c r="L69" i="16"/>
  <c r="L67" i="16"/>
  <c r="L65" i="16"/>
  <c r="L66" i="16"/>
  <c r="L63" i="16"/>
  <c r="L62" i="16"/>
  <c r="L61" i="16"/>
  <c r="K56" i="16"/>
  <c r="J56" i="16"/>
  <c r="I56" i="16"/>
  <c r="H56" i="16"/>
  <c r="G56" i="16"/>
  <c r="F56" i="16"/>
  <c r="E56" i="16"/>
  <c r="K55" i="16"/>
  <c r="G210" i="16"/>
  <c r="J55" i="16"/>
  <c r="I55" i="16"/>
  <c r="H55" i="16"/>
  <c r="G55" i="16"/>
  <c r="F55" i="16"/>
  <c r="E55" i="16"/>
  <c r="L52" i="16"/>
  <c r="L51" i="16"/>
  <c r="A51" i="16"/>
  <c r="A82" i="16"/>
  <c r="A113" i="16" s="1"/>
  <c r="A144" i="16" s="1"/>
  <c r="A175" i="16" s="1"/>
  <c r="B205" i="16" s="1"/>
  <c r="L50" i="16"/>
  <c r="L48" i="16"/>
  <c r="L47" i="16"/>
  <c r="A47" i="16"/>
  <c r="A78" i="16" s="1"/>
  <c r="A109" i="16" s="1"/>
  <c r="A140" i="16" s="1"/>
  <c r="A171" i="16" s="1"/>
  <c r="B201" i="16" s="1"/>
  <c r="L46" i="16"/>
  <c r="L44" i="16"/>
  <c r="M42" i="16" s="1"/>
  <c r="L43" i="16"/>
  <c r="A43" i="16"/>
  <c r="A74" i="16" s="1"/>
  <c r="A105" i="16" s="1"/>
  <c r="A136" i="16" s="1"/>
  <c r="A167" i="16" s="1"/>
  <c r="B197" i="16" s="1"/>
  <c r="L42" i="16"/>
  <c r="L40" i="16"/>
  <c r="L39" i="16"/>
  <c r="M193" i="16" s="1"/>
  <c r="A39" i="16"/>
  <c r="A70" i="16" s="1"/>
  <c r="A101" i="16" s="1"/>
  <c r="A132" i="16" s="1"/>
  <c r="A163" i="16" s="1"/>
  <c r="B193" i="16" s="1"/>
  <c r="L38" i="16"/>
  <c r="M192" i="16" s="1"/>
  <c r="L36" i="16"/>
  <c r="L35" i="16"/>
  <c r="A35" i="16"/>
  <c r="A66" i="16"/>
  <c r="A97" i="16" s="1"/>
  <c r="A128" i="16" s="1"/>
  <c r="A159" i="16" s="1"/>
  <c r="B189" i="16" s="1"/>
  <c r="L34" i="16"/>
  <c r="L32" i="16"/>
  <c r="M186" i="16" s="1"/>
  <c r="L31" i="16"/>
  <c r="A31" i="16"/>
  <c r="A62" i="16" s="1"/>
  <c r="A93" i="16" s="1"/>
  <c r="A124" i="16" s="1"/>
  <c r="A155" i="16" s="1"/>
  <c r="B185" i="16" s="1"/>
  <c r="L30" i="16"/>
  <c r="A1" i="16"/>
  <c r="K209" i="14"/>
  <c r="J209" i="14"/>
  <c r="I209" i="14"/>
  <c r="H209" i="14"/>
  <c r="G209" i="14"/>
  <c r="L209" i="14"/>
  <c r="K206" i="14"/>
  <c r="J206" i="14"/>
  <c r="G206" i="14"/>
  <c r="I206" i="14"/>
  <c r="H206" i="14"/>
  <c r="F206" i="14"/>
  <c r="E206" i="14"/>
  <c r="K205" i="14"/>
  <c r="J205" i="14"/>
  <c r="I205" i="14"/>
  <c r="H205" i="14"/>
  <c r="G205" i="14"/>
  <c r="E205" i="14"/>
  <c r="F205" i="14"/>
  <c r="K204" i="14"/>
  <c r="J204" i="14"/>
  <c r="I204" i="14"/>
  <c r="G204" i="14"/>
  <c r="H204" i="14"/>
  <c r="F204" i="14"/>
  <c r="E204" i="14"/>
  <c r="K202" i="14"/>
  <c r="J202" i="14"/>
  <c r="I202" i="14"/>
  <c r="H202" i="14"/>
  <c r="G202" i="14"/>
  <c r="F202" i="14"/>
  <c r="E202" i="14"/>
  <c r="K201" i="14"/>
  <c r="J201" i="14"/>
  <c r="L201" i="14" s="1"/>
  <c r="I201" i="14"/>
  <c r="H201" i="14"/>
  <c r="G201" i="14"/>
  <c r="F201" i="14"/>
  <c r="E201" i="14"/>
  <c r="K200" i="14"/>
  <c r="J200" i="14"/>
  <c r="I200" i="14"/>
  <c r="H200" i="14"/>
  <c r="G200" i="14"/>
  <c r="F200" i="14"/>
  <c r="E200" i="14"/>
  <c r="K198" i="14"/>
  <c r="J198" i="14"/>
  <c r="I198" i="14"/>
  <c r="H198" i="14"/>
  <c r="G198" i="14"/>
  <c r="F198" i="14"/>
  <c r="E198" i="14"/>
  <c r="K197" i="14"/>
  <c r="J197" i="14"/>
  <c r="I197" i="14"/>
  <c r="H197" i="14"/>
  <c r="G197" i="14"/>
  <c r="F197" i="14"/>
  <c r="E197" i="14"/>
  <c r="K196" i="14"/>
  <c r="J196" i="14"/>
  <c r="I196" i="14"/>
  <c r="H196" i="14"/>
  <c r="G196" i="14"/>
  <c r="F196" i="14"/>
  <c r="E196" i="14"/>
  <c r="K194" i="14"/>
  <c r="J194" i="14"/>
  <c r="I194" i="14"/>
  <c r="H194" i="14"/>
  <c r="G194" i="14"/>
  <c r="F194" i="14"/>
  <c r="E194" i="14"/>
  <c r="K193" i="14"/>
  <c r="J193" i="14"/>
  <c r="I193" i="14"/>
  <c r="H193" i="14"/>
  <c r="G193" i="14"/>
  <c r="F193" i="14"/>
  <c r="E193" i="14"/>
  <c r="K192" i="14"/>
  <c r="J192" i="14"/>
  <c r="I192" i="14"/>
  <c r="H192" i="14"/>
  <c r="G192" i="14"/>
  <c r="F192" i="14"/>
  <c r="E192" i="14"/>
  <c r="K190" i="14"/>
  <c r="J190" i="14"/>
  <c r="I190" i="14"/>
  <c r="H190" i="14"/>
  <c r="G190" i="14"/>
  <c r="F190" i="14"/>
  <c r="E190" i="14"/>
  <c r="K180" i="14"/>
  <c r="J180" i="14"/>
  <c r="I180" i="14"/>
  <c r="H180" i="14"/>
  <c r="G180" i="14"/>
  <c r="F180" i="14"/>
  <c r="E180" i="14"/>
  <c r="K179" i="14"/>
  <c r="K210" i="14"/>
  <c r="K55" i="14"/>
  <c r="G210" i="14" s="1"/>
  <c r="K86" i="14"/>
  <c r="H210" i="14" s="1"/>
  <c r="K117" i="14"/>
  <c r="I210" i="14"/>
  <c r="K148" i="14"/>
  <c r="J210" i="14" s="1"/>
  <c r="J179" i="14"/>
  <c r="I179" i="14"/>
  <c r="H179" i="14"/>
  <c r="G179" i="14"/>
  <c r="F179" i="14"/>
  <c r="E179" i="14"/>
  <c r="L176" i="14"/>
  <c r="L52" i="14"/>
  <c r="L83" i="14"/>
  <c r="L114" i="14"/>
  <c r="L145" i="14"/>
  <c r="L175" i="14"/>
  <c r="L174" i="14"/>
  <c r="L172" i="14"/>
  <c r="L171" i="14"/>
  <c r="L170" i="14"/>
  <c r="M170" i="14" s="1"/>
  <c r="L46" i="4"/>
  <c r="L47" i="4"/>
  <c r="L48" i="4"/>
  <c r="M46" i="4"/>
  <c r="N46" i="4"/>
  <c r="B77" i="4"/>
  <c r="L77" i="4"/>
  <c r="L78" i="4"/>
  <c r="L79" i="4"/>
  <c r="M77" i="4"/>
  <c r="N77" i="4"/>
  <c r="B108" i="4"/>
  <c r="L108" i="4"/>
  <c r="L109" i="4"/>
  <c r="L110" i="4"/>
  <c r="M108" i="4"/>
  <c r="N108" i="4"/>
  <c r="B139" i="4"/>
  <c r="L139" i="4"/>
  <c r="L140" i="4"/>
  <c r="L141" i="4"/>
  <c r="M139" i="4"/>
  <c r="N139" i="4"/>
  <c r="B170" i="4"/>
  <c r="L170" i="4"/>
  <c r="L171" i="4"/>
  <c r="L172" i="4"/>
  <c r="M170" i="4"/>
  <c r="N170" i="4"/>
  <c r="B46" i="10"/>
  <c r="L46" i="10"/>
  <c r="L47" i="10"/>
  <c r="L48" i="10"/>
  <c r="M46" i="10"/>
  <c r="N46" i="10"/>
  <c r="B77" i="10"/>
  <c r="L77" i="10"/>
  <c r="L78" i="10"/>
  <c r="L79" i="10"/>
  <c r="M77" i="10"/>
  <c r="N77" i="10"/>
  <c r="B108" i="10"/>
  <c r="L108" i="10"/>
  <c r="L109" i="10"/>
  <c r="L110" i="10"/>
  <c r="M108" i="10"/>
  <c r="N108" i="10"/>
  <c r="B139" i="10"/>
  <c r="L139" i="10"/>
  <c r="L140" i="10"/>
  <c r="L141" i="10"/>
  <c r="M139" i="10"/>
  <c r="N139" i="10"/>
  <c r="B170" i="10"/>
  <c r="L170" i="10"/>
  <c r="L171" i="10"/>
  <c r="L172" i="10"/>
  <c r="M170" i="10"/>
  <c r="N170" i="10"/>
  <c r="B46" i="12"/>
  <c r="L46" i="12"/>
  <c r="L47" i="12"/>
  <c r="L48" i="12"/>
  <c r="M46" i="12"/>
  <c r="N46" i="12"/>
  <c r="B77" i="12"/>
  <c r="L77" i="12"/>
  <c r="L78" i="12"/>
  <c r="L79" i="12"/>
  <c r="M77" i="12"/>
  <c r="N77" i="12"/>
  <c r="B108" i="12"/>
  <c r="L108" i="12"/>
  <c r="L109" i="12"/>
  <c r="L110" i="12"/>
  <c r="M108" i="12"/>
  <c r="N108" i="12"/>
  <c r="B139" i="12"/>
  <c r="L139" i="12"/>
  <c r="L140" i="12"/>
  <c r="L141" i="12"/>
  <c r="M139" i="12"/>
  <c r="N139" i="12"/>
  <c r="B170" i="12"/>
  <c r="L170" i="12"/>
  <c r="L171" i="12"/>
  <c r="L172" i="12"/>
  <c r="M170" i="12"/>
  <c r="N170" i="12"/>
  <c r="B46" i="14"/>
  <c r="L46" i="14"/>
  <c r="M46" i="14" s="1"/>
  <c r="N46" i="14" s="1"/>
  <c r="B77" i="14" s="1"/>
  <c r="L47" i="14"/>
  <c r="L48" i="14"/>
  <c r="L77" i="14"/>
  <c r="L78" i="14"/>
  <c r="L79" i="14"/>
  <c r="M77" i="14" s="1"/>
  <c r="L108" i="14"/>
  <c r="L109" i="14"/>
  <c r="L110" i="14"/>
  <c r="M202" i="14" s="1"/>
  <c r="L139" i="14"/>
  <c r="M139" i="14" s="1"/>
  <c r="L140" i="14"/>
  <c r="L141" i="14"/>
  <c r="L168" i="14"/>
  <c r="L167" i="14"/>
  <c r="L166" i="14"/>
  <c r="L42" i="14"/>
  <c r="L73" i="14"/>
  <c r="M73" i="14" s="1"/>
  <c r="L104" i="14"/>
  <c r="L135" i="14"/>
  <c r="L164" i="14"/>
  <c r="L163" i="14"/>
  <c r="M193" i="14" s="1"/>
  <c r="L162" i="14"/>
  <c r="M192" i="14" s="1"/>
  <c r="L160" i="14"/>
  <c r="L158" i="14"/>
  <c r="M188" i="14" s="1"/>
  <c r="L159" i="14"/>
  <c r="L34" i="4"/>
  <c r="L35" i="4"/>
  <c r="L36" i="4"/>
  <c r="M34" i="4"/>
  <c r="N34" i="4"/>
  <c r="B65" i="4"/>
  <c r="L65" i="4"/>
  <c r="L66" i="4"/>
  <c r="L67" i="4"/>
  <c r="M65" i="4"/>
  <c r="N65" i="4"/>
  <c r="B96" i="4"/>
  <c r="L96" i="4"/>
  <c r="L97" i="4"/>
  <c r="L98" i="4"/>
  <c r="M96" i="4"/>
  <c r="N96" i="4"/>
  <c r="B127" i="4"/>
  <c r="L127" i="4"/>
  <c r="L128" i="4"/>
  <c r="L129" i="4"/>
  <c r="M127" i="4"/>
  <c r="N127" i="4"/>
  <c r="B158" i="4"/>
  <c r="L158" i="4"/>
  <c r="L159" i="4"/>
  <c r="L160" i="4"/>
  <c r="M158" i="4"/>
  <c r="N158" i="4"/>
  <c r="B34" i="10"/>
  <c r="L34" i="10"/>
  <c r="L35" i="10"/>
  <c r="L36" i="10"/>
  <c r="M34" i="10"/>
  <c r="N34" i="10"/>
  <c r="B65" i="10"/>
  <c r="L65" i="10"/>
  <c r="L66" i="10"/>
  <c r="L67" i="10"/>
  <c r="M65" i="10"/>
  <c r="N65" i="10"/>
  <c r="B96" i="10"/>
  <c r="L96" i="10"/>
  <c r="L97" i="10"/>
  <c r="L98" i="10"/>
  <c r="M96" i="10"/>
  <c r="N96" i="10"/>
  <c r="B127" i="10"/>
  <c r="L127" i="10"/>
  <c r="L128" i="10"/>
  <c r="L129" i="10"/>
  <c r="M127" i="10"/>
  <c r="N127" i="10"/>
  <c r="B158" i="10"/>
  <c r="L158" i="10"/>
  <c r="L159" i="10"/>
  <c r="L160" i="10"/>
  <c r="M158" i="10"/>
  <c r="N158" i="10"/>
  <c r="B34" i="12"/>
  <c r="L34" i="12"/>
  <c r="L35" i="12"/>
  <c r="L36" i="12"/>
  <c r="M34" i="12"/>
  <c r="N34" i="12"/>
  <c r="B65" i="12"/>
  <c r="L65" i="12"/>
  <c r="L66" i="12"/>
  <c r="L67" i="12"/>
  <c r="M65" i="12"/>
  <c r="N65" i="12"/>
  <c r="B96" i="12"/>
  <c r="L96" i="12"/>
  <c r="L97" i="12"/>
  <c r="L98" i="12"/>
  <c r="M96" i="12"/>
  <c r="N96" i="12"/>
  <c r="B127" i="12"/>
  <c r="L127" i="12"/>
  <c r="L128" i="12"/>
  <c r="L129" i="12"/>
  <c r="M127" i="12"/>
  <c r="N127" i="12"/>
  <c r="B158" i="12"/>
  <c r="L158" i="12"/>
  <c r="L159" i="12"/>
  <c r="L160" i="12"/>
  <c r="M158" i="12"/>
  <c r="N158" i="12"/>
  <c r="B34" i="14"/>
  <c r="L34" i="14"/>
  <c r="L35" i="14"/>
  <c r="L36" i="14"/>
  <c r="M34" i="14"/>
  <c r="N34" i="14" s="1"/>
  <c r="B65" i="14" s="1"/>
  <c r="L65" i="14"/>
  <c r="L66" i="14"/>
  <c r="L67" i="14"/>
  <c r="M65" i="14" s="1"/>
  <c r="L96" i="14"/>
  <c r="L97" i="14"/>
  <c r="L98" i="14"/>
  <c r="M96" i="14"/>
  <c r="L127" i="14"/>
  <c r="M127" i="14" s="1"/>
  <c r="L128" i="14"/>
  <c r="L129" i="14"/>
  <c r="L156" i="14"/>
  <c r="L155" i="14"/>
  <c r="L154" i="14"/>
  <c r="K149" i="14"/>
  <c r="J149" i="14"/>
  <c r="I149" i="14"/>
  <c r="H149" i="14"/>
  <c r="G149" i="14"/>
  <c r="F149" i="14"/>
  <c r="E149" i="14"/>
  <c r="J148" i="14"/>
  <c r="I148" i="14"/>
  <c r="H148" i="14"/>
  <c r="G148" i="14"/>
  <c r="F148" i="14"/>
  <c r="E148" i="14"/>
  <c r="L144" i="14"/>
  <c r="L51" i="14"/>
  <c r="L82" i="14"/>
  <c r="L113" i="14"/>
  <c r="M112" i="14" s="1"/>
  <c r="L143" i="14"/>
  <c r="L137" i="14"/>
  <c r="L136" i="14"/>
  <c r="L133" i="14"/>
  <c r="L132" i="14"/>
  <c r="L131" i="14"/>
  <c r="L125" i="14"/>
  <c r="L124" i="14"/>
  <c r="L123" i="14"/>
  <c r="M123" i="14"/>
  <c r="L30" i="4"/>
  <c r="L31" i="4"/>
  <c r="L32" i="4"/>
  <c r="M30" i="4"/>
  <c r="N30" i="4"/>
  <c r="B61" i="4"/>
  <c r="L61" i="4"/>
  <c r="L62" i="4"/>
  <c r="L63" i="4"/>
  <c r="M61" i="4"/>
  <c r="N61" i="4"/>
  <c r="B92" i="4"/>
  <c r="L92" i="4"/>
  <c r="L93" i="4"/>
  <c r="L94" i="4"/>
  <c r="M92" i="4"/>
  <c r="N92" i="4"/>
  <c r="B123" i="4"/>
  <c r="L123" i="4"/>
  <c r="L124" i="4"/>
  <c r="L125" i="4"/>
  <c r="M123" i="4"/>
  <c r="N123" i="4"/>
  <c r="B154" i="4"/>
  <c r="L154" i="4"/>
  <c r="L155" i="4"/>
  <c r="L156" i="4"/>
  <c r="M154" i="4"/>
  <c r="N154" i="4"/>
  <c r="B30" i="10"/>
  <c r="L30" i="10"/>
  <c r="L31" i="10"/>
  <c r="L32" i="10"/>
  <c r="M30" i="10"/>
  <c r="N30" i="10"/>
  <c r="B61" i="10"/>
  <c r="L61" i="10"/>
  <c r="L62" i="10"/>
  <c r="L63" i="10"/>
  <c r="M61" i="10"/>
  <c r="N61" i="10"/>
  <c r="B92" i="10"/>
  <c r="L92" i="10"/>
  <c r="L93" i="10"/>
  <c r="L94" i="10"/>
  <c r="M92" i="10"/>
  <c r="N92" i="10"/>
  <c r="B123" i="10"/>
  <c r="L123" i="10"/>
  <c r="L124" i="10"/>
  <c r="L125" i="10"/>
  <c r="M123" i="10"/>
  <c r="N123" i="10"/>
  <c r="B154" i="10"/>
  <c r="L154" i="10"/>
  <c r="L155" i="10"/>
  <c r="L156" i="10"/>
  <c r="M154" i="10"/>
  <c r="N154" i="10"/>
  <c r="B30" i="12"/>
  <c r="L30" i="12"/>
  <c r="L31" i="12"/>
  <c r="L32" i="12"/>
  <c r="M30" i="12"/>
  <c r="N30" i="12"/>
  <c r="B61" i="12"/>
  <c r="L61" i="12"/>
  <c r="L62" i="12"/>
  <c r="L63" i="12"/>
  <c r="M61" i="12"/>
  <c r="N61" i="12"/>
  <c r="B92" i="12"/>
  <c r="L92" i="12"/>
  <c r="L93" i="12"/>
  <c r="L94" i="12"/>
  <c r="M92" i="12"/>
  <c r="N92" i="12"/>
  <c r="B123" i="12"/>
  <c r="L123" i="12"/>
  <c r="L124" i="12"/>
  <c r="L125" i="12"/>
  <c r="M123" i="12"/>
  <c r="N123" i="12"/>
  <c r="B154" i="12"/>
  <c r="L154" i="12"/>
  <c r="L155" i="12"/>
  <c r="L156" i="12"/>
  <c r="M154" i="12"/>
  <c r="N154" i="12"/>
  <c r="B30" i="14"/>
  <c r="L30" i="14"/>
  <c r="L31" i="14"/>
  <c r="M185" i="14" s="1"/>
  <c r="L32" i="14"/>
  <c r="M30" i="14"/>
  <c r="N30" i="14"/>
  <c r="B61" i="14" s="1"/>
  <c r="L61" i="14"/>
  <c r="L62" i="14"/>
  <c r="L63" i="14"/>
  <c r="M61" i="14"/>
  <c r="L92" i="14"/>
  <c r="L93" i="14"/>
  <c r="L94" i="14"/>
  <c r="M92" i="14" s="1"/>
  <c r="M154" i="14"/>
  <c r="K118" i="14"/>
  <c r="J118" i="14"/>
  <c r="I118" i="14"/>
  <c r="H118" i="14"/>
  <c r="G118" i="14"/>
  <c r="F118" i="14"/>
  <c r="E118" i="14"/>
  <c r="J117" i="14"/>
  <c r="I117" i="14"/>
  <c r="H117" i="14"/>
  <c r="G117" i="14"/>
  <c r="F117" i="14"/>
  <c r="E117" i="14"/>
  <c r="L112" i="14"/>
  <c r="L106" i="14"/>
  <c r="M198" i="14" s="1"/>
  <c r="L105" i="14"/>
  <c r="L102" i="14"/>
  <c r="M100" i="14" s="1"/>
  <c r="L100" i="14"/>
  <c r="L101" i="14"/>
  <c r="K87" i="14"/>
  <c r="J87" i="14"/>
  <c r="I87" i="14"/>
  <c r="H87" i="14"/>
  <c r="G87" i="14"/>
  <c r="F87" i="14"/>
  <c r="E87" i="14"/>
  <c r="J86" i="14"/>
  <c r="I86" i="14"/>
  <c r="H86" i="14"/>
  <c r="G86" i="14"/>
  <c r="F86" i="14"/>
  <c r="E86" i="14"/>
  <c r="L81" i="14"/>
  <c r="L75" i="14"/>
  <c r="L74" i="14"/>
  <c r="L71" i="14"/>
  <c r="M69" i="14" s="1"/>
  <c r="L70" i="14"/>
  <c r="L69" i="14"/>
  <c r="K56" i="14"/>
  <c r="J56" i="14"/>
  <c r="I56" i="14"/>
  <c r="H56" i="14"/>
  <c r="G56" i="14"/>
  <c r="F56" i="14"/>
  <c r="E56" i="14"/>
  <c r="J55" i="14"/>
  <c r="I55" i="14"/>
  <c r="H55" i="14"/>
  <c r="G55" i="14"/>
  <c r="F55" i="14"/>
  <c r="E55" i="14"/>
  <c r="A51" i="14"/>
  <c r="A82" i="14" s="1"/>
  <c r="A113" i="14" s="1"/>
  <c r="A144" i="14" s="1"/>
  <c r="A175" i="14" s="1"/>
  <c r="B205" i="14" s="1"/>
  <c r="L50" i="14"/>
  <c r="A47" i="14"/>
  <c r="A78" i="14" s="1"/>
  <c r="A109" i="14" s="1"/>
  <c r="A140" i="14" s="1"/>
  <c r="A171" i="14" s="1"/>
  <c r="B201" i="14" s="1"/>
  <c r="L44" i="14"/>
  <c r="L43" i="14"/>
  <c r="A43" i="14"/>
  <c r="A74" i="14" s="1"/>
  <c r="A105" i="14" s="1"/>
  <c r="A136" i="14" s="1"/>
  <c r="A167" i="14" s="1"/>
  <c r="B197" i="14" s="1"/>
  <c r="L40" i="14"/>
  <c r="M38" i="14" s="1"/>
  <c r="N38" i="14" s="1"/>
  <c r="B69" i="14" s="1"/>
  <c r="L39" i="14"/>
  <c r="A39" i="14"/>
  <c r="A70" i="14"/>
  <c r="A101" i="14" s="1"/>
  <c r="A132" i="14" s="1"/>
  <c r="A163" i="14" s="1"/>
  <c r="B193" i="14" s="1"/>
  <c r="L38" i="14"/>
  <c r="A35" i="14"/>
  <c r="A66" i="14"/>
  <c r="A97" i="14" s="1"/>
  <c r="A128" i="14" s="1"/>
  <c r="A159" i="14" s="1"/>
  <c r="B189" i="14" s="1"/>
  <c r="A31" i="14"/>
  <c r="A62" i="14" s="1"/>
  <c r="A93" i="14" s="1"/>
  <c r="A124" i="14" s="1"/>
  <c r="A155" i="14" s="1"/>
  <c r="B185" i="14" s="1"/>
  <c r="A1" i="14"/>
  <c r="K209" i="12"/>
  <c r="J209" i="12"/>
  <c r="I209" i="12"/>
  <c r="H209" i="12"/>
  <c r="G209" i="12"/>
  <c r="K206" i="12"/>
  <c r="J206" i="12"/>
  <c r="I206" i="12"/>
  <c r="H206" i="12"/>
  <c r="G206" i="12"/>
  <c r="F206" i="12"/>
  <c r="E206" i="12"/>
  <c r="K205" i="12"/>
  <c r="J205" i="12"/>
  <c r="I205" i="12"/>
  <c r="H205" i="12"/>
  <c r="G205" i="12"/>
  <c r="E205" i="12"/>
  <c r="F205" i="12"/>
  <c r="L205" i="12"/>
  <c r="K204" i="12"/>
  <c r="J204" i="12"/>
  <c r="I204" i="12"/>
  <c r="H204" i="12"/>
  <c r="G204" i="12"/>
  <c r="F204" i="12"/>
  <c r="E204" i="12"/>
  <c r="K202" i="12"/>
  <c r="J202" i="12"/>
  <c r="I202" i="12"/>
  <c r="H202" i="12"/>
  <c r="G202" i="12"/>
  <c r="F202" i="12"/>
  <c r="E202" i="12"/>
  <c r="K201" i="12"/>
  <c r="J201" i="12"/>
  <c r="I201" i="12"/>
  <c r="H201" i="12"/>
  <c r="G201" i="12"/>
  <c r="F201" i="12"/>
  <c r="E201" i="12"/>
  <c r="K200" i="12"/>
  <c r="J200" i="12"/>
  <c r="I200" i="12"/>
  <c r="H200" i="12"/>
  <c r="G200" i="12"/>
  <c r="F200" i="12"/>
  <c r="E200" i="12"/>
  <c r="K198" i="12"/>
  <c r="J198" i="12"/>
  <c r="I198" i="12"/>
  <c r="H198" i="12"/>
  <c r="G198" i="12"/>
  <c r="F198" i="12"/>
  <c r="E198" i="12"/>
  <c r="K197" i="12"/>
  <c r="J197" i="12"/>
  <c r="I197" i="12"/>
  <c r="H197" i="12"/>
  <c r="G197" i="12"/>
  <c r="F197" i="12"/>
  <c r="E197" i="12"/>
  <c r="K196" i="12"/>
  <c r="J196" i="12"/>
  <c r="I196" i="12"/>
  <c r="H196" i="12"/>
  <c r="G196" i="12"/>
  <c r="F196" i="12"/>
  <c r="E196" i="12"/>
  <c r="K194" i="12"/>
  <c r="J194" i="12"/>
  <c r="I194" i="12"/>
  <c r="H194" i="12"/>
  <c r="G194" i="12"/>
  <c r="F194" i="12"/>
  <c r="E194" i="12"/>
  <c r="K193" i="12"/>
  <c r="J193" i="12"/>
  <c r="I193" i="12"/>
  <c r="H193" i="12"/>
  <c r="G193" i="12"/>
  <c r="F193" i="12"/>
  <c r="E193" i="12"/>
  <c r="K192" i="12"/>
  <c r="J192" i="12"/>
  <c r="I192" i="12"/>
  <c r="H192" i="12"/>
  <c r="G192" i="12"/>
  <c r="F192" i="12"/>
  <c r="E192" i="12"/>
  <c r="L192" i="12"/>
  <c r="K190" i="12"/>
  <c r="J190" i="12"/>
  <c r="I190" i="12"/>
  <c r="H190" i="12"/>
  <c r="G190" i="12"/>
  <c r="F190" i="12"/>
  <c r="E190" i="12"/>
  <c r="L190" i="12"/>
  <c r="K189" i="12"/>
  <c r="J189" i="12"/>
  <c r="I189" i="12"/>
  <c r="H189" i="12"/>
  <c r="G189" i="12"/>
  <c r="F189" i="12"/>
  <c r="E189" i="12"/>
  <c r="L189" i="12"/>
  <c r="K188" i="12"/>
  <c r="E188" i="12"/>
  <c r="F188" i="12"/>
  <c r="G188" i="12"/>
  <c r="H188" i="12"/>
  <c r="I188" i="12"/>
  <c r="J188" i="12"/>
  <c r="L188" i="12"/>
  <c r="M186" i="12"/>
  <c r="K186" i="12"/>
  <c r="J186" i="12"/>
  <c r="I186" i="12"/>
  <c r="H186" i="12"/>
  <c r="G186" i="12"/>
  <c r="F186" i="12"/>
  <c r="E186" i="12"/>
  <c r="K185" i="12"/>
  <c r="J185" i="12"/>
  <c r="I185" i="12"/>
  <c r="H185" i="12"/>
  <c r="G185" i="12"/>
  <c r="F185" i="12"/>
  <c r="E185" i="12"/>
  <c r="K184" i="12"/>
  <c r="J184" i="12"/>
  <c r="I184" i="12"/>
  <c r="H184" i="12"/>
  <c r="G184" i="12"/>
  <c r="F184" i="12"/>
  <c r="E184" i="12"/>
  <c r="K180" i="12"/>
  <c r="J180" i="12"/>
  <c r="I180" i="12"/>
  <c r="H180" i="12"/>
  <c r="G180" i="12"/>
  <c r="F180" i="12"/>
  <c r="E180" i="12"/>
  <c r="K179" i="12"/>
  <c r="K210" i="12"/>
  <c r="J179" i="12"/>
  <c r="I179" i="12"/>
  <c r="H179" i="12"/>
  <c r="G179" i="12"/>
  <c r="F179" i="12"/>
  <c r="E179" i="12"/>
  <c r="L176" i="12"/>
  <c r="L175" i="12"/>
  <c r="L174" i="12"/>
  <c r="L168" i="12"/>
  <c r="L167" i="12"/>
  <c r="L166" i="12"/>
  <c r="M166" i="12"/>
  <c r="L164" i="12"/>
  <c r="L163" i="12"/>
  <c r="L162" i="12"/>
  <c r="M162" i="12"/>
  <c r="K149" i="12"/>
  <c r="J149" i="12"/>
  <c r="I149" i="12"/>
  <c r="H149" i="12"/>
  <c r="G149" i="12"/>
  <c r="F149" i="12"/>
  <c r="E149" i="12"/>
  <c r="K148" i="12"/>
  <c r="J210" i="12"/>
  <c r="J148" i="12"/>
  <c r="I148" i="12"/>
  <c r="H148" i="12"/>
  <c r="G148" i="12"/>
  <c r="F148" i="12"/>
  <c r="E148" i="12"/>
  <c r="L145" i="12"/>
  <c r="L144" i="12"/>
  <c r="L143" i="12"/>
  <c r="L137" i="12"/>
  <c r="L136" i="12"/>
  <c r="L135" i="12"/>
  <c r="M135" i="12"/>
  <c r="L133" i="12"/>
  <c r="L132" i="12"/>
  <c r="L131" i="12"/>
  <c r="M131" i="12"/>
  <c r="K118" i="12"/>
  <c r="J118" i="12"/>
  <c r="I118" i="12"/>
  <c r="H118" i="12"/>
  <c r="G118" i="12"/>
  <c r="F118" i="12"/>
  <c r="E118" i="12"/>
  <c r="K117" i="12"/>
  <c r="I210" i="12"/>
  <c r="J117" i="12"/>
  <c r="I117" i="12"/>
  <c r="H117" i="12"/>
  <c r="G117" i="12"/>
  <c r="F117" i="12"/>
  <c r="E117" i="12"/>
  <c r="L114" i="12"/>
  <c r="L113" i="12"/>
  <c r="L112" i="12"/>
  <c r="L106" i="12"/>
  <c r="L105" i="12"/>
  <c r="L104" i="12"/>
  <c r="L102" i="12"/>
  <c r="L101" i="12"/>
  <c r="L100" i="12"/>
  <c r="M100" i="12"/>
  <c r="K87" i="12"/>
  <c r="J87" i="12"/>
  <c r="I87" i="12"/>
  <c r="H87" i="12"/>
  <c r="G87" i="12"/>
  <c r="F87" i="12"/>
  <c r="E87" i="12"/>
  <c r="K86" i="12"/>
  <c r="H210" i="12"/>
  <c r="J86" i="12"/>
  <c r="I86" i="12"/>
  <c r="H86" i="12"/>
  <c r="G86" i="12"/>
  <c r="F86" i="12"/>
  <c r="E86" i="12"/>
  <c r="L83" i="12"/>
  <c r="L82" i="12"/>
  <c r="L81" i="12"/>
  <c r="M81" i="12"/>
  <c r="L75" i="12"/>
  <c r="L74" i="12"/>
  <c r="L73" i="12"/>
  <c r="M73" i="12"/>
  <c r="L71" i="12"/>
  <c r="L70" i="12"/>
  <c r="A39" i="12"/>
  <c r="A70" i="12"/>
  <c r="A101" i="12"/>
  <c r="A132" i="12"/>
  <c r="A163" i="12"/>
  <c r="B193" i="12"/>
  <c r="L69" i="12"/>
  <c r="K56" i="12"/>
  <c r="J56" i="12"/>
  <c r="I56" i="12"/>
  <c r="H56" i="12"/>
  <c r="G56" i="12"/>
  <c r="F56" i="12"/>
  <c r="E56" i="12"/>
  <c r="K55" i="12"/>
  <c r="G210" i="12"/>
  <c r="L210" i="12"/>
  <c r="J55" i="12"/>
  <c r="I55" i="12"/>
  <c r="H55" i="12"/>
  <c r="G55" i="12"/>
  <c r="F55" i="12"/>
  <c r="E55" i="12"/>
  <c r="L52" i="12"/>
  <c r="M206" i="12"/>
  <c r="L51" i="12"/>
  <c r="A51" i="12"/>
  <c r="A82" i="12"/>
  <c r="A113" i="12"/>
  <c r="A144" i="12"/>
  <c r="A175" i="12"/>
  <c r="B205" i="12"/>
  <c r="L50" i="12"/>
  <c r="M204" i="12"/>
  <c r="M202" i="12"/>
  <c r="A47" i="12"/>
  <c r="A78" i="12"/>
  <c r="A109" i="12"/>
  <c r="A140" i="12"/>
  <c r="A171" i="12"/>
  <c r="B201" i="12"/>
  <c r="L44" i="12"/>
  <c r="M198" i="12"/>
  <c r="L43" i="12"/>
  <c r="M197" i="12"/>
  <c r="A43" i="12"/>
  <c r="A74" i="12"/>
  <c r="A105" i="12"/>
  <c r="A136" i="12"/>
  <c r="A167" i="12"/>
  <c r="B197" i="12"/>
  <c r="L42" i="12"/>
  <c r="L40" i="12"/>
  <c r="L39" i="12"/>
  <c r="M193" i="12"/>
  <c r="L38" i="12"/>
  <c r="A35" i="12"/>
  <c r="A66" i="12"/>
  <c r="A97" i="12"/>
  <c r="A128" i="12"/>
  <c r="A159" i="12"/>
  <c r="B189" i="12"/>
  <c r="A31" i="12"/>
  <c r="A62" i="12"/>
  <c r="A93" i="12"/>
  <c r="A124" i="12"/>
  <c r="A155" i="12"/>
  <c r="B185" i="12"/>
  <c r="M184" i="12"/>
  <c r="A1" i="12"/>
  <c r="K209" i="10"/>
  <c r="J209" i="10"/>
  <c r="I209" i="10"/>
  <c r="H209" i="10"/>
  <c r="G209" i="10"/>
  <c r="L209" i="10"/>
  <c r="K206" i="10"/>
  <c r="J206" i="10"/>
  <c r="I206" i="10"/>
  <c r="H206" i="10"/>
  <c r="G206" i="10"/>
  <c r="F206" i="10"/>
  <c r="E206" i="10"/>
  <c r="K205" i="10"/>
  <c r="J205" i="10"/>
  <c r="I205" i="10"/>
  <c r="H205" i="10"/>
  <c r="G205" i="10"/>
  <c r="F205" i="10"/>
  <c r="E205" i="10"/>
  <c r="L205" i="10"/>
  <c r="K204" i="10"/>
  <c r="J204" i="10"/>
  <c r="I204" i="10"/>
  <c r="H204" i="10"/>
  <c r="G204" i="10"/>
  <c r="F204" i="10"/>
  <c r="E204" i="10"/>
  <c r="L204" i="10"/>
  <c r="K202" i="10"/>
  <c r="J202" i="10"/>
  <c r="I202" i="10"/>
  <c r="H202" i="10"/>
  <c r="G202" i="10"/>
  <c r="F202" i="10"/>
  <c r="E202" i="10"/>
  <c r="K201" i="10"/>
  <c r="J201" i="10"/>
  <c r="I201" i="10"/>
  <c r="H201" i="10"/>
  <c r="G201" i="10"/>
  <c r="F201" i="10"/>
  <c r="E201" i="10"/>
  <c r="K200" i="10"/>
  <c r="J200" i="10"/>
  <c r="I200" i="10"/>
  <c r="H200" i="10"/>
  <c r="G200" i="10"/>
  <c r="F200" i="10"/>
  <c r="E200" i="10"/>
  <c r="K198" i="10"/>
  <c r="J198" i="10"/>
  <c r="I198" i="10"/>
  <c r="H198" i="10"/>
  <c r="G198" i="10"/>
  <c r="F198" i="10"/>
  <c r="E198" i="10"/>
  <c r="K197" i="10"/>
  <c r="J197" i="10"/>
  <c r="I197" i="10"/>
  <c r="H197" i="10"/>
  <c r="G197" i="10"/>
  <c r="E197" i="10"/>
  <c r="F197" i="10"/>
  <c r="L197" i="10"/>
  <c r="K196" i="10"/>
  <c r="J196" i="10"/>
  <c r="I196" i="10"/>
  <c r="H196" i="10"/>
  <c r="G196" i="10"/>
  <c r="F196" i="10"/>
  <c r="E196" i="10"/>
  <c r="K194" i="10"/>
  <c r="J194" i="10"/>
  <c r="I194" i="10"/>
  <c r="H194" i="10"/>
  <c r="G194" i="10"/>
  <c r="F194" i="10"/>
  <c r="E194" i="10"/>
  <c r="L194" i="10"/>
  <c r="K193" i="10"/>
  <c r="J193" i="10"/>
  <c r="I193" i="10"/>
  <c r="H193" i="10"/>
  <c r="G193" i="10"/>
  <c r="F193" i="10"/>
  <c r="E193" i="10"/>
  <c r="L193" i="10"/>
  <c r="K192" i="10"/>
  <c r="J192" i="10"/>
  <c r="I192" i="10"/>
  <c r="H192" i="10"/>
  <c r="G192" i="10"/>
  <c r="F192" i="10"/>
  <c r="E192" i="10"/>
  <c r="K190" i="10"/>
  <c r="J190" i="10"/>
  <c r="I190" i="10"/>
  <c r="H190" i="10"/>
  <c r="G190" i="10"/>
  <c r="F190" i="10"/>
  <c r="E190" i="10"/>
  <c r="K189" i="10"/>
  <c r="J189" i="10"/>
  <c r="I189" i="10"/>
  <c r="H189" i="10"/>
  <c r="G189" i="10"/>
  <c r="F189" i="10"/>
  <c r="E189" i="10"/>
  <c r="K188" i="10"/>
  <c r="J188" i="10"/>
  <c r="I188" i="10"/>
  <c r="H188" i="10"/>
  <c r="G188" i="10"/>
  <c r="F188" i="10"/>
  <c r="E188" i="10"/>
  <c r="K186" i="10"/>
  <c r="J186" i="10"/>
  <c r="I186" i="10"/>
  <c r="H186" i="10"/>
  <c r="G186" i="10"/>
  <c r="F186" i="10"/>
  <c r="E186" i="10"/>
  <c r="K185" i="10"/>
  <c r="J185" i="10"/>
  <c r="I185" i="10"/>
  <c r="H185" i="10"/>
  <c r="G185" i="10"/>
  <c r="F185" i="10"/>
  <c r="E185" i="10"/>
  <c r="K184" i="10"/>
  <c r="J184" i="10"/>
  <c r="I184" i="10"/>
  <c r="H184" i="10"/>
  <c r="G184" i="10"/>
  <c r="F184" i="10"/>
  <c r="E184" i="10"/>
  <c r="K180" i="10"/>
  <c r="J180" i="10"/>
  <c r="I180" i="10"/>
  <c r="H180" i="10"/>
  <c r="G180" i="10"/>
  <c r="F180" i="10"/>
  <c r="E180" i="10"/>
  <c r="K179" i="10"/>
  <c r="K210" i="10"/>
  <c r="J179" i="10"/>
  <c r="I179" i="10"/>
  <c r="H179" i="10"/>
  <c r="G179" i="10"/>
  <c r="F179" i="10"/>
  <c r="E179" i="10"/>
  <c r="L176" i="10"/>
  <c r="L175" i="10"/>
  <c r="L174" i="10"/>
  <c r="L168" i="10"/>
  <c r="L167" i="10"/>
  <c r="L166" i="10"/>
  <c r="M166" i="10"/>
  <c r="L164" i="10"/>
  <c r="L163" i="10"/>
  <c r="L162" i="10"/>
  <c r="K149" i="10"/>
  <c r="J149" i="10"/>
  <c r="I149" i="10"/>
  <c r="H149" i="10"/>
  <c r="G149" i="10"/>
  <c r="F149" i="10"/>
  <c r="E149" i="10"/>
  <c r="K148" i="10"/>
  <c r="J210" i="10"/>
  <c r="K55" i="10"/>
  <c r="G210" i="10"/>
  <c r="K86" i="10"/>
  <c r="H210" i="10"/>
  <c r="K117" i="10"/>
  <c r="I210" i="10"/>
  <c r="L210" i="10"/>
  <c r="J148" i="10"/>
  <c r="I148" i="10"/>
  <c r="H148" i="10"/>
  <c r="G148" i="10"/>
  <c r="F148" i="10"/>
  <c r="E148" i="10"/>
  <c r="L145" i="10"/>
  <c r="L144" i="10"/>
  <c r="L143" i="10"/>
  <c r="M143" i="10"/>
  <c r="L137" i="10"/>
  <c r="L136" i="10"/>
  <c r="L135" i="10"/>
  <c r="L133" i="10"/>
  <c r="L131" i="10"/>
  <c r="L132" i="10"/>
  <c r="M131" i="10"/>
  <c r="K118" i="10"/>
  <c r="J118" i="10"/>
  <c r="I118" i="10"/>
  <c r="H118" i="10"/>
  <c r="G118" i="10"/>
  <c r="F118" i="10"/>
  <c r="E118" i="10"/>
  <c r="J117" i="10"/>
  <c r="I117" i="10"/>
  <c r="H117" i="10"/>
  <c r="G117" i="10"/>
  <c r="F117" i="10"/>
  <c r="E117" i="10"/>
  <c r="L114" i="10"/>
  <c r="L113" i="10"/>
  <c r="L112" i="10"/>
  <c r="M112" i="10"/>
  <c r="L106" i="10"/>
  <c r="L105" i="10"/>
  <c r="L104" i="10"/>
  <c r="M104" i="10"/>
  <c r="L102" i="10"/>
  <c r="L101" i="10"/>
  <c r="L100" i="10"/>
  <c r="M100" i="10"/>
  <c r="K87" i="10"/>
  <c r="J87" i="10"/>
  <c r="I87" i="10"/>
  <c r="H87" i="10"/>
  <c r="G87" i="10"/>
  <c r="F87" i="10"/>
  <c r="E87" i="10"/>
  <c r="J86" i="10"/>
  <c r="I86" i="10"/>
  <c r="H86" i="10"/>
  <c r="G86" i="10"/>
  <c r="F86" i="10"/>
  <c r="E86" i="10"/>
  <c r="L83" i="10"/>
  <c r="L82" i="10"/>
  <c r="L51" i="10"/>
  <c r="M205" i="10"/>
  <c r="L81" i="10"/>
  <c r="L75" i="10"/>
  <c r="L74" i="10"/>
  <c r="L73" i="10"/>
  <c r="M73" i="10"/>
  <c r="L71" i="10"/>
  <c r="L70" i="10"/>
  <c r="L69" i="10"/>
  <c r="M69" i="10"/>
  <c r="K56" i="10"/>
  <c r="J56" i="10"/>
  <c r="I56" i="10"/>
  <c r="H56" i="10"/>
  <c r="G56" i="10"/>
  <c r="F56" i="10"/>
  <c r="E56" i="10"/>
  <c r="J55" i="10"/>
  <c r="I55" i="10"/>
  <c r="H55" i="10"/>
  <c r="G55" i="10"/>
  <c r="F55" i="10"/>
  <c r="E55" i="10"/>
  <c r="L52" i="10"/>
  <c r="M206" i="10"/>
  <c r="A51" i="10"/>
  <c r="A82" i="10"/>
  <c r="A113" i="10"/>
  <c r="A144" i="10"/>
  <c r="A175" i="10"/>
  <c r="B205" i="10"/>
  <c r="L50" i="10"/>
  <c r="M201" i="10"/>
  <c r="A47" i="10"/>
  <c r="A78" i="10"/>
  <c r="A109" i="10"/>
  <c r="A140" i="10"/>
  <c r="A171" i="10"/>
  <c r="B201" i="10"/>
  <c r="L44" i="10"/>
  <c r="L43" i="10"/>
  <c r="M197" i="10"/>
  <c r="A43" i="10"/>
  <c r="A74" i="10"/>
  <c r="A105" i="10"/>
  <c r="A136" i="10"/>
  <c r="A167" i="10"/>
  <c r="B197" i="10"/>
  <c r="L42" i="10"/>
  <c r="L40" i="10"/>
  <c r="L39" i="10"/>
  <c r="M193" i="10"/>
  <c r="A39" i="10"/>
  <c r="A70" i="10"/>
  <c r="A101" i="10"/>
  <c r="A132" i="10"/>
  <c r="A163" i="10"/>
  <c r="B193" i="10"/>
  <c r="L38" i="10"/>
  <c r="A35" i="10"/>
  <c r="A66" i="10"/>
  <c r="A97" i="10"/>
  <c r="A128" i="10"/>
  <c r="A159" i="10"/>
  <c r="B189" i="10"/>
  <c r="M188" i="10"/>
  <c r="A31" i="10"/>
  <c r="A62" i="10"/>
  <c r="A93" i="10"/>
  <c r="A124" i="10"/>
  <c r="A155" i="10"/>
  <c r="B185" i="10"/>
  <c r="A1" i="10"/>
  <c r="A1" i="4"/>
  <c r="M42" i="20"/>
  <c r="L184" i="18"/>
  <c r="M174" i="19"/>
  <c r="M123" i="22"/>
  <c r="M202" i="10"/>
  <c r="L201" i="10"/>
  <c r="M185" i="12"/>
  <c r="M194" i="12"/>
  <c r="M189" i="20"/>
  <c r="M194" i="24"/>
  <c r="M204" i="24"/>
  <c r="L197" i="26"/>
  <c r="L192" i="10"/>
  <c r="L202" i="10"/>
  <c r="M190" i="12"/>
  <c r="M200" i="12"/>
  <c r="M188" i="18"/>
  <c r="M184" i="19"/>
  <c r="L210" i="19"/>
  <c r="M185" i="20"/>
  <c r="M190" i="24"/>
  <c r="M200" i="24"/>
  <c r="L205" i="24"/>
  <c r="L209" i="12"/>
  <c r="L186" i="12"/>
  <c r="L200" i="12"/>
  <c r="M190" i="10"/>
  <c r="M200" i="10"/>
  <c r="M162" i="10"/>
  <c r="M104" i="12"/>
  <c r="L196" i="12"/>
  <c r="M197" i="18"/>
  <c r="M206" i="18"/>
  <c r="L200" i="18"/>
  <c r="M197" i="19"/>
  <c r="M206" i="19"/>
  <c r="L206" i="19"/>
  <c r="L184" i="10"/>
  <c r="M198" i="10"/>
  <c r="M185" i="10"/>
  <c r="M204" i="10"/>
  <c r="M186" i="10"/>
  <c r="M196" i="10"/>
  <c r="M135" i="10"/>
  <c r="L194" i="12"/>
  <c r="L206" i="12"/>
  <c r="M193" i="18"/>
  <c r="M202" i="18"/>
  <c r="M61" i="18"/>
  <c r="L198" i="18"/>
  <c r="M189" i="19"/>
  <c r="M100" i="19"/>
  <c r="L186" i="19"/>
  <c r="L202" i="19"/>
  <c r="L209" i="24"/>
  <c r="M189" i="12"/>
  <c r="L192" i="19"/>
  <c r="M189" i="10"/>
  <c r="M81" i="10"/>
  <c r="M174" i="10"/>
  <c r="L185" i="10"/>
  <c r="M201" i="12"/>
  <c r="M69" i="12"/>
  <c r="L201" i="12"/>
  <c r="L204" i="12"/>
  <c r="M162" i="16"/>
  <c r="M143" i="18"/>
  <c r="L197" i="18"/>
  <c r="M185" i="19"/>
  <c r="M73" i="19"/>
  <c r="M143" i="19"/>
  <c r="M162" i="19"/>
  <c r="L185" i="19"/>
  <c r="L196" i="19"/>
  <c r="M170" i="24"/>
  <c r="L188" i="24"/>
  <c r="L190" i="24"/>
  <c r="L192" i="24"/>
  <c r="L192" i="26"/>
  <c r="M200" i="26"/>
  <c r="M92" i="26"/>
  <c r="M104" i="26"/>
  <c r="M112" i="26"/>
  <c r="M143" i="26"/>
  <c r="M162" i="26"/>
  <c r="M174" i="26"/>
  <c r="L198" i="26"/>
  <c r="L200" i="26"/>
  <c r="M190" i="20"/>
  <c r="M127" i="20"/>
  <c r="M158" i="20"/>
  <c r="M184" i="22"/>
  <c r="M38" i="24"/>
  <c r="M65" i="24"/>
  <c r="M81" i="24"/>
  <c r="M131" i="24"/>
  <c r="L185" i="24"/>
  <c r="L193" i="24"/>
  <c r="M38" i="26"/>
  <c r="M196" i="26"/>
  <c r="L185" i="26"/>
  <c r="L196" i="26"/>
  <c r="L188" i="10"/>
  <c r="L198" i="10"/>
  <c r="M42" i="12"/>
  <c r="M112" i="12"/>
  <c r="M143" i="12"/>
  <c r="L185" i="12"/>
  <c r="L193" i="12"/>
  <c r="L198" i="12"/>
  <c r="M96" i="16"/>
  <c r="M127" i="16"/>
  <c r="M189" i="18"/>
  <c r="M198" i="18"/>
  <c r="M77" i="18"/>
  <c r="M104" i="18"/>
  <c r="M127" i="18"/>
  <c r="L194" i="18"/>
  <c r="L206" i="18"/>
  <c r="M190" i="19"/>
  <c r="M194" i="19"/>
  <c r="M202" i="19"/>
  <c r="M61" i="19"/>
  <c r="M135" i="19"/>
  <c r="L194" i="19"/>
  <c r="M206" i="20"/>
  <c r="M61" i="20"/>
  <c r="M170" i="20"/>
  <c r="M34" i="24"/>
  <c r="M201" i="24"/>
  <c r="L210" i="24"/>
  <c r="M104" i="24"/>
  <c r="M174" i="24"/>
  <c r="L184" i="24"/>
  <c r="L197" i="24"/>
  <c r="L202" i="24"/>
  <c r="M34" i="26"/>
  <c r="M201" i="26"/>
  <c r="M189" i="26"/>
  <c r="M135" i="26"/>
  <c r="L184" i="26"/>
  <c r="L206" i="26"/>
  <c r="L200" i="10"/>
  <c r="M38" i="12"/>
  <c r="M205" i="12"/>
  <c r="M174" i="12"/>
  <c r="L184" i="12"/>
  <c r="L197" i="12"/>
  <c r="L202" i="12"/>
  <c r="M166" i="16"/>
  <c r="M185" i="18"/>
  <c r="M194" i="18"/>
  <c r="M96" i="18"/>
  <c r="M108" i="18"/>
  <c r="M139" i="18"/>
  <c r="L201" i="18"/>
  <c r="L204" i="18"/>
  <c r="M198" i="19"/>
  <c r="M77" i="19"/>
  <c r="M104" i="19"/>
  <c r="M127" i="19"/>
  <c r="L201" i="19"/>
  <c r="L204" i="19"/>
  <c r="M197" i="20"/>
  <c r="M100" i="20"/>
  <c r="M162" i="20"/>
  <c r="M30" i="24"/>
  <c r="M197" i="24"/>
  <c r="M61" i="24"/>
  <c r="M69" i="24"/>
  <c r="M77" i="24"/>
  <c r="M135" i="24"/>
  <c r="L196" i="24"/>
  <c r="M184" i="26"/>
  <c r="M197" i="26"/>
  <c r="M206" i="26"/>
  <c r="M61" i="26"/>
  <c r="M127" i="26"/>
  <c r="M158" i="26"/>
  <c r="L193" i="26"/>
  <c r="L201" i="26"/>
  <c r="L204" i="26"/>
  <c r="M170" i="18"/>
  <c r="L190" i="18"/>
  <c r="M204" i="19"/>
  <c r="M108" i="19"/>
  <c r="M139" i="19"/>
  <c r="M170" i="19"/>
  <c r="L188" i="19"/>
  <c r="L190" i="19"/>
  <c r="M73" i="20"/>
  <c r="M143" i="20"/>
  <c r="L209" i="20"/>
  <c r="M73" i="22"/>
  <c r="M193" i="24"/>
  <c r="M202" i="24"/>
  <c r="M96" i="24"/>
  <c r="M127" i="24"/>
  <c r="L194" i="24"/>
  <c r="L198" i="24"/>
  <c r="L206" i="24"/>
  <c r="M193" i="26"/>
  <c r="M202" i="26"/>
  <c r="M100" i="26"/>
  <c r="M139" i="26"/>
  <c r="M170" i="26"/>
  <c r="L188" i="26"/>
  <c r="L194" i="26"/>
  <c r="L202" i="26"/>
  <c r="M170" i="16"/>
  <c r="M42" i="18"/>
  <c r="M196" i="18"/>
  <c r="M81" i="18"/>
  <c r="M100" i="18"/>
  <c r="M38" i="19"/>
  <c r="M200" i="19"/>
  <c r="M158" i="19"/>
  <c r="L184" i="19"/>
  <c r="L189" i="19"/>
  <c r="L197" i="19"/>
  <c r="L209" i="19"/>
  <c r="M198" i="20"/>
  <c r="M204" i="20"/>
  <c r="M65" i="20"/>
  <c r="M92" i="20"/>
  <c r="M123" i="20"/>
  <c r="M154" i="20"/>
  <c r="L196" i="20"/>
  <c r="M189" i="24"/>
  <c r="M198" i="24"/>
  <c r="M108" i="24"/>
  <c r="M139" i="24"/>
  <c r="M158" i="24"/>
  <c r="L201" i="24"/>
  <c r="L204" i="24"/>
  <c r="M69" i="26"/>
  <c r="M108" i="26"/>
  <c r="L189" i="26"/>
  <c r="L190" i="26"/>
  <c r="L209" i="26"/>
  <c r="L201" i="20"/>
  <c r="M46" i="20"/>
  <c r="M81" i="20"/>
  <c r="L189" i="20"/>
  <c r="L194" i="20"/>
  <c r="L206" i="20"/>
  <c r="M205" i="20"/>
  <c r="L193" i="20"/>
  <c r="L205" i="20"/>
  <c r="M186" i="20"/>
  <c r="M69" i="20"/>
  <c r="M112" i="20"/>
  <c r="L192" i="20"/>
  <c r="L204" i="20"/>
  <c r="M38" i="20"/>
  <c r="M201" i="20"/>
  <c r="M131" i="20"/>
  <c r="L190" i="20"/>
  <c r="L202" i="20"/>
  <c r="M34" i="20"/>
  <c r="L200" i="20"/>
  <c r="M30" i="20"/>
  <c r="M202" i="20"/>
  <c r="M77" i="20"/>
  <c r="M96" i="20"/>
  <c r="M104" i="20"/>
  <c r="L198" i="20"/>
  <c r="M108" i="20"/>
  <c r="L185" i="20"/>
  <c r="L186" i="20"/>
  <c r="L197" i="20"/>
  <c r="L210" i="26"/>
  <c r="M30" i="26"/>
  <c r="M73" i="26"/>
  <c r="M192" i="26"/>
  <c r="M205" i="26"/>
  <c r="M188" i="26"/>
  <c r="M46" i="26"/>
  <c r="M50" i="26"/>
  <c r="M65" i="26"/>
  <c r="M188" i="24"/>
  <c r="M73" i="24"/>
  <c r="M50" i="24"/>
  <c r="M184" i="24"/>
  <c r="M46" i="24"/>
  <c r="M100" i="24"/>
  <c r="M205" i="24"/>
  <c r="L210" i="20"/>
  <c r="M196" i="20"/>
  <c r="M192" i="20"/>
  <c r="M188" i="20"/>
  <c r="M50" i="20"/>
  <c r="M196" i="19"/>
  <c r="M30" i="19"/>
  <c r="M46" i="19"/>
  <c r="M192" i="19"/>
  <c r="M34" i="19"/>
  <c r="M205" i="19"/>
  <c r="M73" i="18"/>
  <c r="M34" i="18"/>
  <c r="M184" i="18"/>
  <c r="M46" i="18"/>
  <c r="M38" i="10"/>
  <c r="M42" i="10"/>
  <c r="L190" i="10"/>
  <c r="L186" i="10"/>
  <c r="L189" i="10"/>
  <c r="L206" i="10"/>
  <c r="L196" i="10"/>
  <c r="M188" i="12"/>
  <c r="M196" i="12"/>
  <c r="M192" i="12"/>
  <c r="M50" i="12"/>
  <c r="M192" i="10"/>
  <c r="M50" i="10"/>
  <c r="M184" i="10"/>
  <c r="A51" i="4"/>
  <c r="A82" i="4"/>
  <c r="A113" i="4"/>
  <c r="A144" i="4"/>
  <c r="A175" i="4"/>
  <c r="B205" i="4"/>
  <c r="A47" i="4"/>
  <c r="A78" i="4"/>
  <c r="A109" i="4"/>
  <c r="A140" i="4"/>
  <c r="A171" i="4"/>
  <c r="B201" i="4"/>
  <c r="A43" i="4"/>
  <c r="A74" i="4"/>
  <c r="A105" i="4"/>
  <c r="A136" i="4"/>
  <c r="A167" i="4"/>
  <c r="B197" i="4"/>
  <c r="A39" i="4"/>
  <c r="A70" i="4"/>
  <c r="A101" i="4"/>
  <c r="A132" i="4"/>
  <c r="A163" i="4"/>
  <c r="B193" i="4"/>
  <c r="A35" i="4"/>
  <c r="A66" i="4"/>
  <c r="A97" i="4"/>
  <c r="A128" i="4"/>
  <c r="A159" i="4"/>
  <c r="B189" i="4"/>
  <c r="A31" i="4"/>
  <c r="A62" i="4"/>
  <c r="A93" i="4"/>
  <c r="A124" i="4"/>
  <c r="A155" i="4"/>
  <c r="B185" i="4"/>
  <c r="I184" i="4"/>
  <c r="E117" i="4"/>
  <c r="F117" i="4"/>
  <c r="G117" i="4"/>
  <c r="H117" i="4"/>
  <c r="I117" i="4"/>
  <c r="J117" i="4"/>
  <c r="K117" i="4"/>
  <c r="I210" i="4"/>
  <c r="E118" i="4"/>
  <c r="F118" i="4"/>
  <c r="G118" i="4"/>
  <c r="H118" i="4"/>
  <c r="I118" i="4"/>
  <c r="J118" i="4"/>
  <c r="K118" i="4"/>
  <c r="K209" i="4"/>
  <c r="J209" i="4"/>
  <c r="I209" i="4"/>
  <c r="H209" i="4"/>
  <c r="G209" i="4"/>
  <c r="K206" i="4"/>
  <c r="J206" i="4"/>
  <c r="I206" i="4"/>
  <c r="H206" i="4"/>
  <c r="G206" i="4"/>
  <c r="F206" i="4"/>
  <c r="E206" i="4"/>
  <c r="K205" i="4"/>
  <c r="J205" i="4"/>
  <c r="I205" i="4"/>
  <c r="H205" i="4"/>
  <c r="G205" i="4"/>
  <c r="F205" i="4"/>
  <c r="E205" i="4"/>
  <c r="K204" i="4"/>
  <c r="J204" i="4"/>
  <c r="I204" i="4"/>
  <c r="H204" i="4"/>
  <c r="G204" i="4"/>
  <c r="F204" i="4"/>
  <c r="E204" i="4"/>
  <c r="K202" i="4"/>
  <c r="J202" i="4"/>
  <c r="I202" i="4"/>
  <c r="H202" i="4"/>
  <c r="G202" i="4"/>
  <c r="F202" i="4"/>
  <c r="E202" i="4"/>
  <c r="K201" i="4"/>
  <c r="J201" i="4"/>
  <c r="I201" i="4"/>
  <c r="H201" i="4"/>
  <c r="G201" i="4"/>
  <c r="F201" i="4"/>
  <c r="E201" i="4"/>
  <c r="K200" i="4"/>
  <c r="J200" i="4"/>
  <c r="I200" i="4"/>
  <c r="H200" i="4"/>
  <c r="G200" i="4"/>
  <c r="F200" i="4"/>
  <c r="E200" i="4"/>
  <c r="K198" i="4"/>
  <c r="J198" i="4"/>
  <c r="I198" i="4"/>
  <c r="H198" i="4"/>
  <c r="G198" i="4"/>
  <c r="F198" i="4"/>
  <c r="E198" i="4"/>
  <c r="K197" i="4"/>
  <c r="J197" i="4"/>
  <c r="I197" i="4"/>
  <c r="H197" i="4"/>
  <c r="G197" i="4"/>
  <c r="F197" i="4"/>
  <c r="E197" i="4"/>
  <c r="K196" i="4"/>
  <c r="J196" i="4"/>
  <c r="I196" i="4"/>
  <c r="H196" i="4"/>
  <c r="G196" i="4"/>
  <c r="F196" i="4"/>
  <c r="E196" i="4"/>
  <c r="K194" i="4"/>
  <c r="J194" i="4"/>
  <c r="I194" i="4"/>
  <c r="H194" i="4"/>
  <c r="G194" i="4"/>
  <c r="F194" i="4"/>
  <c r="E194" i="4"/>
  <c r="K193" i="4"/>
  <c r="J193" i="4"/>
  <c r="I193" i="4"/>
  <c r="H193" i="4"/>
  <c r="G193" i="4"/>
  <c r="F193" i="4"/>
  <c r="E193" i="4"/>
  <c r="K192" i="4"/>
  <c r="J192" i="4"/>
  <c r="I192" i="4"/>
  <c r="H192" i="4"/>
  <c r="G192" i="4"/>
  <c r="F192" i="4"/>
  <c r="E192" i="4"/>
  <c r="K190" i="4"/>
  <c r="J190" i="4"/>
  <c r="I190" i="4"/>
  <c r="H190" i="4"/>
  <c r="G190" i="4"/>
  <c r="F190" i="4"/>
  <c r="E190" i="4"/>
  <c r="K189" i="4"/>
  <c r="J189" i="4"/>
  <c r="I189" i="4"/>
  <c r="H189" i="4"/>
  <c r="G189" i="4"/>
  <c r="F189" i="4"/>
  <c r="E189" i="4"/>
  <c r="K188" i="4"/>
  <c r="J188" i="4"/>
  <c r="I188" i="4"/>
  <c r="H188" i="4"/>
  <c r="G188" i="4"/>
  <c r="F188" i="4"/>
  <c r="E188" i="4"/>
  <c r="F186" i="4"/>
  <c r="G186" i="4"/>
  <c r="H186" i="4"/>
  <c r="I186" i="4"/>
  <c r="J186" i="4"/>
  <c r="K186" i="4"/>
  <c r="F185" i="4"/>
  <c r="G185" i="4"/>
  <c r="H185" i="4"/>
  <c r="I185" i="4"/>
  <c r="J185" i="4"/>
  <c r="K185" i="4"/>
  <c r="E185" i="4"/>
  <c r="E186" i="4"/>
  <c r="F184" i="4"/>
  <c r="G184" i="4"/>
  <c r="H184" i="4"/>
  <c r="J184" i="4"/>
  <c r="K184" i="4"/>
  <c r="E184" i="4"/>
  <c r="K180" i="4"/>
  <c r="J180" i="4"/>
  <c r="I180" i="4"/>
  <c r="H180" i="4"/>
  <c r="G180" i="4"/>
  <c r="F180" i="4"/>
  <c r="E180" i="4"/>
  <c r="K179" i="4"/>
  <c r="K210" i="4"/>
  <c r="J179" i="4"/>
  <c r="I179" i="4"/>
  <c r="H179" i="4"/>
  <c r="G179" i="4"/>
  <c r="F179" i="4"/>
  <c r="E179" i="4"/>
  <c r="L176" i="4"/>
  <c r="L175" i="4"/>
  <c r="L174" i="4"/>
  <c r="L168" i="4"/>
  <c r="L167" i="4"/>
  <c r="L166" i="4"/>
  <c r="M166" i="4"/>
  <c r="L164" i="4"/>
  <c r="L163" i="4"/>
  <c r="L162" i="4"/>
  <c r="K149" i="4"/>
  <c r="J149" i="4"/>
  <c r="I149" i="4"/>
  <c r="H149" i="4"/>
  <c r="G149" i="4"/>
  <c r="F149" i="4"/>
  <c r="E149" i="4"/>
  <c r="K148" i="4"/>
  <c r="J210" i="4"/>
  <c r="J148" i="4"/>
  <c r="I148" i="4"/>
  <c r="H148" i="4"/>
  <c r="G148" i="4"/>
  <c r="F148" i="4"/>
  <c r="E148" i="4"/>
  <c r="L145" i="4"/>
  <c r="L143" i="4"/>
  <c r="L144" i="4"/>
  <c r="M143" i="4"/>
  <c r="L137" i="4"/>
  <c r="L136" i="4"/>
  <c r="L135" i="4"/>
  <c r="M135" i="4"/>
  <c r="L133" i="4"/>
  <c r="L132" i="4"/>
  <c r="L131" i="4"/>
  <c r="L114" i="4"/>
  <c r="L113" i="4"/>
  <c r="L112" i="4"/>
  <c r="L106" i="4"/>
  <c r="L105" i="4"/>
  <c r="L104" i="4"/>
  <c r="L102" i="4"/>
  <c r="L101" i="4"/>
  <c r="L100" i="4"/>
  <c r="M100" i="4"/>
  <c r="M131" i="4"/>
  <c r="K87" i="4"/>
  <c r="J87" i="4"/>
  <c r="I87" i="4"/>
  <c r="H87" i="4"/>
  <c r="G87" i="4"/>
  <c r="F87" i="4"/>
  <c r="E87" i="4"/>
  <c r="K86" i="4"/>
  <c r="H210" i="4"/>
  <c r="J86" i="4"/>
  <c r="I86" i="4"/>
  <c r="H86" i="4"/>
  <c r="G86" i="4"/>
  <c r="F86" i="4"/>
  <c r="E86" i="4"/>
  <c r="L83" i="4"/>
  <c r="L82" i="4"/>
  <c r="L81" i="4"/>
  <c r="M81" i="4"/>
  <c r="L75" i="4"/>
  <c r="L74" i="4"/>
  <c r="L73" i="4"/>
  <c r="L71" i="4"/>
  <c r="L70" i="4"/>
  <c r="L69" i="4"/>
  <c r="M69" i="4"/>
  <c r="G56" i="4"/>
  <c r="H56" i="4"/>
  <c r="I56" i="4"/>
  <c r="J56" i="4"/>
  <c r="K56" i="4"/>
  <c r="F56" i="4"/>
  <c r="E56" i="4"/>
  <c r="K55" i="4"/>
  <c r="G210" i="4"/>
  <c r="J55" i="4"/>
  <c r="I55" i="4"/>
  <c r="H55" i="4"/>
  <c r="G55" i="4"/>
  <c r="F55" i="4"/>
  <c r="L52" i="4"/>
  <c r="L51" i="4"/>
  <c r="L50" i="4"/>
  <c r="L44" i="4"/>
  <c r="L43" i="4"/>
  <c r="L42" i="4"/>
  <c r="L40" i="4"/>
  <c r="L39" i="4"/>
  <c r="L38" i="4"/>
  <c r="M184" i="14"/>
  <c r="E28" i="4"/>
  <c r="M73" i="4"/>
  <c r="M112" i="4"/>
  <c r="M104" i="4"/>
  <c r="M162" i="4"/>
  <c r="M174" i="4"/>
  <c r="M194" i="10"/>
  <c r="M186" i="4"/>
  <c r="M194" i="4"/>
  <c r="M196" i="4"/>
  <c r="M206" i="4"/>
  <c r="M198" i="4"/>
  <c r="M190" i="4"/>
  <c r="M202" i="4"/>
  <c r="L204" i="4"/>
  <c r="M204" i="4"/>
  <c r="L202" i="4"/>
  <c r="M188" i="4"/>
  <c r="L200" i="4"/>
  <c r="M200" i="4"/>
  <c r="M201" i="4"/>
  <c r="M197" i="4"/>
  <c r="M192" i="4"/>
  <c r="M193" i="4"/>
  <c r="M189" i="4"/>
  <c r="L184" i="4"/>
  <c r="L210" i="4"/>
  <c r="M185" i="4"/>
  <c r="M184" i="4"/>
  <c r="L209" i="4"/>
  <c r="L193" i="4"/>
  <c r="L190" i="4"/>
  <c r="L201" i="4"/>
  <c r="L206" i="4"/>
  <c r="L205" i="4"/>
  <c r="L198" i="4"/>
  <c r="L197" i="4"/>
  <c r="L194" i="4"/>
  <c r="L186" i="4"/>
  <c r="L189" i="4"/>
  <c r="L188" i="4"/>
  <c r="L185" i="4"/>
  <c r="M50" i="4"/>
  <c r="N50" i="4"/>
  <c r="B81" i="4"/>
  <c r="N81" i="4"/>
  <c r="B112" i="4"/>
  <c r="N112" i="4"/>
  <c r="B143" i="4"/>
  <c r="N143" i="4"/>
  <c r="B174" i="4"/>
  <c r="L196" i="4"/>
  <c r="L192" i="4"/>
  <c r="M205" i="4"/>
  <c r="M42" i="4"/>
  <c r="N42" i="4"/>
  <c r="B73" i="4"/>
  <c r="N73" i="4"/>
  <c r="B104" i="4"/>
  <c r="N104" i="4"/>
  <c r="B135" i="4"/>
  <c r="N135" i="4"/>
  <c r="B166" i="4"/>
  <c r="N166" i="4"/>
  <c r="B42" i="10"/>
  <c r="N42" i="10"/>
  <c r="B73" i="10"/>
  <c r="N73" i="10"/>
  <c r="B104" i="10"/>
  <c r="N104" i="10"/>
  <c r="B135" i="10"/>
  <c r="N135" i="10"/>
  <c r="B166" i="10"/>
  <c r="N166" i="10"/>
  <c r="B42" i="12"/>
  <c r="N42" i="12"/>
  <c r="B73" i="12"/>
  <c r="N73" i="12"/>
  <c r="B104" i="12"/>
  <c r="N104" i="12"/>
  <c r="B135" i="12"/>
  <c r="N135" i="12"/>
  <c r="B166" i="12"/>
  <c r="N166" i="12"/>
  <c r="B42" i="14"/>
  <c r="M38" i="4"/>
  <c r="N38" i="4"/>
  <c r="B69" i="4"/>
  <c r="N69" i="4"/>
  <c r="B100" i="4"/>
  <c r="N100" i="4"/>
  <c r="B131" i="4"/>
  <c r="N131" i="4"/>
  <c r="B162" i="4"/>
  <c r="N174" i="4"/>
  <c r="B50" i="10"/>
  <c r="N50" i="10"/>
  <c r="B81" i="10"/>
  <c r="N81" i="10"/>
  <c r="B112" i="10"/>
  <c r="N112" i="10"/>
  <c r="B143" i="10"/>
  <c r="N143" i="10"/>
  <c r="B174" i="10"/>
  <c r="N174" i="10"/>
  <c r="B50" i="12"/>
  <c r="N50" i="12"/>
  <c r="B81" i="12"/>
  <c r="N81" i="12"/>
  <c r="B112" i="12"/>
  <c r="N112" i="12"/>
  <c r="B143" i="12"/>
  <c r="N143" i="12"/>
  <c r="B174" i="12"/>
  <c r="N174" i="12"/>
  <c r="B50" i="14"/>
  <c r="N162" i="4"/>
  <c r="B38" i="10"/>
  <c r="N38" i="10"/>
  <c r="B69" i="10"/>
  <c r="N69" i="10"/>
  <c r="B100" i="10"/>
  <c r="N100" i="10"/>
  <c r="B131" i="10"/>
  <c r="N131" i="10"/>
  <c r="B162" i="10"/>
  <c r="N162" i="10"/>
  <c r="B38" i="12"/>
  <c r="N38" i="12"/>
  <c r="B69" i="12"/>
  <c r="N69" i="12"/>
  <c r="B100" i="12"/>
  <c r="N100" i="12"/>
  <c r="B131" i="12"/>
  <c r="N131" i="12"/>
  <c r="B162" i="12"/>
  <c r="N162" i="12"/>
  <c r="B38" i="14"/>
  <c r="M81" i="14"/>
  <c r="M162" i="14"/>
  <c r="M201" i="14"/>
  <c r="M197" i="14"/>
  <c r="M204" i="14"/>
  <c r="L189" i="14"/>
  <c r="M131" i="14"/>
  <c r="M135" i="14"/>
  <c r="M143" i="14"/>
  <c r="M174" i="14"/>
  <c r="M166" i="14"/>
  <c r="L192" i="16"/>
  <c r="F28" i="4"/>
  <c r="G28" i="4"/>
  <c r="H28" i="4"/>
  <c r="I28" i="4"/>
  <c r="J28" i="4"/>
  <c r="K28" i="4"/>
  <c r="D27" i="4"/>
  <c r="A58" i="4"/>
  <c r="E59" i="4"/>
  <c r="F59" i="4"/>
  <c r="G59" i="4"/>
  <c r="H59" i="4"/>
  <c r="I59" i="4"/>
  <c r="J59" i="4"/>
  <c r="D58" i="4"/>
  <c r="K59" i="4"/>
  <c r="E90" i="4"/>
  <c r="A89" i="4"/>
  <c r="F90" i="4"/>
  <c r="G90" i="4"/>
  <c r="H90" i="4"/>
  <c r="I90" i="4"/>
  <c r="J90" i="4"/>
  <c r="D89" i="4"/>
  <c r="K90" i="4"/>
  <c r="E121" i="4"/>
  <c r="A120" i="4"/>
  <c r="F121" i="4"/>
  <c r="G121" i="4"/>
  <c r="H121" i="4"/>
  <c r="I121" i="4"/>
  <c r="J121" i="4"/>
  <c r="D120" i="4"/>
  <c r="K121" i="4"/>
  <c r="E152" i="4"/>
  <c r="A151" i="4"/>
  <c r="F152" i="4"/>
  <c r="G152" i="4"/>
  <c r="H152" i="4"/>
  <c r="I152" i="4"/>
  <c r="J152" i="4"/>
  <c r="D151" i="4"/>
  <c r="E182" i="4"/>
  <c r="K152" i="4"/>
  <c r="A27" i="10"/>
  <c r="B182" i="10"/>
  <c r="E28" i="10"/>
  <c r="F28" i="10"/>
  <c r="G28" i="10"/>
  <c r="H28" i="10"/>
  <c r="I28" i="10"/>
  <c r="J28" i="10"/>
  <c r="D27" i="10"/>
  <c r="K28" i="10"/>
  <c r="A58" i="10"/>
  <c r="E59" i="10"/>
  <c r="F59" i="10"/>
  <c r="G59" i="10"/>
  <c r="H59" i="10"/>
  <c r="I59" i="10"/>
  <c r="J59" i="10"/>
  <c r="D58" i="10"/>
  <c r="K59" i="10"/>
  <c r="E90" i="10"/>
  <c r="A89" i="10"/>
  <c r="F90" i="10"/>
  <c r="G90" i="10"/>
  <c r="H90" i="10"/>
  <c r="I90" i="10"/>
  <c r="J90" i="10"/>
  <c r="K90" i="10"/>
  <c r="D89" i="10"/>
  <c r="E121" i="10"/>
  <c r="A120" i="10"/>
  <c r="F121" i="10"/>
  <c r="G121" i="10"/>
  <c r="H121" i="10"/>
  <c r="I121" i="10"/>
  <c r="J121" i="10"/>
  <c r="D120" i="10"/>
  <c r="K121" i="10"/>
  <c r="E152" i="10"/>
  <c r="A151" i="10"/>
  <c r="F152" i="10"/>
  <c r="G152" i="10"/>
  <c r="H152" i="10"/>
  <c r="I152" i="10"/>
  <c r="J152" i="10"/>
  <c r="K152" i="10"/>
  <c r="D151" i="10"/>
  <c r="E182" i="10"/>
  <c r="E28" i="12"/>
  <c r="A27" i="12"/>
  <c r="B182" i="12"/>
  <c r="F28" i="12"/>
  <c r="G28" i="12"/>
  <c r="H28" i="12"/>
  <c r="I28" i="12"/>
  <c r="J28" i="12"/>
  <c r="D27" i="12"/>
  <c r="K28" i="12"/>
  <c r="A58" i="12"/>
  <c r="E59" i="12"/>
  <c r="F59" i="12"/>
  <c r="G59" i="12"/>
  <c r="H59" i="12"/>
  <c r="I59" i="12"/>
  <c r="J59" i="12"/>
  <c r="D58" i="12"/>
  <c r="K59" i="12"/>
  <c r="E90" i="12"/>
  <c r="A89" i="12"/>
  <c r="F90" i="12"/>
  <c r="G90" i="12"/>
  <c r="H90" i="12"/>
  <c r="I90" i="12"/>
  <c r="J90" i="12"/>
  <c r="D89" i="12"/>
  <c r="K90" i="12"/>
  <c r="A120" i="12"/>
  <c r="E121" i="12"/>
  <c r="F121" i="12"/>
  <c r="G121" i="12"/>
  <c r="H121" i="12"/>
  <c r="I121" i="12"/>
  <c r="J121" i="12"/>
  <c r="K121" i="12"/>
  <c r="D120" i="12"/>
  <c r="A151" i="12"/>
  <c r="E152" i="12"/>
  <c r="F152" i="12"/>
  <c r="G152" i="12"/>
  <c r="H152" i="12"/>
  <c r="I152" i="12"/>
  <c r="J152" i="12"/>
  <c r="K152" i="12"/>
  <c r="D151" i="12"/>
  <c r="E182" i="12"/>
  <c r="E28" i="14"/>
  <c r="A27" i="14"/>
  <c r="B182" i="14"/>
  <c r="F28" i="14"/>
  <c r="G28" i="14"/>
  <c r="H28" i="14"/>
  <c r="I28" i="14"/>
  <c r="J28" i="14"/>
  <c r="K28" i="14"/>
  <c r="D27" i="14"/>
  <c r="E59" i="14"/>
  <c r="A58" i="14"/>
  <c r="F59" i="14"/>
  <c r="G59" i="14"/>
  <c r="H59" i="14"/>
  <c r="I59" i="14"/>
  <c r="J59" i="14"/>
  <c r="D58" i="14"/>
  <c r="K59" i="14"/>
  <c r="E90" i="14"/>
  <c r="A89" i="14"/>
  <c r="F90" i="14"/>
  <c r="G90" i="14"/>
  <c r="H90" i="14"/>
  <c r="I90" i="14"/>
  <c r="J90" i="14"/>
  <c r="K90" i="14"/>
  <c r="D89" i="14"/>
  <c r="A120" i="14"/>
  <c r="E121" i="14"/>
  <c r="F121" i="14"/>
  <c r="G121" i="14"/>
  <c r="H121" i="14"/>
  <c r="I121" i="14"/>
  <c r="J121" i="14"/>
  <c r="K121" i="14"/>
  <c r="D120" i="14"/>
  <c r="A151" i="14"/>
  <c r="F152" i="14"/>
  <c r="G152" i="14"/>
  <c r="H152" i="14"/>
  <c r="I152" i="14"/>
  <c r="J152" i="14"/>
  <c r="K152" i="14"/>
  <c r="D151" i="14"/>
  <c r="E182" i="14"/>
  <c r="F29" i="16"/>
  <c r="E28" i="16"/>
  <c r="B182" i="16"/>
  <c r="G29" i="16"/>
  <c r="F28" i="16"/>
  <c r="G28" i="16"/>
  <c r="H29" i="16"/>
  <c r="H28" i="16"/>
  <c r="I29" i="16"/>
  <c r="I28" i="16"/>
  <c r="J29" i="16"/>
  <c r="K29" i="16"/>
  <c r="J28" i="16"/>
  <c r="E60" i="16"/>
  <c r="K28" i="16"/>
  <c r="D27" i="16"/>
  <c r="F60" i="16"/>
  <c r="E59" i="16"/>
  <c r="A58" i="16"/>
  <c r="G60" i="16"/>
  <c r="F59" i="16"/>
  <c r="H60" i="16"/>
  <c r="G59" i="16"/>
  <c r="I60" i="16"/>
  <c r="H59" i="16"/>
  <c r="J60" i="16"/>
  <c r="I59" i="16"/>
  <c r="K60" i="16"/>
  <c r="J59" i="16"/>
  <c r="E91" i="16"/>
  <c r="D58" i="16"/>
  <c r="K59" i="16"/>
  <c r="F91" i="16"/>
  <c r="E90" i="16"/>
  <c r="A89" i="16"/>
  <c r="G91" i="16"/>
  <c r="F90" i="16"/>
  <c r="H91" i="16"/>
  <c r="G90" i="16"/>
  <c r="I91" i="16"/>
  <c r="H90" i="16"/>
  <c r="I90" i="16"/>
  <c r="J91" i="16"/>
  <c r="K91" i="16"/>
  <c r="J90" i="16"/>
  <c r="E122" i="16"/>
  <c r="K90" i="16"/>
  <c r="D89" i="16"/>
  <c r="F122" i="16"/>
  <c r="E121" i="16"/>
  <c r="A120" i="16"/>
  <c r="F121" i="16"/>
  <c r="G122" i="16"/>
  <c r="H122" i="16"/>
  <c r="G121" i="16"/>
  <c r="I122" i="16"/>
  <c r="H121" i="16"/>
  <c r="J122" i="16"/>
  <c r="I121" i="16"/>
  <c r="K122" i="16"/>
  <c r="J121" i="16"/>
  <c r="K121" i="16"/>
  <c r="E153" i="16"/>
  <c r="D120" i="16"/>
  <c r="E152" i="16"/>
  <c r="F153" i="16"/>
  <c r="A151" i="16"/>
  <c r="G153" i="16"/>
  <c r="F152" i="16"/>
  <c r="H153" i="16"/>
  <c r="G152" i="16"/>
  <c r="I153" i="16"/>
  <c r="H152" i="16"/>
  <c r="J153" i="16"/>
  <c r="I152" i="16"/>
  <c r="K153" i="16"/>
  <c r="J152" i="16"/>
  <c r="K152" i="16"/>
  <c r="D151" i="16"/>
  <c r="E182" i="16"/>
  <c r="E29" i="18"/>
  <c r="A27" i="18"/>
  <c r="B182" i="18"/>
  <c r="F29" i="18"/>
  <c r="E28" i="18"/>
  <c r="G29" i="18"/>
  <c r="F28" i="18"/>
  <c r="H29" i="18"/>
  <c r="G28" i="18"/>
  <c r="H28" i="18"/>
  <c r="I29" i="18"/>
  <c r="J29" i="18"/>
  <c r="I28" i="18"/>
  <c r="K29" i="18"/>
  <c r="J28" i="18"/>
  <c r="D27" i="18"/>
  <c r="E60" i="18"/>
  <c r="K28" i="18"/>
  <c r="F60" i="18"/>
  <c r="E59" i="18"/>
  <c r="A58" i="18"/>
  <c r="G60" i="18"/>
  <c r="F59" i="18"/>
  <c r="G59" i="18"/>
  <c r="H60" i="18"/>
  <c r="I60" i="18"/>
  <c r="H59" i="18"/>
  <c r="I59" i="18"/>
  <c r="J60" i="18"/>
  <c r="K60" i="18"/>
  <c r="J59" i="18"/>
  <c r="D58" i="18"/>
  <c r="K59" i="18"/>
  <c r="E91" i="18"/>
  <c r="F91" i="18"/>
  <c r="E90" i="18"/>
  <c r="A89" i="18"/>
  <c r="G91" i="18"/>
  <c r="F90" i="18"/>
  <c r="H91" i="18"/>
  <c r="G90" i="18"/>
  <c r="I91" i="18"/>
  <c r="H90" i="18"/>
  <c r="J91" i="18"/>
  <c r="I90" i="18"/>
  <c r="K91" i="18"/>
  <c r="J90" i="18"/>
  <c r="K90" i="18"/>
  <c r="E122" i="18"/>
  <c r="D89" i="18"/>
  <c r="F122" i="18"/>
  <c r="E121" i="18"/>
  <c r="A120" i="18"/>
  <c r="G122" i="18"/>
  <c r="F121" i="18"/>
  <c r="H122" i="18"/>
  <c r="G121" i="18"/>
  <c r="H121" i="18"/>
  <c r="I122" i="18"/>
  <c r="J122" i="18"/>
  <c r="I121" i="18"/>
  <c r="J121" i="18"/>
  <c r="K122" i="18"/>
  <c r="D120" i="18"/>
  <c r="E153" i="18"/>
  <c r="K121" i="18"/>
  <c r="A151" i="18"/>
  <c r="F153" i="18"/>
  <c r="E152" i="18"/>
  <c r="F152" i="18"/>
  <c r="G153" i="18"/>
  <c r="H153" i="18"/>
  <c r="G152" i="18"/>
  <c r="I153" i="18"/>
  <c r="H152" i="18"/>
  <c r="I152" i="18"/>
  <c r="J153" i="18"/>
  <c r="J152" i="18"/>
  <c r="K153" i="18"/>
  <c r="D151" i="18"/>
  <c r="E182" i="18"/>
  <c r="K152" i="18"/>
  <c r="E29" i="19"/>
  <c r="E28" i="19"/>
  <c r="F29" i="19"/>
  <c r="A27" i="19"/>
  <c r="B182" i="19"/>
  <c r="F28" i="19"/>
  <c r="G29" i="19"/>
  <c r="G28" i="19"/>
  <c r="H29" i="19"/>
  <c r="I29" i="19"/>
  <c r="H28" i="19"/>
  <c r="I28" i="19"/>
  <c r="J29" i="19"/>
  <c r="K29" i="19"/>
  <c r="J28" i="19"/>
  <c r="E60" i="19"/>
  <c r="K28" i="19"/>
  <c r="D27" i="19"/>
  <c r="F60" i="19"/>
  <c r="E59" i="19"/>
  <c r="A58" i="19"/>
  <c r="G60" i="19"/>
  <c r="F59" i="19"/>
  <c r="H60" i="19"/>
  <c r="G59" i="19"/>
  <c r="I60" i="19"/>
  <c r="H59" i="19"/>
  <c r="I59" i="19"/>
  <c r="J60" i="19"/>
  <c r="J59" i="19"/>
  <c r="K60" i="19"/>
  <c r="E91" i="19"/>
  <c r="D58" i="19"/>
  <c r="K59" i="19"/>
  <c r="E90" i="19"/>
  <c r="A89" i="19"/>
  <c r="F91" i="19"/>
  <c r="F90" i="19"/>
  <c r="G91" i="19"/>
  <c r="G90" i="19"/>
  <c r="H91" i="19"/>
  <c r="H90" i="19"/>
  <c r="I91" i="19"/>
  <c r="J91" i="19"/>
  <c r="I90" i="19"/>
  <c r="K91" i="19"/>
  <c r="J90" i="19"/>
  <c r="D89" i="19"/>
  <c r="E122" i="19"/>
  <c r="K90" i="19"/>
  <c r="F122" i="19"/>
  <c r="E121" i="19"/>
  <c r="A120" i="19"/>
  <c r="G122" i="19"/>
  <c r="F121" i="19"/>
  <c r="G121" i="19"/>
  <c r="H122" i="19"/>
  <c r="H121" i="19"/>
  <c r="I122" i="19"/>
  <c r="I121" i="19"/>
  <c r="J122" i="19"/>
  <c r="J121" i="19"/>
  <c r="K122" i="19"/>
  <c r="D120" i="19"/>
  <c r="E153" i="19"/>
  <c r="K121" i="19"/>
  <c r="E152" i="19"/>
  <c r="F153" i="19"/>
  <c r="A151" i="19"/>
  <c r="G153" i="19"/>
  <c r="F152" i="19"/>
  <c r="G152" i="19"/>
  <c r="H153" i="19"/>
  <c r="H152" i="19"/>
  <c r="I153" i="19"/>
  <c r="I152" i="19"/>
  <c r="J153" i="19"/>
  <c r="K153" i="19"/>
  <c r="J152" i="19"/>
  <c r="D151" i="19"/>
  <c r="E182" i="19"/>
  <c r="K152" i="19"/>
  <c r="E29" i="20"/>
  <c r="A27" i="20"/>
  <c r="B182" i="20"/>
  <c r="F29" i="20"/>
  <c r="E28" i="20"/>
  <c r="F28" i="20"/>
  <c r="G29" i="20"/>
  <c r="H29" i="20"/>
  <c r="G28" i="20"/>
  <c r="H28" i="20"/>
  <c r="I29" i="20"/>
  <c r="I28" i="20"/>
  <c r="J29" i="20"/>
  <c r="J28" i="20"/>
  <c r="K29" i="20"/>
  <c r="E60" i="20"/>
  <c r="D27" i="20"/>
  <c r="K28" i="20"/>
  <c r="F60" i="20"/>
  <c r="A58" i="20"/>
  <c r="E59" i="20"/>
  <c r="G60" i="20"/>
  <c r="F59" i="20"/>
  <c r="G59" i="20"/>
  <c r="H60" i="20"/>
  <c r="H59" i="20"/>
  <c r="I60" i="20"/>
  <c r="I59" i="20"/>
  <c r="J60" i="20"/>
  <c r="J59" i="20"/>
  <c r="K60" i="20"/>
  <c r="E91" i="20"/>
  <c r="D58" i="20"/>
  <c r="K59" i="20"/>
  <c r="F91" i="20"/>
  <c r="A89" i="20"/>
  <c r="E90" i="20"/>
  <c r="G91" i="20"/>
  <c r="F90" i="20"/>
  <c r="H91" i="20"/>
  <c r="G90" i="20"/>
  <c r="I91" i="20"/>
  <c r="H90" i="20"/>
  <c r="J91" i="20"/>
  <c r="I90" i="20"/>
  <c r="K91" i="20"/>
  <c r="J90" i="20"/>
  <c r="E122" i="20"/>
  <c r="D89" i="20"/>
  <c r="K90" i="20"/>
  <c r="F122" i="20"/>
  <c r="E121" i="20"/>
  <c r="A120" i="20"/>
  <c r="F121" i="20"/>
  <c r="G122" i="20"/>
  <c r="H122" i="20"/>
  <c r="G121" i="20"/>
  <c r="I122" i="20"/>
  <c r="H121" i="20"/>
  <c r="J122" i="20"/>
  <c r="I121" i="20"/>
  <c r="J121" i="20"/>
  <c r="K122" i="20"/>
  <c r="K121" i="20"/>
  <c r="D120" i="20"/>
  <c r="E153" i="20"/>
  <c r="A151" i="20"/>
  <c r="E152" i="20"/>
  <c r="F153" i="20"/>
  <c r="F152" i="20"/>
  <c r="G153" i="20"/>
  <c r="G152" i="20"/>
  <c r="H153" i="20"/>
  <c r="I153" i="20"/>
  <c r="H152" i="20"/>
  <c r="J153" i="20"/>
  <c r="I152" i="20"/>
  <c r="K153" i="20"/>
  <c r="J152" i="20"/>
  <c r="K152" i="20"/>
  <c r="D151" i="20"/>
  <c r="E182" i="20"/>
  <c r="E29" i="22"/>
  <c r="F29" i="22" s="1"/>
  <c r="F28" i="22" s="1"/>
  <c r="M205" i="16"/>
  <c r="M204" i="16"/>
  <c r="M190" i="16"/>
  <c r="M189" i="16"/>
  <c r="M50" i="16"/>
  <c r="M38" i="16"/>
  <c r="L186" i="16"/>
  <c r="L189" i="16"/>
  <c r="M34" i="16"/>
  <c r="M206" i="16"/>
  <c r="M77" i="16"/>
  <c r="M73" i="16"/>
  <c r="M69" i="16"/>
  <c r="M61" i="16"/>
  <c r="M92" i="16"/>
  <c r="L184" i="16"/>
  <c r="L205" i="16"/>
  <c r="M112" i="16"/>
  <c r="M202" i="16"/>
  <c r="M100" i="16"/>
  <c r="M188" i="16"/>
  <c r="M65" i="16"/>
  <c r="M123" i="16"/>
  <c r="L196" i="16"/>
  <c r="M185" i="16"/>
  <c r="M139" i="16"/>
  <c r="L198" i="16"/>
  <c r="M197" i="16"/>
  <c r="M135" i="16"/>
  <c r="M131" i="16"/>
  <c r="M96" i="22"/>
  <c r="M200" i="22"/>
  <c r="L204" i="22"/>
  <c r="M112" i="22"/>
  <c r="M30" i="22"/>
  <c r="L192" i="18"/>
  <c r="L205" i="18"/>
  <c r="M166" i="18"/>
  <c r="L190" i="22"/>
  <c r="L206" i="22"/>
  <c r="L197" i="22"/>
  <c r="L188" i="22"/>
  <c r="M135" i="22"/>
  <c r="M158" i="18" l="1"/>
  <c r="M204" i="18"/>
  <c r="M162" i="18"/>
  <c r="M204" i="22"/>
  <c r="M104" i="22"/>
  <c r="M190" i="22"/>
  <c r="L185" i="16"/>
  <c r="M196" i="16"/>
  <c r="M201" i="16"/>
  <c r="L209" i="16"/>
  <c r="L188" i="16"/>
  <c r="L190" i="16"/>
  <c r="L193" i="16"/>
  <c r="L194" i="16"/>
  <c r="L197" i="16"/>
  <c r="L200" i="16"/>
  <c r="L201" i="16"/>
  <c r="L204" i="16"/>
  <c r="L206" i="16"/>
  <c r="L202" i="16"/>
  <c r="M184" i="16"/>
  <c r="M200" i="16"/>
  <c r="L210" i="16"/>
  <c r="M30" i="16"/>
  <c r="M46" i="16"/>
  <c r="M198" i="16"/>
  <c r="M200" i="14"/>
  <c r="M158" i="14"/>
  <c r="L194" i="14"/>
  <c r="L197" i="14"/>
  <c r="L204" i="14"/>
  <c r="M189" i="14"/>
  <c r="M186" i="14"/>
  <c r="M108" i="14"/>
  <c r="M205" i="14"/>
  <c r="M104" i="14"/>
  <c r="L193" i="14"/>
  <c r="L196" i="14"/>
  <c r="M206" i="14"/>
  <c r="L186" i="14"/>
  <c r="M190" i="14"/>
  <c r="M196" i="14"/>
  <c r="L210" i="14"/>
  <c r="L188" i="14"/>
  <c r="L206" i="14"/>
  <c r="N65" i="14"/>
  <c r="B96" i="14" s="1"/>
  <c r="N96" i="14" s="1"/>
  <c r="B127" i="14" s="1"/>
  <c r="N127" i="14" s="1"/>
  <c r="B158" i="14" s="1"/>
  <c r="N158" i="14" s="1"/>
  <c r="B34" i="16" s="1"/>
  <c r="N34" i="16" s="1"/>
  <c r="B65" i="16" s="1"/>
  <c r="N65" i="16" s="1"/>
  <c r="B96" i="16" s="1"/>
  <c r="N96" i="16" s="1"/>
  <c r="B127" i="16" s="1"/>
  <c r="N127" i="16" s="1"/>
  <c r="B158" i="16" s="1"/>
  <c r="N158" i="16" s="1"/>
  <c r="B34" i="18" s="1"/>
  <c r="N34" i="18" s="1"/>
  <c r="B65" i="18" s="1"/>
  <c r="N65" i="18" s="1"/>
  <c r="B96" i="18" s="1"/>
  <c r="N96" i="18" s="1"/>
  <c r="B127" i="18" s="1"/>
  <c r="N127" i="18" s="1"/>
  <c r="B158" i="18" s="1"/>
  <c r="N158" i="18" s="1"/>
  <c r="B34" i="19" s="1"/>
  <c r="N34" i="19" s="1"/>
  <c r="B65" i="19" s="1"/>
  <c r="N65" i="19" s="1"/>
  <c r="B96" i="19" s="1"/>
  <c r="N96" i="19" s="1"/>
  <c r="B127" i="19" s="1"/>
  <c r="N127" i="19" s="1"/>
  <c r="B158" i="19" s="1"/>
  <c r="N158" i="19" s="1"/>
  <c r="B34" i="20" s="1"/>
  <c r="N34" i="20" s="1"/>
  <c r="B65" i="20" s="1"/>
  <c r="N65" i="20" s="1"/>
  <c r="B96" i="20" s="1"/>
  <c r="N96" i="20" s="1"/>
  <c r="B127" i="20" s="1"/>
  <c r="N127" i="20" s="1"/>
  <c r="B158" i="20" s="1"/>
  <c r="N158" i="20" s="1"/>
  <c r="B34" i="22" s="1"/>
  <c r="N34" i="22" s="1"/>
  <c r="B65" i="22" s="1"/>
  <c r="N65" i="22" s="1"/>
  <c r="B96" i="22" s="1"/>
  <c r="N96" i="22" s="1"/>
  <c r="B127" i="22" s="1"/>
  <c r="N127" i="22" s="1"/>
  <c r="B158" i="22" s="1"/>
  <c r="L190" i="14"/>
  <c r="L200" i="14"/>
  <c r="L202" i="14"/>
  <c r="N77" i="14"/>
  <c r="B108" i="14" s="1"/>
  <c r="L205" i="14"/>
  <c r="L192" i="14"/>
  <c r="L198" i="14"/>
  <c r="N61" i="14"/>
  <c r="B92" i="14" s="1"/>
  <c r="N92" i="14" s="1"/>
  <c r="B123" i="14" s="1"/>
  <c r="N123" i="14" s="1"/>
  <c r="B154" i="14" s="1"/>
  <c r="N154" i="14" s="1"/>
  <c r="B30" i="16" s="1"/>
  <c r="N69" i="14"/>
  <c r="B100" i="14" s="1"/>
  <c r="N100" i="14" s="1"/>
  <c r="B131" i="14" s="1"/>
  <c r="N131" i="14" s="1"/>
  <c r="B162" i="14" s="1"/>
  <c r="N162" i="14" s="1"/>
  <c r="B38" i="16" s="1"/>
  <c r="N38" i="16" s="1"/>
  <c r="B69" i="16" s="1"/>
  <c r="N69" i="16" s="1"/>
  <c r="B100" i="16" s="1"/>
  <c r="N100" i="16" s="1"/>
  <c r="B131" i="16" s="1"/>
  <c r="N131" i="16" s="1"/>
  <c r="B162" i="16" s="1"/>
  <c r="N162" i="16" s="1"/>
  <c r="B38" i="18" s="1"/>
  <c r="N38" i="18" s="1"/>
  <c r="B69" i="18" s="1"/>
  <c r="N69" i="18" s="1"/>
  <c r="B100" i="18" s="1"/>
  <c r="N100" i="18" s="1"/>
  <c r="B131" i="18" s="1"/>
  <c r="N131" i="18" s="1"/>
  <c r="B162" i="18" s="1"/>
  <c r="N162" i="18" s="1"/>
  <c r="B38" i="19" s="1"/>
  <c r="N38" i="19" s="1"/>
  <c r="B69" i="19" s="1"/>
  <c r="N69" i="19" s="1"/>
  <c r="B100" i="19" s="1"/>
  <c r="N100" i="19" s="1"/>
  <c r="B131" i="19" s="1"/>
  <c r="N131" i="19" s="1"/>
  <c r="B162" i="19" s="1"/>
  <c r="N162" i="19" s="1"/>
  <c r="B38" i="20" s="1"/>
  <c r="N38" i="20" s="1"/>
  <c r="B69" i="20" s="1"/>
  <c r="N69" i="20" s="1"/>
  <c r="B100" i="20" s="1"/>
  <c r="N100" i="20" s="1"/>
  <c r="B131" i="20" s="1"/>
  <c r="N131" i="20" s="1"/>
  <c r="B162" i="20" s="1"/>
  <c r="N162" i="20" s="1"/>
  <c r="B38" i="22" s="1"/>
  <c r="M50" i="14"/>
  <c r="N50" i="14" s="1"/>
  <c r="B81" i="14" s="1"/>
  <c r="N81" i="14" s="1"/>
  <c r="B112" i="14" s="1"/>
  <c r="N112" i="14" s="1"/>
  <c r="B143" i="14" s="1"/>
  <c r="N143" i="14" s="1"/>
  <c r="B174" i="14" s="1"/>
  <c r="N174" i="14" s="1"/>
  <c r="B50" i="16" s="1"/>
  <c r="N50" i="16" s="1"/>
  <c r="B81" i="16" s="1"/>
  <c r="N81" i="16" s="1"/>
  <c r="B112" i="16" s="1"/>
  <c r="N112" i="16" s="1"/>
  <c r="B143" i="16" s="1"/>
  <c r="N143" i="16" s="1"/>
  <c r="B174" i="16" s="1"/>
  <c r="N174" i="16" s="1"/>
  <c r="B50" i="18" s="1"/>
  <c r="N50" i="18" s="1"/>
  <c r="B81" i="18" s="1"/>
  <c r="N81" i="18" s="1"/>
  <c r="B112" i="18" s="1"/>
  <c r="N112" i="18" s="1"/>
  <c r="B143" i="18" s="1"/>
  <c r="N143" i="18" s="1"/>
  <c r="B174" i="18" s="1"/>
  <c r="N174" i="18" s="1"/>
  <c r="B50" i="19" s="1"/>
  <c r="N50" i="19" s="1"/>
  <c r="B81" i="19" s="1"/>
  <c r="N81" i="19" s="1"/>
  <c r="B112" i="19" s="1"/>
  <c r="N112" i="19" s="1"/>
  <c r="B143" i="19" s="1"/>
  <c r="N143" i="19" s="1"/>
  <c r="B174" i="19" s="1"/>
  <c r="N174" i="19" s="1"/>
  <c r="B50" i="20" s="1"/>
  <c r="N50" i="20" s="1"/>
  <c r="B81" i="20" s="1"/>
  <c r="N81" i="20" s="1"/>
  <c r="B112" i="20" s="1"/>
  <c r="N112" i="20" s="1"/>
  <c r="B143" i="20" s="1"/>
  <c r="N143" i="20" s="1"/>
  <c r="B174" i="20" s="1"/>
  <c r="N174" i="20" s="1"/>
  <c r="B50" i="22" s="1"/>
  <c r="M194" i="14"/>
  <c r="M42" i="14"/>
  <c r="N42" i="14" s="1"/>
  <c r="B73" i="14" s="1"/>
  <c r="N73" i="14" s="1"/>
  <c r="B104" i="14" s="1"/>
  <c r="N104" i="14" s="1"/>
  <c r="B135" i="14" s="1"/>
  <c r="N135" i="14" s="1"/>
  <c r="B166" i="14" s="1"/>
  <c r="N166" i="14" s="1"/>
  <c r="B42" i="16" s="1"/>
  <c r="N42" i="16" s="1"/>
  <c r="B73" i="16" s="1"/>
  <c r="N73" i="16" s="1"/>
  <c r="B104" i="16" s="1"/>
  <c r="N104" i="16" s="1"/>
  <c r="B135" i="16" s="1"/>
  <c r="N135" i="16" s="1"/>
  <c r="B166" i="16" s="1"/>
  <c r="N166" i="16" s="1"/>
  <c r="B42" i="18" s="1"/>
  <c r="N42" i="18" s="1"/>
  <c r="B73" i="18" s="1"/>
  <c r="N73" i="18" s="1"/>
  <c r="B104" i="18" s="1"/>
  <c r="N104" i="18" s="1"/>
  <c r="B135" i="18" s="1"/>
  <c r="N135" i="18" s="1"/>
  <c r="B166" i="18" s="1"/>
  <c r="N166" i="18" s="1"/>
  <c r="B42" i="19" s="1"/>
  <c r="N42" i="19" s="1"/>
  <c r="B73" i="19" s="1"/>
  <c r="N73" i="19" s="1"/>
  <c r="B104" i="19" s="1"/>
  <c r="N104" i="19" s="1"/>
  <c r="B135" i="19" s="1"/>
  <c r="N135" i="19" s="1"/>
  <c r="B166" i="19" s="1"/>
  <c r="N166" i="19" s="1"/>
  <c r="B42" i="20" s="1"/>
  <c r="N42" i="20" s="1"/>
  <c r="B73" i="20" s="1"/>
  <c r="N73" i="20" s="1"/>
  <c r="B104" i="20" s="1"/>
  <c r="N104" i="20" s="1"/>
  <c r="B135" i="20" s="1"/>
  <c r="N135" i="20" s="1"/>
  <c r="B166" i="20" s="1"/>
  <c r="N166" i="20" s="1"/>
  <c r="B42" i="22" s="1"/>
  <c r="N42" i="22" s="1"/>
  <c r="B73" i="22" s="1"/>
  <c r="N73" i="22" s="1"/>
  <c r="B104" i="22" s="1"/>
  <c r="M202" i="22"/>
  <c r="M170" i="22"/>
  <c r="M201" i="22"/>
  <c r="L194" i="22"/>
  <c r="L193" i="22"/>
  <c r="M193" i="22"/>
  <c r="M131" i="22"/>
  <c r="L196" i="22"/>
  <c r="M197" i="22"/>
  <c r="M92" i="22"/>
  <c r="L192" i="22"/>
  <c r="L205" i="22"/>
  <c r="L202" i="22"/>
  <c r="M143" i="22"/>
  <c r="L185" i="22"/>
  <c r="M189" i="22"/>
  <c r="M46" i="22"/>
  <c r="M38" i="22"/>
  <c r="L189" i="22"/>
  <c r="L209" i="22"/>
  <c r="M81" i="22"/>
  <c r="M100" i="22"/>
  <c r="M154" i="22"/>
  <c r="M205" i="22"/>
  <c r="M194" i="22"/>
  <c r="M50" i="22"/>
  <c r="M206" i="22"/>
  <c r="M192" i="22"/>
  <c r="M198" i="22"/>
  <c r="L210" i="22"/>
  <c r="A27" i="22"/>
  <c r="B182" i="22" s="1"/>
  <c r="E28" i="22"/>
  <c r="M188" i="22"/>
  <c r="G29" i="22"/>
  <c r="L186" i="22"/>
  <c r="M174" i="22"/>
  <c r="M158" i="22"/>
  <c r="L201" i="22"/>
  <c r="L198" i="22"/>
  <c r="M162" i="22"/>
  <c r="M166" i="22"/>
  <c r="M196" i="22"/>
  <c r="N104" i="22" l="1"/>
  <c r="B135" i="22" s="1"/>
  <c r="N135" i="22" s="1"/>
  <c r="B166" i="22" s="1"/>
  <c r="N166" i="22" s="1"/>
  <c r="B42" i="24" s="1"/>
  <c r="N42" i="24" s="1"/>
  <c r="B73" i="24" s="1"/>
  <c r="N73" i="24" s="1"/>
  <c r="B104" i="24" s="1"/>
  <c r="N104" i="24" s="1"/>
  <c r="B135" i="24" s="1"/>
  <c r="N135" i="24" s="1"/>
  <c r="B166" i="24" s="1"/>
  <c r="N166" i="24" s="1"/>
  <c r="B42" i="26" s="1"/>
  <c r="N42" i="26" s="1"/>
  <c r="B73" i="26" s="1"/>
  <c r="N73" i="26" s="1"/>
  <c r="B104" i="26" s="1"/>
  <c r="N104" i="26" s="1"/>
  <c r="B135" i="26" s="1"/>
  <c r="N135" i="26" s="1"/>
  <c r="B166" i="26" s="1"/>
  <c r="N166" i="26" s="1"/>
  <c r="N30" i="16"/>
  <c r="B61" i="16" s="1"/>
  <c r="N61" i="16" s="1"/>
  <c r="B92" i="16" s="1"/>
  <c r="N92" i="16" s="1"/>
  <c r="B123" i="16" s="1"/>
  <c r="N123" i="16" s="1"/>
  <c r="B154" i="16" s="1"/>
  <c r="N154" i="16" s="1"/>
  <c r="B30" i="18" s="1"/>
  <c r="N30" i="18" s="1"/>
  <c r="B61" i="18" s="1"/>
  <c r="N61" i="18" s="1"/>
  <c r="B92" i="18" s="1"/>
  <c r="N92" i="18" s="1"/>
  <c r="B123" i="18" s="1"/>
  <c r="N123" i="18" s="1"/>
  <c r="B154" i="18" s="1"/>
  <c r="N154" i="18" s="1"/>
  <c r="B30" i="19" s="1"/>
  <c r="N30" i="19" s="1"/>
  <c r="B61" i="19" s="1"/>
  <c r="N61" i="19" s="1"/>
  <c r="B92" i="19" s="1"/>
  <c r="N92" i="19" s="1"/>
  <c r="B123" i="19" s="1"/>
  <c r="N123" i="19" s="1"/>
  <c r="B154" i="19" s="1"/>
  <c r="N154" i="19" s="1"/>
  <c r="B30" i="20" s="1"/>
  <c r="N30" i="20" s="1"/>
  <c r="B61" i="20" s="1"/>
  <c r="N61" i="20" s="1"/>
  <c r="B92" i="20" s="1"/>
  <c r="N92" i="20" s="1"/>
  <c r="B123" i="20" s="1"/>
  <c r="N123" i="20" s="1"/>
  <c r="B154" i="20" s="1"/>
  <c r="N154" i="20" s="1"/>
  <c r="B30" i="22" s="1"/>
  <c r="N30" i="22" s="1"/>
  <c r="B61" i="22" s="1"/>
  <c r="N61" i="22" s="1"/>
  <c r="B92" i="22" s="1"/>
  <c r="N92" i="22" s="1"/>
  <c r="B123" i="22" s="1"/>
  <c r="N123" i="22" s="1"/>
  <c r="B154" i="22" s="1"/>
  <c r="N154" i="22" s="1"/>
  <c r="B30" i="24" s="1"/>
  <c r="N30" i="24" s="1"/>
  <c r="B61" i="24" s="1"/>
  <c r="N61" i="24" s="1"/>
  <c r="B92" i="24" s="1"/>
  <c r="N92" i="24" s="1"/>
  <c r="B123" i="24" s="1"/>
  <c r="N123" i="24" s="1"/>
  <c r="B154" i="24" s="1"/>
  <c r="N154" i="24" s="1"/>
  <c r="B30" i="26" s="1"/>
  <c r="N30" i="26" s="1"/>
  <c r="B61" i="26" s="1"/>
  <c r="N61" i="26" s="1"/>
  <c r="B92" i="26" s="1"/>
  <c r="N92" i="26" s="1"/>
  <c r="B123" i="26" s="1"/>
  <c r="N123" i="26" s="1"/>
  <c r="B154" i="26" s="1"/>
  <c r="N154" i="26" s="1"/>
  <c r="N108" i="14"/>
  <c r="B139" i="14" s="1"/>
  <c r="N139" i="14" s="1"/>
  <c r="B170" i="14" s="1"/>
  <c r="N170" i="14" s="1"/>
  <c r="B46" i="16" s="1"/>
  <c r="N46" i="16" s="1"/>
  <c r="B77" i="16" s="1"/>
  <c r="N77" i="16" s="1"/>
  <c r="B108" i="16" s="1"/>
  <c r="N108" i="16" s="1"/>
  <c r="B139" i="16" s="1"/>
  <c r="N139" i="16" s="1"/>
  <c r="B170" i="16" s="1"/>
  <c r="N170" i="16" s="1"/>
  <c r="B46" i="18" s="1"/>
  <c r="N46" i="18" s="1"/>
  <c r="B77" i="18" s="1"/>
  <c r="N77" i="18" s="1"/>
  <c r="B108" i="18" s="1"/>
  <c r="N108" i="18" s="1"/>
  <c r="B139" i="18" s="1"/>
  <c r="N139" i="18" s="1"/>
  <c r="B170" i="18" s="1"/>
  <c r="N170" i="18" s="1"/>
  <c r="B46" i="19" s="1"/>
  <c r="N46" i="19" s="1"/>
  <c r="B77" i="19" s="1"/>
  <c r="N77" i="19" s="1"/>
  <c r="B108" i="19" s="1"/>
  <c r="N108" i="19" s="1"/>
  <c r="B139" i="19" s="1"/>
  <c r="N139" i="19" s="1"/>
  <c r="B170" i="19" s="1"/>
  <c r="N170" i="19" s="1"/>
  <c r="B46" i="20" s="1"/>
  <c r="N46" i="20" s="1"/>
  <c r="B77" i="20" s="1"/>
  <c r="N77" i="20" s="1"/>
  <c r="B108" i="20" s="1"/>
  <c r="N108" i="20" s="1"/>
  <c r="B139" i="20" s="1"/>
  <c r="N139" i="20" s="1"/>
  <c r="B170" i="20" s="1"/>
  <c r="N170" i="20" s="1"/>
  <c r="B46" i="22" s="1"/>
  <c r="N46" i="22" s="1"/>
  <c r="B77" i="22" s="1"/>
  <c r="N77" i="22" s="1"/>
  <c r="B108" i="22" s="1"/>
  <c r="N108" i="22" s="1"/>
  <c r="B139" i="22" s="1"/>
  <c r="N139" i="22" s="1"/>
  <c r="B170" i="22" s="1"/>
  <c r="N170" i="22" s="1"/>
  <c r="B46" i="24" s="1"/>
  <c r="N46" i="24" s="1"/>
  <c r="B77" i="24" s="1"/>
  <c r="N77" i="24" s="1"/>
  <c r="B108" i="24" s="1"/>
  <c r="N108" i="24" s="1"/>
  <c r="B139" i="24" s="1"/>
  <c r="N139" i="24" s="1"/>
  <c r="B170" i="24" s="1"/>
  <c r="N170" i="24" s="1"/>
  <c r="B46" i="26" s="1"/>
  <c r="N46" i="26" s="1"/>
  <c r="B77" i="26" s="1"/>
  <c r="N77" i="26" s="1"/>
  <c r="B108" i="26" s="1"/>
  <c r="N108" i="26" s="1"/>
  <c r="B139" i="26" s="1"/>
  <c r="N139" i="26" s="1"/>
  <c r="B170" i="26" s="1"/>
  <c r="N170" i="26" s="1"/>
  <c r="N38" i="22"/>
  <c r="B69" i="22" s="1"/>
  <c r="N69" i="22" s="1"/>
  <c r="B100" i="22" s="1"/>
  <c r="N100" i="22" s="1"/>
  <c r="B131" i="22" s="1"/>
  <c r="N131" i="22" s="1"/>
  <c r="B162" i="22" s="1"/>
  <c r="N162" i="22" s="1"/>
  <c r="B38" i="24" s="1"/>
  <c r="N38" i="24" s="1"/>
  <c r="B69" i="24" s="1"/>
  <c r="N69" i="24" s="1"/>
  <c r="B100" i="24" s="1"/>
  <c r="N100" i="24" s="1"/>
  <c r="B131" i="24" s="1"/>
  <c r="N131" i="24" s="1"/>
  <c r="B162" i="24" s="1"/>
  <c r="N162" i="24" s="1"/>
  <c r="B38" i="26" s="1"/>
  <c r="N38" i="26" s="1"/>
  <c r="B69" i="26" s="1"/>
  <c r="N69" i="26" s="1"/>
  <c r="B100" i="26" s="1"/>
  <c r="N100" i="26" s="1"/>
  <c r="B131" i="26" s="1"/>
  <c r="N131" i="26" s="1"/>
  <c r="B162" i="26" s="1"/>
  <c r="N162" i="26" s="1"/>
  <c r="N50" i="22"/>
  <c r="B81" i="22" s="1"/>
  <c r="N81" i="22" s="1"/>
  <c r="B112" i="22" s="1"/>
  <c r="N112" i="22" s="1"/>
  <c r="B143" i="22" s="1"/>
  <c r="N143" i="22" s="1"/>
  <c r="B174" i="22" s="1"/>
  <c r="N174" i="22" s="1"/>
  <c r="B50" i="24" s="1"/>
  <c r="N50" i="24" s="1"/>
  <c r="B81" i="24" s="1"/>
  <c r="N81" i="24" s="1"/>
  <c r="B112" i="24" s="1"/>
  <c r="N112" i="24" s="1"/>
  <c r="B143" i="24" s="1"/>
  <c r="N143" i="24" s="1"/>
  <c r="B174" i="24" s="1"/>
  <c r="N174" i="24" s="1"/>
  <c r="B50" i="26" s="1"/>
  <c r="N50" i="26" s="1"/>
  <c r="B81" i="26" s="1"/>
  <c r="N81" i="26" s="1"/>
  <c r="B112" i="26" s="1"/>
  <c r="N112" i="26" s="1"/>
  <c r="B143" i="26" s="1"/>
  <c r="N143" i="26" s="1"/>
  <c r="B174" i="26" s="1"/>
  <c r="N174" i="26" s="1"/>
  <c r="N158" i="22"/>
  <c r="B34" i="24" s="1"/>
  <c r="N34" i="24" s="1"/>
  <c r="B65" i="24" s="1"/>
  <c r="N65" i="24" s="1"/>
  <c r="B96" i="24" s="1"/>
  <c r="N96" i="24" s="1"/>
  <c r="B127" i="24" s="1"/>
  <c r="N127" i="24" s="1"/>
  <c r="B158" i="24" s="1"/>
  <c r="N158" i="24" s="1"/>
  <c r="B34" i="26" s="1"/>
  <c r="N34" i="26" s="1"/>
  <c r="B65" i="26" s="1"/>
  <c r="N65" i="26" s="1"/>
  <c r="B96" i="26" s="1"/>
  <c r="N96" i="26" s="1"/>
  <c r="B127" i="26" s="1"/>
  <c r="N127" i="26" s="1"/>
  <c r="B158" i="26" s="1"/>
  <c r="N158" i="26" s="1"/>
  <c r="G28" i="22"/>
  <c r="H29" i="22"/>
  <c r="B3" i="8" l="1"/>
  <c r="F1" i="8" s="1"/>
  <c r="H28" i="22"/>
  <c r="I29" i="22"/>
  <c r="B6" i="8" l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J29" i="22"/>
  <c r="I28" i="22"/>
  <c r="J28" i="22" l="1"/>
  <c r="K29" i="22"/>
  <c r="E60" i="22" l="1"/>
  <c r="D27" i="22"/>
  <c r="K28" i="22"/>
  <c r="A58" i="22" l="1"/>
  <c r="F60" i="22"/>
  <c r="E59" i="22"/>
  <c r="F59" i="22" l="1"/>
  <c r="G60" i="22"/>
  <c r="G59" i="22" l="1"/>
  <c r="H60" i="22"/>
  <c r="I60" i="22" l="1"/>
  <c r="H59" i="22"/>
  <c r="J60" i="22" l="1"/>
  <c r="I59" i="22"/>
  <c r="J59" i="22" l="1"/>
  <c r="K60" i="22"/>
  <c r="K59" i="22" l="1"/>
  <c r="E91" i="22"/>
  <c r="D58" i="22"/>
  <c r="E90" i="22" l="1"/>
  <c r="F91" i="22"/>
  <c r="A89" i="22"/>
  <c r="F90" i="22" l="1"/>
  <c r="G91" i="22"/>
  <c r="H91" i="22" l="1"/>
  <c r="G90" i="22"/>
  <c r="I91" i="22" l="1"/>
  <c r="H90" i="22"/>
  <c r="I90" i="22" l="1"/>
  <c r="J91" i="22"/>
  <c r="K91" i="22" l="1"/>
  <c r="J90" i="22"/>
  <c r="E122" i="22" l="1"/>
  <c r="D89" i="22"/>
  <c r="K90" i="22"/>
  <c r="A120" i="22" l="1"/>
  <c r="F122" i="22"/>
  <c r="E121" i="22"/>
  <c r="F121" i="22" l="1"/>
  <c r="G122" i="22"/>
  <c r="G121" i="22" l="1"/>
  <c r="H122" i="22"/>
  <c r="I122" i="22" l="1"/>
  <c r="H121" i="22"/>
  <c r="I121" i="22" l="1"/>
  <c r="J122" i="22"/>
  <c r="K122" i="22" l="1"/>
  <c r="J121" i="22"/>
  <c r="D120" i="22" l="1"/>
  <c r="E153" i="22"/>
  <c r="K121" i="22"/>
  <c r="F153" i="22" l="1"/>
  <c r="E152" i="22"/>
  <c r="A151" i="22"/>
  <c r="G153" i="22" l="1"/>
  <c r="F152" i="22"/>
  <c r="H153" i="22" l="1"/>
  <c r="G152" i="22"/>
  <c r="I153" i="22" l="1"/>
  <c r="H152" i="22"/>
  <c r="J153" i="22" l="1"/>
  <c r="I152" i="22"/>
  <c r="K153" i="22" l="1"/>
  <c r="J152" i="22"/>
  <c r="K152" i="22" l="1"/>
  <c r="E29" i="24"/>
  <c r="D151" i="22"/>
  <c r="E182" i="22" s="1"/>
  <c r="E28" i="24" l="1"/>
  <c r="A27" i="24"/>
  <c r="B182" i="24" s="1"/>
  <c r="F29" i="24"/>
  <c r="F28" i="24" l="1"/>
  <c r="G29" i="24"/>
  <c r="H29" i="24" l="1"/>
  <c r="G28" i="24"/>
  <c r="H28" i="24" l="1"/>
  <c r="I29" i="24"/>
  <c r="I28" i="24" l="1"/>
  <c r="J29" i="24"/>
  <c r="K29" i="24" l="1"/>
  <c r="J28" i="24"/>
  <c r="E60" i="24" l="1"/>
  <c r="K28" i="24"/>
  <c r="D27" i="24"/>
  <c r="E59" i="24" l="1"/>
  <c r="A58" i="24"/>
  <c r="F60" i="24"/>
  <c r="G60" i="24" l="1"/>
  <c r="F59" i="24"/>
  <c r="H60" i="24" l="1"/>
  <c r="G59" i="24"/>
  <c r="H59" i="24" l="1"/>
  <c r="I60" i="24"/>
  <c r="J60" i="24" l="1"/>
  <c r="I59" i="24"/>
  <c r="J59" i="24" l="1"/>
  <c r="K60" i="24"/>
  <c r="D58" i="24" l="1"/>
  <c r="K59" i="24"/>
  <c r="E91" i="24"/>
  <c r="F91" i="24" l="1"/>
  <c r="E90" i="24"/>
  <c r="A89" i="24"/>
  <c r="G91" i="24" l="1"/>
  <c r="F90" i="24"/>
  <c r="G90" i="24" l="1"/>
  <c r="H91" i="24"/>
  <c r="H90" i="24" l="1"/>
  <c r="I91" i="24"/>
  <c r="J91" i="24" l="1"/>
  <c r="I90" i="24"/>
  <c r="J90" i="24" l="1"/>
  <c r="K91" i="24"/>
  <c r="D89" i="24" l="1"/>
  <c r="E122" i="24"/>
  <c r="K90" i="24"/>
  <c r="A120" i="24" l="1"/>
  <c r="F122" i="24"/>
  <c r="E121" i="24"/>
  <c r="F121" i="24" l="1"/>
  <c r="G122" i="24"/>
  <c r="G121" i="24" l="1"/>
  <c r="H122" i="24"/>
  <c r="H121" i="24" l="1"/>
  <c r="I122" i="24"/>
  <c r="J122" i="24" l="1"/>
  <c r="I121" i="24"/>
  <c r="K122" i="24" l="1"/>
  <c r="J121" i="24"/>
  <c r="D120" i="24" l="1"/>
  <c r="K121" i="24"/>
  <c r="E153" i="24"/>
  <c r="F153" i="24" l="1"/>
  <c r="E152" i="24"/>
  <c r="A151" i="24"/>
  <c r="F152" i="24" l="1"/>
  <c r="G153" i="24"/>
  <c r="G152" i="24" l="1"/>
  <c r="H153" i="24"/>
  <c r="I153" i="24" l="1"/>
  <c r="H152" i="24"/>
  <c r="J153" i="24" l="1"/>
  <c r="I152" i="24"/>
  <c r="K153" i="24" l="1"/>
  <c r="J152" i="24"/>
  <c r="D151" i="24" l="1"/>
  <c r="E182" i="24" s="1"/>
  <c r="K152" i="24"/>
  <c r="E29" i="26"/>
  <c r="A27" i="26" l="1"/>
  <c r="B182" i="26" s="1"/>
  <c r="E28" i="26"/>
  <c r="F29" i="26"/>
  <c r="G29" i="26" l="1"/>
  <c r="F28" i="26"/>
  <c r="H29" i="26" l="1"/>
  <c r="G28" i="26"/>
  <c r="H28" i="26" l="1"/>
  <c r="I29" i="26"/>
  <c r="I28" i="26" l="1"/>
  <c r="J29" i="26"/>
  <c r="K29" i="26" l="1"/>
  <c r="J28" i="26"/>
  <c r="K28" i="26" l="1"/>
  <c r="E60" i="26"/>
  <c r="D27" i="26"/>
  <c r="F60" i="26" l="1"/>
  <c r="E59" i="26"/>
  <c r="A58" i="26"/>
  <c r="G60" i="26" l="1"/>
  <c r="F59" i="26"/>
  <c r="H60" i="26" l="1"/>
  <c r="G59" i="26"/>
  <c r="I60" i="26" l="1"/>
  <c r="H59" i="26"/>
  <c r="J60" i="26" l="1"/>
  <c r="I59" i="26"/>
  <c r="J59" i="26" l="1"/>
  <c r="K60" i="26"/>
  <c r="K59" i="26" l="1"/>
  <c r="D58" i="26"/>
  <c r="E91" i="26"/>
  <c r="F91" i="26" l="1"/>
  <c r="A89" i="26"/>
  <c r="E90" i="26"/>
  <c r="F90" i="26" l="1"/>
  <c r="G91" i="26"/>
  <c r="H91" i="26" l="1"/>
  <c r="G90" i="26"/>
  <c r="H90" i="26" l="1"/>
  <c r="I91" i="26"/>
  <c r="J91" i="26" l="1"/>
  <c r="I90" i="26"/>
  <c r="K91" i="26" l="1"/>
  <c r="J90" i="26"/>
  <c r="D89" i="26" l="1"/>
  <c r="K90" i="26"/>
  <c r="E122" i="26"/>
  <c r="A120" i="26" l="1"/>
  <c r="F122" i="26"/>
  <c r="E121" i="26"/>
  <c r="G122" i="26" l="1"/>
  <c r="F121" i="26"/>
  <c r="H122" i="26" l="1"/>
  <c r="G121" i="26"/>
  <c r="I122" i="26" l="1"/>
  <c r="H121" i="26"/>
  <c r="J122" i="26" l="1"/>
  <c r="I121" i="26"/>
  <c r="J121" i="26" l="1"/>
  <c r="K122" i="26"/>
  <c r="D120" i="26" l="1"/>
  <c r="E153" i="26"/>
  <c r="K121" i="26"/>
  <c r="F153" i="26" l="1"/>
  <c r="A151" i="26"/>
  <c r="E152" i="26"/>
  <c r="G153" i="26" l="1"/>
  <c r="F152" i="26"/>
  <c r="H153" i="26" l="1"/>
  <c r="G152" i="26"/>
  <c r="H152" i="26" l="1"/>
  <c r="I153" i="26"/>
  <c r="I152" i="26" l="1"/>
  <c r="J153" i="26"/>
  <c r="J152" i="26" l="1"/>
  <c r="K153" i="26"/>
  <c r="K152" i="26" l="1"/>
  <c r="D151" i="26"/>
  <c r="E182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Rich</author>
  </authors>
  <commentList>
    <comment ref="E127" authorId="0" shapeId="0" xr:uid="{B3C1E609-2C5E-476F-A01A-53463CD38B5F}">
      <text>
        <r>
          <rPr>
            <b/>
            <sz val="9"/>
            <color indexed="81"/>
            <rFont val="Tahoma"/>
            <charset val="1"/>
          </rPr>
          <t>Kyle Rich:</t>
        </r>
        <r>
          <rPr>
            <sz val="9"/>
            <color indexed="81"/>
            <rFont val="Tahoma"/>
            <charset val="1"/>
          </rPr>
          <t xml:space="preserve">
gave myself a point for spending &gt;1 hour on the phone with apple trying to fix my screen time</t>
        </r>
      </text>
    </comment>
  </commentList>
</comments>
</file>

<file path=xl/sharedStrings.xml><?xml version="1.0" encoding="utf-8"?>
<sst xmlns="http://schemas.openxmlformats.org/spreadsheetml/2006/main" count="2638" uniqueCount="83">
  <si>
    <t>STARTING DATE:</t>
  </si>
  <si>
    <t>Note: If You Change Start Date, Sheet Names Will Not Change Automatically.</t>
  </si>
  <si>
    <t>Yes/No</t>
  </si>
  <si>
    <t>WEEKSTART (DETERMINED BY STARTDATE):</t>
  </si>
  <si>
    <t>Reward=150 pts</t>
  </si>
  <si>
    <t>YES</t>
  </si>
  <si>
    <t>Points:</t>
  </si>
  <si>
    <t>NO</t>
  </si>
  <si>
    <t>Rewards</t>
  </si>
  <si>
    <t>Example Categories/Habits</t>
  </si>
  <si>
    <t>Reward</t>
  </si>
  <si>
    <t>Points Until Reward</t>
  </si>
  <si>
    <t>Used?</t>
  </si>
  <si>
    <t>CATEGORIES</t>
  </si>
  <si>
    <t>MULTIPLIER</t>
  </si>
  <si>
    <t>HABIT</t>
  </si>
  <si>
    <t>Enter Reward Here</t>
  </si>
  <si>
    <t>x1</t>
  </si>
  <si>
    <t>Workout</t>
  </si>
  <si>
    <t>HEALTH</t>
  </si>
  <si>
    <t>x2</t>
  </si>
  <si>
    <t>Run</t>
  </si>
  <si>
    <t>x3</t>
  </si>
  <si>
    <t>Stretch</t>
  </si>
  <si>
    <t>Hug Mom</t>
  </si>
  <si>
    <t>RELATIONSHIP</t>
  </si>
  <si>
    <t>Do A Favour For A Friend</t>
  </si>
  <si>
    <t>Talk To One New Person</t>
  </si>
  <si>
    <t>Stick To Set Phone Screen Time</t>
  </si>
  <si>
    <t>WILLPOWER</t>
  </si>
  <si>
    <t>Have A Cold Shower</t>
  </si>
  <si>
    <t>Wake Up Before 7, Sleep Before 11</t>
  </si>
  <si>
    <t>Listen To An Audio Book/Podcast/Etc.</t>
  </si>
  <si>
    <t>INTELLEGENCE</t>
  </si>
  <si>
    <t>Read</t>
  </si>
  <si>
    <t>Study Stocks</t>
  </si>
  <si>
    <t>Stick To Schedule</t>
  </si>
  <si>
    <t>DEDICATION</t>
  </si>
  <si>
    <t>Take Pills AM/PM</t>
  </si>
  <si>
    <t>Electrocute Myself</t>
  </si>
  <si>
    <t>Study Calculus</t>
  </si>
  <si>
    <t>ACADEMIA</t>
  </si>
  <si>
    <t>Study Economics</t>
  </si>
  <si>
    <t>Study Computer Science</t>
  </si>
  <si>
    <t>Habit Input/Mock Day</t>
  </si>
  <si>
    <t>Mock Day</t>
  </si>
  <si>
    <t>Instructions</t>
  </si>
  <si>
    <t xml:space="preserve">1. INPUT YOUR DESIRED HABIT CATEGORIES INTO THE COLOURED BOXES IN THE </t>
  </si>
  <si>
    <t>CATEGORIES SECTION. THESE HABIT CATEGORIES WILL BE CONSTANT THROUGHOUT</t>
  </si>
  <si>
    <t>THE NEXT 5 WEEKS.</t>
  </si>
  <si>
    <t xml:space="preserve">2. INPUT YOUR DESIRED HABITS ACCORDING TO THEIR RELATIVE DIFFICULTIES </t>
  </si>
  <si>
    <t xml:space="preserve">IN EITHER THE X1, X2, OR X3 POINT ZONES IN EACH CATEGORY. THESE HABITS </t>
  </si>
  <si>
    <t>WILL BE CONSTANT THROUGHOUT THE NEXT 5 WEEKS.</t>
  </si>
  <si>
    <t>GOAL AVERAGE</t>
  </si>
  <si>
    <r>
      <t>3. UNDER</t>
    </r>
    <r>
      <rPr>
        <b/>
        <i/>
        <sz val="18"/>
        <color theme="1"/>
        <rFont val="Calibri"/>
        <family val="2"/>
        <scheme val="minor"/>
      </rPr>
      <t xml:space="preserve"> "MOCK DAY"</t>
    </r>
    <r>
      <rPr>
        <b/>
        <sz val="18"/>
        <color theme="1"/>
        <rFont val="Calibri"/>
        <family val="2"/>
        <scheme val="minor"/>
      </rPr>
      <t xml:space="preserve">, ENTER </t>
    </r>
    <r>
      <rPr>
        <b/>
        <i/>
        <sz val="18"/>
        <color theme="1"/>
        <rFont val="Calibri"/>
        <family val="2"/>
        <scheme val="minor"/>
      </rPr>
      <t>"1"</t>
    </r>
    <r>
      <rPr>
        <b/>
        <sz val="18"/>
        <color theme="1"/>
        <rFont val="Calibri"/>
        <family val="2"/>
        <scheme val="minor"/>
      </rPr>
      <t xml:space="preserve"> IN THE BOXES BESIDE THE HABITS YOU WOULD </t>
    </r>
  </si>
  <si>
    <r>
      <t xml:space="preserve">LIKE TO GET COMPLETED DAILY. THE NUMBER RECORDED UNDER </t>
    </r>
    <r>
      <rPr>
        <b/>
        <i/>
        <sz val="18"/>
        <color theme="1"/>
        <rFont val="Calibri"/>
        <family val="2"/>
        <scheme val="minor"/>
      </rPr>
      <t>"GOAL AVERAGE"</t>
    </r>
  </si>
  <si>
    <t>IS THE NUMBER OF POINTS YOU SHOULD BE GETTING DAILY. IF NOT DAILY,</t>
  </si>
  <si>
    <t>YOU SHOULD STRIVE FOR THIS GOAL AVERAGE OVER THE ENTIRE WEEKS SPAN.</t>
  </si>
  <si>
    <r>
      <t>4. ENTER THIS</t>
    </r>
    <r>
      <rPr>
        <b/>
        <i/>
        <sz val="18"/>
        <color theme="1"/>
        <rFont val="Calibri"/>
        <family val="2"/>
        <scheme val="minor"/>
      </rPr>
      <t xml:space="preserve"> "GOAL AVERAGE"</t>
    </r>
    <r>
      <rPr>
        <b/>
        <sz val="18"/>
        <color theme="1"/>
        <rFont val="Calibri"/>
        <family val="2"/>
        <scheme val="minor"/>
      </rPr>
      <t xml:space="preserve"> AT THE BOTTOM OF ANY WEEK IN THE BOX WITH </t>
    </r>
  </si>
  <si>
    <r>
      <t xml:space="preserve">AN </t>
    </r>
    <r>
      <rPr>
        <b/>
        <i/>
        <sz val="18"/>
        <color theme="1"/>
        <rFont val="Calibri"/>
        <family val="2"/>
        <scheme val="minor"/>
      </rPr>
      <t xml:space="preserve">"X". IF YOU FIND THAT WHEN THE WEEK IS OVER THAT YOU BEAT YOUR GOAL </t>
    </r>
  </si>
  <si>
    <t>AVERAGE, MAKE IT HIGHER NEXT WEEK AND VICE-VERSA.</t>
  </si>
  <si>
    <t>ONLY INPUT CATEGORIES/HABITS IN THE BOXES TO YOUR LEFT.</t>
  </si>
  <si>
    <t>THE 5 WEEKS WILL AUTOFILL WITH THIS DATA.</t>
  </si>
  <si>
    <t>---------&gt;</t>
  </si>
  <si>
    <t>OLD STATS</t>
  </si>
  <si>
    <t>New XP</t>
  </si>
  <si>
    <t>TOTAL NEW XP</t>
  </si>
  <si>
    <t>NEW STATS</t>
  </si>
  <si>
    <t>XP&gt;Goal</t>
  </si>
  <si>
    <t>GOAL AVERAGE (PLACE IN BOX TO RIGHT)</t>
  </si>
  <si>
    <t>Goal</t>
  </si>
  <si>
    <t>Goal&gt;XP&gt;Goal-2</t>
  </si>
  <si>
    <t>AVERAGE (CUMALATIVE)</t>
  </si>
  <si>
    <t>Goal-2&gt;XP</t>
  </si>
  <si>
    <t>DAY AVERAGE (NOT CUMALITIVE)</t>
  </si>
  <si>
    <t>--------------------------------------&gt;</t>
  </si>
  <si>
    <t>Month Summary</t>
  </si>
  <si>
    <t>Times Completed</t>
  </si>
  <si>
    <t>Points Earned</t>
  </si>
  <si>
    <t>WEEK #</t>
  </si>
  <si>
    <t>MONTH OVERALL AVERAGE</t>
  </si>
  <si>
    <t>AVERAGE ATTAINED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</si>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</sst>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ddd"/>
    <numFmt numFmtId="166" formatCode="0;\-0;\—;@"/>
    <numFmt numFmtId="167" formatCode="0.0;\-0.0;\—;@"/>
  </numFmts>
  <fonts count="3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Baskerville Old Face"/>
      <family val="1"/>
    </font>
    <font>
      <b/>
      <sz val="16"/>
      <name val="Baskerville Old Face"/>
      <family val="1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B66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505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6">
    <xf numFmtId="0" fontId="0" fillId="0" borderId="0" xfId="0"/>
    <xf numFmtId="0" fontId="0" fillId="0" borderId="15" xfId="0" applyBorder="1"/>
    <xf numFmtId="0" fontId="0" fillId="0" borderId="0" xfId="0" applyBorder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/>
    <xf numFmtId="0" fontId="7" fillId="0" borderId="2" xfId="1" applyFont="1" applyBorder="1" applyAlignment="1">
      <alignment horizontal="center" vertical="center"/>
    </xf>
    <xf numFmtId="14" fontId="0" fillId="0" borderId="0" xfId="0" applyNumberFormat="1"/>
    <xf numFmtId="0" fontId="6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 applyAlignment="1"/>
    <xf numFmtId="0" fontId="0" fillId="7" borderId="7" xfId="0" applyFill="1" applyBorder="1" applyAlignment="1"/>
    <xf numFmtId="0" fontId="0" fillId="7" borderId="4" xfId="0" applyFill="1" applyBorder="1"/>
    <xf numFmtId="0" fontId="0" fillId="7" borderId="16" xfId="0" applyFill="1" applyBorder="1"/>
    <xf numFmtId="0" fontId="10" fillId="11" borderId="14" xfId="0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64" fontId="11" fillId="7" borderId="11" xfId="1" applyNumberFormat="1" applyFont="1" applyFill="1" applyBorder="1" applyAlignment="1">
      <alignment horizontal="center" vertical="center"/>
    </xf>
    <xf numFmtId="14" fontId="8" fillId="6" borderId="0" xfId="0" applyNumberFormat="1" applyFont="1" applyFill="1" applyBorder="1" applyAlignment="1">
      <alignment horizontal="center" vertical="center"/>
    </xf>
    <xf numFmtId="14" fontId="8" fillId="6" borderId="0" xfId="0" applyNumberFormat="1" applyFont="1" applyFill="1" applyBorder="1" applyAlignment="1">
      <alignment vertical="center"/>
    </xf>
    <xf numFmtId="165" fontId="15" fillId="7" borderId="10" xfId="1" quotePrefix="1" applyNumberFormat="1" applyFont="1" applyFill="1" applyBorder="1" applyAlignment="1">
      <alignment horizontal="center" vertical="center"/>
    </xf>
    <xf numFmtId="166" fontId="0" fillId="7" borderId="0" xfId="0" applyNumberFormat="1" applyFill="1" applyBorder="1"/>
    <xf numFmtId="166" fontId="0" fillId="7" borderId="3" xfId="0" applyNumberForma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3" fillId="7" borderId="11" xfId="0" applyNumberFormat="1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7" borderId="2" xfId="0" applyNumberFormat="1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3" fillId="7" borderId="4" xfId="0" applyNumberFormat="1" applyFont="1" applyFill="1" applyBorder="1" applyAlignment="1">
      <alignment horizontal="center" vertical="center"/>
    </xf>
    <xf numFmtId="166" fontId="0" fillId="7" borderId="13" xfId="0" applyNumberFormat="1" applyFill="1" applyBorder="1" applyAlignment="1"/>
    <xf numFmtId="166" fontId="0" fillId="7" borderId="8" xfId="0" applyNumberFormat="1" applyFill="1" applyBorder="1" applyAlignment="1"/>
    <xf numFmtId="166" fontId="0" fillId="7" borderId="17" xfId="0" applyNumberFormat="1" applyFill="1" applyBorder="1" applyAlignment="1"/>
    <xf numFmtId="166" fontId="0" fillId="11" borderId="9" xfId="0" applyNumberFormat="1" applyFill="1" applyBorder="1"/>
    <xf numFmtId="166" fontId="0" fillId="7" borderId="0" xfId="0" applyNumberFormat="1" applyFill="1" applyBorder="1" applyAlignment="1"/>
    <xf numFmtId="166" fontId="0" fillId="7" borderId="4" xfId="0" applyNumberFormat="1" applyFill="1" applyBorder="1" applyAlignment="1"/>
    <xf numFmtId="166" fontId="5" fillId="11" borderId="5" xfId="0" applyNumberFormat="1" applyFont="1" applyFill="1" applyBorder="1" applyAlignment="1">
      <alignment horizontal="center" vertical="center"/>
    </xf>
    <xf numFmtId="166" fontId="0" fillId="11" borderId="2" xfId="0" applyNumberFormat="1" applyFill="1" applyBorder="1"/>
    <xf numFmtId="166" fontId="0" fillId="7" borderId="6" xfId="0" applyNumberFormat="1" applyFill="1" applyBorder="1" applyAlignment="1"/>
    <xf numFmtId="166" fontId="0" fillId="7" borderId="7" xfId="0" applyNumberFormat="1" applyFill="1" applyBorder="1" applyAlignment="1"/>
    <xf numFmtId="166" fontId="3" fillId="0" borderId="14" xfId="0" applyNumberFormat="1" applyFont="1" applyBorder="1" applyAlignment="1">
      <alignment horizontal="center"/>
    </xf>
    <xf numFmtId="166" fontId="9" fillId="17" borderId="14" xfId="0" applyNumberFormat="1" applyFont="1" applyFill="1" applyBorder="1" applyAlignment="1">
      <alignment horizontal="center"/>
    </xf>
    <xf numFmtId="166" fontId="9" fillId="4" borderId="2" xfId="0" applyNumberFormat="1" applyFont="1" applyFill="1" applyBorder="1" applyAlignment="1">
      <alignment horizontal="center"/>
    </xf>
    <xf numFmtId="166" fontId="9" fillId="17" borderId="2" xfId="0" applyNumberFormat="1" applyFont="1" applyFill="1" applyBorder="1" applyAlignment="1">
      <alignment horizontal="center"/>
    </xf>
    <xf numFmtId="166" fontId="0" fillId="7" borderId="8" xfId="0" applyNumberFormat="1" applyFill="1" applyBorder="1"/>
    <xf numFmtId="166" fontId="0" fillId="7" borderId="17" xfId="0" applyNumberFormat="1" applyFill="1" applyBorder="1"/>
    <xf numFmtId="166" fontId="5" fillId="11" borderId="2" xfId="0" applyNumberFormat="1" applyFont="1" applyFill="1" applyBorder="1" applyAlignment="1">
      <alignment horizontal="center" vertical="center"/>
    </xf>
    <xf numFmtId="166" fontId="5" fillId="11" borderId="13" xfId="0" applyNumberFormat="1" applyFont="1" applyFill="1" applyBorder="1" applyAlignment="1">
      <alignment horizontal="center" vertical="center"/>
    </xf>
    <xf numFmtId="14" fontId="8" fillId="6" borderId="13" xfId="0" applyNumberFormat="1" applyFont="1" applyFill="1" applyBorder="1" applyAlignment="1">
      <alignment vertical="center"/>
    </xf>
    <xf numFmtId="14" fontId="8" fillId="6" borderId="12" xfId="0" applyNumberFormat="1" applyFont="1" applyFill="1" applyBorder="1" applyAlignment="1">
      <alignment vertical="center"/>
    </xf>
    <xf numFmtId="164" fontId="8" fillId="6" borderId="13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0" fillId="0" borderId="3" xfId="0" applyBorder="1"/>
    <xf numFmtId="166" fontId="0" fillId="7" borderId="4" xfId="0" applyNumberFormat="1" applyFill="1" applyBorder="1" applyAlignment="1">
      <alignment horizontal="center" vertical="center"/>
    </xf>
    <xf numFmtId="0" fontId="20" fillId="0" borderId="5" xfId="0" applyFont="1" applyBorder="1"/>
    <xf numFmtId="0" fontId="0" fillId="0" borderId="8" xfId="0" applyBorder="1"/>
    <xf numFmtId="0" fontId="0" fillId="0" borderId="4" xfId="0" applyBorder="1"/>
    <xf numFmtId="0" fontId="18" fillId="7" borderId="3" xfId="0" applyFont="1" applyFill="1" applyBorder="1"/>
    <xf numFmtId="0" fontId="0" fillId="7" borderId="0" xfId="0" applyFill="1"/>
    <xf numFmtId="0" fontId="12" fillId="7" borderId="2" xfId="1" applyFont="1" applyFill="1" applyBorder="1" applyAlignment="1">
      <alignment horizontal="center" vertical="center"/>
    </xf>
    <xf numFmtId="0" fontId="20" fillId="7" borderId="3" xfId="0" applyFont="1" applyFill="1" applyBorder="1"/>
    <xf numFmtId="14" fontId="23" fillId="6" borderId="0" xfId="0" quotePrefix="1" applyNumberFormat="1" applyFont="1" applyFill="1" applyBorder="1" applyAlignment="1">
      <alignment horizontal="center" vertical="center"/>
    </xf>
    <xf numFmtId="164" fontId="23" fillId="6" borderId="0" xfId="0" applyNumberFormat="1" applyFont="1" applyFill="1" applyBorder="1" applyAlignment="1">
      <alignment horizontal="left" vertical="center"/>
    </xf>
    <xf numFmtId="14" fontId="22" fillId="6" borderId="13" xfId="0" quotePrefix="1" applyNumberFormat="1" applyFont="1" applyFill="1" applyBorder="1" applyAlignment="1">
      <alignment horizontal="center" vertical="center"/>
    </xf>
    <xf numFmtId="164" fontId="22" fillId="6" borderId="13" xfId="0" applyNumberFormat="1" applyFont="1" applyFill="1" applyBorder="1" applyAlignment="1">
      <alignment horizontal="left" vertical="center"/>
    </xf>
    <xf numFmtId="0" fontId="14" fillId="17" borderId="11" xfId="1" applyFont="1" applyFill="1" applyBorder="1" applyAlignment="1">
      <alignment horizontal="center" vertical="center"/>
    </xf>
    <xf numFmtId="0" fontId="14" fillId="4" borderId="11" xfId="1" applyFont="1" applyFill="1" applyBorder="1" applyAlignment="1">
      <alignment horizontal="center" vertical="center"/>
    </xf>
    <xf numFmtId="0" fontId="13" fillId="0" borderId="0" xfId="0" applyFont="1"/>
    <xf numFmtId="0" fontId="13" fillId="7" borderId="0" xfId="0" applyFont="1" applyFill="1"/>
    <xf numFmtId="164" fontId="22" fillId="6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3" fillId="6" borderId="0" xfId="0" applyNumberFormat="1" applyFont="1" applyFill="1" applyBorder="1" applyAlignment="1">
      <alignment vertical="center"/>
    </xf>
    <xf numFmtId="0" fontId="18" fillId="7" borderId="2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right"/>
    </xf>
    <xf numFmtId="166" fontId="5" fillId="0" borderId="1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21" fillId="7" borderId="0" xfId="0" applyNumberFormat="1" applyFont="1" applyFill="1" applyBorder="1"/>
    <xf numFmtId="166" fontId="5" fillId="0" borderId="0" xfId="0" applyNumberFormat="1" applyFont="1" applyBorder="1" applyAlignment="1">
      <alignment horizontal="center" vertical="center"/>
    </xf>
    <xf numFmtId="0" fontId="13" fillId="7" borderId="0" xfId="0" applyFont="1" applyFill="1" applyBorder="1"/>
    <xf numFmtId="0" fontId="25" fillId="7" borderId="0" xfId="0" applyFont="1" applyFill="1" applyBorder="1" applyAlignment="1">
      <alignment horizontal="left"/>
    </xf>
    <xf numFmtId="0" fontId="13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6" fontId="5" fillId="7" borderId="0" xfId="0" applyNumberFormat="1" applyFont="1" applyFill="1" applyAlignment="1">
      <alignment horizontal="center" vertical="center"/>
    </xf>
    <xf numFmtId="166" fontId="3" fillId="0" borderId="16" xfId="0" applyNumberFormat="1" applyFont="1" applyBorder="1" applyAlignment="1">
      <alignment horizontal="center"/>
    </xf>
    <xf numFmtId="166" fontId="9" fillId="17" borderId="16" xfId="0" applyNumberFormat="1" applyFont="1" applyFill="1" applyBorder="1" applyAlignment="1">
      <alignment horizontal="center"/>
    </xf>
    <xf numFmtId="166" fontId="9" fillId="4" borderId="9" xfId="0" applyNumberFormat="1" applyFont="1" applyFill="1" applyBorder="1" applyAlignment="1">
      <alignment horizontal="center"/>
    </xf>
    <xf numFmtId="166" fontId="3" fillId="7" borderId="13" xfId="0" applyNumberFormat="1" applyFont="1" applyFill="1" applyBorder="1" applyAlignment="1">
      <alignment horizontal="center"/>
    </xf>
    <xf numFmtId="0" fontId="13" fillId="7" borderId="3" xfId="0" applyFont="1" applyFill="1" applyBorder="1"/>
    <xf numFmtId="0" fontId="20" fillId="7" borderId="0" xfId="0" applyFont="1" applyFill="1" applyBorder="1"/>
    <xf numFmtId="0" fontId="12" fillId="0" borderId="9" xfId="1" applyFont="1" applyBorder="1" applyAlignment="1">
      <alignment horizontal="center" vertical="center"/>
    </xf>
    <xf numFmtId="165" fontId="15" fillId="7" borderId="9" xfId="1" quotePrefix="1" applyNumberFormat="1" applyFont="1" applyFill="1" applyBorder="1" applyAlignment="1">
      <alignment horizontal="center" vertical="center"/>
    </xf>
    <xf numFmtId="0" fontId="20" fillId="0" borderId="6" xfId="0" applyFont="1" applyBorder="1"/>
    <xf numFmtId="166" fontId="5" fillId="0" borderId="18" xfId="0" applyNumberFormat="1" applyFont="1" applyBorder="1" applyAlignment="1">
      <alignment horizontal="center" vertical="center"/>
    </xf>
    <xf numFmtId="166" fontId="27" fillId="8" borderId="2" xfId="0" applyNumberFormat="1" applyFont="1" applyFill="1" applyBorder="1" applyAlignment="1">
      <alignment horizontal="center" vertical="center"/>
    </xf>
    <xf numFmtId="166" fontId="27" fillId="2" borderId="2" xfId="0" applyNumberFormat="1" applyFont="1" applyFill="1" applyBorder="1" applyAlignment="1">
      <alignment horizontal="center" vertical="center"/>
    </xf>
    <xf numFmtId="166" fontId="27" fillId="3" borderId="2" xfId="0" applyNumberFormat="1" applyFont="1" applyFill="1" applyBorder="1" applyAlignment="1">
      <alignment horizontal="center" vertical="center"/>
    </xf>
    <xf numFmtId="166" fontId="27" fillId="10" borderId="2" xfId="0" applyNumberFormat="1" applyFont="1" applyFill="1" applyBorder="1" applyAlignment="1">
      <alignment horizontal="center" vertical="center"/>
    </xf>
    <xf numFmtId="166" fontId="27" fillId="5" borderId="2" xfId="0" applyNumberFormat="1" applyFont="1" applyFill="1" applyBorder="1" applyAlignment="1">
      <alignment horizontal="center" vertical="center"/>
    </xf>
    <xf numFmtId="166" fontId="27" fillId="9" borderId="2" xfId="0" applyNumberFormat="1" applyFont="1" applyFill="1" applyBorder="1" applyAlignment="1">
      <alignment horizontal="center" vertical="center"/>
    </xf>
    <xf numFmtId="166" fontId="3" fillId="7" borderId="12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28" fillId="7" borderId="0" xfId="0" applyFont="1" applyFill="1" applyAlignment="1">
      <alignment horizontal="right"/>
    </xf>
    <xf numFmtId="0" fontId="28" fillId="7" borderId="0" xfId="0" applyFont="1" applyFill="1" applyAlignment="1">
      <alignment horizontal="left"/>
    </xf>
    <xf numFmtId="0" fontId="19" fillId="7" borderId="2" xfId="0" applyFont="1" applyFill="1" applyBorder="1"/>
    <xf numFmtId="2" fontId="19" fillId="7" borderId="2" xfId="0" applyNumberFormat="1" applyFont="1" applyFill="1" applyBorder="1"/>
    <xf numFmtId="0" fontId="3" fillId="0" borderId="2" xfId="0" applyFont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/>
    </xf>
    <xf numFmtId="165" fontId="16" fillId="4" borderId="19" xfId="1" quotePrefix="1" applyNumberFormat="1" applyFont="1" applyFill="1" applyBorder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20" fillId="0" borderId="0" xfId="0" applyFont="1"/>
    <xf numFmtId="0" fontId="29" fillId="7" borderId="0" xfId="0" applyFont="1" applyFill="1"/>
    <xf numFmtId="164" fontId="8" fillId="6" borderId="0" xfId="0" applyNumberFormat="1" applyFont="1" applyFill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166" fontId="20" fillId="7" borderId="13" xfId="0" applyNumberFormat="1" applyFont="1" applyFill="1" applyBorder="1" applyAlignment="1"/>
    <xf numFmtId="166" fontId="18" fillId="11" borderId="14" xfId="0" applyNumberFormat="1" applyFont="1" applyFill="1" applyBorder="1" applyAlignment="1">
      <alignment horizontal="center" vertical="center"/>
    </xf>
    <xf numFmtId="166" fontId="18" fillId="11" borderId="5" xfId="0" applyNumberFormat="1" applyFont="1" applyFill="1" applyBorder="1" applyAlignment="1">
      <alignment horizontal="center" vertical="center"/>
    </xf>
    <xf numFmtId="0" fontId="20" fillId="7" borderId="0" xfId="0" applyFont="1" applyFill="1"/>
    <xf numFmtId="0" fontId="20" fillId="7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14" fontId="8" fillId="6" borderId="13" xfId="0" quotePrefix="1" applyNumberFormat="1" applyFont="1" applyFill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66" fontId="20" fillId="7" borderId="8" xfId="0" applyNumberFormat="1" applyFont="1" applyFill="1" applyBorder="1" applyAlignment="1"/>
    <xf numFmtId="166" fontId="18" fillId="13" borderId="17" xfId="0" applyNumberFormat="1" applyFont="1" applyFill="1" applyBorder="1" applyAlignment="1">
      <alignment horizontal="center"/>
    </xf>
    <xf numFmtId="166" fontId="18" fillId="14" borderId="4" xfId="0" applyNumberFormat="1" applyFont="1" applyFill="1" applyBorder="1" applyAlignment="1">
      <alignment horizontal="center"/>
    </xf>
    <xf numFmtId="166" fontId="18" fillId="16" borderId="7" xfId="0" applyNumberFormat="1" applyFont="1" applyFill="1" applyBorder="1" applyAlignment="1">
      <alignment horizontal="center"/>
    </xf>
    <xf numFmtId="0" fontId="20" fillId="7" borderId="6" xfId="0" applyFont="1" applyFill="1" applyBorder="1" applyAlignment="1"/>
    <xf numFmtId="167" fontId="3" fillId="0" borderId="1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0" fillId="11" borderId="2" xfId="0" applyNumberFormat="1" applyFill="1" applyBorder="1"/>
    <xf numFmtId="167" fontId="0" fillId="0" borderId="0" xfId="0" applyNumberFormat="1"/>
    <xf numFmtId="166" fontId="5" fillId="0" borderId="14" xfId="0" applyNumberFormat="1" applyFont="1" applyBorder="1" applyAlignment="1">
      <alignment horizontal="center" vertical="center"/>
    </xf>
    <xf numFmtId="166" fontId="9" fillId="13" borderId="17" xfId="0" applyNumberFormat="1" applyFont="1" applyFill="1" applyBorder="1" applyAlignment="1">
      <alignment horizontal="center"/>
    </xf>
    <xf numFmtId="166" fontId="9" fillId="14" borderId="4" xfId="0" applyNumberFormat="1" applyFont="1" applyFill="1" applyBorder="1" applyAlignment="1">
      <alignment horizontal="center"/>
    </xf>
    <xf numFmtId="166" fontId="9" fillId="16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5" fillId="11" borderId="14" xfId="0" applyNumberFormat="1" applyFont="1" applyFill="1" applyBorder="1" applyAlignment="1">
      <alignment horizontal="center" vertical="center"/>
    </xf>
    <xf numFmtId="167" fontId="3" fillId="0" borderId="14" xfId="0" applyNumberFormat="1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14" fontId="23" fillId="6" borderId="14" xfId="0" applyNumberFormat="1" applyFont="1" applyFill="1" applyBorder="1" applyAlignment="1">
      <alignment horizontal="center" vertical="center"/>
    </xf>
    <xf numFmtId="14" fontId="23" fillId="6" borderId="13" xfId="0" applyNumberFormat="1" applyFont="1" applyFill="1" applyBorder="1" applyAlignment="1">
      <alignment horizontal="center" vertical="center"/>
    </xf>
    <xf numFmtId="14" fontId="23" fillId="6" borderId="12" xfId="0" applyNumberFormat="1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/>
    </xf>
    <xf numFmtId="0" fontId="24" fillId="18" borderId="6" xfId="0" applyFont="1" applyFill="1" applyBorder="1" applyAlignment="1">
      <alignment horizontal="center"/>
    </xf>
    <xf numFmtId="0" fontId="24" fillId="18" borderId="7" xfId="0" applyFont="1" applyFill="1" applyBorder="1" applyAlignment="1">
      <alignment horizontal="center"/>
    </xf>
    <xf numFmtId="166" fontId="4" fillId="12" borderId="9" xfId="0" applyNumberFormat="1" applyFont="1" applyFill="1" applyBorder="1" applyAlignment="1">
      <alignment horizontal="center" vertical="center"/>
    </xf>
    <xf numFmtId="166" fontId="4" fillId="12" borderId="10" xfId="0" applyNumberFormat="1" applyFont="1" applyFill="1" applyBorder="1" applyAlignment="1">
      <alignment horizontal="center" vertical="center"/>
    </xf>
    <xf numFmtId="166" fontId="4" fillId="12" borderId="11" xfId="0" applyNumberFormat="1" applyFont="1" applyFill="1" applyBorder="1" applyAlignment="1">
      <alignment horizontal="center" vertical="center"/>
    </xf>
    <xf numFmtId="166" fontId="4" fillId="4" borderId="9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166" fontId="4" fillId="4" borderId="11" xfId="0" applyNumberFormat="1" applyFont="1" applyFill="1" applyBorder="1" applyAlignment="1">
      <alignment horizontal="center" vertical="center"/>
    </xf>
    <xf numFmtId="166" fontId="9" fillId="13" borderId="16" xfId="0" applyNumberFormat="1" applyFont="1" applyFill="1" applyBorder="1" applyAlignment="1">
      <alignment horizontal="center"/>
    </xf>
    <xf numFmtId="166" fontId="9" fillId="13" borderId="17" xfId="0" applyNumberFormat="1" applyFont="1" applyFill="1" applyBorder="1" applyAlignment="1">
      <alignment horizontal="center"/>
    </xf>
    <xf numFmtId="166" fontId="9" fillId="14" borderId="3" xfId="0" applyNumberFormat="1" applyFont="1" applyFill="1" applyBorder="1" applyAlignment="1">
      <alignment horizontal="center"/>
    </xf>
    <xf numFmtId="166" fontId="9" fillId="14" borderId="4" xfId="0" applyNumberFormat="1" applyFont="1" applyFill="1" applyBorder="1" applyAlignment="1">
      <alignment horizontal="center"/>
    </xf>
    <xf numFmtId="166" fontId="9" fillId="16" borderId="5" xfId="0" applyNumberFormat="1" applyFont="1" applyFill="1" applyBorder="1" applyAlignment="1">
      <alignment horizontal="center"/>
    </xf>
    <xf numFmtId="166" fontId="9" fillId="16" borderId="7" xfId="0" applyNumberFormat="1" applyFont="1" applyFill="1" applyBorder="1" applyAlignment="1">
      <alignment horizontal="center"/>
    </xf>
    <xf numFmtId="166" fontId="4" fillId="9" borderId="9" xfId="0" applyNumberFormat="1" applyFont="1" applyFill="1" applyBorder="1" applyAlignment="1">
      <alignment horizontal="center" vertical="center"/>
    </xf>
    <xf numFmtId="166" fontId="4" fillId="9" borderId="10" xfId="0" applyNumberFormat="1" applyFont="1" applyFill="1" applyBorder="1" applyAlignment="1">
      <alignment horizontal="center" vertical="center"/>
    </xf>
    <xf numFmtId="166" fontId="4" fillId="9" borderId="1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3" fillId="6" borderId="0" xfId="0" applyNumberFormat="1" applyFont="1" applyFill="1" applyBorder="1" applyAlignment="1">
      <alignment horizontal="right" vertical="center"/>
    </xf>
    <xf numFmtId="14" fontId="25" fillId="18" borderId="16" xfId="0" applyNumberFormat="1" applyFont="1" applyFill="1" applyBorder="1" applyAlignment="1">
      <alignment horizontal="center" vertical="center"/>
    </xf>
    <xf numFmtId="14" fontId="25" fillId="18" borderId="8" xfId="0" applyNumberFormat="1" applyFont="1" applyFill="1" applyBorder="1" applyAlignment="1">
      <alignment horizontal="center" vertical="center"/>
    </xf>
    <xf numFmtId="14" fontId="25" fillId="18" borderId="17" xfId="0" applyNumberFormat="1" applyFont="1" applyFill="1" applyBorder="1" applyAlignment="1">
      <alignment horizontal="center" vertical="center"/>
    </xf>
    <xf numFmtId="166" fontId="4" fillId="8" borderId="9" xfId="0" applyNumberFormat="1" applyFont="1" applyFill="1" applyBorder="1" applyAlignment="1">
      <alignment horizontal="center" vertical="center"/>
    </xf>
    <xf numFmtId="166" fontId="4" fillId="8" borderId="10" xfId="0" applyNumberFormat="1" applyFont="1" applyFill="1" applyBorder="1" applyAlignment="1">
      <alignment horizontal="center" vertical="center"/>
    </xf>
    <xf numFmtId="166" fontId="4" fillId="8" borderId="11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166" fontId="4" fillId="2" borderId="10" xfId="0" applyNumberFormat="1" applyFont="1" applyFill="1" applyBorder="1" applyAlignment="1">
      <alignment horizontal="center" vertical="center"/>
    </xf>
    <xf numFmtId="166" fontId="4" fillId="2" borderId="11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/>
    </xf>
    <xf numFmtId="166" fontId="4" fillId="3" borderId="11" xfId="0" applyNumberFormat="1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166" fontId="4" fillId="10" borderId="10" xfId="0" applyNumberFormat="1" applyFont="1" applyFill="1" applyBorder="1" applyAlignment="1">
      <alignment horizontal="center" vertical="center"/>
    </xf>
    <xf numFmtId="166" fontId="4" fillId="10" borderId="11" xfId="0" applyNumberFormat="1" applyFont="1" applyFill="1" applyBorder="1" applyAlignment="1">
      <alignment horizontal="center" vertical="center"/>
    </xf>
    <xf numFmtId="166" fontId="4" fillId="15" borderId="9" xfId="0" applyNumberFormat="1" applyFont="1" applyFill="1" applyBorder="1" applyAlignment="1">
      <alignment horizontal="center" vertical="center"/>
    </xf>
    <xf numFmtId="166" fontId="4" fillId="15" borderId="10" xfId="0" applyNumberFormat="1" applyFont="1" applyFill="1" applyBorder="1" applyAlignment="1">
      <alignment horizontal="center" vertical="center"/>
    </xf>
    <xf numFmtId="166" fontId="4" fillId="15" borderId="11" xfId="0" applyNumberFormat="1" applyFont="1" applyFill="1" applyBorder="1" applyAlignment="1">
      <alignment horizontal="center" vertical="center"/>
    </xf>
    <xf numFmtId="167" fontId="4" fillId="11" borderId="9" xfId="0" applyNumberFormat="1" applyFont="1" applyFill="1" applyBorder="1" applyAlignment="1">
      <alignment horizontal="center" vertical="center"/>
    </xf>
    <xf numFmtId="167" fontId="4" fillId="11" borderId="10" xfId="0" applyNumberFormat="1" applyFont="1" applyFill="1" applyBorder="1" applyAlignment="1">
      <alignment horizontal="center" vertical="center"/>
    </xf>
    <xf numFmtId="167" fontId="4" fillId="11" borderId="11" xfId="0" applyNumberFormat="1" applyFont="1" applyFill="1" applyBorder="1" applyAlignment="1">
      <alignment horizontal="center" vertical="center"/>
    </xf>
    <xf numFmtId="0" fontId="24" fillId="18" borderId="3" xfId="0" applyFont="1" applyFill="1" applyBorder="1" applyAlignment="1">
      <alignment horizontal="center"/>
    </xf>
    <xf numFmtId="0" fontId="24" fillId="18" borderId="0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166" fontId="10" fillId="11" borderId="14" xfId="0" applyNumberFormat="1" applyFont="1" applyFill="1" applyBorder="1" applyAlignment="1">
      <alignment horizontal="center" vertical="center"/>
    </xf>
    <xf numFmtId="166" fontId="10" fillId="11" borderId="13" xfId="0" applyNumberFormat="1" applyFont="1" applyFill="1" applyBorder="1" applyAlignment="1">
      <alignment horizontal="center" vertical="center"/>
    </xf>
    <xf numFmtId="166" fontId="10" fillId="11" borderId="12" xfId="0" applyNumberFormat="1" applyFont="1" applyFill="1" applyBorder="1" applyAlignment="1">
      <alignment horizontal="center" vertical="center"/>
    </xf>
    <xf numFmtId="166" fontId="5" fillId="11" borderId="14" xfId="0" applyNumberFormat="1" applyFont="1" applyFill="1" applyBorder="1" applyAlignment="1">
      <alignment horizontal="center" vertical="center"/>
    </xf>
    <xf numFmtId="166" fontId="5" fillId="11" borderId="12" xfId="0" applyNumberFormat="1" applyFont="1" applyFill="1" applyBorder="1" applyAlignment="1">
      <alignment horizontal="center" vertical="center"/>
    </xf>
    <xf numFmtId="167" fontId="3" fillId="0" borderId="14" xfId="0" applyNumberFormat="1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166" fontId="9" fillId="5" borderId="14" xfId="0" applyNumberFormat="1" applyFont="1" applyFill="1" applyBorder="1" applyAlignment="1">
      <alignment horizontal="center" vertical="center"/>
    </xf>
    <xf numFmtId="166" fontId="9" fillId="5" borderId="12" xfId="0" applyNumberFormat="1" applyFont="1" applyFill="1" applyBorder="1" applyAlignment="1">
      <alignment horizontal="center" vertical="center"/>
    </xf>
    <xf numFmtId="166" fontId="9" fillId="9" borderId="14" xfId="0" applyNumberFormat="1" applyFont="1" applyFill="1" applyBorder="1" applyAlignment="1">
      <alignment horizontal="center" vertical="center"/>
    </xf>
    <xf numFmtId="166" fontId="9" fillId="9" borderId="12" xfId="0" applyNumberFormat="1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14" fontId="23" fillId="6" borderId="0" xfId="0" applyNumberFormat="1" applyFont="1" applyFill="1" applyBorder="1" applyAlignment="1">
      <alignment horizontal="center" vertical="center"/>
    </xf>
    <xf numFmtId="14" fontId="23" fillId="6" borderId="6" xfId="0" applyNumberFormat="1" applyFont="1" applyFill="1" applyBorder="1" applyAlignment="1">
      <alignment horizontal="left" vertical="center"/>
    </xf>
    <xf numFmtId="164" fontId="22" fillId="6" borderId="13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6" fontId="9" fillId="8" borderId="14" xfId="0" applyNumberFormat="1" applyFont="1" applyFill="1" applyBorder="1" applyAlignment="1">
      <alignment horizontal="center" vertical="center"/>
    </xf>
    <xf numFmtId="166" fontId="9" fillId="8" borderId="13" xfId="0" applyNumberFormat="1" applyFont="1" applyFill="1" applyBorder="1" applyAlignment="1">
      <alignment horizontal="center" vertical="center"/>
    </xf>
    <xf numFmtId="166" fontId="9" fillId="2" borderId="14" xfId="0" applyNumberFormat="1" applyFont="1" applyFill="1" applyBorder="1" applyAlignment="1">
      <alignment horizontal="center" vertical="center"/>
    </xf>
    <xf numFmtId="166" fontId="9" fillId="2" borderId="13" xfId="0" applyNumberFormat="1" applyFont="1" applyFill="1" applyBorder="1" applyAlignment="1">
      <alignment horizontal="center" vertical="center"/>
    </xf>
    <xf numFmtId="166" fontId="9" fillId="3" borderId="14" xfId="0" applyNumberFormat="1" applyFont="1" applyFill="1" applyBorder="1" applyAlignment="1">
      <alignment horizontal="center" vertical="center"/>
    </xf>
    <xf numFmtId="166" fontId="9" fillId="3" borderId="12" xfId="0" applyNumberFormat="1" applyFont="1" applyFill="1" applyBorder="1" applyAlignment="1">
      <alignment horizontal="center" vertical="center"/>
    </xf>
    <xf numFmtId="166" fontId="9" fillId="10" borderId="14" xfId="0" applyNumberFormat="1" applyFont="1" applyFill="1" applyBorder="1" applyAlignment="1">
      <alignment horizontal="center" vertical="center"/>
    </xf>
    <xf numFmtId="166" fontId="9" fillId="10" borderId="12" xfId="0" applyNumberFormat="1" applyFont="1" applyFill="1" applyBorder="1" applyAlignment="1">
      <alignment horizontal="center" vertical="center"/>
    </xf>
    <xf numFmtId="167" fontId="10" fillId="11" borderId="14" xfId="0" applyNumberFormat="1" applyFont="1" applyFill="1" applyBorder="1" applyAlignment="1">
      <alignment horizontal="center" vertical="center"/>
    </xf>
    <xf numFmtId="167" fontId="10" fillId="11" borderId="13" xfId="0" applyNumberFormat="1" applyFont="1" applyFill="1" applyBorder="1" applyAlignment="1">
      <alignment horizontal="center" vertical="center"/>
    </xf>
    <xf numFmtId="167" fontId="10" fillId="11" borderId="12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333"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CE440"/>
      <color rgb="FFFE6E6E"/>
      <color rgb="FFFF7C80"/>
      <color rgb="FFFF7D7D"/>
      <color rgb="FFFFFF99"/>
      <color rgb="FFEFFF59"/>
      <color rgb="FF99FF99"/>
      <color rgb="FFFF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692C3-5539-4DA0-A080-F314F87C4E99}" name="Table1" displayName="Table1" ref="AN1:AN3" totalsRowShown="0" headerRowDxfId="332" dataDxfId="331">
  <autoFilter ref="AN1:AN3" xr:uid="{03E116D8-5958-4AC1-A0D0-897CABFA4715}"/>
  <tableColumns count="1">
    <tableColumn id="1" xr3:uid="{5947160F-E532-4762-85D0-69A68349D13F}" name="Yes/No" dataDxfId="3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98D5-7AD9-4392-BCC8-E73A4E4A7ED6}">
  <sheetPr codeName="Sheet1"/>
  <dimension ref="A1:AN130"/>
  <sheetViews>
    <sheetView zoomScale="70" zoomScaleNormal="70" zoomScaleSheetLayoutView="98" workbookViewId="0">
      <selection activeCell="C6" sqref="C6"/>
    </sheetView>
  </sheetViews>
  <sheetFormatPr defaultRowHeight="14.6" x14ac:dyDescent="0.4"/>
  <cols>
    <col min="1" max="1" width="58" customWidth="1"/>
    <col min="2" max="2" width="39.53515625" bestFit="1" customWidth="1"/>
    <col min="3" max="6" width="25.53515625" customWidth="1"/>
    <col min="7" max="7" width="35.61328125" bestFit="1" customWidth="1"/>
    <col min="8" max="9" width="25.53515625" customWidth="1"/>
    <col min="10" max="10" width="24.4609375" bestFit="1" customWidth="1"/>
    <col min="11" max="11" width="19.61328125" bestFit="1" customWidth="1"/>
  </cols>
  <sheetData>
    <row r="1" spans="1:40" ht="24" customHeight="1" thickBot="1" x14ac:dyDescent="0.75">
      <c r="A1" s="84" t="s">
        <v>0</v>
      </c>
      <c r="B1" s="119">
        <v>43822</v>
      </c>
      <c r="C1" t="s">
        <v>1</v>
      </c>
      <c r="F1" s="113" t="str">
        <f>A3&amp;" "&amp;B3</f>
        <v>Points: 0</v>
      </c>
      <c r="AN1" s="80" t="s">
        <v>2</v>
      </c>
    </row>
    <row r="2" spans="1:40" ht="24" customHeight="1" thickBot="1" x14ac:dyDescent="0.75">
      <c r="A2" s="84" t="s">
        <v>3</v>
      </c>
      <c r="B2" s="120">
        <f>B1</f>
        <v>43822</v>
      </c>
      <c r="F2" s="113" t="s">
        <v>4</v>
      </c>
      <c r="AN2" s="80" t="s">
        <v>5</v>
      </c>
    </row>
    <row r="3" spans="1:40" ht="24" customHeight="1" thickBot="1" x14ac:dyDescent="0.75">
      <c r="A3" s="114" t="s">
        <v>6</v>
      </c>
      <c r="B3" s="115">
        <f>SUM('Dec-Jan'!N154:N176)</f>
        <v>0</v>
      </c>
      <c r="AN3" s="80" t="s">
        <v>7</v>
      </c>
    </row>
    <row r="4" spans="1:40" ht="24" customHeight="1" thickBot="1" x14ac:dyDescent="0.45">
      <c r="A4" s="154" t="s">
        <v>8</v>
      </c>
      <c r="B4" s="155"/>
      <c r="C4" s="156"/>
      <c r="E4" s="154" t="s">
        <v>9</v>
      </c>
      <c r="F4" s="155"/>
      <c r="G4" s="156"/>
    </row>
    <row r="5" spans="1:40" ht="24" customHeight="1" thickBot="1" x14ac:dyDescent="0.65">
      <c r="A5" s="82" t="s">
        <v>10</v>
      </c>
      <c r="B5" s="82" t="s">
        <v>11</v>
      </c>
      <c r="C5" s="82" t="s">
        <v>12</v>
      </c>
      <c r="E5" s="52" t="s">
        <v>13</v>
      </c>
      <c r="F5" s="53" t="s">
        <v>14</v>
      </c>
      <c r="G5" s="55" t="s">
        <v>15</v>
      </c>
    </row>
    <row r="6" spans="1:40" ht="24" customHeight="1" thickBot="1" x14ac:dyDescent="0.6">
      <c r="A6" s="116" t="s">
        <v>16</v>
      </c>
      <c r="B6" s="117">
        <f>150-B3</f>
        <v>150</v>
      </c>
      <c r="C6" s="83" t="s">
        <v>7</v>
      </c>
      <c r="E6" s="62"/>
      <c r="F6" s="23" t="s">
        <v>17</v>
      </c>
      <c r="G6" s="153" t="s">
        <v>18</v>
      </c>
    </row>
    <row r="7" spans="1:40" ht="24" customHeight="1" thickBot="1" x14ac:dyDescent="0.6">
      <c r="A7" s="116" t="s">
        <v>16</v>
      </c>
      <c r="B7" s="117">
        <f>B6+150</f>
        <v>300</v>
      </c>
      <c r="C7" s="83" t="s">
        <v>7</v>
      </c>
      <c r="E7" s="56" t="s">
        <v>19</v>
      </c>
      <c r="F7" s="26" t="s">
        <v>20</v>
      </c>
      <c r="G7" s="23" t="s">
        <v>21</v>
      </c>
    </row>
    <row r="8" spans="1:40" ht="24" customHeight="1" thickBot="1" x14ac:dyDescent="0.65">
      <c r="A8" s="116" t="s">
        <v>16</v>
      </c>
      <c r="B8" s="117">
        <f>B7+150</f>
        <v>450</v>
      </c>
      <c r="C8" s="83" t="s">
        <v>7</v>
      </c>
      <c r="E8" s="70"/>
      <c r="F8" s="23" t="s">
        <v>22</v>
      </c>
      <c r="G8" s="23" t="s">
        <v>23</v>
      </c>
    </row>
    <row r="9" spans="1:40" ht="24" customHeight="1" thickBot="1" x14ac:dyDescent="0.65">
      <c r="A9" s="116" t="s">
        <v>16</v>
      </c>
      <c r="B9" s="117">
        <f t="shared" ref="B9:B71" si="0">B8+150</f>
        <v>600</v>
      </c>
      <c r="C9" s="83" t="s">
        <v>7</v>
      </c>
      <c r="E9" s="70"/>
    </row>
    <row r="10" spans="1:40" ht="24" customHeight="1" thickBot="1" x14ac:dyDescent="0.65">
      <c r="A10" s="116" t="s">
        <v>16</v>
      </c>
      <c r="B10" s="117">
        <f t="shared" si="0"/>
        <v>750</v>
      </c>
      <c r="C10" s="83" t="s">
        <v>7</v>
      </c>
      <c r="E10" s="70"/>
      <c r="F10" s="23" t="s">
        <v>17</v>
      </c>
      <c r="G10" s="23" t="s">
        <v>24</v>
      </c>
    </row>
    <row r="11" spans="1:40" ht="24" customHeight="1" thickBot="1" x14ac:dyDescent="0.6">
      <c r="A11" s="116" t="s">
        <v>16</v>
      </c>
      <c r="B11" s="117">
        <f t="shared" si="0"/>
        <v>900</v>
      </c>
      <c r="C11" s="83" t="s">
        <v>7</v>
      </c>
      <c r="E11" s="57" t="s">
        <v>25</v>
      </c>
      <c r="F11" s="26" t="s">
        <v>20</v>
      </c>
      <c r="G11" s="23" t="s">
        <v>26</v>
      </c>
    </row>
    <row r="12" spans="1:40" ht="24" customHeight="1" thickBot="1" x14ac:dyDescent="0.65">
      <c r="A12" s="116" t="s">
        <v>16</v>
      </c>
      <c r="B12" s="117">
        <f t="shared" si="0"/>
        <v>1050</v>
      </c>
      <c r="C12" s="83" t="s">
        <v>7</v>
      </c>
      <c r="E12" s="70"/>
      <c r="F12" s="23" t="s">
        <v>22</v>
      </c>
      <c r="G12" s="23" t="s">
        <v>27</v>
      </c>
    </row>
    <row r="13" spans="1:40" ht="24" customHeight="1" thickBot="1" x14ac:dyDescent="0.65">
      <c r="A13" s="116" t="s">
        <v>16</v>
      </c>
      <c r="B13" s="117">
        <f t="shared" si="0"/>
        <v>1200</v>
      </c>
      <c r="C13" s="83" t="s">
        <v>7</v>
      </c>
      <c r="E13" s="70"/>
      <c r="F13" s="4"/>
      <c r="G13" s="21"/>
    </row>
    <row r="14" spans="1:40" ht="24" customHeight="1" thickBot="1" x14ac:dyDescent="0.65">
      <c r="A14" s="116" t="s">
        <v>16</v>
      </c>
      <c r="B14" s="117">
        <f t="shared" si="0"/>
        <v>1350</v>
      </c>
      <c r="C14" s="83" t="s">
        <v>7</v>
      </c>
      <c r="E14" s="70"/>
      <c r="F14" s="23" t="s">
        <v>17</v>
      </c>
      <c r="G14" s="23" t="s">
        <v>28</v>
      </c>
    </row>
    <row r="15" spans="1:40" ht="24" customHeight="1" thickBot="1" x14ac:dyDescent="0.6">
      <c r="A15" s="116" t="s">
        <v>16</v>
      </c>
      <c r="B15" s="117">
        <f t="shared" si="0"/>
        <v>1500</v>
      </c>
      <c r="C15" s="83" t="s">
        <v>7</v>
      </c>
      <c r="E15" s="58" t="s">
        <v>29</v>
      </c>
      <c r="F15" s="26" t="s">
        <v>20</v>
      </c>
      <c r="G15" s="23" t="s">
        <v>30</v>
      </c>
    </row>
    <row r="16" spans="1:40" ht="24" customHeight="1" thickBot="1" x14ac:dyDescent="0.65">
      <c r="A16" s="116" t="s">
        <v>16</v>
      </c>
      <c r="B16" s="117">
        <f t="shared" si="0"/>
        <v>1650</v>
      </c>
      <c r="C16" s="83" t="s">
        <v>7</v>
      </c>
      <c r="E16" s="70"/>
      <c r="F16" s="23" t="s">
        <v>22</v>
      </c>
      <c r="G16" s="23" t="s">
        <v>31</v>
      </c>
    </row>
    <row r="17" spans="1:7" ht="24" customHeight="1" thickBot="1" x14ac:dyDescent="0.65">
      <c r="A17" s="116" t="s">
        <v>16</v>
      </c>
      <c r="B17" s="117">
        <f t="shared" si="0"/>
        <v>1800</v>
      </c>
      <c r="C17" s="83" t="s">
        <v>7</v>
      </c>
      <c r="E17" s="70"/>
      <c r="F17" s="4"/>
      <c r="G17" s="21"/>
    </row>
    <row r="18" spans="1:7" ht="24" customHeight="1" thickBot="1" x14ac:dyDescent="0.6">
      <c r="A18" s="116" t="s">
        <v>16</v>
      </c>
      <c r="B18" s="117">
        <f t="shared" si="0"/>
        <v>1950</v>
      </c>
      <c r="C18" s="83" t="s">
        <v>7</v>
      </c>
      <c r="E18" s="62"/>
      <c r="F18" s="23" t="s">
        <v>17</v>
      </c>
      <c r="G18" s="23" t="s">
        <v>32</v>
      </c>
    </row>
    <row r="19" spans="1:7" ht="24" customHeight="1" thickBot="1" x14ac:dyDescent="0.6">
      <c r="A19" s="116" t="s">
        <v>16</v>
      </c>
      <c r="B19" s="117">
        <f t="shared" si="0"/>
        <v>2100</v>
      </c>
      <c r="C19" s="83" t="s">
        <v>7</v>
      </c>
      <c r="E19" s="59" t="s">
        <v>33</v>
      </c>
      <c r="F19" s="26" t="s">
        <v>20</v>
      </c>
      <c r="G19" s="23" t="s">
        <v>34</v>
      </c>
    </row>
    <row r="20" spans="1:7" ht="24" customHeight="1" thickBot="1" x14ac:dyDescent="0.6">
      <c r="A20" s="116" t="s">
        <v>16</v>
      </c>
      <c r="B20" s="117">
        <f t="shared" si="0"/>
        <v>2250</v>
      </c>
      <c r="C20" s="83" t="s">
        <v>7</v>
      </c>
      <c r="E20" s="9"/>
      <c r="F20" s="23" t="s">
        <v>22</v>
      </c>
      <c r="G20" s="23" t="s">
        <v>35</v>
      </c>
    </row>
    <row r="21" spans="1:7" ht="24" customHeight="1" thickBot="1" x14ac:dyDescent="0.6">
      <c r="A21" s="116" t="s">
        <v>16</v>
      </c>
      <c r="B21" s="117">
        <f t="shared" si="0"/>
        <v>2400</v>
      </c>
      <c r="C21" s="83" t="s">
        <v>7</v>
      </c>
      <c r="E21" s="9"/>
      <c r="F21" s="2"/>
      <c r="G21" s="21"/>
    </row>
    <row r="22" spans="1:7" ht="24" customHeight="1" thickBot="1" x14ac:dyDescent="0.65">
      <c r="A22" s="116" t="s">
        <v>16</v>
      </c>
      <c r="B22" s="117">
        <f t="shared" si="0"/>
        <v>2550</v>
      </c>
      <c r="C22" s="83" t="s">
        <v>7</v>
      </c>
      <c r="E22" s="70"/>
      <c r="F22" s="23" t="s">
        <v>17</v>
      </c>
      <c r="G22" s="23" t="s">
        <v>36</v>
      </c>
    </row>
    <row r="23" spans="1:7" ht="24" customHeight="1" thickBot="1" x14ac:dyDescent="0.6">
      <c r="A23" s="116" t="s">
        <v>16</v>
      </c>
      <c r="B23" s="117">
        <f t="shared" si="0"/>
        <v>2700</v>
      </c>
      <c r="C23" s="83" t="s">
        <v>7</v>
      </c>
      <c r="E23" s="61" t="s">
        <v>37</v>
      </c>
      <c r="F23" s="26" t="s">
        <v>20</v>
      </c>
      <c r="G23" s="23" t="s">
        <v>38</v>
      </c>
    </row>
    <row r="24" spans="1:7" ht="24" customHeight="1" thickBot="1" x14ac:dyDescent="0.65">
      <c r="A24" s="116" t="s">
        <v>16</v>
      </c>
      <c r="B24" s="117">
        <f t="shared" si="0"/>
        <v>2850</v>
      </c>
      <c r="C24" s="83" t="s">
        <v>7</v>
      </c>
      <c r="E24" s="70"/>
      <c r="F24" s="23" t="s">
        <v>22</v>
      </c>
      <c r="G24" s="23" t="s">
        <v>39</v>
      </c>
    </row>
    <row r="25" spans="1:7" ht="24" customHeight="1" thickBot="1" x14ac:dyDescent="0.65">
      <c r="A25" s="116" t="s">
        <v>16</v>
      </c>
      <c r="B25" s="117">
        <f t="shared" si="0"/>
        <v>3000</v>
      </c>
      <c r="C25" s="83" t="s">
        <v>7</v>
      </c>
      <c r="E25" s="70"/>
      <c r="F25" s="2"/>
      <c r="G25" s="21"/>
    </row>
    <row r="26" spans="1:7" ht="24" customHeight="1" thickBot="1" x14ac:dyDescent="0.65">
      <c r="A26" s="116" t="s">
        <v>16</v>
      </c>
      <c r="B26" s="117">
        <f t="shared" si="0"/>
        <v>3150</v>
      </c>
      <c r="C26" s="83" t="s">
        <v>7</v>
      </c>
      <c r="E26" s="70"/>
      <c r="F26" s="23" t="s">
        <v>17</v>
      </c>
      <c r="G26" s="23" t="s">
        <v>40</v>
      </c>
    </row>
    <row r="27" spans="1:7" ht="24" customHeight="1" thickBot="1" x14ac:dyDescent="0.6">
      <c r="A27" s="116" t="s">
        <v>16</v>
      </c>
      <c r="B27" s="117">
        <f t="shared" si="0"/>
        <v>3300</v>
      </c>
      <c r="C27" s="83" t="s">
        <v>7</v>
      </c>
      <c r="E27" s="60" t="s">
        <v>41</v>
      </c>
      <c r="F27" s="26" t="s">
        <v>20</v>
      </c>
      <c r="G27" s="23" t="s">
        <v>42</v>
      </c>
    </row>
    <row r="28" spans="1:7" ht="24" customHeight="1" thickBot="1" x14ac:dyDescent="0.65">
      <c r="A28" s="116" t="s">
        <v>16</v>
      </c>
      <c r="B28" s="117">
        <f t="shared" si="0"/>
        <v>3450</v>
      </c>
      <c r="C28" s="83" t="s">
        <v>7</v>
      </c>
      <c r="E28" s="64"/>
      <c r="F28" s="23" t="s">
        <v>22</v>
      </c>
      <c r="G28" s="23" t="s">
        <v>43</v>
      </c>
    </row>
    <row r="29" spans="1:7" ht="24" customHeight="1" thickBot="1" x14ac:dyDescent="0.6">
      <c r="A29" s="116" t="s">
        <v>16</v>
      </c>
      <c r="B29" s="117">
        <f t="shared" si="0"/>
        <v>3600</v>
      </c>
      <c r="C29" s="83" t="s">
        <v>7</v>
      </c>
    </row>
    <row r="30" spans="1:7" ht="24" customHeight="1" thickBot="1" x14ac:dyDescent="0.6">
      <c r="A30" s="116" t="s">
        <v>16</v>
      </c>
      <c r="B30" s="117">
        <f t="shared" si="0"/>
        <v>3750</v>
      </c>
      <c r="C30" s="83" t="s">
        <v>7</v>
      </c>
    </row>
    <row r="31" spans="1:7" ht="24" customHeight="1" thickBot="1" x14ac:dyDescent="0.6">
      <c r="A31" s="116" t="s">
        <v>16</v>
      </c>
      <c r="B31" s="117">
        <f t="shared" si="0"/>
        <v>3900</v>
      </c>
      <c r="C31" s="83" t="s">
        <v>7</v>
      </c>
    </row>
    <row r="32" spans="1:7" ht="24" customHeight="1" thickBot="1" x14ac:dyDescent="0.6">
      <c r="A32" s="116" t="s">
        <v>16</v>
      </c>
      <c r="B32" s="117">
        <f t="shared" si="0"/>
        <v>4050</v>
      </c>
      <c r="C32" s="83" t="s">
        <v>7</v>
      </c>
    </row>
    <row r="33" spans="1:3" ht="24" customHeight="1" thickBot="1" x14ac:dyDescent="0.6">
      <c r="A33" s="116" t="s">
        <v>16</v>
      </c>
      <c r="B33" s="117">
        <f t="shared" si="0"/>
        <v>4200</v>
      </c>
      <c r="C33" s="83" t="s">
        <v>7</v>
      </c>
    </row>
    <row r="34" spans="1:3" ht="24" customHeight="1" thickBot="1" x14ac:dyDescent="0.6">
      <c r="A34" s="116" t="s">
        <v>16</v>
      </c>
      <c r="B34" s="117">
        <f t="shared" si="0"/>
        <v>4350</v>
      </c>
      <c r="C34" s="83" t="s">
        <v>7</v>
      </c>
    </row>
    <row r="35" spans="1:3" ht="24" customHeight="1" thickBot="1" x14ac:dyDescent="0.6">
      <c r="A35" s="116" t="s">
        <v>16</v>
      </c>
      <c r="B35" s="117">
        <f t="shared" si="0"/>
        <v>4500</v>
      </c>
      <c r="C35" s="83" t="s">
        <v>7</v>
      </c>
    </row>
    <row r="36" spans="1:3" ht="24" customHeight="1" thickBot="1" x14ac:dyDescent="0.6">
      <c r="A36" s="116" t="s">
        <v>16</v>
      </c>
      <c r="B36" s="117">
        <f t="shared" si="0"/>
        <v>4650</v>
      </c>
      <c r="C36" s="83" t="s">
        <v>7</v>
      </c>
    </row>
    <row r="37" spans="1:3" ht="24" customHeight="1" thickBot="1" x14ac:dyDescent="0.6">
      <c r="A37" s="116" t="s">
        <v>16</v>
      </c>
      <c r="B37" s="117">
        <f t="shared" si="0"/>
        <v>4800</v>
      </c>
      <c r="C37" s="83" t="s">
        <v>7</v>
      </c>
    </row>
    <row r="38" spans="1:3" ht="24" customHeight="1" thickBot="1" x14ac:dyDescent="0.6">
      <c r="A38" s="116" t="s">
        <v>16</v>
      </c>
      <c r="B38" s="117">
        <f t="shared" si="0"/>
        <v>4950</v>
      </c>
      <c r="C38" s="83" t="s">
        <v>7</v>
      </c>
    </row>
    <row r="39" spans="1:3" ht="24" customHeight="1" thickBot="1" x14ac:dyDescent="0.6">
      <c r="A39" s="116" t="s">
        <v>16</v>
      </c>
      <c r="B39" s="117">
        <f t="shared" si="0"/>
        <v>5100</v>
      </c>
      <c r="C39" s="83" t="s">
        <v>7</v>
      </c>
    </row>
    <row r="40" spans="1:3" ht="24" customHeight="1" thickBot="1" x14ac:dyDescent="0.6">
      <c r="A40" s="116" t="s">
        <v>16</v>
      </c>
      <c r="B40" s="117">
        <f t="shared" si="0"/>
        <v>5250</v>
      </c>
      <c r="C40" s="83" t="s">
        <v>7</v>
      </c>
    </row>
    <row r="41" spans="1:3" ht="24" customHeight="1" thickBot="1" x14ac:dyDescent="0.6">
      <c r="A41" s="116" t="s">
        <v>16</v>
      </c>
      <c r="B41" s="117">
        <f t="shared" si="0"/>
        <v>5400</v>
      </c>
      <c r="C41" s="83" t="s">
        <v>7</v>
      </c>
    </row>
    <row r="42" spans="1:3" ht="24" customHeight="1" thickBot="1" x14ac:dyDescent="0.6">
      <c r="A42" s="116" t="s">
        <v>16</v>
      </c>
      <c r="B42" s="117">
        <f t="shared" si="0"/>
        <v>5550</v>
      </c>
      <c r="C42" s="83" t="s">
        <v>7</v>
      </c>
    </row>
    <row r="43" spans="1:3" ht="24" customHeight="1" thickBot="1" x14ac:dyDescent="0.6">
      <c r="A43" s="116" t="s">
        <v>16</v>
      </c>
      <c r="B43" s="117">
        <f t="shared" si="0"/>
        <v>5700</v>
      </c>
      <c r="C43" s="83" t="s">
        <v>7</v>
      </c>
    </row>
    <row r="44" spans="1:3" ht="24" customHeight="1" thickBot="1" x14ac:dyDescent="0.6">
      <c r="A44" s="116" t="s">
        <v>16</v>
      </c>
      <c r="B44" s="117">
        <f t="shared" si="0"/>
        <v>5850</v>
      </c>
      <c r="C44" s="83" t="s">
        <v>7</v>
      </c>
    </row>
    <row r="45" spans="1:3" ht="24" customHeight="1" thickBot="1" x14ac:dyDescent="0.6">
      <c r="A45" s="116" t="s">
        <v>16</v>
      </c>
      <c r="B45" s="117">
        <f t="shared" si="0"/>
        <v>6000</v>
      </c>
      <c r="C45" s="83" t="s">
        <v>7</v>
      </c>
    </row>
    <row r="46" spans="1:3" ht="24" customHeight="1" thickBot="1" x14ac:dyDescent="0.6">
      <c r="A46" s="116" t="s">
        <v>16</v>
      </c>
      <c r="B46" s="117">
        <f t="shared" si="0"/>
        <v>6150</v>
      </c>
      <c r="C46" s="83" t="s">
        <v>7</v>
      </c>
    </row>
    <row r="47" spans="1:3" ht="24" customHeight="1" thickBot="1" x14ac:dyDescent="0.6">
      <c r="A47" s="116" t="s">
        <v>16</v>
      </c>
      <c r="B47" s="117">
        <f t="shared" si="0"/>
        <v>6300</v>
      </c>
      <c r="C47" s="83" t="s">
        <v>7</v>
      </c>
    </row>
    <row r="48" spans="1:3" ht="24" customHeight="1" thickBot="1" x14ac:dyDescent="0.6">
      <c r="A48" s="116" t="s">
        <v>16</v>
      </c>
      <c r="B48" s="117">
        <f t="shared" si="0"/>
        <v>6450</v>
      </c>
      <c r="C48" s="83" t="s">
        <v>7</v>
      </c>
    </row>
    <row r="49" spans="1:3" ht="24" customHeight="1" thickBot="1" x14ac:dyDescent="0.6">
      <c r="A49" s="116" t="s">
        <v>16</v>
      </c>
      <c r="B49" s="117">
        <f t="shared" si="0"/>
        <v>6600</v>
      </c>
      <c r="C49" s="83" t="s">
        <v>7</v>
      </c>
    </row>
    <row r="50" spans="1:3" ht="24" customHeight="1" thickBot="1" x14ac:dyDescent="0.6">
      <c r="A50" s="116" t="s">
        <v>16</v>
      </c>
      <c r="B50" s="117">
        <f t="shared" si="0"/>
        <v>6750</v>
      </c>
      <c r="C50" s="83" t="s">
        <v>7</v>
      </c>
    </row>
    <row r="51" spans="1:3" ht="24" customHeight="1" thickBot="1" x14ac:dyDescent="0.6">
      <c r="A51" s="116" t="s">
        <v>16</v>
      </c>
      <c r="B51" s="117">
        <f t="shared" si="0"/>
        <v>6900</v>
      </c>
      <c r="C51" s="83" t="s">
        <v>7</v>
      </c>
    </row>
    <row r="52" spans="1:3" ht="24" customHeight="1" thickBot="1" x14ac:dyDescent="0.6">
      <c r="A52" s="116" t="s">
        <v>16</v>
      </c>
      <c r="B52" s="117">
        <f t="shared" si="0"/>
        <v>7050</v>
      </c>
      <c r="C52" s="83" t="s">
        <v>7</v>
      </c>
    </row>
    <row r="53" spans="1:3" ht="24" customHeight="1" thickBot="1" x14ac:dyDescent="0.6">
      <c r="A53" s="116" t="s">
        <v>16</v>
      </c>
      <c r="B53" s="117">
        <f t="shared" si="0"/>
        <v>7200</v>
      </c>
      <c r="C53" s="83" t="s">
        <v>7</v>
      </c>
    </row>
    <row r="54" spans="1:3" ht="24" customHeight="1" thickBot="1" x14ac:dyDescent="0.6">
      <c r="A54" s="116" t="s">
        <v>16</v>
      </c>
      <c r="B54" s="117">
        <f t="shared" si="0"/>
        <v>7350</v>
      </c>
      <c r="C54" s="83" t="s">
        <v>7</v>
      </c>
    </row>
    <row r="55" spans="1:3" ht="24" customHeight="1" thickBot="1" x14ac:dyDescent="0.6">
      <c r="A55" s="116" t="s">
        <v>16</v>
      </c>
      <c r="B55" s="117">
        <f t="shared" si="0"/>
        <v>7500</v>
      </c>
      <c r="C55" s="83" t="s">
        <v>7</v>
      </c>
    </row>
    <row r="56" spans="1:3" ht="24" customHeight="1" thickBot="1" x14ac:dyDescent="0.6">
      <c r="A56" s="116" t="s">
        <v>16</v>
      </c>
      <c r="B56" s="117">
        <f t="shared" si="0"/>
        <v>7650</v>
      </c>
      <c r="C56" s="83" t="s">
        <v>7</v>
      </c>
    </row>
    <row r="57" spans="1:3" ht="24" customHeight="1" thickBot="1" x14ac:dyDescent="0.6">
      <c r="A57" s="116" t="s">
        <v>16</v>
      </c>
      <c r="B57" s="117">
        <f t="shared" si="0"/>
        <v>7800</v>
      </c>
      <c r="C57" s="83" t="s">
        <v>7</v>
      </c>
    </row>
    <row r="58" spans="1:3" ht="24" customHeight="1" thickBot="1" x14ac:dyDescent="0.6">
      <c r="A58" s="116" t="s">
        <v>16</v>
      </c>
      <c r="B58" s="117">
        <f t="shared" si="0"/>
        <v>7950</v>
      </c>
      <c r="C58" s="83" t="s">
        <v>7</v>
      </c>
    </row>
    <row r="59" spans="1:3" ht="24" customHeight="1" thickBot="1" x14ac:dyDescent="0.6">
      <c r="A59" s="116" t="s">
        <v>16</v>
      </c>
      <c r="B59" s="117">
        <f t="shared" si="0"/>
        <v>8100</v>
      </c>
      <c r="C59" s="83" t="s">
        <v>7</v>
      </c>
    </row>
    <row r="60" spans="1:3" ht="24" customHeight="1" thickBot="1" x14ac:dyDescent="0.6">
      <c r="A60" s="116" t="s">
        <v>16</v>
      </c>
      <c r="B60" s="117">
        <f t="shared" si="0"/>
        <v>8250</v>
      </c>
      <c r="C60" s="83" t="s">
        <v>7</v>
      </c>
    </row>
    <row r="61" spans="1:3" ht="24" customHeight="1" thickBot="1" x14ac:dyDescent="0.6">
      <c r="A61" s="116" t="s">
        <v>16</v>
      </c>
      <c r="B61" s="117">
        <f t="shared" si="0"/>
        <v>8400</v>
      </c>
      <c r="C61" s="83" t="s">
        <v>7</v>
      </c>
    </row>
    <row r="62" spans="1:3" ht="24" customHeight="1" thickBot="1" x14ac:dyDescent="0.6">
      <c r="A62" s="116" t="s">
        <v>16</v>
      </c>
      <c r="B62" s="117">
        <f t="shared" si="0"/>
        <v>8550</v>
      </c>
      <c r="C62" s="83" t="s">
        <v>7</v>
      </c>
    </row>
    <row r="63" spans="1:3" ht="24" customHeight="1" thickBot="1" x14ac:dyDescent="0.6">
      <c r="A63" s="116" t="s">
        <v>16</v>
      </c>
      <c r="B63" s="117">
        <f t="shared" si="0"/>
        <v>8700</v>
      </c>
      <c r="C63" s="83" t="s">
        <v>7</v>
      </c>
    </row>
    <row r="64" spans="1:3" ht="24" customHeight="1" thickBot="1" x14ac:dyDescent="0.6">
      <c r="A64" s="116" t="s">
        <v>16</v>
      </c>
      <c r="B64" s="117">
        <f t="shared" si="0"/>
        <v>8850</v>
      </c>
      <c r="C64" s="83" t="s">
        <v>7</v>
      </c>
    </row>
    <row r="65" spans="1:3" ht="24" customHeight="1" thickBot="1" x14ac:dyDescent="0.6">
      <c r="A65" s="116" t="s">
        <v>16</v>
      </c>
      <c r="B65" s="117">
        <f t="shared" si="0"/>
        <v>9000</v>
      </c>
      <c r="C65" s="83" t="s">
        <v>7</v>
      </c>
    </row>
    <row r="66" spans="1:3" ht="24" customHeight="1" thickBot="1" x14ac:dyDescent="0.6">
      <c r="A66" s="116" t="s">
        <v>16</v>
      </c>
      <c r="B66" s="117">
        <f t="shared" si="0"/>
        <v>9150</v>
      </c>
      <c r="C66" s="83" t="s">
        <v>7</v>
      </c>
    </row>
    <row r="67" spans="1:3" ht="24" customHeight="1" thickBot="1" x14ac:dyDescent="0.6">
      <c r="A67" s="116" t="s">
        <v>16</v>
      </c>
      <c r="B67" s="117">
        <f t="shared" si="0"/>
        <v>9300</v>
      </c>
      <c r="C67" s="83" t="s">
        <v>7</v>
      </c>
    </row>
    <row r="68" spans="1:3" ht="24" customHeight="1" thickBot="1" x14ac:dyDescent="0.6">
      <c r="A68" s="116" t="s">
        <v>16</v>
      </c>
      <c r="B68" s="117">
        <f t="shared" si="0"/>
        <v>9450</v>
      </c>
      <c r="C68" s="83" t="s">
        <v>7</v>
      </c>
    </row>
    <row r="69" spans="1:3" ht="24" customHeight="1" thickBot="1" x14ac:dyDescent="0.6">
      <c r="A69" s="116" t="s">
        <v>16</v>
      </c>
      <c r="B69" s="117">
        <f t="shared" si="0"/>
        <v>9600</v>
      </c>
      <c r="C69" s="83" t="s">
        <v>7</v>
      </c>
    </row>
    <row r="70" spans="1:3" ht="24" customHeight="1" thickBot="1" x14ac:dyDescent="0.6">
      <c r="A70" s="116" t="s">
        <v>16</v>
      </c>
      <c r="B70" s="117">
        <f t="shared" si="0"/>
        <v>9750</v>
      </c>
      <c r="C70" s="83" t="s">
        <v>7</v>
      </c>
    </row>
    <row r="71" spans="1:3" ht="24" customHeight="1" thickBot="1" x14ac:dyDescent="0.6">
      <c r="A71" s="116" t="s">
        <v>16</v>
      </c>
      <c r="B71" s="117">
        <f t="shared" si="0"/>
        <v>9900</v>
      </c>
      <c r="C71" s="83" t="s">
        <v>7</v>
      </c>
    </row>
    <row r="72" spans="1:3" ht="24" customHeight="1" thickBot="1" x14ac:dyDescent="0.6">
      <c r="A72" s="116"/>
      <c r="B72" s="117">
        <f t="shared" ref="B72:B100" si="1">B71+150</f>
        <v>10050</v>
      </c>
      <c r="C72" s="83" t="s">
        <v>7</v>
      </c>
    </row>
    <row r="73" spans="1:3" ht="24" customHeight="1" thickBot="1" x14ac:dyDescent="0.6">
      <c r="A73" s="116" t="s">
        <v>16</v>
      </c>
      <c r="B73" s="117">
        <f t="shared" si="1"/>
        <v>10200</v>
      </c>
      <c r="C73" s="83" t="s">
        <v>7</v>
      </c>
    </row>
    <row r="74" spans="1:3" ht="24" customHeight="1" thickBot="1" x14ac:dyDescent="0.6">
      <c r="A74" s="116" t="s">
        <v>16</v>
      </c>
      <c r="B74" s="117">
        <f t="shared" si="1"/>
        <v>10350</v>
      </c>
      <c r="C74" s="83" t="s">
        <v>7</v>
      </c>
    </row>
    <row r="75" spans="1:3" ht="24" customHeight="1" thickBot="1" x14ac:dyDescent="0.6">
      <c r="A75" s="116" t="s">
        <v>16</v>
      </c>
      <c r="B75" s="117">
        <f t="shared" si="1"/>
        <v>10500</v>
      </c>
      <c r="C75" s="83" t="s">
        <v>7</v>
      </c>
    </row>
    <row r="76" spans="1:3" ht="24" customHeight="1" thickBot="1" x14ac:dyDescent="0.6">
      <c r="A76" s="116" t="s">
        <v>16</v>
      </c>
      <c r="B76" s="117">
        <f t="shared" si="1"/>
        <v>10650</v>
      </c>
      <c r="C76" s="83" t="s">
        <v>7</v>
      </c>
    </row>
    <row r="77" spans="1:3" ht="24" customHeight="1" thickBot="1" x14ac:dyDescent="0.6">
      <c r="A77" s="116" t="s">
        <v>16</v>
      </c>
      <c r="B77" s="117">
        <f t="shared" si="1"/>
        <v>10800</v>
      </c>
      <c r="C77" s="83" t="s">
        <v>7</v>
      </c>
    </row>
    <row r="78" spans="1:3" ht="24" customHeight="1" thickBot="1" x14ac:dyDescent="0.6">
      <c r="A78" s="116" t="s">
        <v>16</v>
      </c>
      <c r="B78" s="117">
        <f t="shared" si="1"/>
        <v>10950</v>
      </c>
      <c r="C78" s="83" t="s">
        <v>7</v>
      </c>
    </row>
    <row r="79" spans="1:3" ht="24" customHeight="1" thickBot="1" x14ac:dyDescent="0.6">
      <c r="A79" s="116" t="s">
        <v>16</v>
      </c>
      <c r="B79" s="117">
        <f t="shared" si="1"/>
        <v>11100</v>
      </c>
      <c r="C79" s="83" t="s">
        <v>7</v>
      </c>
    </row>
    <row r="80" spans="1:3" ht="24" customHeight="1" thickBot="1" x14ac:dyDescent="0.6">
      <c r="A80" s="116" t="s">
        <v>16</v>
      </c>
      <c r="B80" s="117">
        <f t="shared" si="1"/>
        <v>11250</v>
      </c>
      <c r="C80" s="83" t="s">
        <v>7</v>
      </c>
    </row>
    <row r="81" spans="1:3" ht="24" customHeight="1" thickBot="1" x14ac:dyDescent="0.6">
      <c r="A81" s="116" t="s">
        <v>16</v>
      </c>
      <c r="B81" s="117">
        <f t="shared" si="1"/>
        <v>11400</v>
      </c>
      <c r="C81" s="83" t="s">
        <v>7</v>
      </c>
    </row>
    <row r="82" spans="1:3" ht="24" customHeight="1" thickBot="1" x14ac:dyDescent="0.6">
      <c r="A82" s="116" t="s">
        <v>16</v>
      </c>
      <c r="B82" s="117">
        <f t="shared" si="1"/>
        <v>11550</v>
      </c>
      <c r="C82" s="83" t="s">
        <v>7</v>
      </c>
    </row>
    <row r="83" spans="1:3" ht="24" customHeight="1" thickBot="1" x14ac:dyDescent="0.6">
      <c r="A83" s="116" t="s">
        <v>16</v>
      </c>
      <c r="B83" s="117">
        <f t="shared" si="1"/>
        <v>11700</v>
      </c>
      <c r="C83" s="83" t="s">
        <v>7</v>
      </c>
    </row>
    <row r="84" spans="1:3" ht="24" customHeight="1" thickBot="1" x14ac:dyDescent="0.6">
      <c r="A84" s="116" t="s">
        <v>16</v>
      </c>
      <c r="B84" s="117">
        <f t="shared" si="1"/>
        <v>11850</v>
      </c>
      <c r="C84" s="83" t="s">
        <v>7</v>
      </c>
    </row>
    <row r="85" spans="1:3" ht="24" customHeight="1" thickBot="1" x14ac:dyDescent="0.6">
      <c r="A85" s="116" t="s">
        <v>16</v>
      </c>
      <c r="B85" s="117">
        <f t="shared" si="1"/>
        <v>12000</v>
      </c>
      <c r="C85" s="83" t="s">
        <v>7</v>
      </c>
    </row>
    <row r="86" spans="1:3" ht="24" customHeight="1" thickBot="1" x14ac:dyDescent="0.6">
      <c r="A86" s="116" t="s">
        <v>16</v>
      </c>
      <c r="B86" s="117">
        <f t="shared" si="1"/>
        <v>12150</v>
      </c>
      <c r="C86" s="83" t="s">
        <v>7</v>
      </c>
    </row>
    <row r="87" spans="1:3" ht="24" customHeight="1" thickBot="1" x14ac:dyDescent="0.6">
      <c r="A87" s="116" t="s">
        <v>16</v>
      </c>
      <c r="B87" s="117">
        <f t="shared" si="1"/>
        <v>12300</v>
      </c>
      <c r="C87" s="83" t="s">
        <v>7</v>
      </c>
    </row>
    <row r="88" spans="1:3" ht="24" customHeight="1" thickBot="1" x14ac:dyDescent="0.6">
      <c r="A88" s="116" t="s">
        <v>16</v>
      </c>
      <c r="B88" s="117">
        <f t="shared" si="1"/>
        <v>12450</v>
      </c>
      <c r="C88" s="83" t="s">
        <v>7</v>
      </c>
    </row>
    <row r="89" spans="1:3" ht="24" customHeight="1" thickBot="1" x14ac:dyDescent="0.6">
      <c r="A89" s="116" t="s">
        <v>16</v>
      </c>
      <c r="B89" s="117">
        <f t="shared" si="1"/>
        <v>12600</v>
      </c>
      <c r="C89" s="83" t="s">
        <v>7</v>
      </c>
    </row>
    <row r="90" spans="1:3" ht="24" customHeight="1" thickBot="1" x14ac:dyDescent="0.6">
      <c r="A90" s="116" t="s">
        <v>16</v>
      </c>
      <c r="B90" s="117">
        <f t="shared" si="1"/>
        <v>12750</v>
      </c>
      <c r="C90" s="83" t="s">
        <v>7</v>
      </c>
    </row>
    <row r="91" spans="1:3" ht="24" customHeight="1" thickBot="1" x14ac:dyDescent="0.6">
      <c r="A91" s="116" t="s">
        <v>16</v>
      </c>
      <c r="B91" s="117">
        <f t="shared" si="1"/>
        <v>12900</v>
      </c>
      <c r="C91" s="83" t="s">
        <v>7</v>
      </c>
    </row>
    <row r="92" spans="1:3" ht="24" customHeight="1" thickBot="1" x14ac:dyDescent="0.6">
      <c r="A92" s="116" t="s">
        <v>16</v>
      </c>
      <c r="B92" s="117">
        <f t="shared" si="1"/>
        <v>13050</v>
      </c>
      <c r="C92" s="83" t="s">
        <v>7</v>
      </c>
    </row>
    <row r="93" spans="1:3" ht="24" customHeight="1" thickBot="1" x14ac:dyDescent="0.6">
      <c r="A93" s="116" t="s">
        <v>16</v>
      </c>
      <c r="B93" s="117">
        <f t="shared" si="1"/>
        <v>13200</v>
      </c>
      <c r="C93" s="83" t="s">
        <v>7</v>
      </c>
    </row>
    <row r="94" spans="1:3" ht="24" customHeight="1" thickBot="1" x14ac:dyDescent="0.6">
      <c r="A94" s="116" t="s">
        <v>16</v>
      </c>
      <c r="B94" s="117">
        <f t="shared" si="1"/>
        <v>13350</v>
      </c>
      <c r="C94" s="83" t="s">
        <v>7</v>
      </c>
    </row>
    <row r="95" spans="1:3" ht="24" customHeight="1" thickBot="1" x14ac:dyDescent="0.6">
      <c r="A95" s="116" t="s">
        <v>16</v>
      </c>
      <c r="B95" s="117">
        <f t="shared" si="1"/>
        <v>13500</v>
      </c>
      <c r="C95" s="83" t="s">
        <v>7</v>
      </c>
    </row>
    <row r="96" spans="1:3" ht="24" customHeight="1" thickBot="1" x14ac:dyDescent="0.6">
      <c r="A96" s="116" t="s">
        <v>16</v>
      </c>
      <c r="B96" s="117">
        <f t="shared" si="1"/>
        <v>13650</v>
      </c>
      <c r="C96" s="83" t="s">
        <v>7</v>
      </c>
    </row>
    <row r="97" spans="1:3" ht="24" customHeight="1" thickBot="1" x14ac:dyDescent="0.6">
      <c r="A97" s="116" t="s">
        <v>16</v>
      </c>
      <c r="B97" s="117">
        <f t="shared" si="1"/>
        <v>13800</v>
      </c>
      <c r="C97" s="83" t="s">
        <v>7</v>
      </c>
    </row>
    <row r="98" spans="1:3" ht="24" customHeight="1" thickBot="1" x14ac:dyDescent="0.6">
      <c r="A98" s="116" t="s">
        <v>16</v>
      </c>
      <c r="B98" s="117">
        <f t="shared" si="1"/>
        <v>13950</v>
      </c>
      <c r="C98" s="83" t="s">
        <v>7</v>
      </c>
    </row>
    <row r="99" spans="1:3" ht="24" customHeight="1" thickBot="1" x14ac:dyDescent="0.6">
      <c r="A99" s="116" t="s">
        <v>16</v>
      </c>
      <c r="B99" s="117">
        <f t="shared" si="1"/>
        <v>14100</v>
      </c>
      <c r="C99" s="83" t="s">
        <v>7</v>
      </c>
    </row>
    <row r="100" spans="1:3" ht="24" customHeight="1" thickBot="1" x14ac:dyDescent="0.6">
      <c r="A100" s="116" t="s">
        <v>16</v>
      </c>
      <c r="B100" s="117">
        <f t="shared" si="1"/>
        <v>14250</v>
      </c>
      <c r="C100" s="83" t="s">
        <v>7</v>
      </c>
    </row>
    <row r="101" spans="1:3" ht="24" customHeight="1" x14ac:dyDescent="0.4"/>
    <row r="102" spans="1:3" ht="24" customHeight="1" x14ac:dyDescent="0.4"/>
    <row r="103" spans="1:3" ht="24" customHeight="1" x14ac:dyDescent="0.4"/>
    <row r="104" spans="1:3" ht="24" customHeight="1" x14ac:dyDescent="0.4"/>
    <row r="105" spans="1:3" ht="24" customHeight="1" x14ac:dyDescent="0.4"/>
    <row r="106" spans="1:3" ht="24" customHeight="1" x14ac:dyDescent="0.4"/>
    <row r="107" spans="1:3" ht="24" customHeight="1" x14ac:dyDescent="0.4"/>
    <row r="108" spans="1:3" ht="24" customHeight="1" x14ac:dyDescent="0.4"/>
    <row r="109" spans="1:3" ht="24" customHeight="1" x14ac:dyDescent="0.4"/>
    <row r="110" spans="1:3" ht="24" customHeight="1" x14ac:dyDescent="0.4"/>
    <row r="111" spans="1:3" ht="24" customHeight="1" x14ac:dyDescent="0.4"/>
    <row r="112" spans="1:3" ht="24" customHeight="1" x14ac:dyDescent="0.4"/>
    <row r="113" ht="24" customHeight="1" x14ac:dyDescent="0.4"/>
    <row r="114" ht="24" customHeight="1" x14ac:dyDescent="0.4"/>
    <row r="115" ht="24" customHeight="1" x14ac:dyDescent="0.4"/>
    <row r="116" ht="24" customHeight="1" x14ac:dyDescent="0.4"/>
    <row r="117" ht="24" customHeight="1" x14ac:dyDescent="0.4"/>
    <row r="118" ht="24" customHeight="1" x14ac:dyDescent="0.4"/>
    <row r="119" ht="24" customHeight="1" x14ac:dyDescent="0.4"/>
    <row r="120" ht="24" customHeight="1" x14ac:dyDescent="0.4"/>
    <row r="121" ht="24" customHeight="1" x14ac:dyDescent="0.4"/>
    <row r="122" ht="24" customHeight="1" x14ac:dyDescent="0.4"/>
    <row r="123" ht="24" customHeight="1" x14ac:dyDescent="0.4"/>
    <row r="124" ht="24" customHeight="1" x14ac:dyDescent="0.4"/>
    <row r="125" ht="24" customHeight="1" x14ac:dyDescent="0.4"/>
    <row r="126" ht="24" customHeight="1" x14ac:dyDescent="0.4"/>
    <row r="127" ht="24" customHeight="1" x14ac:dyDescent="0.4"/>
    <row r="128" ht="24" customHeight="1" x14ac:dyDescent="0.4"/>
    <row r="129" ht="24" customHeight="1" x14ac:dyDescent="0.4"/>
    <row r="130" ht="24" customHeight="1" x14ac:dyDescent="0.4"/>
  </sheetData>
  <mergeCells count="2">
    <mergeCell ref="A4:C4"/>
    <mergeCell ref="E4:G4"/>
  </mergeCells>
  <dataValidations count="1">
    <dataValidation type="list" allowBlank="1" showInputMessage="1" showErrorMessage="1" sqref="C6:C100" xr:uid="{F6E68E4A-9796-4D49-8D79-0556EC7E7693}">
      <formula1>$AN$2:$AN$3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A45B-8D2D-48C7-B1AC-BBF8CD00DB49}">
  <sheetPr>
    <pageSetUpPr fitToPage="1"/>
  </sheetPr>
  <dimension ref="A1:R211"/>
  <sheetViews>
    <sheetView topLeftCell="A25" zoomScale="70" zoomScaleNormal="70" zoomScaleSheetLayoutView="50" workbookViewId="0">
      <selection activeCell="J139" sqref="J139"/>
    </sheetView>
  </sheetViews>
  <sheetFormatPr defaultRowHeight="23.15" x14ac:dyDescent="0.6"/>
  <cols>
    <col min="1" max="1" width="26.3828125" customWidth="1"/>
    <col min="2" max="2" width="21.3828125" customWidth="1"/>
    <col min="3" max="3" width="15.4609375" customWidth="1"/>
    <col min="4" max="4" width="73.07421875" style="123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Oct-Nov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2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5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5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6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6">
      <c r="A26" s="77"/>
      <c r="B26" s="78"/>
      <c r="C26" s="78"/>
      <c r="D26" s="124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44102</v>
      </c>
      <c r="B27" s="178"/>
      <c r="C27" s="71" t="s">
        <v>63</v>
      </c>
      <c r="D27" s="72">
        <f>K29</f>
        <v>44108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44102</v>
      </c>
      <c r="F28" s="20">
        <f>F29</f>
        <v>44103</v>
      </c>
      <c r="G28" s="20">
        <f>G29</f>
        <v>44104</v>
      </c>
      <c r="H28" s="20">
        <f>H29</f>
        <v>44105</v>
      </c>
      <c r="I28" s="20">
        <f t="shared" ref="I28:K28" si="0">I29</f>
        <v>44106</v>
      </c>
      <c r="J28" s="20">
        <f t="shared" si="0"/>
        <v>44107</v>
      </c>
      <c r="K28" s="20">
        <f t="shared" si="0"/>
        <v>44108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126" t="s">
        <v>15</v>
      </c>
      <c r="E29" s="17">
        <f>Sept!K153+1</f>
        <v>44102</v>
      </c>
      <c r="F29" s="17">
        <f>First_Day+1</f>
        <v>44103</v>
      </c>
      <c r="G29" s="17">
        <f>F29+1</f>
        <v>44104</v>
      </c>
      <c r="H29" s="17">
        <f>G29+1</f>
        <v>44105</v>
      </c>
      <c r="I29" s="17">
        <f t="shared" ref="I29:K29" si="1">H29+1</f>
        <v>44106</v>
      </c>
      <c r="J29" s="17">
        <f t="shared" si="1"/>
        <v>44107</v>
      </c>
      <c r="K29" s="17">
        <f t="shared" si="1"/>
        <v>44108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SUM(Sept!N154:N156)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SUM(Sept!N158)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SUM(Sept!N162)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SUM(Sept!N166)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SUM(Sept!N170)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SUM(Sept!N174)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65">
      <c r="A53" s="9"/>
      <c r="B53" s="31"/>
      <c r="C53" s="31"/>
      <c r="D53" s="127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28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129" t="s">
        <v>72</v>
      </c>
      <c r="E55" s="26">
        <f>(SUM(E30,E34,E38,E42,E46,E50)*1+SUM(E31,E35,E39,E43,E47,E51)*2+SUM(E32,E36,E40,E44,E48,E52)*3)/1</f>
        <v>0</v>
      </c>
      <c r="F55" s="26">
        <f>(SUM(E30,F30,E34,F34,E38,F38,E42,F42,E46,F46,E50,F50)*1+SUM(E31,F31,E35,F35,E39,F39,E43,F43,E47,F47,E51,F51)*2+SUM(E32,F32,E36,F36,E40,F40,E44,F44,E48,F48,E52,F52)*3)/2</f>
        <v>0</v>
      </c>
      <c r="G55" s="26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26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26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26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26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28" t="s">
        <v>74</v>
      </c>
      <c r="E56" s="26">
        <f t="shared" ref="E56:K56" si="2">(SUM(E30,E34,E38,E42,E46,E50)*1+SUM(E31,E35,E39,E43,E47,E51)*2+SUM(E32,E36,E40,E44,E48,E52)*3)/1</f>
        <v>0</v>
      </c>
      <c r="F56" s="26">
        <f t="shared" si="2"/>
        <v>0</v>
      </c>
      <c r="G56" s="26">
        <f t="shared" si="2"/>
        <v>0</v>
      </c>
      <c r="H56" s="26">
        <f t="shared" si="2"/>
        <v>0</v>
      </c>
      <c r="I56" s="26">
        <f t="shared" si="2"/>
        <v>0</v>
      </c>
      <c r="J56" s="26">
        <f t="shared" si="2"/>
        <v>0</v>
      </c>
      <c r="K56" s="26">
        <f t="shared" si="2"/>
        <v>0</v>
      </c>
      <c r="L56" s="38"/>
      <c r="M56" s="39"/>
      <c r="N56" s="40"/>
    </row>
    <row r="57" spans="1:14" ht="25.5" customHeight="1" x14ac:dyDescent="0.6">
      <c r="A57" s="68"/>
      <c r="B57" s="68"/>
      <c r="C57" s="68"/>
      <c r="D57" s="130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44109</v>
      </c>
      <c r="B58" s="178"/>
      <c r="C58" s="71" t="s">
        <v>63</v>
      </c>
      <c r="D58" s="125">
        <f>K60</f>
        <v>44115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65">
      <c r="A59" s="148"/>
      <c r="B59" s="92"/>
      <c r="C59" s="92"/>
      <c r="D59" s="131"/>
      <c r="E59" s="20">
        <f>E60</f>
        <v>44109</v>
      </c>
      <c r="F59" s="20">
        <f t="shared" ref="F59:K59" si="3">F60</f>
        <v>44110</v>
      </c>
      <c r="G59" s="20">
        <f>G60</f>
        <v>44111</v>
      </c>
      <c r="H59" s="20">
        <f t="shared" si="3"/>
        <v>44112</v>
      </c>
      <c r="I59" s="20">
        <f t="shared" si="3"/>
        <v>44113</v>
      </c>
      <c r="J59" s="20">
        <f t="shared" si="3"/>
        <v>44114</v>
      </c>
      <c r="K59" s="20">
        <f t="shared" si="3"/>
        <v>44115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126" t="s">
        <v>15</v>
      </c>
      <c r="E60" s="17">
        <f>K29+1</f>
        <v>44109</v>
      </c>
      <c r="F60" s="17">
        <f t="shared" ref="F60:K60" si="4">E60+1</f>
        <v>44110</v>
      </c>
      <c r="G60" s="17">
        <f t="shared" si="4"/>
        <v>44111</v>
      </c>
      <c r="H60" s="17">
        <f t="shared" si="4"/>
        <v>44112</v>
      </c>
      <c r="I60" s="17">
        <f t="shared" si="4"/>
        <v>44113</v>
      </c>
      <c r="J60" s="17">
        <f t="shared" si="4"/>
        <v>44114</v>
      </c>
      <c r="K60" s="17">
        <f t="shared" si="4"/>
        <v>44115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65">
      <c r="A84" s="9"/>
      <c r="B84" s="31"/>
      <c r="C84" s="31"/>
      <c r="D84" s="127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28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129" t="s">
        <v>72</v>
      </c>
      <c r="E86" s="26">
        <f>(SUM(E61,E65,E69,E73,E77,E81)*1+SUM(E62,E66,E70,E74,E78,E82)*2+SUM(E63,E67,E71,E75,E79,E83)*3)/1</f>
        <v>0</v>
      </c>
      <c r="F86" s="26">
        <f>(SUM(E61,F61,E65,F65,E69,F69,E73,F73,E77,F77,E81,F81)*1+SUM(E62,F62,E66,F66,E70,F70,E74,F74,E78,F78,E82,F82)*2+SUM(E63,F63,E67,F67,E71,F71,E75,F75,E79,F79,E83,F83)*3)/2</f>
        <v>0</v>
      </c>
      <c r="G86" s="26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26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26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26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26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28" t="s">
        <v>74</v>
      </c>
      <c r="E87" s="26">
        <f t="shared" ref="E87:K87" si="5">(SUM(E61,E65,E69,E73,E77,E81)*1+SUM(E62,E66,E70,E74,E78,E82)*2+SUM(E63,E67,E71,E75,E79,E83)*3)/1</f>
        <v>0</v>
      </c>
      <c r="F87" s="26">
        <f t="shared" si="5"/>
        <v>0</v>
      </c>
      <c r="G87" s="26">
        <f t="shared" si="5"/>
        <v>0</v>
      </c>
      <c r="H87" s="26">
        <f t="shared" si="5"/>
        <v>0</v>
      </c>
      <c r="I87" s="26">
        <f t="shared" si="5"/>
        <v>0</v>
      </c>
      <c r="J87" s="26">
        <f t="shared" si="5"/>
        <v>0</v>
      </c>
      <c r="K87" s="26">
        <f t="shared" si="5"/>
        <v>0</v>
      </c>
      <c r="L87" s="38"/>
      <c r="M87" s="39"/>
      <c r="N87" s="40"/>
    </row>
    <row r="88" spans="1:15" ht="25.5" customHeight="1" x14ac:dyDescent="0.6">
      <c r="A88" s="68"/>
      <c r="B88" s="68"/>
      <c r="C88" s="68"/>
      <c r="D88" s="130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44116</v>
      </c>
      <c r="B89" s="178"/>
      <c r="C89" s="71" t="s">
        <v>63</v>
      </c>
      <c r="D89" s="125">
        <f>K91</f>
        <v>44122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65">
      <c r="A90" s="148"/>
      <c r="B90" s="92"/>
      <c r="C90" s="92"/>
      <c r="D90" s="131"/>
      <c r="E90" s="20">
        <f>E91</f>
        <v>44116</v>
      </c>
      <c r="F90" s="20">
        <f t="shared" ref="F90:K90" si="6">F91</f>
        <v>44117</v>
      </c>
      <c r="G90" s="20">
        <f>G91</f>
        <v>44118</v>
      </c>
      <c r="H90" s="20">
        <f t="shared" si="6"/>
        <v>44119</v>
      </c>
      <c r="I90" s="20">
        <f t="shared" si="6"/>
        <v>44120</v>
      </c>
      <c r="J90" s="20">
        <f t="shared" si="6"/>
        <v>44121</v>
      </c>
      <c r="K90" s="20">
        <f t="shared" si="6"/>
        <v>44122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126" t="s">
        <v>15</v>
      </c>
      <c r="E91" s="17">
        <f>K60+1</f>
        <v>44116</v>
      </c>
      <c r="F91" s="17">
        <f t="shared" ref="F91:K91" si="7">E91+1</f>
        <v>44117</v>
      </c>
      <c r="G91" s="17">
        <f t="shared" si="7"/>
        <v>44118</v>
      </c>
      <c r="H91" s="17">
        <f t="shared" si="7"/>
        <v>44119</v>
      </c>
      <c r="I91" s="17">
        <f t="shared" si="7"/>
        <v>44120</v>
      </c>
      <c r="J91" s="17">
        <f t="shared" si="7"/>
        <v>44121</v>
      </c>
      <c r="K91" s="17">
        <f t="shared" si="7"/>
        <v>44122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9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9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9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9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121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28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129" t="s">
        <v>72</v>
      </c>
      <c r="E117" s="26">
        <f>(SUM(E92,E96,E100,E104,E108,E112)*1+SUM(E93,E97,E101,E105,E109,E113)*2+SUM(E94,E98,E102,E106,E110,E114)*3)/1</f>
        <v>0</v>
      </c>
      <c r="F117" s="26">
        <f>(SUM(E92,F92,E96,F96,E100,F100,E104,F104,E108,F108,E112,F112)*1+SUM(E93,F93,E97,F97,E101,F101,E105,F105,E109,F109,E113,F113)*2+SUM(E94,F94,E98,F98,E102,F102,E106,F106,E110,F110,E114,F114)*3)/2</f>
        <v>0</v>
      </c>
      <c r="G117" s="26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26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26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26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26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28" t="s">
        <v>74</v>
      </c>
      <c r="E118" s="26">
        <f t="shared" ref="E118:K118" si="8">(SUM(E92,E96,E100,E104,E108,E112)*1+SUM(E93,E97,E101,E105,E109,E113)*2+SUM(E94,E98,E102,E106,E110,E114)*3)/1</f>
        <v>0</v>
      </c>
      <c r="F118" s="26">
        <f t="shared" si="8"/>
        <v>0</v>
      </c>
      <c r="G118" s="26">
        <f t="shared" si="8"/>
        <v>0</v>
      </c>
      <c r="H118" s="26">
        <f t="shared" si="8"/>
        <v>0</v>
      </c>
      <c r="I118" s="26">
        <f t="shared" si="8"/>
        <v>0</v>
      </c>
      <c r="J118" s="26">
        <f t="shared" si="8"/>
        <v>0</v>
      </c>
      <c r="K118" s="26">
        <f t="shared" si="8"/>
        <v>0</v>
      </c>
      <c r="L118" s="38"/>
      <c r="M118" s="39"/>
      <c r="N118" s="40"/>
    </row>
    <row r="119" spans="1:15" ht="25.5" customHeight="1" x14ac:dyDescent="0.6"/>
    <row r="120" spans="1:15" ht="25.5" customHeight="1" x14ac:dyDescent="0.4">
      <c r="A120" s="178">
        <f>E122</f>
        <v>44123</v>
      </c>
      <c r="B120" s="178"/>
      <c r="C120" s="71" t="s">
        <v>63</v>
      </c>
      <c r="D120" s="125">
        <f>K122</f>
        <v>44129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65">
      <c r="A121" s="93"/>
      <c r="B121" s="92"/>
      <c r="C121" s="92"/>
      <c r="D121" s="132"/>
      <c r="E121" s="20">
        <f>E122</f>
        <v>44123</v>
      </c>
      <c r="F121" s="20">
        <f t="shared" ref="F121:K121" si="9">F122</f>
        <v>44124</v>
      </c>
      <c r="G121" s="20">
        <f>G122</f>
        <v>44125</v>
      </c>
      <c r="H121" s="20">
        <f t="shared" si="9"/>
        <v>44126</v>
      </c>
      <c r="I121" s="20">
        <f t="shared" si="9"/>
        <v>44127</v>
      </c>
      <c r="J121" s="20">
        <f t="shared" si="9"/>
        <v>44128</v>
      </c>
      <c r="K121" s="20">
        <f t="shared" si="9"/>
        <v>44129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126" t="s">
        <v>15</v>
      </c>
      <c r="E122" s="17">
        <f>K91+1</f>
        <v>44123</v>
      </c>
      <c r="F122" s="17">
        <f t="shared" ref="F122:K122" si="10">E122+1</f>
        <v>44124</v>
      </c>
      <c r="G122" s="17">
        <f t="shared" si="10"/>
        <v>44125</v>
      </c>
      <c r="H122" s="17">
        <f t="shared" si="10"/>
        <v>44126</v>
      </c>
      <c r="I122" s="17">
        <f t="shared" si="10"/>
        <v>44127</v>
      </c>
      <c r="J122" s="17">
        <f t="shared" si="10"/>
        <v>44128</v>
      </c>
      <c r="K122" s="17">
        <f t="shared" si="10"/>
        <v>44129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65">
      <c r="A146" s="9"/>
      <c r="B146" s="31"/>
      <c r="C146" s="31"/>
      <c r="D146" s="127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28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129" t="s">
        <v>72</v>
      </c>
      <c r="E148" s="26">
        <f>(SUM(E123,E127,E131,E135,E139,E143)*1+SUM(E124,E128,E132,E136,E140,E144)*2+SUM(E125,E129,E133,E137,E141,E145)*3)/1</f>
        <v>0</v>
      </c>
      <c r="F148" s="26">
        <f>(SUM(E123,F123,E127,F127,E131,F131,E135,F135,E139,F139,E143,F143)*1+SUM(E124,F124,E128,F128,E132,F132,E136,F136,E140,F140,E144,F144)*2+SUM(E125,F125,E129,F129,E133,F133,E137,F137,E141,F141,E145,F145)*3)/2</f>
        <v>0</v>
      </c>
      <c r="G148" s="26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26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26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26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26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28" t="s">
        <v>74</v>
      </c>
      <c r="E149" s="26">
        <f t="shared" ref="E149:K149" si="11">(SUM(E123,E127,E131,E135,E139,E143)*1+SUM(E124,E128,E132,E136,E140,E144)*2+SUM(E125,E129,E133,E137,E141,E145)*3)/1</f>
        <v>0</v>
      </c>
      <c r="F149" s="26">
        <f t="shared" si="11"/>
        <v>0</v>
      </c>
      <c r="G149" s="26">
        <f t="shared" si="11"/>
        <v>0</v>
      </c>
      <c r="H149" s="26">
        <f t="shared" si="11"/>
        <v>0</v>
      </c>
      <c r="I149" s="26">
        <f t="shared" si="11"/>
        <v>0</v>
      </c>
      <c r="J149" s="26">
        <f t="shared" si="11"/>
        <v>0</v>
      </c>
      <c r="K149" s="26">
        <f t="shared" si="11"/>
        <v>0</v>
      </c>
      <c r="L149" s="38"/>
      <c r="M149" s="39"/>
      <c r="N149" s="40"/>
    </row>
    <row r="150" spans="1:14" ht="25.5" customHeight="1" x14ac:dyDescent="0.6"/>
    <row r="151" spans="1:14" ht="25.5" customHeight="1" x14ac:dyDescent="0.4">
      <c r="A151" s="178">
        <f>E153</f>
        <v>44130</v>
      </c>
      <c r="B151" s="178"/>
      <c r="C151" s="71" t="s">
        <v>63</v>
      </c>
      <c r="D151" s="125">
        <f>K153</f>
        <v>44136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65">
      <c r="A152" s="148"/>
      <c r="B152" s="92"/>
      <c r="C152" s="92"/>
      <c r="D152" s="131"/>
      <c r="E152" s="20">
        <f>E153</f>
        <v>44130</v>
      </c>
      <c r="F152" s="20">
        <f t="shared" ref="F152:K152" si="12">F153</f>
        <v>44131</v>
      </c>
      <c r="G152" s="20">
        <f>G153</f>
        <v>44132</v>
      </c>
      <c r="H152" s="20">
        <f t="shared" si="12"/>
        <v>44133</v>
      </c>
      <c r="I152" s="20">
        <f t="shared" si="12"/>
        <v>44134</v>
      </c>
      <c r="J152" s="20">
        <f t="shared" si="12"/>
        <v>44135</v>
      </c>
      <c r="K152" s="20">
        <f t="shared" si="12"/>
        <v>44136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126" t="s">
        <v>15</v>
      </c>
      <c r="E153" s="17">
        <f>K122+1</f>
        <v>44130</v>
      </c>
      <c r="F153" s="17">
        <f t="shared" ref="F153:K153" si="13">E153+1</f>
        <v>44131</v>
      </c>
      <c r="G153" s="17">
        <f t="shared" si="13"/>
        <v>44132</v>
      </c>
      <c r="H153" s="17">
        <f t="shared" si="13"/>
        <v>44133</v>
      </c>
      <c r="I153" s="17">
        <f t="shared" si="13"/>
        <v>44134</v>
      </c>
      <c r="J153" s="17">
        <f t="shared" si="13"/>
        <v>44135</v>
      </c>
      <c r="K153" s="17">
        <f t="shared" si="13"/>
        <v>44136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65">
      <c r="A177" s="9"/>
      <c r="B177" s="31"/>
      <c r="C177" s="31"/>
      <c r="D177" s="127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28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129" t="s">
        <v>72</v>
      </c>
      <c r="E179" s="26">
        <f>(SUM(E154,E158,E162,E166,E170,E174)*1+SUM(E155,E159,E163,E167,E171,E175)*2+SUM(E156,E160,E164,E168,E172,E176)*3)/1</f>
        <v>0</v>
      </c>
      <c r="F179" s="26">
        <f>(SUM(E154,F154,E158,F158,E162,F162,E166,F166,E170,F170,E174,F174)*1+SUM(E155,F155,E159,F159,E163,F163,E167,F167,E171,F171,E175,F175)*2+SUM(E156,F156,E160,F160,E164,F164,E168,F168,E172,F172,E176,F176)*3)/2</f>
        <v>0</v>
      </c>
      <c r="G179" s="26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26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26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26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26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28" t="s">
        <v>74</v>
      </c>
      <c r="E180" s="26">
        <f t="shared" ref="E180:K180" si="14">(SUM(E154,E158,E162,E166,E170,E174)*1+SUM(E155,E159,E163,E167,E171,E175)*2+SUM(E156,E160,E164,E168,E172,E176)*3)/1</f>
        <v>0</v>
      </c>
      <c r="F180" s="26">
        <f t="shared" si="14"/>
        <v>0</v>
      </c>
      <c r="G180" s="26">
        <f t="shared" si="14"/>
        <v>0</v>
      </c>
      <c r="H180" s="26">
        <f t="shared" si="14"/>
        <v>0</v>
      </c>
      <c r="I180" s="26">
        <f t="shared" si="14"/>
        <v>0</v>
      </c>
      <c r="J180" s="26">
        <f t="shared" si="14"/>
        <v>0</v>
      </c>
      <c r="K180" s="26">
        <f t="shared" si="14"/>
        <v>0</v>
      </c>
      <c r="L180" s="38"/>
      <c r="M180" s="39"/>
      <c r="N180" s="40"/>
    </row>
    <row r="181" spans="1:14" ht="25.5" customHeight="1" thickBot="1" x14ac:dyDescent="0.65"/>
    <row r="182" spans="1:14" ht="25.5" customHeight="1" thickBot="1" x14ac:dyDescent="0.45">
      <c r="B182" s="230">
        <f>A27</f>
        <v>44102</v>
      </c>
      <c r="C182" s="230"/>
      <c r="D182" s="133" t="s">
        <v>75</v>
      </c>
      <c r="E182" s="74">
        <f>D151</f>
        <v>44136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134" t="s">
        <v>15</v>
      </c>
      <c r="E183" s="20">
        <f t="shared" ref="E183:K183" si="15">E152</f>
        <v>44130</v>
      </c>
      <c r="F183" s="20">
        <f t="shared" si="15"/>
        <v>44131</v>
      </c>
      <c r="G183" s="20">
        <f t="shared" si="15"/>
        <v>44132</v>
      </c>
      <c r="H183" s="20">
        <f t="shared" si="15"/>
        <v>44133</v>
      </c>
      <c r="I183" s="20">
        <f t="shared" si="15"/>
        <v>44134</v>
      </c>
      <c r="J183" s="20">
        <f t="shared" si="15"/>
        <v>44135</v>
      </c>
      <c r="K183" s="20">
        <f t="shared" si="15"/>
        <v>44136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65">
      <c r="B207" s="9"/>
      <c r="C207" s="4"/>
      <c r="D207" s="135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5">
      <c r="B208" s="9"/>
      <c r="C208" s="3"/>
      <c r="D208" s="136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5">
      <c r="B209" s="214" t="s">
        <v>70</v>
      </c>
      <c r="C209" s="215"/>
      <c r="D209" s="137" t="s">
        <v>71</v>
      </c>
      <c r="E209" s="206" t="s">
        <v>53</v>
      </c>
      <c r="F209" s="207"/>
      <c r="G209" s="152" t="str">
        <f>E54</f>
        <v>x</v>
      </c>
      <c r="H209" s="23" t="str">
        <f>E85</f>
        <v>x</v>
      </c>
      <c r="I209" s="152" t="str">
        <f>E116</f>
        <v>x</v>
      </c>
      <c r="J209" s="23" t="str">
        <f>E147</f>
        <v>x</v>
      </c>
      <c r="K209" s="152" t="str">
        <f>E178</f>
        <v>x</v>
      </c>
      <c r="L209" s="244">
        <f>(SUM(G209:K209)/5)</f>
        <v>0</v>
      </c>
      <c r="M209" s="245"/>
    </row>
    <row r="210" spans="2:13" ht="25.5" customHeight="1" thickBot="1" x14ac:dyDescent="0.65">
      <c r="B210" s="9"/>
      <c r="C210" s="4"/>
      <c r="D210" s="138" t="s">
        <v>73</v>
      </c>
      <c r="E210" s="206" t="s">
        <v>81</v>
      </c>
      <c r="F210" s="207"/>
      <c r="G210" s="26">
        <f>K55</f>
        <v>0</v>
      </c>
      <c r="H210" s="26">
        <f>K86</f>
        <v>0</v>
      </c>
      <c r="I210" s="26">
        <f>K117</f>
        <v>0</v>
      </c>
      <c r="J210" s="26">
        <f>K148</f>
        <v>0</v>
      </c>
      <c r="K210" s="26">
        <f>K179</f>
        <v>0</v>
      </c>
      <c r="L210" s="244">
        <f>SUM(G210:K210)/5</f>
        <v>0</v>
      </c>
      <c r="M210" s="245"/>
    </row>
    <row r="211" spans="2:13" ht="25.5" customHeight="1" thickBot="1" x14ac:dyDescent="0.65">
      <c r="B211" s="9"/>
      <c r="C211" s="4"/>
      <c r="D211" s="139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89" priority="28" operator="between">
      <formula>SUM($G$209)</formula>
      <formula>SUM($G$209)+1000</formula>
    </cfRule>
    <cfRule type="cellIs" dxfId="88" priority="29" operator="between">
      <formula>SUM($G$209)-2</formula>
      <formula>SUM($G$209)-0.00001</formula>
    </cfRule>
    <cfRule type="cellIs" dxfId="87" priority="30" operator="between">
      <formula>0</formula>
      <formula>SUM($G$209)-2.0000001</formula>
    </cfRule>
  </conditionalFormatting>
  <conditionalFormatting sqref="H210">
    <cfRule type="cellIs" dxfId="86" priority="25" operator="between">
      <formula>SUM($H$209)</formula>
      <formula>SUM($H$209)+1000</formula>
    </cfRule>
    <cfRule type="cellIs" dxfId="85" priority="26" operator="between">
      <formula>SUM($H$209)-2</formula>
      <formula>SUM($H$209)-0.00001</formula>
    </cfRule>
    <cfRule type="cellIs" dxfId="84" priority="27" operator="between">
      <formula>0</formula>
      <formula>SUM($H$209-2.0000001)</formula>
    </cfRule>
  </conditionalFormatting>
  <conditionalFormatting sqref="I210">
    <cfRule type="cellIs" dxfId="83" priority="22" operator="between">
      <formula>SUM($I$209)</formula>
      <formula>SUM($I$209)+1000</formula>
    </cfRule>
    <cfRule type="cellIs" dxfId="82" priority="23" operator="between">
      <formula>SUM($I$209)-2</formula>
      <formula>SUM($I$209)-0.00001</formula>
    </cfRule>
    <cfRule type="cellIs" dxfId="81" priority="24" operator="between">
      <formula>0</formula>
      <formula>SUM($I$209)-2.0000001</formula>
    </cfRule>
  </conditionalFormatting>
  <conditionalFormatting sqref="J210">
    <cfRule type="cellIs" dxfId="80" priority="19" operator="between">
      <formula>SUM($J$209)</formula>
      <formula>SUM($J$209)+1000</formula>
    </cfRule>
    <cfRule type="cellIs" dxfId="79" priority="20" operator="between">
      <formula>SUM($J$209)-2</formula>
      <formula>SUM($J$209)-0.00001</formula>
    </cfRule>
    <cfRule type="cellIs" dxfId="78" priority="21" operator="between">
      <formula>0</formula>
      <formula>SUM($J$209)-2.0000001</formula>
    </cfRule>
  </conditionalFormatting>
  <conditionalFormatting sqref="K210">
    <cfRule type="cellIs" dxfId="77" priority="16" operator="between">
      <formula>SUM($K$209)</formula>
      <formula>SUM($K$209)+1000</formula>
    </cfRule>
    <cfRule type="cellIs" dxfId="76" priority="17" operator="between">
      <formula>SUM($K$209)-2</formula>
      <formula>SUM($K$209)-0.00001</formula>
    </cfRule>
    <cfRule type="cellIs" dxfId="75" priority="18" operator="between">
      <formula>0</formula>
      <formula>SUM($K$209)-2.0000001</formula>
    </cfRule>
  </conditionalFormatting>
  <conditionalFormatting sqref="L210">
    <cfRule type="cellIs" dxfId="74" priority="13" operator="between">
      <formula>SUM($L$209)</formula>
      <formula>SUM($L$209)+1000</formula>
    </cfRule>
    <cfRule type="cellIs" dxfId="73" priority="14" operator="between">
      <formula>SUM($L$209)-2</formula>
      <formula>SUM($L$209)-0.00001</formula>
    </cfRule>
    <cfRule type="cellIs" dxfId="72" priority="15" operator="between">
      <formula>0</formula>
      <formula>SUM($L$209)-2.0000001</formula>
    </cfRule>
  </conditionalFormatting>
  <conditionalFormatting sqref="E86:K87">
    <cfRule type="cellIs" dxfId="71" priority="10" operator="between">
      <formula>SUM($E$85)</formula>
      <formula>SUM($E$85)+1000</formula>
    </cfRule>
    <cfRule type="cellIs" dxfId="70" priority="11" operator="between">
      <formula>SUM($E$85)-2</formula>
      <formula>SUM($E$85)-0.00001</formula>
    </cfRule>
    <cfRule type="cellIs" dxfId="69" priority="12" operator="between">
      <formula>0</formula>
      <formula>SUM($E$85)-2.0000001</formula>
    </cfRule>
  </conditionalFormatting>
  <conditionalFormatting sqref="E117:K118">
    <cfRule type="cellIs" dxfId="68" priority="7" operator="between">
      <formula>SUM($E$116)</formula>
      <formula>SUM($E$116)+1000</formula>
    </cfRule>
    <cfRule type="cellIs" dxfId="67" priority="8" operator="between">
      <formula>SUM($E$116)-2</formula>
      <formula>SUM($E$116)-0.00001</formula>
    </cfRule>
    <cfRule type="cellIs" dxfId="66" priority="9" operator="between">
      <formula>0</formula>
      <formula>SUM($E$116)-2.0000001</formula>
    </cfRule>
  </conditionalFormatting>
  <conditionalFormatting sqref="E148:K149">
    <cfRule type="cellIs" dxfId="65" priority="4" operator="between">
      <formula>SUM($E$147)</formula>
      <formula>SUM($E$147)+1000</formula>
    </cfRule>
    <cfRule type="cellIs" dxfId="64" priority="5" operator="between">
      <formula>SUM($E$147)-2</formula>
      <formula>SUM($E$147)-0.00001</formula>
    </cfRule>
    <cfRule type="cellIs" dxfId="63" priority="6" operator="between">
      <formula>0</formula>
      <formula>SUM($E$147)-2.0000001</formula>
    </cfRule>
  </conditionalFormatting>
  <conditionalFormatting sqref="E179:K180">
    <cfRule type="cellIs" dxfId="62" priority="1" operator="between">
      <formula>SUM($E$178)</formula>
      <formula>SUM($E$178)+1000</formula>
    </cfRule>
    <cfRule type="cellIs" dxfId="61" priority="2" operator="between">
      <formula>SUM($E$178)-2</formula>
      <formula>SUM($E$178)-0.00001</formula>
    </cfRule>
    <cfRule type="cellIs" dxfId="6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58D4-2612-4527-8C2B-4C1080007519}">
  <sheetPr>
    <pageSetUpPr fitToPage="1"/>
  </sheetPr>
  <dimension ref="A1:R211"/>
  <sheetViews>
    <sheetView view="pageBreakPreview" zoomScale="50" zoomScaleNormal="100" zoomScaleSheetLayoutView="50" workbookViewId="0">
      <selection activeCell="E183" sqref="E183:K183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Nov-Dec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44137</v>
      </c>
      <c r="B27" s="178"/>
      <c r="C27" s="71" t="s">
        <v>63</v>
      </c>
      <c r="D27" s="72">
        <f>K29</f>
        <v>44143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44137</v>
      </c>
      <c r="F28" s="20">
        <f>F29</f>
        <v>44138</v>
      </c>
      <c r="G28" s="20">
        <f>G29</f>
        <v>44139</v>
      </c>
      <c r="H28" s="20">
        <f>H29</f>
        <v>44140</v>
      </c>
      <c r="I28" s="20">
        <f t="shared" ref="I28:K28" si="0">I29</f>
        <v>44141</v>
      </c>
      <c r="J28" s="20">
        <f t="shared" si="0"/>
        <v>44142</v>
      </c>
      <c r="K28" s="20">
        <f t="shared" si="0"/>
        <v>44143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'Oct-Nov'!K153+1</f>
        <v>44137</v>
      </c>
      <c r="F29" s="17">
        <f>First_Day+1</f>
        <v>44138</v>
      </c>
      <c r="G29" s="17">
        <f>F29+1</f>
        <v>44139</v>
      </c>
      <c r="H29" s="17">
        <f>G29+1</f>
        <v>44140</v>
      </c>
      <c r="I29" s="17">
        <f t="shared" ref="I29:K29" si="1">H29+1</f>
        <v>44141</v>
      </c>
      <c r="J29" s="17">
        <f t="shared" si="1"/>
        <v>44142</v>
      </c>
      <c r="K29" s="17">
        <f t="shared" si="1"/>
        <v>44143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SUM('Oct-Nov'!N154:N156)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SUM('Oct-Nov'!N158)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SUM('Oct-Nov'!N162)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SUM('Oct-Nov'!N166)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SUM('Oct-Nov'!N170)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SUM('Oct-Nov'!N174)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26">
        <f>(SUM(E30,E34,E38,E42,E46,E50)*1+SUM(E31,E35,E39,E43,E47,E51)*2+SUM(E32,E36,E40,E44,E48,E52)*3)/1</f>
        <v>0</v>
      </c>
      <c r="F55" s="26">
        <f>(SUM(E30,F30,E34,F34,E38,F38,E42,F42,E46,F46,E50,F50)*1+SUM(E31,F31,E35,F35,E39,F39,E43,F43,E47,F47,E51,F51)*2+SUM(E32,F32,E36,F36,E40,F40,E44,F44,E48,F48,E52,F52)*3)/2</f>
        <v>0</v>
      </c>
      <c r="G55" s="26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26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26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26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26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26">
        <f t="shared" ref="E56:K56" si="2">(SUM(E30,E34,E38,E42,E46,E50)*1+SUM(E31,E35,E39,E43,E47,E51)*2+SUM(E32,E36,E40,E44,E48,E52)*3)/1</f>
        <v>0</v>
      </c>
      <c r="F56" s="26">
        <f t="shared" si="2"/>
        <v>0</v>
      </c>
      <c r="G56" s="26">
        <f t="shared" si="2"/>
        <v>0</v>
      </c>
      <c r="H56" s="26">
        <f t="shared" si="2"/>
        <v>0</v>
      </c>
      <c r="I56" s="26">
        <f t="shared" si="2"/>
        <v>0</v>
      </c>
      <c r="J56" s="26">
        <f t="shared" si="2"/>
        <v>0</v>
      </c>
      <c r="K56" s="26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44144</v>
      </c>
      <c r="B58" s="178"/>
      <c r="C58" s="71" t="s">
        <v>63</v>
      </c>
      <c r="D58" s="72">
        <f>K60</f>
        <v>44150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44144</v>
      </c>
      <c r="F59" s="20">
        <f t="shared" ref="F59:K59" si="3">F60</f>
        <v>44145</v>
      </c>
      <c r="G59" s="20">
        <f>G60</f>
        <v>44146</v>
      </c>
      <c r="H59" s="20">
        <f t="shared" si="3"/>
        <v>44147</v>
      </c>
      <c r="I59" s="20">
        <f t="shared" si="3"/>
        <v>44148</v>
      </c>
      <c r="J59" s="20">
        <f t="shared" si="3"/>
        <v>44149</v>
      </c>
      <c r="K59" s="20">
        <f t="shared" si="3"/>
        <v>44150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44144</v>
      </c>
      <c r="F60" s="17">
        <f t="shared" ref="F60:K60" si="4">E60+1</f>
        <v>44145</v>
      </c>
      <c r="G60" s="17">
        <f t="shared" si="4"/>
        <v>44146</v>
      </c>
      <c r="H60" s="17">
        <f t="shared" si="4"/>
        <v>44147</v>
      </c>
      <c r="I60" s="17">
        <f t="shared" si="4"/>
        <v>44148</v>
      </c>
      <c r="J60" s="17">
        <f t="shared" si="4"/>
        <v>44149</v>
      </c>
      <c r="K60" s="17">
        <f t="shared" si="4"/>
        <v>44150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26">
        <f>(SUM(E61,E65,E69,E73,E77,E81)*1+SUM(E62,E66,E70,E74,E78,E82)*2+SUM(E63,E67,E71,E75,E79,E83)*3)/1</f>
        <v>0</v>
      </c>
      <c r="F86" s="26">
        <f>(SUM(E61,F61,E65,F65,E69,F69,E73,F73,E77,F77,E81,F81)*1+SUM(E62,F62,E66,F66,E70,F70,E74,F74,E78,F78,E82,F82)*2+SUM(E63,F63,E67,F67,E71,F71,E75,F75,E79,F79,E83,F83)*3)/2</f>
        <v>0</v>
      </c>
      <c r="G86" s="26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26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26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26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26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26">
        <f t="shared" ref="E87:K87" si="5">(SUM(E61,E65,E69,E73,E77,E81)*1+SUM(E62,E66,E70,E74,E78,E82)*2+SUM(E63,E67,E71,E75,E79,E83)*3)/1</f>
        <v>0</v>
      </c>
      <c r="F87" s="26">
        <f t="shared" si="5"/>
        <v>0</v>
      </c>
      <c r="G87" s="26">
        <f t="shared" si="5"/>
        <v>0</v>
      </c>
      <c r="H87" s="26">
        <f t="shared" si="5"/>
        <v>0</v>
      </c>
      <c r="I87" s="26">
        <f t="shared" si="5"/>
        <v>0</v>
      </c>
      <c r="J87" s="26">
        <f t="shared" si="5"/>
        <v>0</v>
      </c>
      <c r="K87" s="26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44151</v>
      </c>
      <c r="B89" s="178"/>
      <c r="C89" s="71" t="s">
        <v>63</v>
      </c>
      <c r="D89" s="72">
        <f>K91</f>
        <v>44157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44151</v>
      </c>
      <c r="F90" s="20">
        <f t="shared" ref="F90:K90" si="6">F91</f>
        <v>44152</v>
      </c>
      <c r="G90" s="20">
        <f>G91</f>
        <v>44153</v>
      </c>
      <c r="H90" s="20">
        <f t="shared" si="6"/>
        <v>44154</v>
      </c>
      <c r="I90" s="20">
        <f t="shared" si="6"/>
        <v>44155</v>
      </c>
      <c r="J90" s="20">
        <f t="shared" si="6"/>
        <v>44156</v>
      </c>
      <c r="K90" s="20">
        <f t="shared" si="6"/>
        <v>44157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44151</v>
      </c>
      <c r="F91" s="17">
        <f t="shared" ref="F91:K91" si="7">E91+1</f>
        <v>44152</v>
      </c>
      <c r="G91" s="17">
        <f t="shared" si="7"/>
        <v>44153</v>
      </c>
      <c r="H91" s="17">
        <f t="shared" si="7"/>
        <v>44154</v>
      </c>
      <c r="I91" s="17">
        <f t="shared" si="7"/>
        <v>44155</v>
      </c>
      <c r="J91" s="17">
        <f t="shared" si="7"/>
        <v>44156</v>
      </c>
      <c r="K91" s="17">
        <f t="shared" si="7"/>
        <v>44157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26">
        <f>(SUM(E92,E96,E100,E104,E108,E112)*1+SUM(E93,E97,E101,E105,E109,E113)*2+SUM(E94,E98,E102,E106,E110,E114)*3)/1</f>
        <v>0</v>
      </c>
      <c r="F117" s="26">
        <f>(SUM(E92,F92,E96,F96,E100,F100,E104,F104,E108,F108,E112,F112)*1+SUM(E93,F93,E97,F97,E101,F101,E105,F105,E109,F109,E113,F113)*2+SUM(E94,F94,E98,F98,E102,F102,E106,F106,E110,F110,E114,F114)*3)/2</f>
        <v>0</v>
      </c>
      <c r="G117" s="26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26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26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26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26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26">
        <f t="shared" ref="E118:K118" si="8">(SUM(E92,E96,E100,E104,E108,E112)*1+SUM(E93,E97,E101,E105,E109,E113)*2+SUM(E94,E98,E102,E106,E110,E114)*3)/1</f>
        <v>0</v>
      </c>
      <c r="F118" s="26">
        <f t="shared" si="8"/>
        <v>0</v>
      </c>
      <c r="G118" s="26">
        <f t="shared" si="8"/>
        <v>0</v>
      </c>
      <c r="H118" s="26">
        <f t="shared" si="8"/>
        <v>0</v>
      </c>
      <c r="I118" s="26">
        <f t="shared" si="8"/>
        <v>0</v>
      </c>
      <c r="J118" s="26">
        <f t="shared" si="8"/>
        <v>0</v>
      </c>
      <c r="K118" s="26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44158</v>
      </c>
      <c r="B120" s="178"/>
      <c r="C120" s="71" t="s">
        <v>63</v>
      </c>
      <c r="D120" s="72">
        <f>K122</f>
        <v>44164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44158</v>
      </c>
      <c r="F121" s="20">
        <f t="shared" ref="F121:K121" si="9">F122</f>
        <v>44159</v>
      </c>
      <c r="G121" s="20">
        <f>G122</f>
        <v>44160</v>
      </c>
      <c r="H121" s="20">
        <f t="shared" si="9"/>
        <v>44161</v>
      </c>
      <c r="I121" s="20">
        <f t="shared" si="9"/>
        <v>44162</v>
      </c>
      <c r="J121" s="20">
        <f t="shared" si="9"/>
        <v>44163</v>
      </c>
      <c r="K121" s="20">
        <f t="shared" si="9"/>
        <v>44164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44158</v>
      </c>
      <c r="F122" s="17">
        <f t="shared" ref="F122:K122" si="10">E122+1</f>
        <v>44159</v>
      </c>
      <c r="G122" s="17">
        <f t="shared" si="10"/>
        <v>44160</v>
      </c>
      <c r="H122" s="17">
        <f t="shared" si="10"/>
        <v>44161</v>
      </c>
      <c r="I122" s="17">
        <f t="shared" si="10"/>
        <v>44162</v>
      </c>
      <c r="J122" s="17">
        <f t="shared" si="10"/>
        <v>44163</v>
      </c>
      <c r="K122" s="17">
        <f t="shared" si="10"/>
        <v>44164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26">
        <f>(SUM(E123,E127,E131,E135,E139,E143)*1+SUM(E124,E128,E132,E136,E140,E144)*2+SUM(E125,E129,E133,E137,E141,E145)*3)/1</f>
        <v>0</v>
      </c>
      <c r="F148" s="26">
        <f>(SUM(E123,F123,E127,F127,E131,F131,E135,F135,E139,F139,E143,F143)*1+SUM(E124,F124,E128,F128,E132,F132,E136,F136,E140,F140,E144,F144)*2+SUM(E125,F125,E129,F129,E133,F133,E137,F137,E141,F141,E145,F145)*3)/2</f>
        <v>0</v>
      </c>
      <c r="G148" s="26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26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26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26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26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26">
        <f t="shared" ref="E149:K149" si="11">(SUM(E123,E127,E131,E135,E139,E143)*1+SUM(E124,E128,E132,E136,E140,E144)*2+SUM(E125,E129,E133,E137,E141,E145)*3)/1</f>
        <v>0</v>
      </c>
      <c r="F149" s="26">
        <f t="shared" si="11"/>
        <v>0</v>
      </c>
      <c r="G149" s="26">
        <f t="shared" si="11"/>
        <v>0</v>
      </c>
      <c r="H149" s="26">
        <f t="shared" si="11"/>
        <v>0</v>
      </c>
      <c r="I149" s="26">
        <f t="shared" si="11"/>
        <v>0</v>
      </c>
      <c r="J149" s="26">
        <f t="shared" si="11"/>
        <v>0</v>
      </c>
      <c r="K149" s="26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44165</v>
      </c>
      <c r="B151" s="178"/>
      <c r="C151" s="71" t="s">
        <v>63</v>
      </c>
      <c r="D151" s="72">
        <f>K153</f>
        <v>44171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44165</v>
      </c>
      <c r="F152" s="20">
        <f t="shared" ref="F152:K152" si="12">F153</f>
        <v>44166</v>
      </c>
      <c r="G152" s="20">
        <f>G153</f>
        <v>44167</v>
      </c>
      <c r="H152" s="20">
        <f t="shared" si="12"/>
        <v>44168</v>
      </c>
      <c r="I152" s="20">
        <f t="shared" si="12"/>
        <v>44169</v>
      </c>
      <c r="J152" s="20">
        <f t="shared" si="12"/>
        <v>44170</v>
      </c>
      <c r="K152" s="20">
        <f t="shared" si="12"/>
        <v>44171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44165</v>
      </c>
      <c r="F153" s="17">
        <f t="shared" ref="F153:K153" si="13">E153+1</f>
        <v>44166</v>
      </c>
      <c r="G153" s="17">
        <f t="shared" si="13"/>
        <v>44167</v>
      </c>
      <c r="H153" s="17">
        <f t="shared" si="13"/>
        <v>44168</v>
      </c>
      <c r="I153" s="17">
        <f t="shared" si="13"/>
        <v>44169</v>
      </c>
      <c r="J153" s="17">
        <f t="shared" si="13"/>
        <v>44170</v>
      </c>
      <c r="K153" s="17">
        <f t="shared" si="13"/>
        <v>44171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26">
        <f>(SUM(E154,E158,E162,E166,E170,E174)*1+SUM(E155,E159,E163,E167,E171,E175)*2+SUM(E156,E160,E164,E168,E172,E176)*3)/1</f>
        <v>0</v>
      </c>
      <c r="F179" s="26">
        <f>(SUM(E154,F154,E158,F158,E162,F162,E166,F166,E170,F170,E174,F174)*1+SUM(E155,F155,E159,F159,E163,F163,E167,F167,E171,F171,E175,F175)*2+SUM(E156,F156,E160,F160,E164,F164,E168,F168,E172,F172,E176,F176)*3)/2</f>
        <v>0</v>
      </c>
      <c r="G179" s="26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26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26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26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26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26">
        <f t="shared" ref="E180:K180" si="14">(SUM(E154,E158,E162,E166,E170,E174)*1+SUM(E155,E159,E163,E167,E171,E175)*2+SUM(E156,E160,E164,E168,E172,E176)*3)/1</f>
        <v>0</v>
      </c>
      <c r="F180" s="26">
        <f t="shared" si="14"/>
        <v>0</v>
      </c>
      <c r="G180" s="26">
        <f t="shared" si="14"/>
        <v>0</v>
      </c>
      <c r="H180" s="26">
        <f t="shared" si="14"/>
        <v>0</v>
      </c>
      <c r="I180" s="26">
        <f t="shared" si="14"/>
        <v>0</v>
      </c>
      <c r="J180" s="26">
        <f t="shared" si="14"/>
        <v>0</v>
      </c>
      <c r="K180" s="26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44137</v>
      </c>
      <c r="C182" s="230"/>
      <c r="D182" s="73" t="s">
        <v>75</v>
      </c>
      <c r="E182" s="74">
        <f>D151</f>
        <v>44171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44165</v>
      </c>
      <c r="F183" s="20">
        <f t="shared" si="15"/>
        <v>44166</v>
      </c>
      <c r="G183" s="20">
        <f t="shared" si="15"/>
        <v>44167</v>
      </c>
      <c r="H183" s="20">
        <f t="shared" si="15"/>
        <v>44168</v>
      </c>
      <c r="I183" s="20">
        <f t="shared" si="15"/>
        <v>44169</v>
      </c>
      <c r="J183" s="20">
        <f t="shared" si="15"/>
        <v>44170</v>
      </c>
      <c r="K183" s="20">
        <f t="shared" si="15"/>
        <v>44171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2" t="str">
        <f>E54</f>
        <v>x</v>
      </c>
      <c r="H209" s="23" t="str">
        <f>E85</f>
        <v>x</v>
      </c>
      <c r="I209" s="152" t="str">
        <f>E116</f>
        <v>x</v>
      </c>
      <c r="J209" s="23" t="str">
        <f>E147</f>
        <v>x</v>
      </c>
      <c r="K209" s="152" t="str">
        <f>E178</f>
        <v>x</v>
      </c>
      <c r="L209" s="244">
        <f>(SUM(G209:K209)/5)</f>
        <v>0</v>
      </c>
      <c r="M209" s="245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26">
        <f>K55</f>
        <v>0</v>
      </c>
      <c r="H210" s="26">
        <f>K86</f>
        <v>0</v>
      </c>
      <c r="I210" s="26">
        <f>K117</f>
        <v>0</v>
      </c>
      <c r="J210" s="26">
        <f>K148</f>
        <v>0</v>
      </c>
      <c r="K210" s="26">
        <f>K179</f>
        <v>0</v>
      </c>
      <c r="L210" s="244">
        <f>SUM(G210:K210)/5</f>
        <v>0</v>
      </c>
      <c r="M210" s="245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59" priority="28" operator="between">
      <formula>SUM($G$209)</formula>
      <formula>SUM($G$209)+1000</formula>
    </cfRule>
    <cfRule type="cellIs" dxfId="58" priority="29" operator="between">
      <formula>SUM($G$209)-2</formula>
      <formula>SUM($G$209)-0.00001</formula>
    </cfRule>
    <cfRule type="cellIs" dxfId="57" priority="30" operator="between">
      <formula>0</formula>
      <formula>SUM($G$209)-2.0000001</formula>
    </cfRule>
  </conditionalFormatting>
  <conditionalFormatting sqref="H210">
    <cfRule type="cellIs" dxfId="56" priority="25" operator="between">
      <formula>SUM($H$209)</formula>
      <formula>SUM($H$209)+1000</formula>
    </cfRule>
    <cfRule type="cellIs" dxfId="55" priority="26" operator="between">
      <formula>SUM($H$209)-2</formula>
      <formula>SUM($H$209)-0.00001</formula>
    </cfRule>
    <cfRule type="cellIs" dxfId="54" priority="27" operator="between">
      <formula>0</formula>
      <formula>SUM($H$209-2.0000001)</formula>
    </cfRule>
  </conditionalFormatting>
  <conditionalFormatting sqref="I210">
    <cfRule type="cellIs" dxfId="53" priority="22" operator="between">
      <formula>SUM($I$209)</formula>
      <formula>SUM($I$209)+1000</formula>
    </cfRule>
    <cfRule type="cellIs" dxfId="52" priority="23" operator="between">
      <formula>SUM($I$209)-2</formula>
      <formula>SUM($I$209)-0.00001</formula>
    </cfRule>
    <cfRule type="cellIs" dxfId="51" priority="24" operator="between">
      <formula>0</formula>
      <formula>SUM($I$209)-2.0000001</formula>
    </cfRule>
  </conditionalFormatting>
  <conditionalFormatting sqref="J210">
    <cfRule type="cellIs" dxfId="50" priority="19" operator="between">
      <formula>SUM($J$209)</formula>
      <formula>SUM($J$209)+1000</formula>
    </cfRule>
    <cfRule type="cellIs" dxfId="49" priority="20" operator="between">
      <formula>SUM($J$209)-2</formula>
      <formula>SUM($J$209)-0.00001</formula>
    </cfRule>
    <cfRule type="cellIs" dxfId="48" priority="21" operator="between">
      <formula>0</formula>
      <formula>SUM($J$209)-2.0000001</formula>
    </cfRule>
  </conditionalFormatting>
  <conditionalFormatting sqref="K210">
    <cfRule type="cellIs" dxfId="47" priority="16" operator="between">
      <formula>SUM($K$209)</formula>
      <formula>SUM($K$209)+1000</formula>
    </cfRule>
    <cfRule type="cellIs" dxfId="46" priority="17" operator="between">
      <formula>SUM($K$209)-2</formula>
      <formula>SUM($K$209)-0.00001</formula>
    </cfRule>
    <cfRule type="cellIs" dxfId="45" priority="18" operator="between">
      <formula>0</formula>
      <formula>SUM($K$209)-2.0000001</formula>
    </cfRule>
  </conditionalFormatting>
  <conditionalFormatting sqref="L210">
    <cfRule type="cellIs" dxfId="44" priority="13" operator="between">
      <formula>SUM($L$209)</formula>
      <formula>SUM($L$209)+1000</formula>
    </cfRule>
    <cfRule type="cellIs" dxfId="43" priority="14" operator="between">
      <formula>SUM($L$209)-2</formula>
      <formula>SUM($L$209)-0.00001</formula>
    </cfRule>
    <cfRule type="cellIs" dxfId="42" priority="15" operator="between">
      <formula>0</formula>
      <formula>SUM($L$209)-2.0000001</formula>
    </cfRule>
  </conditionalFormatting>
  <conditionalFormatting sqref="E86:K87">
    <cfRule type="cellIs" dxfId="41" priority="10" operator="between">
      <formula>SUM($E$85)</formula>
      <formula>SUM($E$85)+1000</formula>
    </cfRule>
    <cfRule type="cellIs" dxfId="40" priority="11" operator="between">
      <formula>SUM($E$85)-2</formula>
      <formula>SUM($E$85)-0.00001</formula>
    </cfRule>
    <cfRule type="cellIs" dxfId="39" priority="12" operator="between">
      <formula>0</formula>
      <formula>SUM($E$85)-2.0000001</formula>
    </cfRule>
  </conditionalFormatting>
  <conditionalFormatting sqref="E117:K118">
    <cfRule type="cellIs" dxfId="38" priority="7" operator="between">
      <formula>SUM($E$116)</formula>
      <formula>SUM($E$116)+1000</formula>
    </cfRule>
    <cfRule type="cellIs" dxfId="37" priority="8" operator="between">
      <formula>SUM($E$116)-2</formula>
      <formula>SUM($E$116)-0.00001</formula>
    </cfRule>
    <cfRule type="cellIs" dxfId="36" priority="9" operator="between">
      <formula>0</formula>
      <formula>SUM($E$116)-2.0000001</formula>
    </cfRule>
  </conditionalFormatting>
  <conditionalFormatting sqref="E148:K149">
    <cfRule type="cellIs" dxfId="35" priority="4" operator="between">
      <formula>SUM($E$147)</formula>
      <formula>SUM($E$147)+1000</formula>
    </cfRule>
    <cfRule type="cellIs" dxfId="34" priority="5" operator="between">
      <formula>SUM($E$147)-2</formula>
      <formula>SUM($E$147)-0.00001</formula>
    </cfRule>
    <cfRule type="cellIs" dxfId="33" priority="6" operator="between">
      <formula>0</formula>
      <formula>SUM($E$147)-2.0000001</formula>
    </cfRule>
  </conditionalFormatting>
  <conditionalFormatting sqref="E179:K180">
    <cfRule type="cellIs" dxfId="32" priority="1" operator="between">
      <formula>SUM($E$178)</formula>
      <formula>SUM($E$178)+1000</formula>
    </cfRule>
    <cfRule type="cellIs" dxfId="31" priority="2" operator="between">
      <formula>SUM($E$178)-2</formula>
      <formula>SUM($E$178)-0.00001</formula>
    </cfRule>
    <cfRule type="cellIs" dxfId="3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ED7A-5129-44C3-803C-0E43BAA5B537}">
  <sheetPr>
    <pageSetUpPr fitToPage="1"/>
  </sheetPr>
  <dimension ref="A1:R211"/>
  <sheetViews>
    <sheetView tabSelected="1" view="pageBreakPreview" topLeftCell="A130" zoomScale="50" zoomScaleNormal="100" zoomScaleSheetLayoutView="50" workbookViewId="0">
      <selection activeCell="F189" sqref="F189:F190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Dec-Jan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44172</v>
      </c>
      <c r="B27" s="178"/>
      <c r="C27" s="71" t="s">
        <v>63</v>
      </c>
      <c r="D27" s="72">
        <f>K29</f>
        <v>44178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44172</v>
      </c>
      <c r="F28" s="20">
        <f>F29</f>
        <v>44173</v>
      </c>
      <c r="G28" s="20">
        <f>G29</f>
        <v>44174</v>
      </c>
      <c r="H28" s="20">
        <f>H29</f>
        <v>44175</v>
      </c>
      <c r="I28" s="20">
        <f t="shared" ref="I28:K28" si="0">I29</f>
        <v>44176</v>
      </c>
      <c r="J28" s="20">
        <f t="shared" si="0"/>
        <v>44177</v>
      </c>
      <c r="K28" s="20">
        <f t="shared" si="0"/>
        <v>44178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'Nov-Dec'!K153+1</f>
        <v>44172</v>
      </c>
      <c r="F29" s="17">
        <f>First_Day+1</f>
        <v>44173</v>
      </c>
      <c r="G29" s="17">
        <f>F29+1</f>
        <v>44174</v>
      </c>
      <c r="H29" s="17">
        <f>G29+1</f>
        <v>44175</v>
      </c>
      <c r="I29" s="17">
        <f t="shared" ref="I29:K29" si="1">H29+1</f>
        <v>44176</v>
      </c>
      <c r="J29" s="17">
        <f t="shared" si="1"/>
        <v>44177</v>
      </c>
      <c r="K29" s="17">
        <f t="shared" si="1"/>
        <v>44178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SUM('Nov-Dec'!N154:N156)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SUM('Nov-Dec'!N158)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SUM('Nov-Dec'!N162)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SUM('Nov-Dec'!N166)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SUM('Nov-Dec'!N170)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SUM('Nov-Dec'!N174)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44179</v>
      </c>
      <c r="B58" s="178"/>
      <c r="C58" s="71" t="s">
        <v>63</v>
      </c>
      <c r="D58" s="72">
        <f>K60</f>
        <v>44185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44179</v>
      </c>
      <c r="F59" s="20">
        <f t="shared" ref="F59:K59" si="3">F60</f>
        <v>44180</v>
      </c>
      <c r="G59" s="20">
        <f>G60</f>
        <v>44181</v>
      </c>
      <c r="H59" s="20">
        <f t="shared" si="3"/>
        <v>44182</v>
      </c>
      <c r="I59" s="20">
        <f t="shared" si="3"/>
        <v>44183</v>
      </c>
      <c r="J59" s="20">
        <f t="shared" si="3"/>
        <v>44184</v>
      </c>
      <c r="K59" s="20">
        <f t="shared" si="3"/>
        <v>44185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44179</v>
      </c>
      <c r="F60" s="17">
        <f t="shared" ref="F60:K60" si="4">E60+1</f>
        <v>44180</v>
      </c>
      <c r="G60" s="17">
        <f t="shared" si="4"/>
        <v>44181</v>
      </c>
      <c r="H60" s="17">
        <f t="shared" si="4"/>
        <v>44182</v>
      </c>
      <c r="I60" s="17">
        <f t="shared" si="4"/>
        <v>44183</v>
      </c>
      <c r="J60" s="17">
        <f t="shared" si="4"/>
        <v>44184</v>
      </c>
      <c r="K60" s="17">
        <f t="shared" si="4"/>
        <v>44185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44186</v>
      </c>
      <c r="B89" s="178"/>
      <c r="C89" s="71" t="s">
        <v>63</v>
      </c>
      <c r="D89" s="72">
        <f>K91</f>
        <v>44192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44186</v>
      </c>
      <c r="F90" s="20">
        <f t="shared" ref="F90:K90" si="6">F91</f>
        <v>44187</v>
      </c>
      <c r="G90" s="20">
        <f>G91</f>
        <v>44188</v>
      </c>
      <c r="H90" s="20">
        <f t="shared" si="6"/>
        <v>44189</v>
      </c>
      <c r="I90" s="20">
        <f t="shared" si="6"/>
        <v>44190</v>
      </c>
      <c r="J90" s="20">
        <f t="shared" si="6"/>
        <v>44191</v>
      </c>
      <c r="K90" s="20">
        <f t="shared" si="6"/>
        <v>44192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44186</v>
      </c>
      <c r="F91" s="17">
        <f t="shared" ref="F91:K91" si="7">E91+1</f>
        <v>44187</v>
      </c>
      <c r="G91" s="17">
        <f t="shared" si="7"/>
        <v>44188</v>
      </c>
      <c r="H91" s="17">
        <f t="shared" si="7"/>
        <v>44189</v>
      </c>
      <c r="I91" s="17">
        <f t="shared" si="7"/>
        <v>44190</v>
      </c>
      <c r="J91" s="17">
        <f t="shared" si="7"/>
        <v>44191</v>
      </c>
      <c r="K91" s="17">
        <f t="shared" si="7"/>
        <v>44192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44193</v>
      </c>
      <c r="B120" s="178"/>
      <c r="C120" s="71" t="s">
        <v>63</v>
      </c>
      <c r="D120" s="72">
        <f>K122</f>
        <v>44199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44193</v>
      </c>
      <c r="F121" s="20">
        <f t="shared" ref="F121:K121" si="9">F122</f>
        <v>44194</v>
      </c>
      <c r="G121" s="20">
        <f>G122</f>
        <v>44195</v>
      </c>
      <c r="H121" s="20">
        <f t="shared" si="9"/>
        <v>44196</v>
      </c>
      <c r="I121" s="20">
        <f t="shared" si="9"/>
        <v>44197</v>
      </c>
      <c r="J121" s="20">
        <f t="shared" si="9"/>
        <v>44198</v>
      </c>
      <c r="K121" s="20">
        <f t="shared" si="9"/>
        <v>44199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44193</v>
      </c>
      <c r="F122" s="17">
        <f t="shared" ref="F122:K122" si="10">E122+1</f>
        <v>44194</v>
      </c>
      <c r="G122" s="17">
        <f t="shared" si="10"/>
        <v>44195</v>
      </c>
      <c r="H122" s="17">
        <f t="shared" si="10"/>
        <v>44196</v>
      </c>
      <c r="I122" s="17">
        <f t="shared" si="10"/>
        <v>44197</v>
      </c>
      <c r="J122" s="17">
        <f t="shared" si="10"/>
        <v>44198</v>
      </c>
      <c r="K122" s="17">
        <f t="shared" si="10"/>
        <v>44199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44200</v>
      </c>
      <c r="B151" s="178"/>
      <c r="C151" s="71" t="s">
        <v>63</v>
      </c>
      <c r="D151" s="72">
        <f>K153</f>
        <v>44206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44200</v>
      </c>
      <c r="F152" s="20">
        <f t="shared" ref="F152:K152" si="12">F153</f>
        <v>44201</v>
      </c>
      <c r="G152" s="20">
        <f>G153</f>
        <v>44202</v>
      </c>
      <c r="H152" s="20">
        <f t="shared" si="12"/>
        <v>44203</v>
      </c>
      <c r="I152" s="20">
        <f t="shared" si="12"/>
        <v>44204</v>
      </c>
      <c r="J152" s="20">
        <f t="shared" si="12"/>
        <v>44205</v>
      </c>
      <c r="K152" s="20">
        <f t="shared" si="12"/>
        <v>44206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44200</v>
      </c>
      <c r="F153" s="17">
        <f t="shared" ref="F153:K153" si="13">E153+1</f>
        <v>44201</v>
      </c>
      <c r="G153" s="17">
        <f t="shared" si="13"/>
        <v>44202</v>
      </c>
      <c r="H153" s="17">
        <f t="shared" si="13"/>
        <v>44203</v>
      </c>
      <c r="I153" s="17">
        <f t="shared" si="13"/>
        <v>44204</v>
      </c>
      <c r="J153" s="17">
        <f t="shared" si="13"/>
        <v>44205</v>
      </c>
      <c r="K153" s="17">
        <f t="shared" si="13"/>
        <v>44206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44172</v>
      </c>
      <c r="C182" s="230"/>
      <c r="D182" s="73" t="s">
        <v>75</v>
      </c>
      <c r="E182" s="74">
        <f>D151</f>
        <v>44206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44200</v>
      </c>
      <c r="F183" s="20">
        <f t="shared" si="15"/>
        <v>44201</v>
      </c>
      <c r="G183" s="20">
        <f t="shared" si="15"/>
        <v>44202</v>
      </c>
      <c r="H183" s="20">
        <f t="shared" si="15"/>
        <v>44203</v>
      </c>
      <c r="I183" s="20">
        <f t="shared" si="15"/>
        <v>44204</v>
      </c>
      <c r="J183" s="20">
        <f t="shared" si="15"/>
        <v>44205</v>
      </c>
      <c r="K183" s="20">
        <f t="shared" si="15"/>
        <v>44206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29" priority="28" operator="between">
      <formula>SUM($G$209)</formula>
      <formula>SUM($G$209)+1000</formula>
    </cfRule>
    <cfRule type="cellIs" dxfId="28" priority="29" operator="between">
      <formula>SUM($G$209)-2</formula>
      <formula>SUM($G$209)-0.00001</formula>
    </cfRule>
    <cfRule type="cellIs" dxfId="27" priority="30" operator="between">
      <formula>0</formula>
      <formula>SUM($G$209)-2.0000001</formula>
    </cfRule>
  </conditionalFormatting>
  <conditionalFormatting sqref="H210">
    <cfRule type="cellIs" dxfId="26" priority="25" operator="between">
      <formula>SUM($H$209)</formula>
      <formula>SUM($H$209)+1000</formula>
    </cfRule>
    <cfRule type="cellIs" dxfId="25" priority="26" operator="between">
      <formula>SUM($H$209)-2</formula>
      <formula>SUM($H$209)-0.00001</formula>
    </cfRule>
    <cfRule type="cellIs" dxfId="24" priority="27" operator="between">
      <formula>0</formula>
      <formula>SUM($H$209-2.0000001)</formula>
    </cfRule>
  </conditionalFormatting>
  <conditionalFormatting sqref="I210">
    <cfRule type="cellIs" dxfId="23" priority="22" operator="between">
      <formula>SUM($I$209)</formula>
      <formula>SUM($I$209)+1000</formula>
    </cfRule>
    <cfRule type="cellIs" dxfId="22" priority="23" operator="between">
      <formula>SUM($I$209)-2</formula>
      <formula>SUM($I$209)-0.00001</formula>
    </cfRule>
    <cfRule type="cellIs" dxfId="21" priority="24" operator="between">
      <formula>0</formula>
      <formula>SUM($I$209)-2.0000001</formula>
    </cfRule>
  </conditionalFormatting>
  <conditionalFormatting sqref="J210">
    <cfRule type="cellIs" dxfId="20" priority="19" operator="between">
      <formula>SUM($J$209)</formula>
      <formula>SUM($J$209)+1000</formula>
    </cfRule>
    <cfRule type="cellIs" dxfId="19" priority="20" operator="between">
      <formula>SUM($J$209)-2</formula>
      <formula>SUM($J$209)-0.00001</formula>
    </cfRule>
    <cfRule type="cellIs" dxfId="18" priority="21" operator="between">
      <formula>0</formula>
      <formula>SUM($J$209)-2.0000001</formula>
    </cfRule>
  </conditionalFormatting>
  <conditionalFormatting sqref="K210">
    <cfRule type="cellIs" dxfId="17" priority="16" operator="between">
      <formula>SUM($K$209)</formula>
      <formula>SUM($K$209)+1000</formula>
    </cfRule>
    <cfRule type="cellIs" dxfId="16" priority="17" operator="between">
      <formula>SUM($K$209)-2</formula>
      <formula>SUM($K$209)-0.00001</formula>
    </cfRule>
    <cfRule type="cellIs" dxfId="15" priority="18" operator="between">
      <formula>0</formula>
      <formula>SUM($K$209)-2.0000001</formula>
    </cfRule>
  </conditionalFormatting>
  <conditionalFormatting sqref="L210">
    <cfRule type="cellIs" dxfId="14" priority="13" operator="between">
      <formula>SUM($L$209)</formula>
      <formula>SUM($L$209)+1000</formula>
    </cfRule>
    <cfRule type="cellIs" dxfId="13" priority="14" operator="between">
      <formula>SUM($L$209)-2</formula>
      <formula>SUM($L$209)-0.00001</formula>
    </cfRule>
    <cfRule type="cellIs" dxfId="12" priority="15" operator="between">
      <formula>0</formula>
      <formula>SUM($L$209)-2.0000001</formula>
    </cfRule>
  </conditionalFormatting>
  <conditionalFormatting sqref="E86:K87">
    <cfRule type="cellIs" dxfId="11" priority="10" operator="between">
      <formula>SUM($E$85)</formula>
      <formula>SUM($E$85)+1000</formula>
    </cfRule>
    <cfRule type="cellIs" dxfId="10" priority="11" operator="between">
      <formula>SUM($E$85)-2</formula>
      <formula>SUM($E$85)-0.00001</formula>
    </cfRule>
    <cfRule type="cellIs" dxfId="9" priority="12" operator="between">
      <formula>0</formula>
      <formula>SUM($E$85)-2.0000001</formula>
    </cfRule>
  </conditionalFormatting>
  <conditionalFormatting sqref="E117:K118">
    <cfRule type="cellIs" dxfId="8" priority="7" operator="between">
      <formula>SUM($E$116)</formula>
      <formula>SUM($E$116)+1000</formula>
    </cfRule>
    <cfRule type="cellIs" dxfId="7" priority="8" operator="between">
      <formula>SUM($E$116)-2</formula>
      <formula>SUM($E$116)-0.00001</formula>
    </cfRule>
    <cfRule type="cellIs" dxfId="6" priority="9" operator="between">
      <formula>0</formula>
      <formula>SUM($E$116)-2.0000001</formula>
    </cfRule>
  </conditionalFormatting>
  <conditionalFormatting sqref="E148:K149">
    <cfRule type="cellIs" dxfId="5" priority="4" operator="between">
      <formula>SUM($E$147)</formula>
      <formula>SUM($E$147)+1000</formula>
    </cfRule>
    <cfRule type="cellIs" dxfId="4" priority="5" operator="between">
      <formula>SUM($E$147)-2</formula>
      <formula>SUM($E$147)-0.00001</formula>
    </cfRule>
    <cfRule type="cellIs" dxfId="3" priority="6" operator="between">
      <formula>0</formula>
      <formula>SUM($E$147)-2.0000001</formula>
    </cfRule>
  </conditionalFormatting>
  <conditionalFormatting sqref="E179:K180">
    <cfRule type="cellIs" dxfId="2" priority="1" operator="between">
      <formula>SUM($E$178)</formula>
      <formula>SUM($E$178)+1000</formula>
    </cfRule>
    <cfRule type="cellIs" dxfId="1" priority="2" operator="between">
      <formula>SUM($E$178)-2</formula>
      <formula>SUM($E$178)-0.00001</formula>
    </cfRule>
    <cfRule type="cellIs" dxfId="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CE10-2947-47BE-AD63-E96F9D1A5E7D}">
  <sheetPr codeName="Sheet2">
    <pageSetUpPr fitToPage="1"/>
  </sheetPr>
  <dimension ref="A1:R211"/>
  <sheetViews>
    <sheetView topLeftCell="A121" zoomScale="55" zoomScaleNormal="55" zoomScaleSheetLayoutView="50" workbookViewId="0">
      <selection activeCell="E183" sqref="E183:K183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Jan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153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23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23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E6" s="68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144" t="s">
        <v>17</v>
      </c>
      <c r="D7" s="23"/>
      <c r="E7" s="15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23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23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21"/>
      <c r="E10" s="68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23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23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23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21"/>
      <c r="E14" s="68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23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23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23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21"/>
      <c r="E18" s="68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23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23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23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21"/>
      <c r="E22" s="68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23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23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23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thickBot="1" x14ac:dyDescent="0.45">
      <c r="A26" s="77"/>
      <c r="B26" s="78"/>
      <c r="C26" s="78"/>
      <c r="D26" s="11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43822</v>
      </c>
      <c r="B27" s="178"/>
      <c r="C27" s="71" t="s">
        <v>63</v>
      </c>
      <c r="D27" s="72">
        <f>K29</f>
        <v>43828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43822</v>
      </c>
      <c r="F28" s="20">
        <f>F29</f>
        <v>43823</v>
      </c>
      <c r="G28" s="20">
        <f>G29</f>
        <v>43824</v>
      </c>
      <c r="H28" s="20">
        <f>H29</f>
        <v>43825</v>
      </c>
      <c r="I28" s="20">
        <f t="shared" ref="I28:K28" si="0">I29</f>
        <v>43826</v>
      </c>
      <c r="J28" s="20">
        <f t="shared" si="0"/>
        <v>43827</v>
      </c>
      <c r="K28" s="20">
        <f t="shared" si="0"/>
        <v>43828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'Reward-Settings'!B1</f>
        <v>43822</v>
      </c>
      <c r="F29" s="17">
        <f>First_Day+1</f>
        <v>43823</v>
      </c>
      <c r="G29" s="17">
        <f>F29+1</f>
        <v>43824</v>
      </c>
      <c r="H29" s="17">
        <f>G29+1</f>
        <v>43825</v>
      </c>
      <c r="I29" s="17">
        <f t="shared" ref="I29:K29" si="1">H29+1</f>
        <v>43826</v>
      </c>
      <c r="J29" s="17">
        <f t="shared" si="1"/>
        <v>43827</v>
      </c>
      <c r="K29" s="17">
        <f t="shared" si="1"/>
        <v>43828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22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22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v>0</v>
      </c>
      <c r="C38" s="86" t="s">
        <v>17</v>
      </c>
      <c r="D38" s="86">
        <f>$D$11</f>
        <v>0</v>
      </c>
      <c r="E38" s="23"/>
      <c r="F38" s="23"/>
      <c r="G38" s="23"/>
      <c r="H38" s="23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3"/>
      <c r="H40" s="23"/>
      <c r="I40" s="23"/>
      <c r="J40" s="23"/>
      <c r="K40" s="23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22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v>0</v>
      </c>
      <c r="C42" s="86" t="s">
        <v>17</v>
      </c>
      <c r="D42" s="86">
        <f>$D$15</f>
        <v>0</v>
      </c>
      <c r="E42" s="23"/>
      <c r="F42" s="23"/>
      <c r="G42" s="23"/>
      <c r="H42" s="23"/>
      <c r="I42" s="23"/>
      <c r="J42" s="23"/>
      <c r="K42" s="23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3"/>
      <c r="H44" s="23"/>
      <c r="I44" s="23"/>
      <c r="J44" s="23"/>
      <c r="K44" s="23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22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v>0</v>
      </c>
      <c r="C46" s="86" t="s">
        <v>17</v>
      </c>
      <c r="D46" s="86">
        <f>$D$19</f>
        <v>0</v>
      </c>
      <c r="E46" s="23"/>
      <c r="F46" s="23"/>
      <c r="G46" s="23"/>
      <c r="H46" s="23"/>
      <c r="I46" s="23"/>
      <c r="J46" s="23"/>
      <c r="K46" s="23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3"/>
      <c r="H47" s="23"/>
      <c r="I47" s="23"/>
      <c r="J47" s="23"/>
      <c r="K47" s="23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3"/>
      <c r="H48" s="23"/>
      <c r="I48" s="23"/>
      <c r="J48" s="23"/>
      <c r="K48" s="23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2"/>
      <c r="C49" s="22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>
        <v>22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43829</v>
      </c>
      <c r="B58" s="178"/>
      <c r="C58" s="71" t="s">
        <v>63</v>
      </c>
      <c r="D58" s="72">
        <f>K60</f>
        <v>43835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43829</v>
      </c>
      <c r="F59" s="20">
        <f t="shared" ref="F59:K59" si="3">F60</f>
        <v>43830</v>
      </c>
      <c r="G59" s="20">
        <f>G60</f>
        <v>43831</v>
      </c>
      <c r="H59" s="20">
        <f t="shared" si="3"/>
        <v>43832</v>
      </c>
      <c r="I59" s="20">
        <f t="shared" si="3"/>
        <v>43833</v>
      </c>
      <c r="J59" s="20">
        <f t="shared" si="3"/>
        <v>43834</v>
      </c>
      <c r="K59" s="20">
        <f t="shared" si="3"/>
        <v>43835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43829</v>
      </c>
      <c r="F60" s="17">
        <f t="shared" ref="F60:K60" si="4">E60+1</f>
        <v>43830</v>
      </c>
      <c r="G60" s="17">
        <f t="shared" si="4"/>
        <v>43831</v>
      </c>
      <c r="H60" s="17">
        <f t="shared" si="4"/>
        <v>43832</v>
      </c>
      <c r="I60" s="17">
        <f t="shared" si="4"/>
        <v>43833</v>
      </c>
      <c r="J60" s="17">
        <f t="shared" si="4"/>
        <v>43834</v>
      </c>
      <c r="K60" s="17">
        <f t="shared" si="4"/>
        <v>43835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3"/>
      <c r="F61" s="23"/>
      <c r="G61" s="23"/>
      <c r="H61" s="23"/>
      <c r="I61" s="23"/>
      <c r="J61" s="23"/>
      <c r="K61" s="23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3"/>
      <c r="F62" s="23"/>
      <c r="G62" s="23"/>
      <c r="H62" s="23"/>
      <c r="I62" s="23"/>
      <c r="J62" s="23"/>
      <c r="K62" s="23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3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3"/>
      <c r="H73" s="23"/>
      <c r="I73" s="23"/>
      <c r="J73" s="23"/>
      <c r="K73" s="23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3"/>
      <c r="H77" s="23"/>
      <c r="I77" s="23"/>
      <c r="J77" s="23"/>
      <c r="K77" s="23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3"/>
      <c r="H78" s="23"/>
      <c r="I78" s="23"/>
      <c r="J78" s="23"/>
      <c r="K78" s="23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>
        <v>24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43836</v>
      </c>
      <c r="B89" s="178"/>
      <c r="C89" s="71" t="s">
        <v>63</v>
      </c>
      <c r="D89" s="72">
        <f>K91</f>
        <v>43842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43836</v>
      </c>
      <c r="F90" s="20">
        <f t="shared" ref="F90:K90" si="6">F91</f>
        <v>43837</v>
      </c>
      <c r="G90" s="20">
        <f>G91</f>
        <v>43838</v>
      </c>
      <c r="H90" s="20">
        <f t="shared" si="6"/>
        <v>43839</v>
      </c>
      <c r="I90" s="20">
        <f t="shared" si="6"/>
        <v>43840</v>
      </c>
      <c r="J90" s="20">
        <f t="shared" si="6"/>
        <v>43841</v>
      </c>
      <c r="K90" s="20">
        <f t="shared" si="6"/>
        <v>43842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43836</v>
      </c>
      <c r="F91" s="17">
        <f t="shared" ref="F91:K91" si="7">E91+1</f>
        <v>43837</v>
      </c>
      <c r="G91" s="17">
        <f t="shared" si="7"/>
        <v>43838</v>
      </c>
      <c r="H91" s="17">
        <f t="shared" si="7"/>
        <v>43839</v>
      </c>
      <c r="I91" s="17">
        <f t="shared" si="7"/>
        <v>43840</v>
      </c>
      <c r="J91" s="17">
        <f t="shared" si="7"/>
        <v>43841</v>
      </c>
      <c r="K91" s="17">
        <f t="shared" si="7"/>
        <v>43842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3"/>
      <c r="F92" s="23"/>
      <c r="G92" s="23"/>
      <c r="H92" s="23"/>
      <c r="I92" s="23"/>
      <c r="J92" s="23"/>
      <c r="K92" s="23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3"/>
      <c r="F93" s="23"/>
      <c r="G93" s="23"/>
      <c r="H93" s="23"/>
      <c r="I93" s="23"/>
      <c r="J93" s="23"/>
      <c r="K93" s="23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3"/>
      <c r="F94" s="23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7"/>
      <c r="H98" s="27"/>
      <c r="I98" s="27"/>
      <c r="J98" s="27"/>
      <c r="K98" s="27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3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3"/>
      <c r="H104" s="23"/>
      <c r="I104" s="23"/>
      <c r="J104" s="23"/>
      <c r="K104" s="23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3"/>
      <c r="H108" s="23"/>
      <c r="I108" s="23"/>
      <c r="J108" s="23"/>
      <c r="K108" s="23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3"/>
      <c r="H109" s="23"/>
      <c r="I109" s="23"/>
      <c r="J109" s="23"/>
      <c r="K109" s="23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7"/>
      <c r="H114" s="27"/>
      <c r="I114" s="27"/>
      <c r="J114" s="27"/>
      <c r="K114" s="27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>
        <v>20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43843</v>
      </c>
      <c r="B120" s="178"/>
      <c r="C120" s="71" t="s">
        <v>63</v>
      </c>
      <c r="D120" s="72">
        <f>K122</f>
        <v>43849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43843</v>
      </c>
      <c r="F121" s="20">
        <f t="shared" ref="F121:K121" si="9">F122</f>
        <v>43844</v>
      </c>
      <c r="G121" s="20">
        <f>G122</f>
        <v>43845</v>
      </c>
      <c r="H121" s="20">
        <f t="shared" si="9"/>
        <v>43846</v>
      </c>
      <c r="I121" s="20">
        <f t="shared" si="9"/>
        <v>43847</v>
      </c>
      <c r="J121" s="20">
        <f t="shared" si="9"/>
        <v>43848</v>
      </c>
      <c r="K121" s="20">
        <f t="shared" si="9"/>
        <v>43849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43843</v>
      </c>
      <c r="F122" s="17">
        <f t="shared" ref="F122:K122" si="10">E122+1</f>
        <v>43844</v>
      </c>
      <c r="G122" s="17">
        <f t="shared" si="10"/>
        <v>43845</v>
      </c>
      <c r="H122" s="17">
        <f t="shared" si="10"/>
        <v>43846</v>
      </c>
      <c r="I122" s="17">
        <f t="shared" si="10"/>
        <v>43847</v>
      </c>
      <c r="J122" s="17">
        <f t="shared" si="10"/>
        <v>43848</v>
      </c>
      <c r="K122" s="17">
        <f t="shared" si="10"/>
        <v>43849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3"/>
      <c r="F123" s="23"/>
      <c r="G123" s="23"/>
      <c r="H123" s="23"/>
      <c r="I123" s="23"/>
      <c r="J123" s="23"/>
      <c r="K123" s="23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3"/>
      <c r="F124" s="23"/>
      <c r="G124" s="23"/>
      <c r="H124" s="23"/>
      <c r="I124" s="23"/>
      <c r="J124" s="23"/>
      <c r="K124" s="23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3"/>
      <c r="F125" s="23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7"/>
      <c r="H129" s="27"/>
      <c r="I129" s="27"/>
      <c r="J129" s="27"/>
      <c r="K129" s="27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3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3"/>
      <c r="H135" s="23"/>
      <c r="I135" s="23"/>
      <c r="J135" s="23"/>
      <c r="K135" s="23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3"/>
      <c r="H139" s="23"/>
      <c r="I139" s="23"/>
      <c r="J139" s="23"/>
      <c r="K139" s="23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3"/>
      <c r="H140" s="23"/>
      <c r="I140" s="23"/>
      <c r="J140" s="23"/>
      <c r="K140" s="23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7"/>
      <c r="H145" s="27"/>
      <c r="I145" s="27"/>
      <c r="J145" s="27"/>
      <c r="K145" s="27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>
        <v>20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43850</v>
      </c>
      <c r="B151" s="178"/>
      <c r="C151" s="71" t="s">
        <v>63</v>
      </c>
      <c r="D151" s="72">
        <f>K153</f>
        <v>43856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43850</v>
      </c>
      <c r="F152" s="20">
        <f t="shared" ref="F152:K152" si="12">F153</f>
        <v>43851</v>
      </c>
      <c r="G152" s="20">
        <f>G153</f>
        <v>43852</v>
      </c>
      <c r="H152" s="20">
        <f t="shared" si="12"/>
        <v>43853</v>
      </c>
      <c r="I152" s="20">
        <f t="shared" si="12"/>
        <v>43854</v>
      </c>
      <c r="J152" s="20">
        <f t="shared" si="12"/>
        <v>43855</v>
      </c>
      <c r="K152" s="20">
        <f t="shared" si="12"/>
        <v>43856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43850</v>
      </c>
      <c r="F153" s="17">
        <f t="shared" ref="F153:K153" si="13">E153+1</f>
        <v>43851</v>
      </c>
      <c r="G153" s="17">
        <f t="shared" si="13"/>
        <v>43852</v>
      </c>
      <c r="H153" s="17">
        <f t="shared" si="13"/>
        <v>43853</v>
      </c>
      <c r="I153" s="17">
        <f t="shared" si="13"/>
        <v>43854</v>
      </c>
      <c r="J153" s="17">
        <f t="shared" si="13"/>
        <v>43855</v>
      </c>
      <c r="K153" s="17">
        <f t="shared" si="13"/>
        <v>43856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3"/>
      <c r="F154" s="23"/>
      <c r="G154" s="23"/>
      <c r="H154" s="23"/>
      <c r="I154" s="23"/>
      <c r="J154" s="23"/>
      <c r="K154" s="23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3"/>
      <c r="F155" s="23"/>
      <c r="G155" s="23"/>
      <c r="H155" s="23"/>
      <c r="I155" s="23"/>
      <c r="J155" s="23"/>
      <c r="K155" s="23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3"/>
      <c r="F156" s="23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3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3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3"/>
      <c r="F160" s="23"/>
      <c r="G160" s="27"/>
      <c r="H160" s="27"/>
      <c r="I160" s="27"/>
      <c r="J160" s="27"/>
      <c r="K160" s="27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3"/>
      <c r="F162" s="23"/>
      <c r="G162" s="23"/>
      <c r="H162" s="23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3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3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3"/>
      <c r="F166" s="23"/>
      <c r="G166" s="23"/>
      <c r="H166" s="23"/>
      <c r="I166" s="23"/>
      <c r="J166" s="23"/>
      <c r="K166" s="23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3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3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3"/>
      <c r="F170" s="23"/>
      <c r="G170" s="23"/>
      <c r="H170" s="23"/>
      <c r="I170" s="23"/>
      <c r="J170" s="23"/>
      <c r="K170" s="23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3"/>
      <c r="F171" s="23"/>
      <c r="G171" s="23"/>
      <c r="H171" s="23"/>
      <c r="I171" s="23"/>
      <c r="J171" s="23"/>
      <c r="K171" s="23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3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3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3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3"/>
      <c r="F176" s="23"/>
      <c r="G176" s="27"/>
      <c r="H176" s="27"/>
      <c r="I176" s="27"/>
      <c r="J176" s="27"/>
      <c r="K176" s="27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>
        <v>18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142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142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43822</v>
      </c>
      <c r="C182" s="230"/>
      <c r="D182" s="73" t="s">
        <v>75</v>
      </c>
      <c r="E182" s="74">
        <f>D151</f>
        <v>43856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43850</v>
      </c>
      <c r="F183" s="20">
        <f t="shared" si="15"/>
        <v>43851</v>
      </c>
      <c r="G183" s="20">
        <f t="shared" si="15"/>
        <v>43852</v>
      </c>
      <c r="H183" s="20">
        <f t="shared" si="15"/>
        <v>43853</v>
      </c>
      <c r="I183" s="20">
        <f t="shared" si="15"/>
        <v>43854</v>
      </c>
      <c r="J183" s="20">
        <f t="shared" si="15"/>
        <v>43855</v>
      </c>
      <c r="K183" s="20">
        <f t="shared" si="15"/>
        <v>43856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89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ref="E190:K190" si="24">SUM(E36,E67,E98,E129,E160)</f>
        <v>0</v>
      </c>
      <c r="F190" s="41">
        <f t="shared" si="24"/>
        <v>0</v>
      </c>
      <c r="G190" s="41">
        <f t="shared" si="24"/>
        <v>0</v>
      </c>
      <c r="H190" s="41">
        <f t="shared" si="24"/>
        <v>0</v>
      </c>
      <c r="I190" s="41">
        <f t="shared" si="24"/>
        <v>0</v>
      </c>
      <c r="J190" s="41">
        <f t="shared" si="24"/>
        <v>0</v>
      </c>
      <c r="K190" s="41">
        <f t="shared" si="24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5">SUM(G38,G69,G100,G131,G162)</f>
        <v>0</v>
      </c>
      <c r="H192" s="41">
        <f t="shared" si="25"/>
        <v>0</v>
      </c>
      <c r="I192" s="41">
        <f t="shared" si="25"/>
        <v>0</v>
      </c>
      <c r="J192" s="41">
        <f t="shared" si="25"/>
        <v>0</v>
      </c>
      <c r="K192" s="41">
        <f t="shared" si="25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3" si="26">SUM(E39,E70,E101,E132,E163)</f>
        <v>0</v>
      </c>
      <c r="F193" s="41">
        <f t="shared" si="26"/>
        <v>0</v>
      </c>
      <c r="G193" s="41">
        <f t="shared" si="26"/>
        <v>0</v>
      </c>
      <c r="H193" s="41">
        <f t="shared" si="26"/>
        <v>0</v>
      </c>
      <c r="I193" s="41">
        <f t="shared" si="26"/>
        <v>0</v>
      </c>
      <c r="J193" s="41">
        <f t="shared" si="26"/>
        <v>0</v>
      </c>
      <c r="K193" s="41">
        <f t="shared" si="26"/>
        <v>0</v>
      </c>
      <c r="L193" s="44">
        <f t="shared" ref="L193:L194" si="27">SUM(E193:K193)</f>
        <v>0</v>
      </c>
      <c r="M193" s="43">
        <f t="shared" ref="M193:M194" si="28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ref="E194:K194" si="29">SUM(E40,E71,E102,E133,E164)</f>
        <v>0</v>
      </c>
      <c r="F194" s="41">
        <f t="shared" si="29"/>
        <v>0</v>
      </c>
      <c r="G194" s="41">
        <f t="shared" si="29"/>
        <v>0</v>
      </c>
      <c r="H194" s="41">
        <f t="shared" si="29"/>
        <v>0</v>
      </c>
      <c r="I194" s="41">
        <f t="shared" si="29"/>
        <v>0</v>
      </c>
      <c r="J194" s="41">
        <f t="shared" si="29"/>
        <v>0</v>
      </c>
      <c r="K194" s="41">
        <f t="shared" si="29"/>
        <v>0</v>
      </c>
      <c r="L194" s="44">
        <f t="shared" si="27"/>
        <v>0</v>
      </c>
      <c r="M194" s="43">
        <f t="shared" si="28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30">SUM(G42,G73,G104,G135,G166)</f>
        <v>0</v>
      </c>
      <c r="H196" s="41">
        <f t="shared" si="30"/>
        <v>0</v>
      </c>
      <c r="I196" s="41">
        <f t="shared" si="30"/>
        <v>0</v>
      </c>
      <c r="J196" s="41">
        <f t="shared" si="30"/>
        <v>0</v>
      </c>
      <c r="K196" s="41">
        <f t="shared" si="30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7" si="31">SUM(E43,E74,E105,E136,E167)</f>
        <v>0</v>
      </c>
      <c r="F197" s="41">
        <f t="shared" si="31"/>
        <v>0</v>
      </c>
      <c r="G197" s="41">
        <f t="shared" si="31"/>
        <v>0</v>
      </c>
      <c r="H197" s="41">
        <f t="shared" si="31"/>
        <v>0</v>
      </c>
      <c r="I197" s="41">
        <f t="shared" si="31"/>
        <v>0</v>
      </c>
      <c r="J197" s="41">
        <f t="shared" si="31"/>
        <v>0</v>
      </c>
      <c r="K197" s="41">
        <f t="shared" si="31"/>
        <v>0</v>
      </c>
      <c r="L197" s="44">
        <f t="shared" ref="L197:L198" si="32">SUM(E197:K197)</f>
        <v>0</v>
      </c>
      <c r="M197" s="43">
        <f t="shared" ref="M197:M198" si="33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ref="E198:K198" si="34">SUM(E44,E75,E106,E137,E168)</f>
        <v>0</v>
      </c>
      <c r="F198" s="41">
        <f t="shared" si="34"/>
        <v>0</v>
      </c>
      <c r="G198" s="41">
        <f t="shared" si="34"/>
        <v>0</v>
      </c>
      <c r="H198" s="41">
        <f t="shared" si="34"/>
        <v>0</v>
      </c>
      <c r="I198" s="41">
        <f t="shared" si="34"/>
        <v>0</v>
      </c>
      <c r="J198" s="41">
        <f t="shared" si="34"/>
        <v>0</v>
      </c>
      <c r="K198" s="41">
        <f t="shared" si="34"/>
        <v>0</v>
      </c>
      <c r="L198" s="44">
        <f t="shared" si="32"/>
        <v>0</v>
      </c>
      <c r="M198" s="43">
        <f t="shared" si="33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5">SUM(G46,G77,G108,G139,G170)</f>
        <v>0</v>
      </c>
      <c r="H200" s="41">
        <f t="shared" si="35"/>
        <v>0</v>
      </c>
      <c r="I200" s="41">
        <f t="shared" si="35"/>
        <v>0</v>
      </c>
      <c r="J200" s="41">
        <f t="shared" si="35"/>
        <v>0</v>
      </c>
      <c r="K200" s="41">
        <f t="shared" si="35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1" si="36">SUM(E47,E78,E109,E140,E171)</f>
        <v>0</v>
      </c>
      <c r="F201" s="41">
        <f t="shared" si="36"/>
        <v>0</v>
      </c>
      <c r="G201" s="41">
        <f t="shared" si="36"/>
        <v>0</v>
      </c>
      <c r="H201" s="41">
        <f t="shared" si="36"/>
        <v>0</v>
      </c>
      <c r="I201" s="41">
        <f t="shared" si="36"/>
        <v>0</v>
      </c>
      <c r="J201" s="41">
        <f t="shared" si="36"/>
        <v>0</v>
      </c>
      <c r="K201" s="41">
        <f t="shared" si="36"/>
        <v>0</v>
      </c>
      <c r="L201" s="44">
        <f t="shared" ref="L201:L202" si="37">SUM(E201:K201)</f>
        <v>0</v>
      </c>
      <c r="M201" s="43">
        <f t="shared" ref="M201:M202" si="38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ref="E202:K202" si="39">SUM(E48,E79,E110,E141,E172)</f>
        <v>0</v>
      </c>
      <c r="F202" s="41">
        <f t="shared" si="39"/>
        <v>0</v>
      </c>
      <c r="G202" s="41">
        <f t="shared" si="39"/>
        <v>0</v>
      </c>
      <c r="H202" s="41">
        <f t="shared" si="39"/>
        <v>0</v>
      </c>
      <c r="I202" s="41">
        <f t="shared" si="39"/>
        <v>0</v>
      </c>
      <c r="J202" s="41">
        <f t="shared" si="39"/>
        <v>0</v>
      </c>
      <c r="K202" s="41">
        <f t="shared" si="39"/>
        <v>0</v>
      </c>
      <c r="L202" s="44">
        <f t="shared" si="37"/>
        <v>0</v>
      </c>
      <c r="M202" s="43">
        <f t="shared" si="38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40">SUM(G50,G81,G112,G143,G174)</f>
        <v>0</v>
      </c>
      <c r="H204" s="41">
        <f t="shared" si="40"/>
        <v>0</v>
      </c>
      <c r="I204" s="41">
        <f t="shared" si="40"/>
        <v>0</v>
      </c>
      <c r="J204" s="41">
        <f t="shared" si="40"/>
        <v>0</v>
      </c>
      <c r="K204" s="41">
        <f t="shared" si="40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5" si="41">SUM(E51,E82,E113,E144,E175)</f>
        <v>0</v>
      </c>
      <c r="F205" s="41">
        <f t="shared" si="41"/>
        <v>0</v>
      </c>
      <c r="G205" s="41">
        <f t="shared" si="41"/>
        <v>0</v>
      </c>
      <c r="H205" s="41">
        <f t="shared" si="41"/>
        <v>0</v>
      </c>
      <c r="I205" s="41">
        <f t="shared" si="41"/>
        <v>0</v>
      </c>
      <c r="J205" s="41">
        <f t="shared" si="41"/>
        <v>0</v>
      </c>
      <c r="K205" s="41">
        <f t="shared" si="41"/>
        <v>0</v>
      </c>
      <c r="L205" s="44">
        <f t="shared" ref="L205:L206" si="42">SUM(E205:K205)</f>
        <v>0</v>
      </c>
      <c r="M205" s="43">
        <f t="shared" ref="M205:M206" si="43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ref="E206:K206" si="44">SUM(E52,E83,E114,E145,E176)</f>
        <v>0</v>
      </c>
      <c r="F206" s="41">
        <f t="shared" si="44"/>
        <v>0</v>
      </c>
      <c r="G206" s="41">
        <f t="shared" si="44"/>
        <v>0</v>
      </c>
      <c r="H206" s="41">
        <f t="shared" si="44"/>
        <v>0</v>
      </c>
      <c r="I206" s="41">
        <f t="shared" si="44"/>
        <v>0</v>
      </c>
      <c r="J206" s="41">
        <f t="shared" si="44"/>
        <v>0</v>
      </c>
      <c r="K206" s="41">
        <f t="shared" si="44"/>
        <v>0</v>
      </c>
      <c r="L206" s="44">
        <f t="shared" si="42"/>
        <v>0</v>
      </c>
      <c r="M206" s="43">
        <f t="shared" si="43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>
        <f>E54</f>
        <v>22</v>
      </c>
      <c r="H209" s="141">
        <f>E85</f>
        <v>24</v>
      </c>
      <c r="I209" s="151">
        <f>E116</f>
        <v>20</v>
      </c>
      <c r="J209" s="141">
        <f>E147</f>
        <v>20</v>
      </c>
      <c r="K209" s="151">
        <f>E178</f>
        <v>18</v>
      </c>
      <c r="L209" s="208">
        <f>(SUM(G209:K209)/5)</f>
        <v>20.8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F1:H1"/>
    <mergeCell ref="A1:D1"/>
    <mergeCell ref="B182:C182"/>
    <mergeCell ref="A2:B2"/>
    <mergeCell ref="B185:C185"/>
    <mergeCell ref="B189:C189"/>
    <mergeCell ref="B193:C193"/>
    <mergeCell ref="B197:C197"/>
    <mergeCell ref="N158:N160"/>
    <mergeCell ref="M162:M164"/>
    <mergeCell ref="N162:N164"/>
    <mergeCell ref="M166:M168"/>
    <mergeCell ref="N166:N168"/>
    <mergeCell ref="M170:M172"/>
    <mergeCell ref="N170:N172"/>
    <mergeCell ref="M174:M176"/>
    <mergeCell ref="N174:N176"/>
    <mergeCell ref="N131:N133"/>
    <mergeCell ref="M135:M137"/>
    <mergeCell ref="N135:N137"/>
    <mergeCell ref="M139:M141"/>
    <mergeCell ref="N139:N141"/>
    <mergeCell ref="M143:M145"/>
    <mergeCell ref="N143:N145"/>
    <mergeCell ref="B201:C201"/>
    <mergeCell ref="B205:C205"/>
    <mergeCell ref="B209:C209"/>
    <mergeCell ref="A4:B4"/>
    <mergeCell ref="A8:B8"/>
    <mergeCell ref="A12:B12"/>
    <mergeCell ref="A20:B20"/>
    <mergeCell ref="A24:B24"/>
    <mergeCell ref="A16:B16"/>
    <mergeCell ref="B131:B133"/>
    <mergeCell ref="B135:B137"/>
    <mergeCell ref="B139:B141"/>
    <mergeCell ref="B143:B145"/>
    <mergeCell ref="B154:B156"/>
    <mergeCell ref="B158:B160"/>
    <mergeCell ref="B162:B164"/>
    <mergeCell ref="B166:B168"/>
    <mergeCell ref="B170:B172"/>
    <mergeCell ref="B123:B125"/>
    <mergeCell ref="B127:B129"/>
    <mergeCell ref="N154:N156"/>
    <mergeCell ref="A120:B120"/>
    <mergeCell ref="A89:B89"/>
    <mergeCell ref="N34:N36"/>
    <mergeCell ref="N65:N67"/>
    <mergeCell ref="N96:N98"/>
    <mergeCell ref="M123:M125"/>
    <mergeCell ref="N123:N125"/>
    <mergeCell ref="M127:M129"/>
    <mergeCell ref="N127:N129"/>
    <mergeCell ref="B61:B63"/>
    <mergeCell ref="B65:B67"/>
    <mergeCell ref="B69:B71"/>
    <mergeCell ref="B73:B75"/>
    <mergeCell ref="B77:B79"/>
    <mergeCell ref="B81:B83"/>
    <mergeCell ref="B92:B94"/>
    <mergeCell ref="B96:B98"/>
    <mergeCell ref="B100:B102"/>
    <mergeCell ref="B104:B106"/>
    <mergeCell ref="B108:B110"/>
    <mergeCell ref="B112:B114"/>
    <mergeCell ref="E147:K147"/>
    <mergeCell ref="M104:M106"/>
    <mergeCell ref="E178:K178"/>
    <mergeCell ref="E208:F208"/>
    <mergeCell ref="E209:F209"/>
    <mergeCell ref="E210:F210"/>
    <mergeCell ref="L208:M208"/>
    <mergeCell ref="L209:M209"/>
    <mergeCell ref="L210:M210"/>
    <mergeCell ref="M131:M133"/>
    <mergeCell ref="M158:M160"/>
    <mergeCell ref="M154:M156"/>
    <mergeCell ref="N104:N106"/>
    <mergeCell ref="M108:M110"/>
    <mergeCell ref="N108:N110"/>
    <mergeCell ref="M112:M114"/>
    <mergeCell ref="N112:N114"/>
    <mergeCell ref="E85:K85"/>
    <mergeCell ref="E54:K54"/>
    <mergeCell ref="E116:K116"/>
    <mergeCell ref="N61:N63"/>
    <mergeCell ref="M65:M67"/>
    <mergeCell ref="M69:M71"/>
    <mergeCell ref="N69:N71"/>
    <mergeCell ref="M73:M75"/>
    <mergeCell ref="N73:N75"/>
    <mergeCell ref="M77:M79"/>
    <mergeCell ref="N77:N79"/>
    <mergeCell ref="N100:N102"/>
    <mergeCell ref="I2:N2"/>
    <mergeCell ref="A58:B58"/>
    <mergeCell ref="B85:C85"/>
    <mergeCell ref="B86:C86"/>
    <mergeCell ref="B87:C87"/>
    <mergeCell ref="B54:C54"/>
    <mergeCell ref="B55:C55"/>
    <mergeCell ref="B56:C56"/>
    <mergeCell ref="B30:B32"/>
    <mergeCell ref="B34:B36"/>
    <mergeCell ref="B38:B40"/>
    <mergeCell ref="B42:B44"/>
    <mergeCell ref="B46:B48"/>
    <mergeCell ref="B50:B52"/>
    <mergeCell ref="M30:M32"/>
    <mergeCell ref="M34:M36"/>
    <mergeCell ref="M38:M40"/>
    <mergeCell ref="N38:N40"/>
    <mergeCell ref="M42:M44"/>
    <mergeCell ref="N46:N48"/>
    <mergeCell ref="M46:M48"/>
    <mergeCell ref="G12:G14"/>
    <mergeCell ref="I21:N21"/>
    <mergeCell ref="N42:N44"/>
    <mergeCell ref="I22:N22"/>
    <mergeCell ref="M50:M52"/>
    <mergeCell ref="N50:N52"/>
    <mergeCell ref="M81:M83"/>
    <mergeCell ref="N81:N83"/>
    <mergeCell ref="B178:C178"/>
    <mergeCell ref="B179:C179"/>
    <mergeCell ref="B180:C180"/>
    <mergeCell ref="B174:B176"/>
    <mergeCell ref="A28:D28"/>
    <mergeCell ref="A27:B27"/>
    <mergeCell ref="B116:C116"/>
    <mergeCell ref="B117:C117"/>
    <mergeCell ref="B118:C118"/>
    <mergeCell ref="M92:M94"/>
    <mergeCell ref="N92:N94"/>
    <mergeCell ref="M96:M98"/>
    <mergeCell ref="M100:M102"/>
    <mergeCell ref="B147:C147"/>
    <mergeCell ref="B148:C148"/>
    <mergeCell ref="B149:C149"/>
    <mergeCell ref="A151:B151"/>
    <mergeCell ref="N30:N32"/>
    <mergeCell ref="M61:M63"/>
  </mergeCells>
  <phoneticPr fontId="17" type="noConversion"/>
  <conditionalFormatting sqref="E55:K56 G210">
    <cfRule type="cellIs" dxfId="329" priority="97" operator="between">
      <formula>SUM($G$209)</formula>
      <formula>SUM($G$209)+1000</formula>
    </cfRule>
    <cfRule type="cellIs" dxfId="328" priority="98" operator="between">
      <formula>SUM($G$209)-2</formula>
      <formula>SUM($G$209)-0.00001</formula>
    </cfRule>
    <cfRule type="cellIs" dxfId="327" priority="99" operator="between">
      <formula>0</formula>
      <formula>SUM($G$209)-2.0000001</formula>
    </cfRule>
  </conditionalFormatting>
  <conditionalFormatting sqref="H210">
    <cfRule type="cellIs" dxfId="326" priority="46" operator="between">
      <formula>SUM($H$209)</formula>
      <formula>SUM($H$209)+1000</formula>
    </cfRule>
    <cfRule type="cellIs" dxfId="325" priority="47" operator="between">
      <formula>SUM($H$209)-2</formula>
      <formula>SUM($H$209)-0.00001</formula>
    </cfRule>
    <cfRule type="cellIs" dxfId="324" priority="48" operator="between">
      <formula>0</formula>
      <formula>SUM($H$209-2.0000001)</formula>
    </cfRule>
  </conditionalFormatting>
  <conditionalFormatting sqref="I210">
    <cfRule type="cellIs" dxfId="323" priority="43" operator="between">
      <formula>SUM($I$209)</formula>
      <formula>SUM($I$209)+1000</formula>
    </cfRule>
    <cfRule type="cellIs" dxfId="322" priority="44" operator="between">
      <formula>SUM($I$209)-2</formula>
      <formula>SUM($I$209)-0.00001</formula>
    </cfRule>
    <cfRule type="cellIs" dxfId="321" priority="45" operator="between">
      <formula>0</formula>
      <formula>SUM($I$209)-2.0000001</formula>
    </cfRule>
  </conditionalFormatting>
  <conditionalFormatting sqref="J210">
    <cfRule type="cellIs" dxfId="320" priority="40" operator="between">
      <formula>SUM($J$209)</formula>
      <formula>SUM($J$209)+1000</formula>
    </cfRule>
    <cfRule type="cellIs" dxfId="319" priority="41" operator="between">
      <formula>SUM($J$209)-2</formula>
      <formula>SUM($J$209)-0.00001</formula>
    </cfRule>
    <cfRule type="cellIs" dxfId="318" priority="42" operator="between">
      <formula>0</formula>
      <formula>SUM($J$209)-2.0000001</formula>
    </cfRule>
  </conditionalFormatting>
  <conditionalFormatting sqref="K210">
    <cfRule type="cellIs" dxfId="317" priority="37" operator="between">
      <formula>SUM($K$209)</formula>
      <formula>SUM($K$209)+1000</formula>
    </cfRule>
    <cfRule type="cellIs" dxfId="316" priority="38" operator="between">
      <formula>SUM($K$209)-2</formula>
      <formula>SUM($K$209)-0.00001</formula>
    </cfRule>
    <cfRule type="cellIs" dxfId="315" priority="39" operator="between">
      <formula>0</formula>
      <formula>SUM($K$209)-2.0000001</formula>
    </cfRule>
  </conditionalFormatting>
  <conditionalFormatting sqref="L210">
    <cfRule type="cellIs" dxfId="314" priority="34" operator="between">
      <formula>SUM($L$209)</formula>
      <formula>SUM($L$209)+1000</formula>
    </cfRule>
    <cfRule type="cellIs" dxfId="313" priority="35" operator="between">
      <formula>SUM($L$209)-2</formula>
      <formula>SUM($L$209)-0.00001</formula>
    </cfRule>
    <cfRule type="cellIs" dxfId="312" priority="36" operator="between">
      <formula>0</formula>
      <formula>SUM($L$209)-2.0000001</formula>
    </cfRule>
  </conditionalFormatting>
  <conditionalFormatting sqref="E86:K87">
    <cfRule type="cellIs" dxfId="311" priority="31" operator="between">
      <formula>SUM($E$85)</formula>
      <formula>SUM($E$85)+1000</formula>
    </cfRule>
    <cfRule type="cellIs" dxfId="310" priority="32" operator="between">
      <formula>SUM($E$85)-2</formula>
      <formula>SUM($E$85)-0.00001</formula>
    </cfRule>
    <cfRule type="cellIs" dxfId="309" priority="33" operator="between">
      <formula>0</formula>
      <formula>SUM($E$85)-2.0000001</formula>
    </cfRule>
  </conditionalFormatting>
  <conditionalFormatting sqref="E117:K118">
    <cfRule type="cellIs" dxfId="308" priority="7" operator="between">
      <formula>SUM($E$116)</formula>
      <formula>SUM($E$116)+1000</formula>
    </cfRule>
    <cfRule type="cellIs" dxfId="307" priority="8" operator="between">
      <formula>SUM($E$116)-2</formula>
      <formula>SUM($E$116)-0.00001</formula>
    </cfRule>
    <cfRule type="cellIs" dxfId="306" priority="9" operator="between">
      <formula>0</formula>
      <formula>SUM($E$116)-2.0000001</formula>
    </cfRule>
  </conditionalFormatting>
  <conditionalFormatting sqref="E148:K149">
    <cfRule type="cellIs" dxfId="305" priority="4" operator="between">
      <formula>SUM($E$147)</formula>
      <formula>SUM($E$147)+1000</formula>
    </cfRule>
    <cfRule type="cellIs" dxfId="304" priority="5" operator="between">
      <formula>SUM($E$147)-2</formula>
      <formula>SUM($E$147)-0.00001</formula>
    </cfRule>
    <cfRule type="cellIs" dxfId="303" priority="6" operator="between">
      <formula>0</formula>
      <formula>SUM($E$147)-2.0000001</formula>
    </cfRule>
  </conditionalFormatting>
  <conditionalFormatting sqref="E179:K180">
    <cfRule type="cellIs" dxfId="302" priority="1" operator="between">
      <formula>SUM($E$178)</formula>
      <formula>SUM($E$178)+1000</formula>
    </cfRule>
    <cfRule type="cellIs" dxfId="301" priority="2" operator="between">
      <formula>SUM($E$178)-2</formula>
      <formula>SUM($E$178)-0.00001</formula>
    </cfRule>
    <cfRule type="cellIs" dxfId="30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4EDA-D08D-46E1-89DC-633038478BD5}">
  <sheetPr>
    <pageSetUpPr fitToPage="1"/>
  </sheetPr>
  <dimension ref="A1:R211"/>
  <sheetViews>
    <sheetView view="pageBreakPreview" topLeftCell="A142" zoomScale="50" zoomScaleNormal="100" zoomScaleSheetLayoutView="50" workbookViewId="0">
      <selection activeCell="E183" sqref="E183:K183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Feb-Mar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43857</v>
      </c>
      <c r="B27" s="178"/>
      <c r="C27" s="71" t="s">
        <v>63</v>
      </c>
      <c r="D27" s="72">
        <f>K29</f>
        <v>43863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43857</v>
      </c>
      <c r="F28" s="20">
        <f>F29</f>
        <v>43858</v>
      </c>
      <c r="G28" s="20">
        <f>G29</f>
        <v>43859</v>
      </c>
      <c r="H28" s="20">
        <f>H29</f>
        <v>43860</v>
      </c>
      <c r="I28" s="20">
        <f t="shared" ref="I28:K28" si="0">I29</f>
        <v>43861</v>
      </c>
      <c r="J28" s="20">
        <f t="shared" si="0"/>
        <v>43862</v>
      </c>
      <c r="K28" s="20">
        <f t="shared" si="0"/>
        <v>43863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Jan!K153+1</f>
        <v>43857</v>
      </c>
      <c r="F29" s="17">
        <f>First_Day+1</f>
        <v>43858</v>
      </c>
      <c r="G29" s="17">
        <f>F29+1</f>
        <v>43859</v>
      </c>
      <c r="H29" s="17">
        <f>G29+1</f>
        <v>43860</v>
      </c>
      <c r="I29" s="17">
        <f t="shared" ref="I29:K29" si="1">H29+1</f>
        <v>43861</v>
      </c>
      <c r="J29" s="17">
        <f t="shared" si="1"/>
        <v>43862</v>
      </c>
      <c r="K29" s="17">
        <f t="shared" si="1"/>
        <v>43863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SUM(Jan!N154)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SUM(Jan!N158)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SUM(Jan!N162)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SUM(Jan!N166)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SUM(Jan!N170)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SUM(Jan!N174)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/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43864</v>
      </c>
      <c r="B58" s="178"/>
      <c r="C58" s="71" t="s">
        <v>63</v>
      </c>
      <c r="D58" s="72">
        <f>K60</f>
        <v>43870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43864</v>
      </c>
      <c r="F59" s="20">
        <f t="shared" ref="F59:K59" si="3">F60</f>
        <v>43865</v>
      </c>
      <c r="G59" s="20">
        <f>G60</f>
        <v>43866</v>
      </c>
      <c r="H59" s="20">
        <f t="shared" si="3"/>
        <v>43867</v>
      </c>
      <c r="I59" s="20">
        <f t="shared" si="3"/>
        <v>43868</v>
      </c>
      <c r="J59" s="20">
        <f t="shared" si="3"/>
        <v>43869</v>
      </c>
      <c r="K59" s="20">
        <f t="shared" si="3"/>
        <v>43870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43864</v>
      </c>
      <c r="F60" s="17">
        <f t="shared" ref="F60:K60" si="4">E60+1</f>
        <v>43865</v>
      </c>
      <c r="G60" s="17">
        <f t="shared" si="4"/>
        <v>43866</v>
      </c>
      <c r="H60" s="17">
        <f t="shared" si="4"/>
        <v>43867</v>
      </c>
      <c r="I60" s="17">
        <f t="shared" si="4"/>
        <v>43868</v>
      </c>
      <c r="J60" s="17">
        <f t="shared" si="4"/>
        <v>43869</v>
      </c>
      <c r="K60" s="17">
        <f t="shared" si="4"/>
        <v>43870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43871</v>
      </c>
      <c r="B89" s="178"/>
      <c r="C89" s="71" t="s">
        <v>63</v>
      </c>
      <c r="D89" s="72">
        <f>K91</f>
        <v>43877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43871</v>
      </c>
      <c r="F90" s="20">
        <f t="shared" ref="F90:K90" si="6">F91</f>
        <v>43872</v>
      </c>
      <c r="G90" s="20">
        <f>G91</f>
        <v>43873</v>
      </c>
      <c r="H90" s="20">
        <f t="shared" si="6"/>
        <v>43874</v>
      </c>
      <c r="I90" s="20">
        <f t="shared" si="6"/>
        <v>43875</v>
      </c>
      <c r="J90" s="20">
        <f t="shared" si="6"/>
        <v>43876</v>
      </c>
      <c r="K90" s="20">
        <f t="shared" si="6"/>
        <v>43877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43871</v>
      </c>
      <c r="F91" s="17">
        <f t="shared" ref="F91:K91" si="7">E91+1</f>
        <v>43872</v>
      </c>
      <c r="G91" s="17">
        <f t="shared" si="7"/>
        <v>43873</v>
      </c>
      <c r="H91" s="17">
        <f t="shared" si="7"/>
        <v>43874</v>
      </c>
      <c r="I91" s="17">
        <f t="shared" si="7"/>
        <v>43875</v>
      </c>
      <c r="J91" s="17">
        <f t="shared" si="7"/>
        <v>43876</v>
      </c>
      <c r="K91" s="17">
        <f t="shared" si="7"/>
        <v>43877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43878</v>
      </c>
      <c r="B120" s="178"/>
      <c r="C120" s="71" t="s">
        <v>63</v>
      </c>
      <c r="D120" s="72">
        <f>K122</f>
        <v>43884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43878</v>
      </c>
      <c r="F121" s="20">
        <f t="shared" ref="F121:K121" si="9">F122</f>
        <v>43879</v>
      </c>
      <c r="G121" s="20">
        <f>G122</f>
        <v>43880</v>
      </c>
      <c r="H121" s="20">
        <f t="shared" si="9"/>
        <v>43881</v>
      </c>
      <c r="I121" s="20">
        <f t="shared" si="9"/>
        <v>43882</v>
      </c>
      <c r="J121" s="20">
        <f t="shared" si="9"/>
        <v>43883</v>
      </c>
      <c r="K121" s="20">
        <f t="shared" si="9"/>
        <v>43884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43878</v>
      </c>
      <c r="F122" s="17">
        <f t="shared" ref="F122:K122" si="10">E122+1</f>
        <v>43879</v>
      </c>
      <c r="G122" s="17">
        <f t="shared" si="10"/>
        <v>43880</v>
      </c>
      <c r="H122" s="17">
        <f t="shared" si="10"/>
        <v>43881</v>
      </c>
      <c r="I122" s="17">
        <f t="shared" si="10"/>
        <v>43882</v>
      </c>
      <c r="J122" s="17">
        <f t="shared" si="10"/>
        <v>43883</v>
      </c>
      <c r="K122" s="17">
        <f t="shared" si="10"/>
        <v>43884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43885</v>
      </c>
      <c r="B151" s="178"/>
      <c r="C151" s="71" t="s">
        <v>63</v>
      </c>
      <c r="D151" s="72">
        <f>K153</f>
        <v>43891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43885</v>
      </c>
      <c r="F152" s="20">
        <f t="shared" ref="F152:K152" si="12">F153</f>
        <v>43886</v>
      </c>
      <c r="G152" s="20">
        <f>G153</f>
        <v>43887</v>
      </c>
      <c r="H152" s="20">
        <f t="shared" si="12"/>
        <v>43888</v>
      </c>
      <c r="I152" s="20">
        <f t="shared" si="12"/>
        <v>43889</v>
      </c>
      <c r="J152" s="20">
        <f t="shared" si="12"/>
        <v>43890</v>
      </c>
      <c r="K152" s="20">
        <f t="shared" si="12"/>
        <v>43891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43885</v>
      </c>
      <c r="F153" s="17">
        <f t="shared" ref="F153:K153" si="13">E153+1</f>
        <v>43886</v>
      </c>
      <c r="G153" s="17">
        <f t="shared" si="13"/>
        <v>43887</v>
      </c>
      <c r="H153" s="17">
        <f t="shared" si="13"/>
        <v>43888</v>
      </c>
      <c r="I153" s="17">
        <f t="shared" si="13"/>
        <v>43889</v>
      </c>
      <c r="J153" s="17">
        <f t="shared" si="13"/>
        <v>43890</v>
      </c>
      <c r="K153" s="17">
        <f t="shared" si="13"/>
        <v>43891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43857</v>
      </c>
      <c r="C182" s="230"/>
      <c r="D182" s="73" t="s">
        <v>75</v>
      </c>
      <c r="E182" s="74">
        <f>D151</f>
        <v>43891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43885</v>
      </c>
      <c r="F183" s="20">
        <f t="shared" si="15"/>
        <v>43886</v>
      </c>
      <c r="G183" s="20">
        <f t="shared" si="15"/>
        <v>43887</v>
      </c>
      <c r="H183" s="20">
        <f t="shared" si="15"/>
        <v>43888</v>
      </c>
      <c r="I183" s="20">
        <f t="shared" si="15"/>
        <v>43889</v>
      </c>
      <c r="J183" s="20">
        <f t="shared" si="15"/>
        <v>43890</v>
      </c>
      <c r="K183" s="20">
        <f t="shared" si="15"/>
        <v>43891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>
        <f>E54</f>
        <v>0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299" priority="28" operator="between">
      <formula>SUM($G$209)</formula>
      <formula>SUM($G$209)+1000</formula>
    </cfRule>
    <cfRule type="cellIs" dxfId="298" priority="29" operator="between">
      <formula>SUM($G$209)-2</formula>
      <formula>SUM($G$209)-0.00001</formula>
    </cfRule>
    <cfRule type="cellIs" dxfId="297" priority="30" operator="between">
      <formula>0</formula>
      <formula>SUM($G$209)-2.0000001</formula>
    </cfRule>
  </conditionalFormatting>
  <conditionalFormatting sqref="H210">
    <cfRule type="cellIs" dxfId="296" priority="25" operator="between">
      <formula>SUM($H$209)</formula>
      <formula>SUM($H$209)+1000</formula>
    </cfRule>
    <cfRule type="cellIs" dxfId="295" priority="26" operator="between">
      <formula>SUM($H$209)-2</formula>
      <formula>SUM($H$209)-0.00001</formula>
    </cfRule>
    <cfRule type="cellIs" dxfId="294" priority="27" operator="between">
      <formula>0</formula>
      <formula>SUM($H$209-2.0000001)</formula>
    </cfRule>
  </conditionalFormatting>
  <conditionalFormatting sqref="I210">
    <cfRule type="cellIs" dxfId="293" priority="22" operator="between">
      <formula>SUM($I$209)</formula>
      <formula>SUM($I$209)+1000</formula>
    </cfRule>
    <cfRule type="cellIs" dxfId="292" priority="23" operator="between">
      <formula>SUM($I$209)-2</formula>
      <formula>SUM($I$209)-0.00001</formula>
    </cfRule>
    <cfRule type="cellIs" dxfId="291" priority="24" operator="between">
      <formula>0</formula>
      <formula>SUM($I$209)-2.0000001</formula>
    </cfRule>
  </conditionalFormatting>
  <conditionalFormatting sqref="J210">
    <cfRule type="cellIs" dxfId="290" priority="19" operator="between">
      <formula>SUM($J$209)</formula>
      <formula>SUM($J$209)+1000</formula>
    </cfRule>
    <cfRule type="cellIs" dxfId="289" priority="20" operator="between">
      <formula>SUM($J$209)-2</formula>
      <formula>SUM($J$209)-0.00001</formula>
    </cfRule>
    <cfRule type="cellIs" dxfId="288" priority="21" operator="between">
      <formula>0</formula>
      <formula>SUM($J$209)-2.0000001</formula>
    </cfRule>
  </conditionalFormatting>
  <conditionalFormatting sqref="K210">
    <cfRule type="cellIs" dxfId="287" priority="16" operator="between">
      <formula>SUM($K$209)</formula>
      <formula>SUM($K$209)+1000</formula>
    </cfRule>
    <cfRule type="cellIs" dxfId="286" priority="17" operator="between">
      <formula>SUM($K$209)-2</formula>
      <formula>SUM($K$209)-0.00001</formula>
    </cfRule>
    <cfRule type="cellIs" dxfId="285" priority="18" operator="between">
      <formula>0</formula>
      <formula>SUM($K$209)-2.0000001</formula>
    </cfRule>
  </conditionalFormatting>
  <conditionalFormatting sqref="L210">
    <cfRule type="cellIs" dxfId="284" priority="13" operator="between">
      <formula>SUM($L$209)</formula>
      <formula>SUM($L$209)+1000</formula>
    </cfRule>
    <cfRule type="cellIs" dxfId="283" priority="14" operator="between">
      <formula>SUM($L$209)-2</formula>
      <formula>SUM($L$209)-0.00001</formula>
    </cfRule>
    <cfRule type="cellIs" dxfId="282" priority="15" operator="between">
      <formula>0</formula>
      <formula>SUM($L$209)-2.0000001</formula>
    </cfRule>
  </conditionalFormatting>
  <conditionalFormatting sqref="E86:K87">
    <cfRule type="cellIs" dxfId="281" priority="10" operator="between">
      <formula>SUM($E$85)</formula>
      <formula>SUM($E$85)+1000</formula>
    </cfRule>
    <cfRule type="cellIs" dxfId="280" priority="11" operator="between">
      <formula>SUM($E$85)-2</formula>
      <formula>SUM($E$85)-0.00001</formula>
    </cfRule>
    <cfRule type="cellIs" dxfId="279" priority="12" operator="between">
      <formula>0</formula>
      <formula>SUM($E$85)-2.0000001</formula>
    </cfRule>
  </conditionalFormatting>
  <conditionalFormatting sqref="E117:K118">
    <cfRule type="cellIs" dxfId="278" priority="7" operator="between">
      <formula>SUM($E$116)</formula>
      <formula>SUM($E$116)+1000</formula>
    </cfRule>
    <cfRule type="cellIs" dxfId="277" priority="8" operator="between">
      <formula>SUM($E$116)-2</formula>
      <formula>SUM($E$116)-0.00001</formula>
    </cfRule>
    <cfRule type="cellIs" dxfId="276" priority="9" operator="between">
      <formula>0</formula>
      <formula>SUM($E$116)-2.0000001</formula>
    </cfRule>
  </conditionalFormatting>
  <conditionalFormatting sqref="E148:K149">
    <cfRule type="cellIs" dxfId="275" priority="4" operator="between">
      <formula>SUM($E$147)</formula>
      <formula>SUM($E$147)+1000</formula>
    </cfRule>
    <cfRule type="cellIs" dxfId="274" priority="5" operator="between">
      <formula>SUM($E$147)-2</formula>
      <formula>SUM($E$147)-0.00001</formula>
    </cfRule>
    <cfRule type="cellIs" dxfId="273" priority="6" operator="between">
      <formula>0</formula>
      <formula>SUM($E$147)-2.0000001</formula>
    </cfRule>
  </conditionalFormatting>
  <conditionalFormatting sqref="E179:K180">
    <cfRule type="cellIs" dxfId="272" priority="1" operator="between">
      <formula>SUM($E$178)</formula>
      <formula>SUM($E$178)+1000</formula>
    </cfRule>
    <cfRule type="cellIs" dxfId="271" priority="2" operator="between">
      <formula>SUM($E$178)-2</formula>
      <formula>SUM($E$178)-0.00001</formula>
    </cfRule>
    <cfRule type="cellIs" dxfId="27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DD8F-FD41-404B-A2C3-279F9FADAF5E}">
  <sheetPr>
    <pageSetUpPr fitToPage="1"/>
  </sheetPr>
  <dimension ref="A1:R211"/>
  <sheetViews>
    <sheetView view="pageBreakPreview" topLeftCell="A175" zoomScale="50" zoomScaleNormal="100" zoomScaleSheetLayoutView="50" workbookViewId="0">
      <selection activeCell="E183" sqref="E183:K183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Mar-Apr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43892</v>
      </c>
      <c r="B27" s="178"/>
      <c r="C27" s="71" t="s">
        <v>63</v>
      </c>
      <c r="D27" s="72">
        <f>K29</f>
        <v>43898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43892</v>
      </c>
      <c r="F28" s="20">
        <f>F29</f>
        <v>43893</v>
      </c>
      <c r="G28" s="20">
        <f>G29</f>
        <v>43894</v>
      </c>
      <c r="H28" s="20">
        <f>H29</f>
        <v>43895</v>
      </c>
      <c r="I28" s="20">
        <f t="shared" ref="I28:K28" si="0">I29</f>
        <v>43896</v>
      </c>
      <c r="J28" s="20">
        <f t="shared" si="0"/>
        <v>43897</v>
      </c>
      <c r="K28" s="20">
        <f t="shared" si="0"/>
        <v>43898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'Feb-Mar'!K153+1</f>
        <v>43892</v>
      </c>
      <c r="F29" s="17">
        <f>First_Day+1</f>
        <v>43893</v>
      </c>
      <c r="G29" s="17">
        <f>F29+1</f>
        <v>43894</v>
      </c>
      <c r="H29" s="17">
        <f>G29+1</f>
        <v>43895</v>
      </c>
      <c r="I29" s="17">
        <f t="shared" ref="I29:K29" si="1">H29+1</f>
        <v>43896</v>
      </c>
      <c r="J29" s="17">
        <f t="shared" si="1"/>
        <v>43897</v>
      </c>
      <c r="K29" s="17">
        <f t="shared" si="1"/>
        <v>43898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SUM('Feb-Mar'!N154:N156)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SUM('Feb-Mar'!N158)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SUM('Feb-Mar'!N162)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SUM('Feb-Mar'!N166)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SUM('Feb-Mar'!N170)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SUM('Feb-Mar'!N174)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43899</v>
      </c>
      <c r="B58" s="178"/>
      <c r="C58" s="71" t="s">
        <v>63</v>
      </c>
      <c r="D58" s="72">
        <f>K60</f>
        <v>43905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43899</v>
      </c>
      <c r="F59" s="20">
        <f t="shared" ref="F59:K59" si="3">F60</f>
        <v>43900</v>
      </c>
      <c r="G59" s="20">
        <f>G60</f>
        <v>43901</v>
      </c>
      <c r="H59" s="20">
        <f t="shared" si="3"/>
        <v>43902</v>
      </c>
      <c r="I59" s="20">
        <f t="shared" si="3"/>
        <v>43903</v>
      </c>
      <c r="J59" s="20">
        <f t="shared" si="3"/>
        <v>43904</v>
      </c>
      <c r="K59" s="20">
        <f t="shared" si="3"/>
        <v>43905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43899</v>
      </c>
      <c r="F60" s="17">
        <f t="shared" ref="F60:K60" si="4">E60+1</f>
        <v>43900</v>
      </c>
      <c r="G60" s="17">
        <f t="shared" si="4"/>
        <v>43901</v>
      </c>
      <c r="H60" s="17">
        <f t="shared" si="4"/>
        <v>43902</v>
      </c>
      <c r="I60" s="17">
        <f t="shared" si="4"/>
        <v>43903</v>
      </c>
      <c r="J60" s="17">
        <f t="shared" si="4"/>
        <v>43904</v>
      </c>
      <c r="K60" s="17">
        <f t="shared" si="4"/>
        <v>43905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43906</v>
      </c>
      <c r="B89" s="178"/>
      <c r="C89" s="71" t="s">
        <v>63</v>
      </c>
      <c r="D89" s="72">
        <f>K91</f>
        <v>43912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43906</v>
      </c>
      <c r="F90" s="20">
        <f t="shared" ref="F90:K90" si="6">F91</f>
        <v>43907</v>
      </c>
      <c r="G90" s="20">
        <f>G91</f>
        <v>43908</v>
      </c>
      <c r="H90" s="20">
        <f t="shared" si="6"/>
        <v>43909</v>
      </c>
      <c r="I90" s="20">
        <f t="shared" si="6"/>
        <v>43910</v>
      </c>
      <c r="J90" s="20">
        <f t="shared" si="6"/>
        <v>43911</v>
      </c>
      <c r="K90" s="20">
        <f t="shared" si="6"/>
        <v>43912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43906</v>
      </c>
      <c r="F91" s="17">
        <f t="shared" ref="F91:K91" si="7">E91+1</f>
        <v>43907</v>
      </c>
      <c r="G91" s="17">
        <f t="shared" si="7"/>
        <v>43908</v>
      </c>
      <c r="H91" s="17">
        <f t="shared" si="7"/>
        <v>43909</v>
      </c>
      <c r="I91" s="17">
        <f t="shared" si="7"/>
        <v>43910</v>
      </c>
      <c r="J91" s="17">
        <f t="shared" si="7"/>
        <v>43911</v>
      </c>
      <c r="K91" s="17">
        <f t="shared" si="7"/>
        <v>43912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43913</v>
      </c>
      <c r="B120" s="178"/>
      <c r="C120" s="71" t="s">
        <v>63</v>
      </c>
      <c r="D120" s="72">
        <f>K122</f>
        <v>43919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43913</v>
      </c>
      <c r="F121" s="20">
        <f t="shared" ref="F121:K121" si="9">F122</f>
        <v>43914</v>
      </c>
      <c r="G121" s="20">
        <f>G122</f>
        <v>43915</v>
      </c>
      <c r="H121" s="20">
        <f t="shared" si="9"/>
        <v>43916</v>
      </c>
      <c r="I121" s="20">
        <f t="shared" si="9"/>
        <v>43917</v>
      </c>
      <c r="J121" s="20">
        <f t="shared" si="9"/>
        <v>43918</v>
      </c>
      <c r="K121" s="20">
        <f t="shared" si="9"/>
        <v>43919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43913</v>
      </c>
      <c r="F122" s="17">
        <f t="shared" ref="F122:K122" si="10">E122+1</f>
        <v>43914</v>
      </c>
      <c r="G122" s="17">
        <f t="shared" si="10"/>
        <v>43915</v>
      </c>
      <c r="H122" s="17">
        <f t="shared" si="10"/>
        <v>43916</v>
      </c>
      <c r="I122" s="17">
        <f t="shared" si="10"/>
        <v>43917</v>
      </c>
      <c r="J122" s="17">
        <f t="shared" si="10"/>
        <v>43918</v>
      </c>
      <c r="K122" s="17">
        <f t="shared" si="10"/>
        <v>43919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>
      <c r="E150" s="143"/>
      <c r="F150" s="143"/>
      <c r="G150" s="143"/>
      <c r="H150" s="143"/>
      <c r="I150" s="143"/>
      <c r="J150" s="143"/>
      <c r="K150" s="143"/>
    </row>
    <row r="151" spans="1:14" ht="25.5" customHeight="1" x14ac:dyDescent="0.4">
      <c r="A151" s="178">
        <f>E153</f>
        <v>43920</v>
      </c>
      <c r="B151" s="178"/>
      <c r="C151" s="71" t="s">
        <v>63</v>
      </c>
      <c r="D151" s="72">
        <f>K153</f>
        <v>43926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43920</v>
      </c>
      <c r="F152" s="20">
        <f t="shared" ref="F152:K152" si="12">F153</f>
        <v>43921</v>
      </c>
      <c r="G152" s="20">
        <f>G153</f>
        <v>43922</v>
      </c>
      <c r="H152" s="20">
        <f t="shared" si="12"/>
        <v>43923</v>
      </c>
      <c r="I152" s="20">
        <f t="shared" si="12"/>
        <v>43924</v>
      </c>
      <c r="J152" s="20">
        <f t="shared" si="12"/>
        <v>43925</v>
      </c>
      <c r="K152" s="20">
        <f t="shared" si="12"/>
        <v>43926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43920</v>
      </c>
      <c r="F153" s="17">
        <f t="shared" ref="F153:K153" si="13">E153+1</f>
        <v>43921</v>
      </c>
      <c r="G153" s="17">
        <f t="shared" si="13"/>
        <v>43922</v>
      </c>
      <c r="H153" s="17">
        <f t="shared" si="13"/>
        <v>43923</v>
      </c>
      <c r="I153" s="17">
        <f t="shared" si="13"/>
        <v>43924</v>
      </c>
      <c r="J153" s="17">
        <f t="shared" si="13"/>
        <v>43925</v>
      </c>
      <c r="K153" s="17">
        <f t="shared" si="13"/>
        <v>43926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43892</v>
      </c>
      <c r="C182" s="230"/>
      <c r="D182" s="73" t="s">
        <v>75</v>
      </c>
      <c r="E182" s="74">
        <f>D151</f>
        <v>43926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43920</v>
      </c>
      <c r="F183" s="20">
        <f t="shared" si="15"/>
        <v>43921</v>
      </c>
      <c r="G183" s="20">
        <f t="shared" si="15"/>
        <v>43922</v>
      </c>
      <c r="H183" s="20">
        <f t="shared" si="15"/>
        <v>43923</v>
      </c>
      <c r="I183" s="20">
        <f t="shared" si="15"/>
        <v>43924</v>
      </c>
      <c r="J183" s="20">
        <f t="shared" si="15"/>
        <v>43925</v>
      </c>
      <c r="K183" s="20">
        <f t="shared" si="15"/>
        <v>43926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269" priority="28" operator="between">
      <formula>SUM($G$209)</formula>
      <formula>SUM($G$209)+1000</formula>
    </cfRule>
    <cfRule type="cellIs" dxfId="268" priority="29" operator="between">
      <formula>SUM($G$209)-2</formula>
      <formula>SUM($G$209)-0.00001</formula>
    </cfRule>
    <cfRule type="cellIs" dxfId="267" priority="30" operator="between">
      <formula>0</formula>
      <formula>SUM($G$209)-2.0000001</formula>
    </cfRule>
  </conditionalFormatting>
  <conditionalFormatting sqref="H210">
    <cfRule type="cellIs" dxfId="266" priority="25" operator="between">
      <formula>SUM($H$209)</formula>
      <formula>SUM($H$209)+1000</formula>
    </cfRule>
    <cfRule type="cellIs" dxfId="265" priority="26" operator="between">
      <formula>SUM($H$209)-2</formula>
      <formula>SUM($H$209)-0.00001</formula>
    </cfRule>
    <cfRule type="cellIs" dxfId="264" priority="27" operator="between">
      <formula>0</formula>
      <formula>SUM($H$209-2.0000001)</formula>
    </cfRule>
  </conditionalFormatting>
  <conditionalFormatting sqref="I210">
    <cfRule type="cellIs" dxfId="263" priority="22" operator="between">
      <formula>SUM($I$209)</formula>
      <formula>SUM($I$209)+1000</formula>
    </cfRule>
    <cfRule type="cellIs" dxfId="262" priority="23" operator="between">
      <formula>SUM($I$209)-2</formula>
      <formula>SUM($I$209)-0.00001</formula>
    </cfRule>
    <cfRule type="cellIs" dxfId="261" priority="24" operator="between">
      <formula>0</formula>
      <formula>SUM($I$209)-2.0000001</formula>
    </cfRule>
  </conditionalFormatting>
  <conditionalFormatting sqref="J210">
    <cfRule type="cellIs" dxfId="260" priority="19" operator="between">
      <formula>SUM($J$209)</formula>
      <formula>SUM($J$209)+1000</formula>
    </cfRule>
    <cfRule type="cellIs" dxfId="259" priority="20" operator="between">
      <formula>SUM($J$209)-2</formula>
      <formula>SUM($J$209)-0.00001</formula>
    </cfRule>
    <cfRule type="cellIs" dxfId="258" priority="21" operator="between">
      <formula>0</formula>
      <formula>SUM($J$209)-2.0000001</formula>
    </cfRule>
  </conditionalFormatting>
  <conditionalFormatting sqref="K210">
    <cfRule type="cellIs" dxfId="257" priority="16" operator="between">
      <formula>SUM($K$209)</formula>
      <formula>SUM($K$209)+1000</formula>
    </cfRule>
    <cfRule type="cellIs" dxfId="256" priority="17" operator="between">
      <formula>SUM($K$209)-2</formula>
      <formula>SUM($K$209)-0.00001</formula>
    </cfRule>
    <cfRule type="cellIs" dxfId="255" priority="18" operator="between">
      <formula>0</formula>
      <formula>SUM($K$209)-2.0000001</formula>
    </cfRule>
  </conditionalFormatting>
  <conditionalFormatting sqref="L210">
    <cfRule type="cellIs" dxfId="254" priority="13" operator="between">
      <formula>SUM($L$209)</formula>
      <formula>SUM($L$209)+1000</formula>
    </cfRule>
    <cfRule type="cellIs" dxfId="253" priority="14" operator="between">
      <formula>SUM($L$209)-2</formula>
      <formula>SUM($L$209)-0.00001</formula>
    </cfRule>
    <cfRule type="cellIs" dxfId="252" priority="15" operator="between">
      <formula>0</formula>
      <formula>SUM($L$209)-2.0000001</formula>
    </cfRule>
  </conditionalFormatting>
  <conditionalFormatting sqref="E86:K87">
    <cfRule type="cellIs" dxfId="251" priority="10" operator="between">
      <formula>SUM($E$85)</formula>
      <formula>SUM($E$85)+1000</formula>
    </cfRule>
    <cfRule type="cellIs" dxfId="250" priority="11" operator="between">
      <formula>SUM($E$85)-2</formula>
      <formula>SUM($E$85)-0.00001</formula>
    </cfRule>
    <cfRule type="cellIs" dxfId="249" priority="12" operator="between">
      <formula>0</formula>
      <formula>SUM($E$85)-2.0000001</formula>
    </cfRule>
  </conditionalFormatting>
  <conditionalFormatting sqref="E117:K118">
    <cfRule type="cellIs" dxfId="248" priority="7" operator="between">
      <formula>SUM($E$116)</formula>
      <formula>SUM($E$116)+1000</formula>
    </cfRule>
    <cfRule type="cellIs" dxfId="247" priority="8" operator="between">
      <formula>SUM($E$116)-2</formula>
      <formula>SUM($E$116)-0.00001</formula>
    </cfRule>
    <cfRule type="cellIs" dxfId="246" priority="9" operator="between">
      <formula>0</formula>
      <formula>SUM($E$116)-2.0000001</formula>
    </cfRule>
  </conditionalFormatting>
  <conditionalFormatting sqref="E148:K149">
    <cfRule type="cellIs" dxfId="245" priority="4" operator="between">
      <formula>SUM($E$147)</formula>
      <formula>SUM($E$147)+1000</formula>
    </cfRule>
    <cfRule type="cellIs" dxfId="244" priority="5" operator="between">
      <formula>SUM($E$147)-2</formula>
      <formula>SUM($E$147)-0.00001</formula>
    </cfRule>
    <cfRule type="cellIs" dxfId="243" priority="6" operator="between">
      <formula>0</formula>
      <formula>SUM($E$147)-2.0000001</formula>
    </cfRule>
  </conditionalFormatting>
  <conditionalFormatting sqref="E179:K180">
    <cfRule type="cellIs" dxfId="242" priority="1" operator="between">
      <formula>SUM($E$178)</formula>
      <formula>SUM($E$178)+1000</formula>
    </cfRule>
    <cfRule type="cellIs" dxfId="241" priority="2" operator="between">
      <formula>SUM($E$178)-2</formula>
      <formula>SUM($E$178)-0.00001</formula>
    </cfRule>
    <cfRule type="cellIs" dxfId="24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C3AB-5095-4A96-90F4-9EB401AB7C75}">
  <sheetPr>
    <pageSetUpPr fitToPage="1"/>
  </sheetPr>
  <dimension ref="A1:R211"/>
  <sheetViews>
    <sheetView zoomScale="62" zoomScaleNormal="70" zoomScaleSheetLayoutView="70" workbookViewId="0">
      <selection activeCell="A4" sqref="A4:B24"/>
    </sheetView>
  </sheetViews>
  <sheetFormatPr defaultRowHeight="14.6" x14ac:dyDescent="0.4"/>
  <cols>
    <col min="1" max="1" width="32.15234375" bestFit="1" customWidth="1"/>
    <col min="2" max="2" width="21.3828125" customWidth="1"/>
    <col min="3" max="3" width="15.4609375" customWidth="1"/>
    <col min="4" max="4" width="66.84375" bestFit="1" customWidth="1"/>
    <col min="5" max="11" width="30.53515625" customWidth="1"/>
    <col min="12" max="12" width="25.3828125" bestFit="1" customWidth="1"/>
    <col min="13" max="13" width="24.84375" bestFit="1" customWidth="1"/>
    <col min="14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Apr-May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30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30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30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30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30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30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30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30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68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68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30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30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30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30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43927</v>
      </c>
      <c r="B27" s="178"/>
      <c r="C27" s="71" t="s">
        <v>63</v>
      </c>
      <c r="D27" s="72">
        <f>K29</f>
        <v>43933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43927</v>
      </c>
      <c r="F28" s="20">
        <f>F29</f>
        <v>43928</v>
      </c>
      <c r="G28" s="20">
        <f>G29</f>
        <v>43929</v>
      </c>
      <c r="H28" s="20">
        <f>H29</f>
        <v>43930</v>
      </c>
      <c r="I28" s="20">
        <f t="shared" ref="I28:K28" si="0">I29</f>
        <v>43931</v>
      </c>
      <c r="J28" s="20">
        <f t="shared" si="0"/>
        <v>43932</v>
      </c>
      <c r="K28" s="20">
        <f t="shared" si="0"/>
        <v>43933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'Mar-Apr'!K153+1</f>
        <v>43927</v>
      </c>
      <c r="F29" s="17">
        <f>First_Day+1</f>
        <v>43928</v>
      </c>
      <c r="G29" s="17">
        <f>F29+1</f>
        <v>43929</v>
      </c>
      <c r="H29" s="17">
        <f>G29+1</f>
        <v>43930</v>
      </c>
      <c r="I29" s="17">
        <f t="shared" ref="I29:K29" si="1">H29+1</f>
        <v>43931</v>
      </c>
      <c r="J29" s="17">
        <f t="shared" si="1"/>
        <v>43932</v>
      </c>
      <c r="K29" s="17">
        <f t="shared" si="1"/>
        <v>43933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SUM('Mar-Apr'!N154:N156)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SUM('Mar-Apr'!N158)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SUM('Mar-Apr'!N162)</f>
        <v>0</v>
      </c>
      <c r="C38" s="86" t="s">
        <v>17</v>
      </c>
      <c r="D38" s="86">
        <f>D11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SUM('Mar-Apr'!N166)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SUM('Mar-Apr'!N170)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SUM('Mar-Apr'!N174)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43934</v>
      </c>
      <c r="B58" s="178"/>
      <c r="C58" s="71" t="s">
        <v>63</v>
      </c>
      <c r="D58" s="72">
        <f>K60</f>
        <v>43940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43934</v>
      </c>
      <c r="F59" s="20">
        <f t="shared" ref="F59:K59" si="3">F60</f>
        <v>43935</v>
      </c>
      <c r="G59" s="20">
        <f>G60</f>
        <v>43936</v>
      </c>
      <c r="H59" s="20">
        <f t="shared" si="3"/>
        <v>43937</v>
      </c>
      <c r="I59" s="20">
        <f t="shared" si="3"/>
        <v>43938</v>
      </c>
      <c r="J59" s="20">
        <f t="shared" si="3"/>
        <v>43939</v>
      </c>
      <c r="K59" s="20">
        <f t="shared" si="3"/>
        <v>43940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43934</v>
      </c>
      <c r="F60" s="17">
        <f t="shared" ref="F60:K60" si="4">E60+1</f>
        <v>43935</v>
      </c>
      <c r="G60" s="17">
        <f t="shared" si="4"/>
        <v>43936</v>
      </c>
      <c r="H60" s="17">
        <f t="shared" si="4"/>
        <v>43937</v>
      </c>
      <c r="I60" s="17">
        <f t="shared" si="4"/>
        <v>43938</v>
      </c>
      <c r="J60" s="17">
        <f t="shared" si="4"/>
        <v>43939</v>
      </c>
      <c r="K60" s="17">
        <f t="shared" si="4"/>
        <v>43940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43941</v>
      </c>
      <c r="B89" s="178"/>
      <c r="C89" s="71" t="s">
        <v>63</v>
      </c>
      <c r="D89" s="72">
        <f>K91</f>
        <v>43947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43941</v>
      </c>
      <c r="F90" s="20">
        <f t="shared" ref="F90:K90" si="6">F91</f>
        <v>43942</v>
      </c>
      <c r="G90" s="20">
        <f>G91</f>
        <v>43943</v>
      </c>
      <c r="H90" s="20">
        <f t="shared" si="6"/>
        <v>43944</v>
      </c>
      <c r="I90" s="20">
        <f t="shared" si="6"/>
        <v>43945</v>
      </c>
      <c r="J90" s="20">
        <f t="shared" si="6"/>
        <v>43946</v>
      </c>
      <c r="K90" s="20">
        <f t="shared" si="6"/>
        <v>43947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43941</v>
      </c>
      <c r="F91" s="17">
        <f t="shared" ref="F91:K91" si="7">E91+1</f>
        <v>43942</v>
      </c>
      <c r="G91" s="17">
        <f t="shared" si="7"/>
        <v>43943</v>
      </c>
      <c r="H91" s="17">
        <f t="shared" si="7"/>
        <v>43944</v>
      </c>
      <c r="I91" s="17">
        <f t="shared" si="7"/>
        <v>43945</v>
      </c>
      <c r="J91" s="17">
        <f t="shared" si="7"/>
        <v>43946</v>
      </c>
      <c r="K91" s="17">
        <f t="shared" si="7"/>
        <v>43947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43948</v>
      </c>
      <c r="B120" s="178"/>
      <c r="C120" s="71" t="s">
        <v>63</v>
      </c>
      <c r="D120" s="72">
        <f>K122</f>
        <v>43954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43948</v>
      </c>
      <c r="F121" s="20">
        <f t="shared" ref="F121:K121" si="9">F122</f>
        <v>43949</v>
      </c>
      <c r="G121" s="20">
        <f>G122</f>
        <v>43950</v>
      </c>
      <c r="H121" s="20">
        <f t="shared" si="9"/>
        <v>43951</v>
      </c>
      <c r="I121" s="20">
        <f t="shared" si="9"/>
        <v>43952</v>
      </c>
      <c r="J121" s="20">
        <f t="shared" si="9"/>
        <v>43953</v>
      </c>
      <c r="K121" s="20">
        <f t="shared" si="9"/>
        <v>43954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43948</v>
      </c>
      <c r="F122" s="17">
        <f t="shared" ref="F122:K122" si="10">E122+1</f>
        <v>43949</v>
      </c>
      <c r="G122" s="17">
        <f t="shared" si="10"/>
        <v>43950</v>
      </c>
      <c r="H122" s="17">
        <f t="shared" si="10"/>
        <v>43951</v>
      </c>
      <c r="I122" s="17">
        <f t="shared" si="10"/>
        <v>43952</v>
      </c>
      <c r="J122" s="17">
        <f t="shared" si="10"/>
        <v>43953</v>
      </c>
      <c r="K122" s="17">
        <f t="shared" si="10"/>
        <v>43954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>
      <c r="E150">
        <v>1</v>
      </c>
    </row>
    <row r="151" spans="1:14" ht="25.5" customHeight="1" x14ac:dyDescent="0.4">
      <c r="A151" s="178">
        <f>E153</f>
        <v>43955</v>
      </c>
      <c r="B151" s="178"/>
      <c r="C151" s="71" t="s">
        <v>63</v>
      </c>
      <c r="D151" s="72">
        <f>K153</f>
        <v>43961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43955</v>
      </c>
      <c r="F152" s="20">
        <f t="shared" ref="F152:K152" si="12">F153</f>
        <v>43956</v>
      </c>
      <c r="G152" s="20">
        <f>G153</f>
        <v>43957</v>
      </c>
      <c r="H152" s="20">
        <f t="shared" si="12"/>
        <v>43958</v>
      </c>
      <c r="I152" s="20">
        <f t="shared" si="12"/>
        <v>43959</v>
      </c>
      <c r="J152" s="20">
        <f t="shared" si="12"/>
        <v>43960</v>
      </c>
      <c r="K152" s="20">
        <f t="shared" si="12"/>
        <v>43961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43955</v>
      </c>
      <c r="F153" s="17">
        <f t="shared" ref="F153:K153" si="13">E153+1</f>
        <v>43956</v>
      </c>
      <c r="G153" s="17">
        <f t="shared" si="13"/>
        <v>43957</v>
      </c>
      <c r="H153" s="17">
        <f t="shared" si="13"/>
        <v>43958</v>
      </c>
      <c r="I153" s="17">
        <f t="shared" si="13"/>
        <v>43959</v>
      </c>
      <c r="J153" s="17">
        <f t="shared" si="13"/>
        <v>43960</v>
      </c>
      <c r="K153" s="17">
        <f t="shared" si="13"/>
        <v>43961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43927</v>
      </c>
      <c r="C182" s="230"/>
      <c r="D182" s="73" t="s">
        <v>75</v>
      </c>
      <c r="E182" s="74">
        <f>D151</f>
        <v>43961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43955</v>
      </c>
      <c r="F183" s="20">
        <f t="shared" si="15"/>
        <v>43956</v>
      </c>
      <c r="G183" s="20">
        <f t="shared" si="15"/>
        <v>43957</v>
      </c>
      <c r="H183" s="20">
        <f t="shared" si="15"/>
        <v>43958</v>
      </c>
      <c r="I183" s="20">
        <f t="shared" si="15"/>
        <v>43959</v>
      </c>
      <c r="J183" s="20">
        <f t="shared" si="15"/>
        <v>43960</v>
      </c>
      <c r="K183" s="20">
        <f t="shared" si="15"/>
        <v>43961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239" priority="28" operator="between">
      <formula>SUM($G$209)</formula>
      <formula>SUM($G$209)+1000</formula>
    </cfRule>
    <cfRule type="cellIs" dxfId="238" priority="29" operator="between">
      <formula>SUM($G$209)-2</formula>
      <formula>SUM($G$209)-0.00001</formula>
    </cfRule>
    <cfRule type="cellIs" dxfId="237" priority="30" operator="between">
      <formula>0</formula>
      <formula>SUM($G$209)-2.0000001</formula>
    </cfRule>
  </conditionalFormatting>
  <conditionalFormatting sqref="H210">
    <cfRule type="cellIs" dxfId="236" priority="25" operator="between">
      <formula>SUM($H$209)</formula>
      <formula>SUM($H$209)+1000</formula>
    </cfRule>
    <cfRule type="cellIs" dxfId="235" priority="26" operator="between">
      <formula>SUM($H$209)-2</formula>
      <formula>SUM($H$209)-0.00001</formula>
    </cfRule>
    <cfRule type="cellIs" dxfId="234" priority="27" operator="between">
      <formula>0</formula>
      <formula>SUM($H$209-2.0000001)</formula>
    </cfRule>
  </conditionalFormatting>
  <conditionalFormatting sqref="I210">
    <cfRule type="cellIs" dxfId="233" priority="22" operator="between">
      <formula>SUM($I$209)</formula>
      <formula>SUM($I$209)+1000</formula>
    </cfRule>
    <cfRule type="cellIs" dxfId="232" priority="23" operator="between">
      <formula>SUM($I$209)-2</formula>
      <formula>SUM($I$209)-0.00001</formula>
    </cfRule>
    <cfRule type="cellIs" dxfId="231" priority="24" operator="between">
      <formula>0</formula>
      <formula>SUM($I$209)-2.0000001</formula>
    </cfRule>
  </conditionalFormatting>
  <conditionalFormatting sqref="J210">
    <cfRule type="cellIs" dxfId="230" priority="19" operator="between">
      <formula>SUM($J$209)</formula>
      <formula>SUM($J$209)+1000</formula>
    </cfRule>
    <cfRule type="cellIs" dxfId="229" priority="20" operator="between">
      <formula>SUM($J$209)-2</formula>
      <formula>SUM($J$209)-0.00001</formula>
    </cfRule>
    <cfRule type="cellIs" dxfId="228" priority="21" operator="between">
      <formula>0</formula>
      <formula>SUM($J$209)-2.0000001</formula>
    </cfRule>
  </conditionalFormatting>
  <conditionalFormatting sqref="K210">
    <cfRule type="cellIs" dxfId="227" priority="16" operator="between">
      <formula>SUM($K$209)</formula>
      <formula>SUM($K$209)+1000</formula>
    </cfRule>
    <cfRule type="cellIs" dxfId="226" priority="17" operator="between">
      <formula>SUM($K$209)-2</formula>
      <formula>SUM($K$209)-0.00001</formula>
    </cfRule>
    <cfRule type="cellIs" dxfId="225" priority="18" operator="between">
      <formula>0</formula>
      <formula>SUM($K$209)-2.0000001</formula>
    </cfRule>
  </conditionalFormatting>
  <conditionalFormatting sqref="L210">
    <cfRule type="cellIs" dxfId="224" priority="13" operator="between">
      <formula>SUM($L$209)</formula>
      <formula>SUM($L$209)+1000</formula>
    </cfRule>
    <cfRule type="cellIs" dxfId="223" priority="14" operator="between">
      <formula>SUM($L$209)-2</formula>
      <formula>SUM($L$209)-0.00001</formula>
    </cfRule>
    <cfRule type="cellIs" dxfId="222" priority="15" operator="between">
      <formula>0</formula>
      <formula>SUM($L$209)-2.0000001</formula>
    </cfRule>
  </conditionalFormatting>
  <conditionalFormatting sqref="E86:K87">
    <cfRule type="cellIs" dxfId="221" priority="10" operator="between">
      <formula>SUM($E$85)</formula>
      <formula>SUM($E$85)+1000</formula>
    </cfRule>
    <cfRule type="cellIs" dxfId="220" priority="11" operator="between">
      <formula>SUM($E$85)-2</formula>
      <formula>SUM($E$85)-0.00001</formula>
    </cfRule>
    <cfRule type="cellIs" dxfId="219" priority="12" operator="between">
      <formula>0</formula>
      <formula>SUM($E$85)-2.0000001</formula>
    </cfRule>
  </conditionalFormatting>
  <conditionalFormatting sqref="E117:K118">
    <cfRule type="cellIs" dxfId="218" priority="7" operator="between">
      <formula>SUM($E$116)</formula>
      <formula>SUM($E$116)+1000</formula>
    </cfRule>
    <cfRule type="cellIs" dxfId="217" priority="8" operator="between">
      <formula>SUM($E$116)-2</formula>
      <formula>SUM($E$116)-0.00001</formula>
    </cfRule>
    <cfRule type="cellIs" dxfId="216" priority="9" operator="between">
      <formula>0</formula>
      <formula>SUM($E$116)-2.0000001</formula>
    </cfRule>
  </conditionalFormatting>
  <conditionalFormatting sqref="E148:K149">
    <cfRule type="cellIs" dxfId="215" priority="4" operator="between">
      <formula>SUM($E$147)</formula>
      <formula>SUM($E$147)+1000</formula>
    </cfRule>
    <cfRule type="cellIs" dxfId="214" priority="5" operator="between">
      <formula>SUM($E$147)-2</formula>
      <formula>SUM($E$147)-0.00001</formula>
    </cfRule>
    <cfRule type="cellIs" dxfId="213" priority="6" operator="between">
      <formula>0</formula>
      <formula>SUM($E$147)-2.0000001</formula>
    </cfRule>
  </conditionalFormatting>
  <conditionalFormatting sqref="E179:K180">
    <cfRule type="cellIs" dxfId="212" priority="1" operator="between">
      <formula>SUM($E$178)</formula>
      <formula>SUM($E$178)+1000</formula>
    </cfRule>
    <cfRule type="cellIs" dxfId="211" priority="2" operator="between">
      <formula>SUM($E$178)-2</formula>
      <formula>SUM($E$178)-0.00001</formula>
    </cfRule>
    <cfRule type="cellIs" dxfId="21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AFC1-F42D-419D-86A5-B71106C2579A}">
  <sheetPr>
    <pageSetUpPr fitToPage="1"/>
  </sheetPr>
  <dimension ref="A1:R211"/>
  <sheetViews>
    <sheetView topLeftCell="A181" zoomScale="55" zoomScaleNormal="55" zoomScaleSheetLayoutView="53" workbookViewId="0">
      <selection activeCell="I105" sqref="I105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6.92187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May-June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30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30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30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30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30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30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30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30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68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68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30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30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30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30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43962</v>
      </c>
      <c r="B27" s="178"/>
      <c r="C27" s="71" t="s">
        <v>63</v>
      </c>
      <c r="D27" s="72">
        <f>K29</f>
        <v>43968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43962</v>
      </c>
      <c r="F28" s="20">
        <f>F29</f>
        <v>43963</v>
      </c>
      <c r="G28" s="20">
        <f>G29</f>
        <v>43964</v>
      </c>
      <c r="H28" s="20">
        <f>H29</f>
        <v>43965</v>
      </c>
      <c r="I28" s="20">
        <f t="shared" ref="I28:K28" si="0">I29</f>
        <v>43966</v>
      </c>
      <c r="J28" s="20">
        <f t="shared" si="0"/>
        <v>43967</v>
      </c>
      <c r="K28" s="20">
        <f t="shared" si="0"/>
        <v>43968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'Apr-May'!K153+1</f>
        <v>43962</v>
      </c>
      <c r="F29" s="17">
        <f>First_Day+1</f>
        <v>43963</v>
      </c>
      <c r="G29" s="17">
        <f>F29+1</f>
        <v>43964</v>
      </c>
      <c r="H29" s="17">
        <f>G29+1</f>
        <v>43965</v>
      </c>
      <c r="I29" s="17">
        <f t="shared" ref="I29:K29" si="1">H29+1</f>
        <v>43966</v>
      </c>
      <c r="J29" s="17">
        <f t="shared" si="1"/>
        <v>43967</v>
      </c>
      <c r="K29" s="17">
        <f t="shared" si="1"/>
        <v>43968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SUM('Apr-May'!N154:N156)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SUM('Apr-May'!N158)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D9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SUM('Apr-May'!N162)</f>
        <v>0</v>
      </c>
      <c r="C38" s="86" t="s">
        <v>17</v>
      </c>
      <c r="D38" s="86">
        <f>$D$11</f>
        <v>0</v>
      </c>
      <c r="E38" s="23"/>
      <c r="F38" s="23"/>
      <c r="G38" s="23"/>
      <c r="H38" s="23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3"/>
      <c r="H40" s="23"/>
      <c r="I40" s="23"/>
      <c r="J40" s="23"/>
      <c r="K40" s="23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SUM('Apr-May'!N166)</f>
        <v>0</v>
      </c>
      <c r="C42" s="86" t="s">
        <v>17</v>
      </c>
      <c r="D42" s="86">
        <f>$D$15</f>
        <v>0</v>
      </c>
      <c r="E42" s="23"/>
      <c r="F42" s="23"/>
      <c r="G42" s="23"/>
      <c r="H42" s="23"/>
      <c r="I42" s="23"/>
      <c r="J42" s="23"/>
      <c r="K42" s="23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3"/>
      <c r="H44" s="23"/>
      <c r="I44" s="23"/>
      <c r="J44" s="23"/>
      <c r="K44" s="23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SUM('Apr-May'!N170)</f>
        <v>0</v>
      </c>
      <c r="C46" s="86" t="s">
        <v>17</v>
      </c>
      <c r="D46" s="86">
        <f>$D$19</f>
        <v>0</v>
      </c>
      <c r="E46" s="23"/>
      <c r="F46" s="23"/>
      <c r="G46" s="23"/>
      <c r="H46" s="23"/>
      <c r="I46" s="23"/>
      <c r="J46" s="23"/>
      <c r="K46" s="23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3"/>
      <c r="H47" s="23"/>
      <c r="I47" s="23"/>
      <c r="J47" s="23"/>
      <c r="K47" s="23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3"/>
      <c r="H48" s="23"/>
      <c r="I48" s="23"/>
      <c r="J48" s="23"/>
      <c r="K48" s="23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SUM('Apr-May'!N174)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43969</v>
      </c>
      <c r="B58" s="178"/>
      <c r="C58" s="71" t="s">
        <v>63</v>
      </c>
      <c r="D58" s="72">
        <f>K60</f>
        <v>43975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43969</v>
      </c>
      <c r="F59" s="20">
        <f t="shared" ref="F59:K59" si="3">F60</f>
        <v>43970</v>
      </c>
      <c r="G59" s="20">
        <f>G60</f>
        <v>43971</v>
      </c>
      <c r="H59" s="20">
        <f t="shared" si="3"/>
        <v>43972</v>
      </c>
      <c r="I59" s="20">
        <f t="shared" si="3"/>
        <v>43973</v>
      </c>
      <c r="J59" s="20">
        <f t="shared" si="3"/>
        <v>43974</v>
      </c>
      <c r="K59" s="20">
        <f t="shared" si="3"/>
        <v>43975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43969</v>
      </c>
      <c r="F60" s="17">
        <f t="shared" ref="F60:K60" si="4">E60+1</f>
        <v>43970</v>
      </c>
      <c r="G60" s="17">
        <f t="shared" si="4"/>
        <v>43971</v>
      </c>
      <c r="H60" s="17">
        <f t="shared" si="4"/>
        <v>43972</v>
      </c>
      <c r="I60" s="17">
        <f t="shared" si="4"/>
        <v>43973</v>
      </c>
      <c r="J60" s="17">
        <f t="shared" si="4"/>
        <v>43974</v>
      </c>
      <c r="K60" s="17">
        <f t="shared" si="4"/>
        <v>43975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D36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43976</v>
      </c>
      <c r="B89" s="178"/>
      <c r="C89" s="71" t="s">
        <v>63</v>
      </c>
      <c r="D89" s="72">
        <f>K91</f>
        <v>43982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43976</v>
      </c>
      <c r="F90" s="20">
        <f t="shared" ref="F90:K90" si="6">F91</f>
        <v>43977</v>
      </c>
      <c r="G90" s="20">
        <f>G91</f>
        <v>43978</v>
      </c>
      <c r="H90" s="20">
        <f t="shared" si="6"/>
        <v>43979</v>
      </c>
      <c r="I90" s="20">
        <f t="shared" si="6"/>
        <v>43980</v>
      </c>
      <c r="J90" s="20">
        <f t="shared" si="6"/>
        <v>43981</v>
      </c>
      <c r="K90" s="20">
        <f t="shared" si="6"/>
        <v>43982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43976</v>
      </c>
      <c r="F91" s="17">
        <f t="shared" ref="F91:K91" si="7">E91+1</f>
        <v>43977</v>
      </c>
      <c r="G91" s="17">
        <f t="shared" si="7"/>
        <v>43978</v>
      </c>
      <c r="H91" s="17">
        <f t="shared" si="7"/>
        <v>43979</v>
      </c>
      <c r="I91" s="17">
        <f t="shared" si="7"/>
        <v>43980</v>
      </c>
      <c r="J91" s="17">
        <f t="shared" si="7"/>
        <v>43981</v>
      </c>
      <c r="K91" s="17">
        <f t="shared" si="7"/>
        <v>43982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9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D67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9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7"/>
      <c r="J100" s="27"/>
      <c r="K100" s="27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9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9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9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>
      <c r="E119" s="143"/>
      <c r="F119" s="143"/>
      <c r="G119" s="143"/>
      <c r="H119" s="143"/>
      <c r="I119" s="143"/>
      <c r="J119" s="143"/>
      <c r="K119" s="143"/>
    </row>
    <row r="120" spans="1:15" ht="25.5" customHeight="1" x14ac:dyDescent="0.4">
      <c r="A120" s="178">
        <f>E122</f>
        <v>43983</v>
      </c>
      <c r="B120" s="178"/>
      <c r="C120" s="71" t="s">
        <v>63</v>
      </c>
      <c r="D120" s="72">
        <f>K122</f>
        <v>43989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43983</v>
      </c>
      <c r="F121" s="20">
        <f t="shared" ref="F121:K121" si="9">F122</f>
        <v>43984</v>
      </c>
      <c r="G121" s="20">
        <f>G122</f>
        <v>43985</v>
      </c>
      <c r="H121" s="20">
        <f t="shared" si="9"/>
        <v>43986</v>
      </c>
      <c r="I121" s="20">
        <f t="shared" si="9"/>
        <v>43987</v>
      </c>
      <c r="J121" s="20">
        <f t="shared" si="9"/>
        <v>43988</v>
      </c>
      <c r="K121" s="20">
        <f t="shared" si="9"/>
        <v>43989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43983</v>
      </c>
      <c r="F122" s="17">
        <f t="shared" ref="F122:K122" si="10">E122+1</f>
        <v>43984</v>
      </c>
      <c r="G122" s="17">
        <f t="shared" si="10"/>
        <v>43985</v>
      </c>
      <c r="H122" s="17">
        <f t="shared" si="10"/>
        <v>43986</v>
      </c>
      <c r="I122" s="17">
        <f t="shared" si="10"/>
        <v>43987</v>
      </c>
      <c r="J122" s="17">
        <f t="shared" si="10"/>
        <v>43988</v>
      </c>
      <c r="K122" s="17">
        <f t="shared" si="10"/>
        <v>43989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43990</v>
      </c>
      <c r="B151" s="178"/>
      <c r="C151" s="71" t="s">
        <v>63</v>
      </c>
      <c r="D151" s="72">
        <f>K153</f>
        <v>43996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43990</v>
      </c>
      <c r="F152" s="20">
        <f t="shared" ref="F152:K152" si="12">F153</f>
        <v>43991</v>
      </c>
      <c r="G152" s="20">
        <f>G153</f>
        <v>43992</v>
      </c>
      <c r="H152" s="20">
        <f t="shared" si="12"/>
        <v>43993</v>
      </c>
      <c r="I152" s="20">
        <f t="shared" si="12"/>
        <v>43994</v>
      </c>
      <c r="J152" s="20">
        <f t="shared" si="12"/>
        <v>43995</v>
      </c>
      <c r="K152" s="20">
        <f t="shared" si="12"/>
        <v>43996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43990</v>
      </c>
      <c r="F153" s="17">
        <f t="shared" ref="F153:K153" si="13">E153+1</f>
        <v>43991</v>
      </c>
      <c r="G153" s="17">
        <f t="shared" si="13"/>
        <v>43992</v>
      </c>
      <c r="H153" s="17">
        <f t="shared" si="13"/>
        <v>43993</v>
      </c>
      <c r="I153" s="17">
        <f t="shared" si="13"/>
        <v>43994</v>
      </c>
      <c r="J153" s="17">
        <f t="shared" si="13"/>
        <v>43995</v>
      </c>
      <c r="K153" s="17">
        <f t="shared" si="13"/>
        <v>43996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43962</v>
      </c>
      <c r="C182" s="230"/>
      <c r="D182" s="73" t="s">
        <v>75</v>
      </c>
      <c r="E182" s="74">
        <f>D151</f>
        <v>43996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43990</v>
      </c>
      <c r="F183" s="20">
        <f t="shared" si="15"/>
        <v>43991</v>
      </c>
      <c r="G183" s="20">
        <f t="shared" si="15"/>
        <v>43992</v>
      </c>
      <c r="H183" s="20">
        <f t="shared" si="15"/>
        <v>43993</v>
      </c>
      <c r="I183" s="20">
        <f t="shared" si="15"/>
        <v>43994</v>
      </c>
      <c r="J183" s="20">
        <f t="shared" si="15"/>
        <v>43995</v>
      </c>
      <c r="K183" s="20">
        <f t="shared" si="15"/>
        <v>43996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209" priority="28" operator="between">
      <formula>SUM($G$209)</formula>
      <formula>SUM($G$209)+1000</formula>
    </cfRule>
    <cfRule type="cellIs" dxfId="208" priority="29" operator="between">
      <formula>SUM($G$209)-2</formula>
      <formula>SUM($G$209)-0.00001</formula>
    </cfRule>
    <cfRule type="cellIs" dxfId="207" priority="30" operator="between">
      <formula>0</formula>
      <formula>SUM($G$209)-2.0000001</formula>
    </cfRule>
  </conditionalFormatting>
  <conditionalFormatting sqref="H210">
    <cfRule type="cellIs" dxfId="206" priority="25" operator="between">
      <formula>SUM($H$209)</formula>
      <formula>SUM($H$209)+1000</formula>
    </cfRule>
    <cfRule type="cellIs" dxfId="205" priority="26" operator="between">
      <formula>SUM($H$209)-2</formula>
      <formula>SUM($H$209)-0.00001</formula>
    </cfRule>
    <cfRule type="cellIs" dxfId="204" priority="27" operator="between">
      <formula>0</formula>
      <formula>SUM($H$209-2.0000001)</formula>
    </cfRule>
  </conditionalFormatting>
  <conditionalFormatting sqref="I210">
    <cfRule type="cellIs" dxfId="203" priority="22" operator="between">
      <formula>SUM($I$209)</formula>
      <formula>SUM($I$209)+1000</formula>
    </cfRule>
    <cfRule type="cellIs" dxfId="202" priority="23" operator="between">
      <formula>SUM($I$209)-2</formula>
      <formula>SUM($I$209)-0.00001</formula>
    </cfRule>
    <cfRule type="cellIs" dxfId="201" priority="24" operator="between">
      <formula>0</formula>
      <formula>SUM($I$209)-2.0000001</formula>
    </cfRule>
  </conditionalFormatting>
  <conditionalFormatting sqref="J210">
    <cfRule type="cellIs" dxfId="200" priority="19" operator="between">
      <formula>SUM($J$209)</formula>
      <formula>SUM($J$209)+1000</formula>
    </cfRule>
    <cfRule type="cellIs" dxfId="199" priority="20" operator="between">
      <formula>SUM($J$209)-2</formula>
      <formula>SUM($J$209)-0.00001</formula>
    </cfRule>
    <cfRule type="cellIs" dxfId="198" priority="21" operator="between">
      <formula>0</formula>
      <formula>SUM($J$209)-2.0000001</formula>
    </cfRule>
  </conditionalFormatting>
  <conditionalFormatting sqref="K210">
    <cfRule type="cellIs" dxfId="197" priority="16" operator="between">
      <formula>SUM($K$209)</formula>
      <formula>SUM($K$209)+1000</formula>
    </cfRule>
    <cfRule type="cellIs" dxfId="196" priority="17" operator="between">
      <formula>SUM($K$209)-2</formula>
      <formula>SUM($K$209)-0.00001</formula>
    </cfRule>
    <cfRule type="cellIs" dxfId="195" priority="18" operator="between">
      <formula>0</formula>
      <formula>SUM($K$209)-2.0000001</formula>
    </cfRule>
  </conditionalFormatting>
  <conditionalFormatting sqref="L210">
    <cfRule type="cellIs" dxfId="194" priority="13" operator="between">
      <formula>SUM($L$209)</formula>
      <formula>SUM($L$209)+1000</formula>
    </cfRule>
    <cfRule type="cellIs" dxfId="193" priority="14" operator="between">
      <formula>SUM($L$209)-2</formula>
      <formula>SUM($L$209)-0.00001</formula>
    </cfRule>
    <cfRule type="cellIs" dxfId="192" priority="15" operator="between">
      <formula>0</formula>
      <formula>SUM($L$209)-2.0000001</formula>
    </cfRule>
  </conditionalFormatting>
  <conditionalFormatting sqref="E86:K87">
    <cfRule type="cellIs" dxfId="191" priority="10" operator="between">
      <formula>SUM($E$85)</formula>
      <formula>SUM($E$85)+1000</formula>
    </cfRule>
    <cfRule type="cellIs" dxfId="190" priority="11" operator="between">
      <formula>SUM($E$85)-2</formula>
      <formula>SUM($E$85)-0.00001</formula>
    </cfRule>
    <cfRule type="cellIs" dxfId="189" priority="12" operator="between">
      <formula>0</formula>
      <formula>SUM($E$85)-2.0000001</formula>
    </cfRule>
  </conditionalFormatting>
  <conditionalFormatting sqref="E117:K118">
    <cfRule type="cellIs" dxfId="188" priority="7" operator="between">
      <formula>SUM($E$116)</formula>
      <formula>SUM($E$116)+1000</formula>
    </cfRule>
    <cfRule type="cellIs" dxfId="187" priority="8" operator="between">
      <formula>SUM($E$116)-2</formula>
      <formula>SUM($E$116)-0.00001</formula>
    </cfRule>
    <cfRule type="cellIs" dxfId="186" priority="9" operator="between">
      <formula>0</formula>
      <formula>SUM($E$116)-2.0000001</formula>
    </cfRule>
  </conditionalFormatting>
  <conditionalFormatting sqref="E148:K149">
    <cfRule type="cellIs" dxfId="185" priority="4" operator="between">
      <formula>SUM($E$147)</formula>
      <formula>SUM($E$147)+1000</formula>
    </cfRule>
    <cfRule type="cellIs" dxfId="184" priority="5" operator="between">
      <formula>SUM($E$147)-2</formula>
      <formula>SUM($E$147)-0.00001</formula>
    </cfRule>
    <cfRule type="cellIs" dxfId="183" priority="6" operator="between">
      <formula>0</formula>
      <formula>SUM($E$147)-2.0000001</formula>
    </cfRule>
  </conditionalFormatting>
  <conditionalFormatting sqref="E179:K180">
    <cfRule type="cellIs" dxfId="182" priority="1" operator="between">
      <formula>SUM($E$178)</formula>
      <formula>SUM($E$178)+1000</formula>
    </cfRule>
    <cfRule type="cellIs" dxfId="181" priority="2" operator="between">
      <formula>SUM($E$178)-2</formula>
      <formula>SUM($E$178)-0.00001</formula>
    </cfRule>
    <cfRule type="cellIs" dxfId="18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9D33-DD0A-401D-8C40-7840E3058671}">
  <sheetPr>
    <pageSetUpPr fitToPage="1"/>
  </sheetPr>
  <dimension ref="A1:R211"/>
  <sheetViews>
    <sheetView view="pageBreakPreview" topLeftCell="A139" zoomScale="50" zoomScaleNormal="100" zoomScaleSheetLayoutView="50" workbookViewId="0">
      <selection activeCell="H171" sqref="H171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June-July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5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30"/>
      <c r="C5" s="105" t="s">
        <v>22</v>
      </c>
      <c r="D5" s="85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30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30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30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30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30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30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30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68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68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30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30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30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30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43997</v>
      </c>
      <c r="B27" s="178"/>
      <c r="C27" s="71" t="s">
        <v>63</v>
      </c>
      <c r="D27" s="72">
        <f>K29</f>
        <v>44003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43997</v>
      </c>
      <c r="F28" s="20">
        <f>F29</f>
        <v>43998</v>
      </c>
      <c r="G28" s="20">
        <f>G29</f>
        <v>43999</v>
      </c>
      <c r="H28" s="20">
        <f>H29</f>
        <v>44000</v>
      </c>
      <c r="I28" s="20">
        <f t="shared" ref="I28:K28" si="0">I29</f>
        <v>44001</v>
      </c>
      <c r="J28" s="20">
        <f t="shared" si="0"/>
        <v>44002</v>
      </c>
      <c r="K28" s="20">
        <f t="shared" si="0"/>
        <v>44003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'May-June'!K153+1</f>
        <v>43997</v>
      </c>
      <c r="F29" s="17">
        <f>First_Day+1</f>
        <v>43998</v>
      </c>
      <c r="G29" s="17">
        <f>F29+1</f>
        <v>43999</v>
      </c>
      <c r="H29" s="17">
        <f>G29+1</f>
        <v>44000</v>
      </c>
      <c r="I29" s="17">
        <f t="shared" ref="I29:K29" si="1">H29+1</f>
        <v>44001</v>
      </c>
      <c r="J29" s="17">
        <f t="shared" si="1"/>
        <v>44002</v>
      </c>
      <c r="K29" s="17">
        <f t="shared" si="1"/>
        <v>44003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SUM('May-June'!N154:N156)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SUM('May-June'!N158)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SUM('May-June'!N162)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SUM('May-June'!N166)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SUM('May-June'!N170)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SUM('May-June'!N174)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44004</v>
      </c>
      <c r="B58" s="178"/>
      <c r="C58" s="71" t="s">
        <v>63</v>
      </c>
      <c r="D58" s="72">
        <f>K60</f>
        <v>44010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44004</v>
      </c>
      <c r="F59" s="20">
        <f t="shared" ref="F59:K59" si="3">F60</f>
        <v>44005</v>
      </c>
      <c r="G59" s="20">
        <f>G60</f>
        <v>44006</v>
      </c>
      <c r="H59" s="20">
        <f t="shared" si="3"/>
        <v>44007</v>
      </c>
      <c r="I59" s="20">
        <f t="shared" si="3"/>
        <v>44008</v>
      </c>
      <c r="J59" s="20">
        <f t="shared" si="3"/>
        <v>44009</v>
      </c>
      <c r="K59" s="20">
        <f t="shared" si="3"/>
        <v>44010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44004</v>
      </c>
      <c r="F60" s="17">
        <f t="shared" ref="F60:K60" si="4">E60+1</f>
        <v>44005</v>
      </c>
      <c r="G60" s="17">
        <f t="shared" si="4"/>
        <v>44006</v>
      </c>
      <c r="H60" s="17">
        <f t="shared" si="4"/>
        <v>44007</v>
      </c>
      <c r="I60" s="17">
        <f t="shared" si="4"/>
        <v>44008</v>
      </c>
      <c r="J60" s="17">
        <f t="shared" si="4"/>
        <v>44009</v>
      </c>
      <c r="K60" s="17">
        <f t="shared" si="4"/>
        <v>44010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44011</v>
      </c>
      <c r="B89" s="178"/>
      <c r="C89" s="71" t="s">
        <v>63</v>
      </c>
      <c r="D89" s="72">
        <f>K91</f>
        <v>44017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44011</v>
      </c>
      <c r="F90" s="20">
        <f t="shared" ref="F90:K90" si="6">F91</f>
        <v>44012</v>
      </c>
      <c r="G90" s="20">
        <f>G91</f>
        <v>44013</v>
      </c>
      <c r="H90" s="20">
        <f t="shared" si="6"/>
        <v>44014</v>
      </c>
      <c r="I90" s="20">
        <f t="shared" si="6"/>
        <v>44015</v>
      </c>
      <c r="J90" s="20">
        <f t="shared" si="6"/>
        <v>44016</v>
      </c>
      <c r="K90" s="20">
        <f t="shared" si="6"/>
        <v>44017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44011</v>
      </c>
      <c r="F91" s="17">
        <f t="shared" ref="F91:K91" si="7">E91+1</f>
        <v>44012</v>
      </c>
      <c r="G91" s="17">
        <f t="shared" si="7"/>
        <v>44013</v>
      </c>
      <c r="H91" s="17">
        <f t="shared" si="7"/>
        <v>44014</v>
      </c>
      <c r="I91" s="17">
        <f t="shared" si="7"/>
        <v>44015</v>
      </c>
      <c r="J91" s="17">
        <f t="shared" si="7"/>
        <v>44016</v>
      </c>
      <c r="K91" s="17">
        <f t="shared" si="7"/>
        <v>44017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44018</v>
      </c>
      <c r="B120" s="178"/>
      <c r="C120" s="71" t="s">
        <v>63</v>
      </c>
      <c r="D120" s="72">
        <f>K122</f>
        <v>44024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44018</v>
      </c>
      <c r="F121" s="20">
        <f t="shared" ref="F121:K121" si="9">F122</f>
        <v>44019</v>
      </c>
      <c r="G121" s="20">
        <f>G122</f>
        <v>44020</v>
      </c>
      <c r="H121" s="20">
        <f t="shared" si="9"/>
        <v>44021</v>
      </c>
      <c r="I121" s="20">
        <f t="shared" si="9"/>
        <v>44022</v>
      </c>
      <c r="J121" s="20">
        <f t="shared" si="9"/>
        <v>44023</v>
      </c>
      <c r="K121" s="20">
        <f t="shared" si="9"/>
        <v>44024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44018</v>
      </c>
      <c r="F122" s="17">
        <f t="shared" ref="F122:K122" si="10">E122+1</f>
        <v>44019</v>
      </c>
      <c r="G122" s="17">
        <f t="shared" si="10"/>
        <v>44020</v>
      </c>
      <c r="H122" s="17">
        <f t="shared" si="10"/>
        <v>44021</v>
      </c>
      <c r="I122" s="17">
        <f t="shared" si="10"/>
        <v>44022</v>
      </c>
      <c r="J122" s="17">
        <f t="shared" si="10"/>
        <v>44023</v>
      </c>
      <c r="K122" s="17">
        <f t="shared" si="10"/>
        <v>44024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44025</v>
      </c>
      <c r="B151" s="178"/>
      <c r="C151" s="71" t="s">
        <v>63</v>
      </c>
      <c r="D151" s="72">
        <f>K153</f>
        <v>44031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44025</v>
      </c>
      <c r="F152" s="20">
        <f t="shared" ref="F152:K152" si="12">F153</f>
        <v>44026</v>
      </c>
      <c r="G152" s="20">
        <f>G153</f>
        <v>44027</v>
      </c>
      <c r="H152" s="20">
        <f t="shared" si="12"/>
        <v>44028</v>
      </c>
      <c r="I152" s="20">
        <f t="shared" si="12"/>
        <v>44029</v>
      </c>
      <c r="J152" s="20">
        <f t="shared" si="12"/>
        <v>44030</v>
      </c>
      <c r="K152" s="20">
        <f t="shared" si="12"/>
        <v>44031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44025</v>
      </c>
      <c r="F153" s="17">
        <f t="shared" ref="F153:K153" si="13">E153+1</f>
        <v>44026</v>
      </c>
      <c r="G153" s="17">
        <f t="shared" si="13"/>
        <v>44027</v>
      </c>
      <c r="H153" s="17">
        <f t="shared" si="13"/>
        <v>44028</v>
      </c>
      <c r="I153" s="17">
        <f t="shared" si="13"/>
        <v>44029</v>
      </c>
      <c r="J153" s="17">
        <f t="shared" si="13"/>
        <v>44030</v>
      </c>
      <c r="K153" s="17">
        <f t="shared" si="13"/>
        <v>44031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86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>
        <v>26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43997</v>
      </c>
      <c r="C182" s="230"/>
      <c r="D182" s="73" t="s">
        <v>75</v>
      </c>
      <c r="E182" s="74">
        <f>D151</f>
        <v>44031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44025</v>
      </c>
      <c r="F183" s="20">
        <f t="shared" si="15"/>
        <v>44026</v>
      </c>
      <c r="G183" s="20">
        <f t="shared" si="15"/>
        <v>44027</v>
      </c>
      <c r="H183" s="20">
        <f t="shared" si="15"/>
        <v>44028</v>
      </c>
      <c r="I183" s="20">
        <f t="shared" si="15"/>
        <v>44029</v>
      </c>
      <c r="J183" s="20">
        <f t="shared" si="15"/>
        <v>44030</v>
      </c>
      <c r="K183" s="20">
        <f t="shared" si="15"/>
        <v>44031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>
        <f>E178</f>
        <v>26</v>
      </c>
      <c r="L209" s="208">
        <f>(SUM(G209:K209)/5)</f>
        <v>5.2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179" priority="28" operator="between">
      <formula>SUM($G$209)</formula>
      <formula>SUM($G$209)+1000</formula>
    </cfRule>
    <cfRule type="cellIs" dxfId="178" priority="29" operator="between">
      <formula>SUM($G$209)-2</formula>
      <formula>SUM($G$209)-0.00001</formula>
    </cfRule>
    <cfRule type="cellIs" dxfId="177" priority="30" operator="between">
      <formula>0</formula>
      <formula>SUM($G$209)-2.0000001</formula>
    </cfRule>
  </conditionalFormatting>
  <conditionalFormatting sqref="H210">
    <cfRule type="cellIs" dxfId="176" priority="25" operator="between">
      <formula>SUM($H$209)</formula>
      <formula>SUM($H$209)+1000</formula>
    </cfRule>
    <cfRule type="cellIs" dxfId="175" priority="26" operator="between">
      <formula>SUM($H$209)-2</formula>
      <formula>SUM($H$209)-0.00001</formula>
    </cfRule>
    <cfRule type="cellIs" dxfId="174" priority="27" operator="between">
      <formula>0</formula>
      <formula>SUM($H$209-2.0000001)</formula>
    </cfRule>
  </conditionalFormatting>
  <conditionalFormatting sqref="I210">
    <cfRule type="cellIs" dxfId="173" priority="22" operator="between">
      <formula>SUM($I$209)</formula>
      <formula>SUM($I$209)+1000</formula>
    </cfRule>
    <cfRule type="cellIs" dxfId="172" priority="23" operator="between">
      <formula>SUM($I$209)-2</formula>
      <formula>SUM($I$209)-0.00001</formula>
    </cfRule>
    <cfRule type="cellIs" dxfId="171" priority="24" operator="between">
      <formula>0</formula>
      <formula>SUM($I$209)-2.0000001</formula>
    </cfRule>
  </conditionalFormatting>
  <conditionalFormatting sqref="J210">
    <cfRule type="cellIs" dxfId="170" priority="19" operator="between">
      <formula>SUM($J$209)</formula>
      <formula>SUM($J$209)+1000</formula>
    </cfRule>
    <cfRule type="cellIs" dxfId="169" priority="20" operator="between">
      <formula>SUM($J$209)-2</formula>
      <formula>SUM($J$209)-0.00001</formula>
    </cfRule>
    <cfRule type="cellIs" dxfId="168" priority="21" operator="between">
      <formula>0</formula>
      <formula>SUM($J$209)-2.0000001</formula>
    </cfRule>
  </conditionalFormatting>
  <conditionalFormatting sqref="K210">
    <cfRule type="cellIs" dxfId="167" priority="16" operator="between">
      <formula>SUM($K$209)</formula>
      <formula>SUM($K$209)+1000</formula>
    </cfRule>
    <cfRule type="cellIs" dxfId="166" priority="17" operator="between">
      <formula>SUM($K$209)-2</formula>
      <formula>SUM($K$209)-0.00001</formula>
    </cfRule>
    <cfRule type="cellIs" dxfId="165" priority="18" operator="between">
      <formula>0</formula>
      <formula>SUM($K$209)-2.0000001</formula>
    </cfRule>
  </conditionalFormatting>
  <conditionalFormatting sqref="L210">
    <cfRule type="cellIs" dxfId="164" priority="13" operator="between">
      <formula>SUM($L$209)</formula>
      <formula>SUM($L$209)+1000</formula>
    </cfRule>
    <cfRule type="cellIs" dxfId="163" priority="14" operator="between">
      <formula>SUM($L$209)-2</formula>
      <formula>SUM($L$209)-0.00001</formula>
    </cfRule>
    <cfRule type="cellIs" dxfId="162" priority="15" operator="between">
      <formula>0</formula>
      <formula>SUM($L$209)-2.0000001</formula>
    </cfRule>
  </conditionalFormatting>
  <conditionalFormatting sqref="E86:K87">
    <cfRule type="cellIs" dxfId="161" priority="10" operator="between">
      <formula>SUM($E$85)</formula>
      <formula>SUM($E$85)+1000</formula>
    </cfRule>
    <cfRule type="cellIs" dxfId="160" priority="11" operator="between">
      <formula>SUM($E$85)-2</formula>
      <formula>SUM($E$85)-0.00001</formula>
    </cfRule>
    <cfRule type="cellIs" dxfId="159" priority="12" operator="between">
      <formula>0</formula>
      <formula>SUM($E$85)-2.0000001</formula>
    </cfRule>
  </conditionalFormatting>
  <conditionalFormatting sqref="E117:K118">
    <cfRule type="cellIs" dxfId="158" priority="7" operator="between">
      <formula>SUM($E$116)</formula>
      <formula>SUM($E$116)+1000</formula>
    </cfRule>
    <cfRule type="cellIs" dxfId="157" priority="8" operator="between">
      <formula>SUM($E$116)-2</formula>
      <formula>SUM($E$116)-0.00001</formula>
    </cfRule>
    <cfRule type="cellIs" dxfId="156" priority="9" operator="between">
      <formula>0</formula>
      <formula>SUM($E$116)-2.0000001</formula>
    </cfRule>
  </conditionalFormatting>
  <conditionalFormatting sqref="E148:K149">
    <cfRule type="cellIs" dxfId="155" priority="4" operator="between">
      <formula>SUM($E$147)</formula>
      <formula>SUM($E$147)+1000</formula>
    </cfRule>
    <cfRule type="cellIs" dxfId="154" priority="5" operator="between">
      <formula>SUM($E$147)-2</formula>
      <formula>SUM($E$147)-0.00001</formula>
    </cfRule>
    <cfRule type="cellIs" dxfId="153" priority="6" operator="between">
      <formula>0</formula>
      <formula>SUM($E$147)-2.0000001</formula>
    </cfRule>
  </conditionalFormatting>
  <conditionalFormatting sqref="E179:K180">
    <cfRule type="cellIs" dxfId="152" priority="1" operator="between">
      <formula>SUM($E$178)</formula>
      <formula>SUM($E$178)+1000</formula>
    </cfRule>
    <cfRule type="cellIs" dxfId="151" priority="2" operator="between">
      <formula>SUM($E$178)-2</formula>
      <formula>SUM($E$178)-0.00001</formula>
    </cfRule>
    <cfRule type="cellIs" dxfId="15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61C0-1E1F-43C9-A2CF-B9C5DFA0835E}">
  <sheetPr>
    <pageSetUpPr fitToPage="1"/>
  </sheetPr>
  <dimension ref="A1:R211"/>
  <sheetViews>
    <sheetView view="pageBreakPreview" topLeftCell="A160" zoomScale="50" zoomScaleNormal="100" zoomScaleSheetLayoutView="50" workbookViewId="0">
      <selection activeCell="E183" sqref="E183:K183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July-Aug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6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6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44032</v>
      </c>
      <c r="B27" s="178"/>
      <c r="C27" s="71" t="s">
        <v>63</v>
      </c>
      <c r="D27" s="72">
        <f>K29</f>
        <v>44038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44032</v>
      </c>
      <c r="F28" s="20">
        <f>F29</f>
        <v>44033</v>
      </c>
      <c r="G28" s="20">
        <f>G29</f>
        <v>44034</v>
      </c>
      <c r="H28" s="20">
        <f>H29</f>
        <v>44035</v>
      </c>
      <c r="I28" s="20">
        <f t="shared" ref="I28:K28" si="0">I29</f>
        <v>44036</v>
      </c>
      <c r="J28" s="20">
        <f t="shared" si="0"/>
        <v>44037</v>
      </c>
      <c r="K28" s="20">
        <f t="shared" si="0"/>
        <v>44038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'June-July'!K153+1</f>
        <v>44032</v>
      </c>
      <c r="F29" s="17">
        <f>First_Day+1</f>
        <v>44033</v>
      </c>
      <c r="G29" s="17">
        <f>F29+1</f>
        <v>44034</v>
      </c>
      <c r="H29" s="17">
        <f>G29+1</f>
        <v>44035</v>
      </c>
      <c r="I29" s="17">
        <f t="shared" ref="I29:K29" si="1">H29+1</f>
        <v>44036</v>
      </c>
      <c r="J29" s="17">
        <f t="shared" si="1"/>
        <v>44037</v>
      </c>
      <c r="K29" s="17">
        <f t="shared" si="1"/>
        <v>44038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SUM('June-July'!N154:N156)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SUM('June-July'!N158)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SUM('June-July'!N162)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SUM('June-July'!N166)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SUM('June-July'!N170)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7"/>
      <c r="H47" s="27"/>
      <c r="I47" s="27"/>
      <c r="J47" s="27"/>
      <c r="K47" s="27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SUM('June-July'!N174)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140">
        <f>(SUM(E30,E34,E38,E42,E46,E50)*1+SUM(E31,E35,E39,E43,E47,E51)*2+SUM(E32,E36,E40,E44,E48,E52)*3)/1</f>
        <v>0</v>
      </c>
      <c r="F55" s="140">
        <f>(SUM(E30,F30,E34,F34,E38,F38,E42,F42,E46,F46,E50,F50)*1+SUM(E31,F31,E35,F35,E39,F39,E43,F43,E47,F47,E51,F51)*2+SUM(E32,F32,E36,F36,E40,F40,E44,F44,E48,F48,E52,F52)*3)/2</f>
        <v>0</v>
      </c>
      <c r="G55" s="140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140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140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140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140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140">
        <f t="shared" ref="E56:K56" si="2">(SUM(E30,E34,E38,E42,E46,E50)*1+SUM(E31,E35,E39,E43,E47,E51)*2+SUM(E32,E36,E40,E44,E48,E52)*3)/1</f>
        <v>0</v>
      </c>
      <c r="F56" s="140">
        <f t="shared" si="2"/>
        <v>0</v>
      </c>
      <c r="G56" s="140">
        <f t="shared" si="2"/>
        <v>0</v>
      </c>
      <c r="H56" s="140">
        <f t="shared" si="2"/>
        <v>0</v>
      </c>
      <c r="I56" s="140">
        <f t="shared" si="2"/>
        <v>0</v>
      </c>
      <c r="J56" s="140">
        <f t="shared" si="2"/>
        <v>0</v>
      </c>
      <c r="K56" s="140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44039</v>
      </c>
      <c r="B58" s="178"/>
      <c r="C58" s="71" t="s">
        <v>63</v>
      </c>
      <c r="D58" s="72">
        <f>K60</f>
        <v>44045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44039</v>
      </c>
      <c r="F59" s="20">
        <f t="shared" ref="F59:K59" si="3">F60</f>
        <v>44040</v>
      </c>
      <c r="G59" s="20">
        <f>G60</f>
        <v>44041</v>
      </c>
      <c r="H59" s="20">
        <f t="shared" si="3"/>
        <v>44042</v>
      </c>
      <c r="I59" s="20">
        <f t="shared" si="3"/>
        <v>44043</v>
      </c>
      <c r="J59" s="20">
        <f t="shared" si="3"/>
        <v>44044</v>
      </c>
      <c r="K59" s="20">
        <f t="shared" si="3"/>
        <v>44045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44039</v>
      </c>
      <c r="F60" s="17">
        <f t="shared" ref="F60:K60" si="4">E60+1</f>
        <v>44040</v>
      </c>
      <c r="G60" s="17">
        <f t="shared" si="4"/>
        <v>44041</v>
      </c>
      <c r="H60" s="17">
        <f t="shared" si="4"/>
        <v>44042</v>
      </c>
      <c r="I60" s="17">
        <f t="shared" si="4"/>
        <v>44043</v>
      </c>
      <c r="J60" s="17">
        <f t="shared" si="4"/>
        <v>44044</v>
      </c>
      <c r="K60" s="17">
        <f t="shared" si="4"/>
        <v>44045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140">
        <f>(SUM(E61,E65,E69,E73,E77,E81)*1+SUM(E62,E66,E70,E74,E78,E82)*2+SUM(E63,E67,E71,E75,E79,E83)*3)/1</f>
        <v>0</v>
      </c>
      <c r="F86" s="140">
        <f>(SUM(E61,F61,E65,F65,E69,F69,E73,F73,E77,F77,E81,F81)*1+SUM(E62,F62,E66,F66,E70,F70,E74,F74,E78,F78,E82,F82)*2+SUM(E63,F63,E67,F67,E71,F71,E75,F75,E79,F79,E83,F83)*3)/2</f>
        <v>0</v>
      </c>
      <c r="G86" s="140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140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140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140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140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140">
        <f t="shared" ref="E87:K87" si="5">(SUM(E61,E65,E69,E73,E77,E81)*1+SUM(E62,E66,E70,E74,E78,E82)*2+SUM(E63,E67,E71,E75,E79,E83)*3)/1</f>
        <v>0</v>
      </c>
      <c r="F87" s="140">
        <f t="shared" si="5"/>
        <v>0</v>
      </c>
      <c r="G87" s="140">
        <f t="shared" si="5"/>
        <v>0</v>
      </c>
      <c r="H87" s="140">
        <f t="shared" si="5"/>
        <v>0</v>
      </c>
      <c r="I87" s="140">
        <f t="shared" si="5"/>
        <v>0</v>
      </c>
      <c r="J87" s="140">
        <f t="shared" si="5"/>
        <v>0</v>
      </c>
      <c r="K87" s="140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44046</v>
      </c>
      <c r="B89" s="178"/>
      <c r="C89" s="71" t="s">
        <v>63</v>
      </c>
      <c r="D89" s="72">
        <f>K91</f>
        <v>44052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44046</v>
      </c>
      <c r="F90" s="20">
        <f t="shared" ref="F90:K90" si="6">F91</f>
        <v>44047</v>
      </c>
      <c r="G90" s="20">
        <f>G91</f>
        <v>44048</v>
      </c>
      <c r="H90" s="20">
        <f t="shared" si="6"/>
        <v>44049</v>
      </c>
      <c r="I90" s="20">
        <f t="shared" si="6"/>
        <v>44050</v>
      </c>
      <c r="J90" s="20">
        <f t="shared" si="6"/>
        <v>44051</v>
      </c>
      <c r="K90" s="20">
        <f t="shared" si="6"/>
        <v>44052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44046</v>
      </c>
      <c r="F91" s="17">
        <f t="shared" ref="F91:K91" si="7">E91+1</f>
        <v>44047</v>
      </c>
      <c r="G91" s="17">
        <f t="shared" si="7"/>
        <v>44048</v>
      </c>
      <c r="H91" s="17">
        <f t="shared" si="7"/>
        <v>44049</v>
      </c>
      <c r="I91" s="17">
        <f t="shared" si="7"/>
        <v>44050</v>
      </c>
      <c r="J91" s="17">
        <f t="shared" si="7"/>
        <v>44051</v>
      </c>
      <c r="K91" s="17">
        <f t="shared" si="7"/>
        <v>44052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41" t="s">
        <v>82</v>
      </c>
      <c r="F116" s="242"/>
      <c r="G116" s="242"/>
      <c r="H116" s="242"/>
      <c r="I116" s="242"/>
      <c r="J116" s="242"/>
      <c r="K116" s="243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140">
        <f>(SUM(E92,E96,E100,E104,E108,E112)*1+SUM(E93,E97,E101,E105,E109,E113)*2+SUM(E94,E98,E102,E106,E110,E114)*3)/1</f>
        <v>0</v>
      </c>
      <c r="F117" s="140">
        <f>(SUM(E92,F92,E96,F96,E100,F100,E104,F104,E108,F108,E112,F112)*1+SUM(E93,F93,E97,F97,E101,F101,E105,F105,E109,F109,E113,F113)*2+SUM(E94,F94,E98,F98,E102,F102,E106,F106,E110,F110,E114,F114)*3)/2</f>
        <v>0</v>
      </c>
      <c r="G117" s="140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140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140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140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140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140">
        <f t="shared" ref="E118:K118" si="8">(SUM(E92,E96,E100,E104,E108,E112)*1+SUM(E93,E97,E101,E105,E109,E113)*2+SUM(E94,E98,E102,E106,E110,E114)*3)/1</f>
        <v>0</v>
      </c>
      <c r="F118" s="140">
        <f t="shared" si="8"/>
        <v>0</v>
      </c>
      <c r="G118" s="140">
        <f t="shared" si="8"/>
        <v>0</v>
      </c>
      <c r="H118" s="140">
        <f t="shared" si="8"/>
        <v>0</v>
      </c>
      <c r="I118" s="140">
        <f t="shared" si="8"/>
        <v>0</v>
      </c>
      <c r="J118" s="140">
        <f t="shared" si="8"/>
        <v>0</v>
      </c>
      <c r="K118" s="140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44053</v>
      </c>
      <c r="B120" s="178"/>
      <c r="C120" s="71" t="s">
        <v>63</v>
      </c>
      <c r="D120" s="72">
        <f>K122</f>
        <v>44059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44053</v>
      </c>
      <c r="F121" s="20">
        <f t="shared" ref="F121:K121" si="9">F122</f>
        <v>44054</v>
      </c>
      <c r="G121" s="20">
        <f>G122</f>
        <v>44055</v>
      </c>
      <c r="H121" s="20">
        <f t="shared" si="9"/>
        <v>44056</v>
      </c>
      <c r="I121" s="20">
        <f t="shared" si="9"/>
        <v>44057</v>
      </c>
      <c r="J121" s="20">
        <f t="shared" si="9"/>
        <v>44058</v>
      </c>
      <c r="K121" s="20">
        <f t="shared" si="9"/>
        <v>44059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44053</v>
      </c>
      <c r="F122" s="17">
        <f t="shared" ref="F122:K122" si="10">E122+1</f>
        <v>44054</v>
      </c>
      <c r="G122" s="17">
        <f t="shared" si="10"/>
        <v>44055</v>
      </c>
      <c r="H122" s="17">
        <f t="shared" si="10"/>
        <v>44056</v>
      </c>
      <c r="I122" s="17">
        <f t="shared" si="10"/>
        <v>44057</v>
      </c>
      <c r="J122" s="17">
        <f t="shared" si="10"/>
        <v>44058</v>
      </c>
      <c r="K122" s="17">
        <f t="shared" si="10"/>
        <v>44059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41" t="s">
        <v>82</v>
      </c>
      <c r="F147" s="242"/>
      <c r="G147" s="242"/>
      <c r="H147" s="242"/>
      <c r="I147" s="242"/>
      <c r="J147" s="242"/>
      <c r="K147" s="243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140">
        <f>(SUM(E123,E127,E131,E135,E139,E143)*1+SUM(E124,E128,E132,E136,E140,E144)*2+SUM(E125,E129,E133,E137,E141,E145)*3)/1</f>
        <v>0</v>
      </c>
      <c r="F148" s="140">
        <f>(SUM(E123,F123,E127,F127,E131,F131,E135,F135,E139,F139,E143,F143)*1+SUM(E124,F124,E128,F128,E132,F132,E136,F136,E140,F140,E144,F144)*2+SUM(E125,F125,E129,F129,E133,F133,E137,F137,E141,F141,E145,F145)*3)/2</f>
        <v>0</v>
      </c>
      <c r="G148" s="140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140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140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140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140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140">
        <f t="shared" ref="E149:K149" si="11">(SUM(E123,E127,E131,E135,E139,E143)*1+SUM(E124,E128,E132,E136,E140,E144)*2+SUM(E125,E129,E133,E137,E141,E145)*3)/1</f>
        <v>0</v>
      </c>
      <c r="F149" s="140">
        <f t="shared" si="11"/>
        <v>0</v>
      </c>
      <c r="G149" s="140">
        <f t="shared" si="11"/>
        <v>0</v>
      </c>
      <c r="H149" s="140">
        <f t="shared" si="11"/>
        <v>0</v>
      </c>
      <c r="I149" s="140">
        <f t="shared" si="11"/>
        <v>0</v>
      </c>
      <c r="J149" s="140">
        <f t="shared" si="11"/>
        <v>0</v>
      </c>
      <c r="K149" s="140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44060</v>
      </c>
      <c r="B151" s="178"/>
      <c r="C151" s="71" t="s">
        <v>63</v>
      </c>
      <c r="D151" s="72">
        <f>K153</f>
        <v>44066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44060</v>
      </c>
      <c r="F152" s="20">
        <f t="shared" ref="F152:K152" si="12">F153</f>
        <v>44061</v>
      </c>
      <c r="G152" s="20">
        <f>G153</f>
        <v>44062</v>
      </c>
      <c r="H152" s="20">
        <f t="shared" si="12"/>
        <v>44063</v>
      </c>
      <c r="I152" s="20">
        <f t="shared" si="12"/>
        <v>44064</v>
      </c>
      <c r="J152" s="20">
        <f t="shared" si="12"/>
        <v>44065</v>
      </c>
      <c r="K152" s="20">
        <f t="shared" si="12"/>
        <v>44066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44060</v>
      </c>
      <c r="F153" s="17">
        <f t="shared" ref="F153:K153" si="13">E153+1</f>
        <v>44061</v>
      </c>
      <c r="G153" s="17">
        <f t="shared" si="13"/>
        <v>44062</v>
      </c>
      <c r="H153" s="17">
        <f t="shared" si="13"/>
        <v>44063</v>
      </c>
      <c r="I153" s="17">
        <f t="shared" si="13"/>
        <v>44064</v>
      </c>
      <c r="J153" s="17">
        <f t="shared" si="13"/>
        <v>44065</v>
      </c>
      <c r="K153" s="17">
        <f t="shared" si="13"/>
        <v>44066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41" t="s">
        <v>82</v>
      </c>
      <c r="F178" s="242"/>
      <c r="G178" s="242"/>
      <c r="H178" s="242"/>
      <c r="I178" s="242"/>
      <c r="J178" s="242"/>
      <c r="K178" s="243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140">
        <f>(SUM(E154,E158,E162,E166,E170,E174)*1+SUM(E155,E159,E163,E167,E171,E175)*2+SUM(E156,E160,E164,E168,E172,E176)*3)/1</f>
        <v>0</v>
      </c>
      <c r="F179" s="140">
        <f>(SUM(E154,F154,E158,F158,E162,F162,E166,F166,E170,F170,E174,F174)*1+SUM(E155,F155,E159,F159,E163,F163,E167,F167,E171,F171,E175,F175)*2+SUM(E156,F156,E160,F160,E164,F164,E168,F168,E172,F172,E176,F176)*3)/2</f>
        <v>0</v>
      </c>
      <c r="G179" s="140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140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140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140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140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140">
        <f t="shared" ref="E180:K180" si="14">(SUM(E154,E158,E162,E166,E170,E174)*1+SUM(E155,E159,E163,E167,E171,E175)*2+SUM(E156,E160,E164,E168,E172,E176)*3)/1</f>
        <v>0</v>
      </c>
      <c r="F180" s="140">
        <f t="shared" si="14"/>
        <v>0</v>
      </c>
      <c r="G180" s="140">
        <f t="shared" si="14"/>
        <v>0</v>
      </c>
      <c r="H180" s="140">
        <f t="shared" si="14"/>
        <v>0</v>
      </c>
      <c r="I180" s="140">
        <f t="shared" si="14"/>
        <v>0</v>
      </c>
      <c r="J180" s="140">
        <f t="shared" si="14"/>
        <v>0</v>
      </c>
      <c r="K180" s="140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44032</v>
      </c>
      <c r="C182" s="230"/>
      <c r="D182" s="73" t="s">
        <v>75</v>
      </c>
      <c r="E182" s="74">
        <f>D151</f>
        <v>44066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44060</v>
      </c>
      <c r="F183" s="20">
        <f t="shared" si="15"/>
        <v>44061</v>
      </c>
      <c r="G183" s="20">
        <f t="shared" si="15"/>
        <v>44062</v>
      </c>
      <c r="H183" s="20">
        <f t="shared" si="15"/>
        <v>44063</v>
      </c>
      <c r="I183" s="20">
        <f t="shared" si="15"/>
        <v>44064</v>
      </c>
      <c r="J183" s="20">
        <f t="shared" si="15"/>
        <v>44065</v>
      </c>
      <c r="K183" s="20">
        <f t="shared" si="15"/>
        <v>44066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1" t="str">
        <f>E54</f>
        <v>x</v>
      </c>
      <c r="H209" s="141" t="str">
        <f>E85</f>
        <v>x</v>
      </c>
      <c r="I209" s="151" t="str">
        <f>E116</f>
        <v>x</v>
      </c>
      <c r="J209" s="141" t="str">
        <f>E147</f>
        <v>x</v>
      </c>
      <c r="K209" s="151" t="str">
        <f>E178</f>
        <v>x</v>
      </c>
      <c r="L209" s="208">
        <f>(SUM(G209:K209)/5)</f>
        <v>0</v>
      </c>
      <c r="M209" s="209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140">
        <f>K55</f>
        <v>0</v>
      </c>
      <c r="H210" s="140">
        <f>K86</f>
        <v>0</v>
      </c>
      <c r="I210" s="140">
        <f>K117</f>
        <v>0</v>
      </c>
      <c r="J210" s="140">
        <f>K148</f>
        <v>0</v>
      </c>
      <c r="K210" s="140">
        <f>K179</f>
        <v>0</v>
      </c>
      <c r="L210" s="208">
        <f>SUM(G210:K210)/5</f>
        <v>0</v>
      </c>
      <c r="M210" s="209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149" priority="28" operator="between">
      <formula>SUM($G$209)</formula>
      <formula>SUM($G$209)+1000</formula>
    </cfRule>
    <cfRule type="cellIs" dxfId="148" priority="29" operator="between">
      <formula>SUM($G$209)-2</formula>
      <formula>SUM($G$209)-0.00001</formula>
    </cfRule>
    <cfRule type="cellIs" dxfId="147" priority="30" operator="between">
      <formula>0</formula>
      <formula>SUM($G$209)-2.0000001</formula>
    </cfRule>
  </conditionalFormatting>
  <conditionalFormatting sqref="H210">
    <cfRule type="cellIs" dxfId="146" priority="25" operator="between">
      <formula>SUM($H$209)</formula>
      <formula>SUM($H$209)+1000</formula>
    </cfRule>
    <cfRule type="cellIs" dxfId="145" priority="26" operator="between">
      <formula>SUM($H$209)-2</formula>
      <formula>SUM($H$209)-0.00001</formula>
    </cfRule>
    <cfRule type="cellIs" dxfId="144" priority="27" operator="between">
      <formula>0</formula>
      <formula>SUM($H$209-2.0000001)</formula>
    </cfRule>
  </conditionalFormatting>
  <conditionalFormatting sqref="I210">
    <cfRule type="cellIs" dxfId="143" priority="22" operator="between">
      <formula>SUM($I$209)</formula>
      <formula>SUM($I$209)+1000</formula>
    </cfRule>
    <cfRule type="cellIs" dxfId="142" priority="23" operator="between">
      <formula>SUM($I$209)-2</formula>
      <formula>SUM($I$209)-0.00001</formula>
    </cfRule>
    <cfRule type="cellIs" dxfId="141" priority="24" operator="between">
      <formula>0</formula>
      <formula>SUM($I$209)-2.0000001</formula>
    </cfRule>
  </conditionalFormatting>
  <conditionalFormatting sqref="J210">
    <cfRule type="cellIs" dxfId="140" priority="19" operator="between">
      <formula>SUM($J$209)</formula>
      <formula>SUM($J$209)+1000</formula>
    </cfRule>
    <cfRule type="cellIs" dxfId="139" priority="20" operator="between">
      <formula>SUM($J$209)-2</formula>
      <formula>SUM($J$209)-0.00001</formula>
    </cfRule>
    <cfRule type="cellIs" dxfId="138" priority="21" operator="between">
      <formula>0</formula>
      <formula>SUM($J$209)-2.0000001</formula>
    </cfRule>
  </conditionalFormatting>
  <conditionalFormatting sqref="K210">
    <cfRule type="cellIs" dxfId="137" priority="16" operator="between">
      <formula>SUM($K$209)</formula>
      <formula>SUM($K$209)+1000</formula>
    </cfRule>
    <cfRule type="cellIs" dxfId="136" priority="17" operator="between">
      <formula>SUM($K$209)-2</formula>
      <formula>SUM($K$209)-0.00001</formula>
    </cfRule>
    <cfRule type="cellIs" dxfId="135" priority="18" operator="between">
      <formula>0</formula>
      <formula>SUM($K$209)-2.0000001</formula>
    </cfRule>
  </conditionalFormatting>
  <conditionalFormatting sqref="L210">
    <cfRule type="cellIs" dxfId="134" priority="13" operator="between">
      <formula>SUM($L$209)</formula>
      <formula>SUM($L$209)+1000</formula>
    </cfRule>
    <cfRule type="cellIs" dxfId="133" priority="14" operator="between">
      <formula>SUM($L$209)-2</formula>
      <formula>SUM($L$209)-0.00001</formula>
    </cfRule>
    <cfRule type="cellIs" dxfId="132" priority="15" operator="between">
      <formula>0</formula>
      <formula>SUM($L$209)-2.0000001</formula>
    </cfRule>
  </conditionalFormatting>
  <conditionalFormatting sqref="E86:K87">
    <cfRule type="cellIs" dxfId="131" priority="10" operator="between">
      <formula>SUM($E$85)</formula>
      <formula>SUM($E$85)+1000</formula>
    </cfRule>
    <cfRule type="cellIs" dxfId="130" priority="11" operator="between">
      <formula>SUM($E$85)-2</formula>
      <formula>SUM($E$85)-0.00001</formula>
    </cfRule>
    <cfRule type="cellIs" dxfId="129" priority="12" operator="between">
      <formula>0</formula>
      <formula>SUM($E$85)-2.0000001</formula>
    </cfRule>
  </conditionalFormatting>
  <conditionalFormatting sqref="E117:K118">
    <cfRule type="cellIs" dxfId="128" priority="7" operator="between">
      <formula>SUM($E$116)</formula>
      <formula>SUM($E$116)+1000</formula>
    </cfRule>
    <cfRule type="cellIs" dxfId="127" priority="8" operator="between">
      <formula>SUM($E$116)-2</formula>
      <formula>SUM($E$116)-0.00001</formula>
    </cfRule>
    <cfRule type="cellIs" dxfId="126" priority="9" operator="between">
      <formula>0</formula>
      <formula>SUM($E$116)-2.0000001</formula>
    </cfRule>
  </conditionalFormatting>
  <conditionalFormatting sqref="E148:K149">
    <cfRule type="cellIs" dxfId="125" priority="4" operator="between">
      <formula>SUM($E$147)</formula>
      <formula>SUM($E$147)+1000</formula>
    </cfRule>
    <cfRule type="cellIs" dxfId="124" priority="5" operator="between">
      <formula>SUM($E$147)-2</formula>
      <formula>SUM($E$147)-0.00001</formula>
    </cfRule>
    <cfRule type="cellIs" dxfId="123" priority="6" operator="between">
      <formula>0</formula>
      <formula>SUM($E$147)-2.0000001</formula>
    </cfRule>
  </conditionalFormatting>
  <conditionalFormatting sqref="E179:K180">
    <cfRule type="cellIs" dxfId="122" priority="1" operator="between">
      <formula>SUM($E$178)</formula>
      <formula>SUM($E$178)+1000</formula>
    </cfRule>
    <cfRule type="cellIs" dxfId="121" priority="2" operator="between">
      <formula>SUM($E$178)-2</formula>
      <formula>SUM($E$178)-0.00001</formula>
    </cfRule>
    <cfRule type="cellIs" dxfId="12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8F04-C325-489C-92D2-5479A9CB18DE}">
  <sheetPr>
    <pageSetUpPr fitToPage="1"/>
  </sheetPr>
  <dimension ref="A1:R211"/>
  <sheetViews>
    <sheetView topLeftCell="A172" zoomScale="70" zoomScaleNormal="70" zoomScaleSheetLayoutView="70" workbookViewId="0">
      <selection activeCell="H110" sqref="H110"/>
    </sheetView>
  </sheetViews>
  <sheetFormatPr defaultRowHeight="14.6" x14ac:dyDescent="0.4"/>
  <cols>
    <col min="1" max="1" width="26.3828125" customWidth="1"/>
    <col min="2" max="2" width="21.3828125" customWidth="1"/>
    <col min="3" max="3" width="15.4609375" customWidth="1"/>
    <col min="4" max="4" width="55.53515625" bestFit="1" customWidth="1"/>
    <col min="5" max="5" width="35.23046875" customWidth="1"/>
    <col min="6" max="11" width="30.53515625" customWidth="1"/>
    <col min="12" max="12" width="25.3828125" bestFit="1" customWidth="1"/>
    <col min="13" max="14" width="18.53515625" customWidth="1"/>
    <col min="15" max="15" width="17.3828125" customWidth="1"/>
    <col min="17" max="17" width="11.53515625" bestFit="1" customWidth="1"/>
  </cols>
  <sheetData>
    <row r="1" spans="1:14" ht="25.5" customHeight="1" thickBot="1" x14ac:dyDescent="0.45">
      <c r="A1" s="229" t="str">
        <f ca="1">MID(CELL("filename",A1),FIND("]",CELL("filename",A1))+1,256)</f>
        <v>Sept</v>
      </c>
      <c r="B1" s="229"/>
      <c r="C1" s="229"/>
      <c r="D1" s="229"/>
      <c r="E1" s="81"/>
      <c r="F1" s="228" t="s">
        <v>44</v>
      </c>
      <c r="G1" s="228"/>
      <c r="H1" s="228"/>
      <c r="I1" s="81"/>
      <c r="J1" s="81"/>
      <c r="K1" s="81"/>
      <c r="L1" s="81"/>
      <c r="M1" s="81"/>
      <c r="N1" s="81"/>
    </row>
    <row r="2" spans="1:14" ht="25.5" customHeight="1" thickBot="1" x14ac:dyDescent="0.45">
      <c r="A2" s="231" t="s">
        <v>13</v>
      </c>
      <c r="B2" s="232"/>
      <c r="C2" s="53" t="s">
        <v>14</v>
      </c>
      <c r="D2" s="102" t="s">
        <v>15</v>
      </c>
      <c r="E2" s="103" t="s">
        <v>45</v>
      </c>
      <c r="F2" s="68"/>
      <c r="G2" s="68"/>
      <c r="H2" s="68"/>
      <c r="I2" s="179" t="s">
        <v>46</v>
      </c>
      <c r="J2" s="180"/>
      <c r="K2" s="180"/>
      <c r="L2" s="180"/>
      <c r="M2" s="180"/>
      <c r="N2" s="181"/>
    </row>
    <row r="3" spans="1:14" ht="25.5" customHeight="1" thickBot="1" x14ac:dyDescent="0.45">
      <c r="A3" s="14"/>
      <c r="B3" s="65"/>
      <c r="C3" s="86" t="s">
        <v>17</v>
      </c>
      <c r="D3" s="85"/>
      <c r="E3" s="27"/>
      <c r="F3" s="68"/>
      <c r="G3" s="68"/>
      <c r="H3" s="68"/>
      <c r="I3" s="9"/>
      <c r="J3" s="4"/>
      <c r="K3" s="4"/>
      <c r="L3" s="4"/>
      <c r="M3" s="4"/>
      <c r="N3" s="13"/>
    </row>
    <row r="4" spans="1:14" ht="25.5" customHeight="1" thickBot="1" x14ac:dyDescent="0.65">
      <c r="A4" s="216"/>
      <c r="B4" s="217"/>
      <c r="C4" s="86" t="s">
        <v>20</v>
      </c>
      <c r="D4" s="85"/>
      <c r="E4" s="27"/>
      <c r="F4" s="68"/>
      <c r="G4" s="68"/>
      <c r="H4" s="68"/>
      <c r="I4" s="67" t="s">
        <v>47</v>
      </c>
      <c r="J4" s="4"/>
      <c r="K4" s="4"/>
      <c r="L4" s="4"/>
      <c r="M4" s="4"/>
      <c r="N4" s="13"/>
    </row>
    <row r="5" spans="1:14" ht="25.5" customHeight="1" thickBot="1" x14ac:dyDescent="0.65">
      <c r="A5" s="9"/>
      <c r="B5" s="101"/>
      <c r="C5" s="105" t="s">
        <v>22</v>
      </c>
      <c r="D5" s="85"/>
      <c r="E5" s="27"/>
      <c r="F5" s="68"/>
      <c r="G5" s="68"/>
      <c r="H5" s="68"/>
      <c r="I5" s="67" t="s">
        <v>48</v>
      </c>
      <c r="J5" s="4"/>
      <c r="K5" s="4"/>
      <c r="L5" s="4"/>
      <c r="M5" s="4"/>
      <c r="N5" s="13"/>
    </row>
    <row r="6" spans="1:14" ht="25.5" customHeight="1" thickBot="1" x14ac:dyDescent="0.65">
      <c r="A6" s="9"/>
      <c r="B6" s="101"/>
      <c r="C6" s="88"/>
      <c r="D6" s="87"/>
      <c r="E6" s="63"/>
      <c r="F6" s="68"/>
      <c r="G6" s="68"/>
      <c r="H6" s="68"/>
      <c r="I6" s="67" t="s">
        <v>49</v>
      </c>
      <c r="J6" s="4"/>
      <c r="K6" s="4"/>
      <c r="L6" s="4"/>
      <c r="M6" s="4"/>
      <c r="N6" s="13"/>
    </row>
    <row r="7" spans="1:14" ht="25.5" customHeight="1" thickBot="1" x14ac:dyDescent="0.65">
      <c r="A7" s="9"/>
      <c r="B7" s="101"/>
      <c r="C7" s="86" t="s">
        <v>17</v>
      </c>
      <c r="D7" s="86"/>
      <c r="E7" s="23"/>
      <c r="F7" s="68"/>
      <c r="G7" s="68"/>
      <c r="H7" s="68"/>
      <c r="I7" s="62"/>
      <c r="J7" s="4"/>
      <c r="K7" s="4"/>
      <c r="L7" s="4"/>
      <c r="M7" s="4"/>
      <c r="N7" s="13"/>
    </row>
    <row r="8" spans="1:14" ht="25.5" customHeight="1" thickBot="1" x14ac:dyDescent="0.65">
      <c r="A8" s="218"/>
      <c r="B8" s="219"/>
      <c r="C8" s="86" t="s">
        <v>20</v>
      </c>
      <c r="D8" s="86"/>
      <c r="E8" s="23"/>
      <c r="F8" s="68"/>
      <c r="G8" s="68"/>
      <c r="H8" s="68"/>
      <c r="I8" s="67" t="s">
        <v>50</v>
      </c>
      <c r="J8" s="4"/>
      <c r="K8" s="4"/>
      <c r="L8" s="4"/>
      <c r="M8" s="4"/>
      <c r="N8" s="13"/>
    </row>
    <row r="9" spans="1:14" ht="25.5" customHeight="1" thickBot="1" x14ac:dyDescent="0.65">
      <c r="A9" s="9"/>
      <c r="B9" s="101"/>
      <c r="C9" s="105" t="s">
        <v>22</v>
      </c>
      <c r="D9" s="86"/>
      <c r="E9" s="23"/>
      <c r="F9" s="68"/>
      <c r="G9" s="68"/>
      <c r="H9" s="68"/>
      <c r="I9" s="67" t="s">
        <v>51</v>
      </c>
      <c r="J9" s="4"/>
      <c r="K9" s="4"/>
      <c r="L9" s="4"/>
      <c r="M9" s="4"/>
      <c r="N9" s="13"/>
    </row>
    <row r="10" spans="1:14" ht="25.5" customHeight="1" thickBot="1" x14ac:dyDescent="0.65">
      <c r="A10" s="9"/>
      <c r="B10" s="101"/>
      <c r="C10" s="85"/>
      <c r="D10" s="87"/>
      <c r="E10" s="63"/>
      <c r="F10" s="68"/>
      <c r="G10" s="68"/>
      <c r="H10" s="68"/>
      <c r="I10" s="67" t="s">
        <v>52</v>
      </c>
      <c r="J10" s="4"/>
      <c r="K10" s="4"/>
      <c r="L10" s="4"/>
      <c r="M10" s="4"/>
      <c r="N10" s="13"/>
    </row>
    <row r="11" spans="1:14" ht="25.5" customHeight="1" thickBot="1" x14ac:dyDescent="0.65">
      <c r="A11" s="9"/>
      <c r="B11" s="101"/>
      <c r="C11" s="86" t="s">
        <v>17</v>
      </c>
      <c r="D11" s="86"/>
      <c r="E11" s="23"/>
      <c r="F11" s="68"/>
      <c r="G11" s="69" t="s">
        <v>53</v>
      </c>
      <c r="H11" s="68"/>
      <c r="I11" s="9"/>
      <c r="J11" s="4"/>
      <c r="K11" s="4"/>
      <c r="L11" s="4"/>
      <c r="M11" s="4"/>
      <c r="N11" s="13"/>
    </row>
    <row r="12" spans="1:14" ht="25.5" customHeight="1" thickBot="1" x14ac:dyDescent="0.65">
      <c r="A12" s="220"/>
      <c r="B12" s="221"/>
      <c r="C12" s="86" t="s">
        <v>20</v>
      </c>
      <c r="D12" s="86"/>
      <c r="E12" s="23"/>
      <c r="F12" s="68"/>
      <c r="G12" s="197">
        <f>SUM(E3,E7,E11,E19,E23,E15)+(SUM(E4,E8,E12,E20,E24,E16)*2)+(SUM(E5,E9,E13,E21,E25,E17)*3)</f>
        <v>0</v>
      </c>
      <c r="H12" s="68"/>
      <c r="I12" s="67" t="s">
        <v>54</v>
      </c>
      <c r="J12" s="4"/>
      <c r="K12" s="4"/>
      <c r="L12" s="4"/>
      <c r="M12" s="4"/>
      <c r="N12" s="13"/>
    </row>
    <row r="13" spans="1:14" ht="25.5" customHeight="1" thickBot="1" x14ac:dyDescent="0.65">
      <c r="A13" s="9"/>
      <c r="B13" s="101"/>
      <c r="C13" s="105" t="s">
        <v>22</v>
      </c>
      <c r="D13" s="86"/>
      <c r="E13" s="23"/>
      <c r="F13" s="68"/>
      <c r="G13" s="198"/>
      <c r="H13" s="68"/>
      <c r="I13" s="67" t="s">
        <v>55</v>
      </c>
      <c r="J13" s="4"/>
      <c r="K13" s="4"/>
      <c r="L13" s="4"/>
      <c r="M13" s="4"/>
      <c r="N13" s="13"/>
    </row>
    <row r="14" spans="1:14" ht="25.5" customHeight="1" thickBot="1" x14ac:dyDescent="0.65">
      <c r="A14" s="100"/>
      <c r="B14" s="101"/>
      <c r="C14" s="88"/>
      <c r="D14" s="87"/>
      <c r="E14" s="63"/>
      <c r="F14" s="68"/>
      <c r="G14" s="199"/>
      <c r="H14" s="68"/>
      <c r="I14" s="67" t="s">
        <v>56</v>
      </c>
      <c r="J14" s="4"/>
      <c r="K14" s="4"/>
      <c r="L14" s="4"/>
      <c r="M14" s="4"/>
      <c r="N14" s="13"/>
    </row>
    <row r="15" spans="1:14" ht="25.5" customHeight="1" thickBot="1" x14ac:dyDescent="0.65">
      <c r="A15" s="100"/>
      <c r="B15" s="2"/>
      <c r="C15" s="86" t="s">
        <v>17</v>
      </c>
      <c r="D15" s="86"/>
      <c r="E15" s="23"/>
      <c r="F15" s="68"/>
      <c r="G15" s="68"/>
      <c r="H15" s="68"/>
      <c r="I15" s="67" t="s">
        <v>57</v>
      </c>
      <c r="J15" s="4"/>
      <c r="K15" s="4"/>
      <c r="L15" s="4"/>
      <c r="M15" s="4"/>
      <c r="N15" s="13"/>
    </row>
    <row r="16" spans="1:14" ht="25.5" customHeight="1" thickBot="1" x14ac:dyDescent="0.45">
      <c r="A16" s="226"/>
      <c r="B16" s="227"/>
      <c r="C16" s="86" t="s">
        <v>20</v>
      </c>
      <c r="D16" s="86"/>
      <c r="E16" s="23"/>
      <c r="F16" s="68"/>
      <c r="G16" s="68"/>
      <c r="H16" s="68"/>
      <c r="I16" s="9"/>
      <c r="J16" s="4"/>
      <c r="K16" s="4"/>
      <c r="L16" s="4"/>
      <c r="M16" s="4"/>
      <c r="N16" s="13"/>
    </row>
    <row r="17" spans="1:14" ht="25.5" customHeight="1" thickBot="1" x14ac:dyDescent="0.65">
      <c r="A17" s="100"/>
      <c r="B17" s="4"/>
      <c r="C17" s="105" t="s">
        <v>22</v>
      </c>
      <c r="D17" s="86"/>
      <c r="E17" s="23"/>
      <c r="F17" s="68"/>
      <c r="G17" s="68"/>
      <c r="H17" s="68"/>
      <c r="I17" s="67" t="s">
        <v>58</v>
      </c>
      <c r="J17" s="4"/>
      <c r="K17" s="4"/>
      <c r="L17" s="4"/>
      <c r="M17" s="4"/>
      <c r="N17" s="13"/>
    </row>
    <row r="18" spans="1:14" ht="25.5" customHeight="1" thickBot="1" x14ac:dyDescent="0.65">
      <c r="A18" s="100"/>
      <c r="B18" s="4"/>
      <c r="C18" s="88"/>
      <c r="D18" s="87"/>
      <c r="E18" s="66"/>
      <c r="F18" s="68"/>
      <c r="G18" s="68"/>
      <c r="H18" s="68"/>
      <c r="I18" s="67" t="s">
        <v>59</v>
      </c>
      <c r="J18" s="4"/>
      <c r="K18" s="4"/>
      <c r="L18" s="4"/>
      <c r="M18" s="4"/>
      <c r="N18" s="13"/>
    </row>
    <row r="19" spans="1:14" ht="25.5" customHeight="1" thickBot="1" x14ac:dyDescent="0.65">
      <c r="A19" s="100"/>
      <c r="B19" s="101"/>
      <c r="C19" s="86" t="s">
        <v>17</v>
      </c>
      <c r="D19" s="86"/>
      <c r="E19" s="23"/>
      <c r="F19" s="68"/>
      <c r="G19" s="68"/>
      <c r="H19" s="68"/>
      <c r="I19" s="67" t="s">
        <v>60</v>
      </c>
      <c r="J19" s="4"/>
      <c r="K19" s="4"/>
      <c r="L19" s="4"/>
      <c r="M19" s="4"/>
      <c r="N19" s="13"/>
    </row>
    <row r="20" spans="1:14" ht="25.5" customHeight="1" thickBot="1" x14ac:dyDescent="0.65">
      <c r="A20" s="222"/>
      <c r="B20" s="223"/>
      <c r="C20" s="86" t="s">
        <v>20</v>
      </c>
      <c r="D20" s="86"/>
      <c r="E20" s="23"/>
      <c r="F20" s="68"/>
      <c r="G20" s="68"/>
      <c r="H20" s="68"/>
      <c r="I20" s="67"/>
      <c r="J20" s="4"/>
      <c r="K20" s="4"/>
      <c r="L20" s="4"/>
      <c r="M20" s="4"/>
      <c r="N20" s="13"/>
    </row>
    <row r="21" spans="1:14" ht="25.5" customHeight="1" thickBot="1" x14ac:dyDescent="0.85">
      <c r="A21" s="9"/>
      <c r="B21" s="101"/>
      <c r="C21" s="105" t="s">
        <v>22</v>
      </c>
      <c r="D21" s="86"/>
      <c r="E21" s="23"/>
      <c r="F21" s="78"/>
      <c r="G21" s="78"/>
      <c r="H21" s="78"/>
      <c r="I21" s="200" t="s">
        <v>61</v>
      </c>
      <c r="J21" s="201"/>
      <c r="K21" s="201"/>
      <c r="L21" s="201"/>
      <c r="M21" s="201"/>
      <c r="N21" s="202"/>
    </row>
    <row r="22" spans="1:14" ht="25.5" customHeight="1" thickBot="1" x14ac:dyDescent="0.85">
      <c r="A22" s="9"/>
      <c r="B22" s="101"/>
      <c r="C22" s="88"/>
      <c r="D22" s="87"/>
      <c r="E22" s="63"/>
      <c r="F22" s="78"/>
      <c r="G22" s="78"/>
      <c r="H22" s="78"/>
      <c r="I22" s="157" t="s">
        <v>62</v>
      </c>
      <c r="J22" s="158"/>
      <c r="K22" s="158"/>
      <c r="L22" s="158"/>
      <c r="M22" s="158"/>
      <c r="N22" s="159"/>
    </row>
    <row r="23" spans="1:14" ht="25.5" customHeight="1" thickBot="1" x14ac:dyDescent="0.65">
      <c r="A23" s="62"/>
      <c r="B23" s="101"/>
      <c r="C23" s="86" t="s">
        <v>17</v>
      </c>
      <c r="D23" s="86"/>
      <c r="E23" s="23"/>
      <c r="F23" s="78"/>
      <c r="G23" s="78"/>
      <c r="I23" s="78"/>
      <c r="J23" s="78"/>
      <c r="K23" s="91"/>
      <c r="L23" s="78"/>
      <c r="M23" s="89"/>
      <c r="N23" s="89"/>
    </row>
    <row r="24" spans="1:14" ht="25.5" customHeight="1" thickBot="1" x14ac:dyDescent="0.9">
      <c r="A24" s="224"/>
      <c r="B24" s="225"/>
      <c r="C24" s="86" t="s">
        <v>20</v>
      </c>
      <c r="D24" s="88"/>
      <c r="E24" s="23"/>
      <c r="F24" s="78"/>
      <c r="G24" s="78"/>
      <c r="H24" s="78"/>
      <c r="I24" s="90"/>
      <c r="J24" s="78"/>
      <c r="K24" s="90"/>
      <c r="L24" s="90"/>
      <c r="M24" s="90"/>
      <c r="N24" s="90"/>
    </row>
    <row r="25" spans="1:14" ht="25.5" customHeight="1" thickBot="1" x14ac:dyDescent="0.65">
      <c r="A25" s="10"/>
      <c r="B25" s="104"/>
      <c r="C25" s="105" t="s">
        <v>22</v>
      </c>
      <c r="D25" s="86"/>
      <c r="E25" s="23"/>
      <c r="F25" s="78"/>
      <c r="G25" s="78"/>
      <c r="H25" s="78"/>
      <c r="I25" s="78"/>
      <c r="J25" s="78"/>
      <c r="K25" s="78"/>
      <c r="L25" s="78"/>
      <c r="M25" s="78"/>
      <c r="N25" s="78"/>
    </row>
    <row r="26" spans="1:14" ht="25.5" customHeight="1" x14ac:dyDescent="0.4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5.5" customHeight="1" x14ac:dyDescent="0.4">
      <c r="A27" s="178">
        <f>First_Day</f>
        <v>44067</v>
      </c>
      <c r="B27" s="178"/>
      <c r="C27" s="71" t="s">
        <v>63</v>
      </c>
      <c r="D27" s="72">
        <f>K29</f>
        <v>44073</v>
      </c>
      <c r="E27" s="18"/>
      <c r="F27" s="18"/>
      <c r="G27" s="18"/>
      <c r="H27" s="19"/>
      <c r="I27" s="19"/>
      <c r="J27" s="19"/>
      <c r="K27" s="19"/>
      <c r="L27" s="19"/>
      <c r="M27" s="19"/>
      <c r="N27" s="19"/>
    </row>
    <row r="28" spans="1:14" ht="25.5" customHeight="1" thickBot="1" x14ac:dyDescent="0.45">
      <c r="A28" s="175"/>
      <c r="B28" s="176"/>
      <c r="C28" s="176"/>
      <c r="D28" s="177"/>
      <c r="E28" s="20">
        <f>E29</f>
        <v>44067</v>
      </c>
      <c r="F28" s="20">
        <f>F29</f>
        <v>44068</v>
      </c>
      <c r="G28" s="20">
        <f>G29</f>
        <v>44069</v>
      </c>
      <c r="H28" s="20">
        <f>H29</f>
        <v>44070</v>
      </c>
      <c r="I28" s="20">
        <f t="shared" ref="I28:K28" si="0">I29</f>
        <v>44071</v>
      </c>
      <c r="J28" s="20">
        <f t="shared" si="0"/>
        <v>44072</v>
      </c>
      <c r="K28" s="20">
        <f t="shared" si="0"/>
        <v>44073</v>
      </c>
      <c r="L28" s="4"/>
      <c r="M28" s="4"/>
      <c r="N28" s="13"/>
    </row>
    <row r="29" spans="1:14" ht="25.5" customHeight="1" thickBot="1" x14ac:dyDescent="0.45">
      <c r="A29" s="7"/>
      <c r="B29" s="52" t="s">
        <v>64</v>
      </c>
      <c r="C29" s="53" t="s">
        <v>14</v>
      </c>
      <c r="D29" s="54" t="s">
        <v>15</v>
      </c>
      <c r="E29" s="17">
        <f>'July-Aug'!K153+1</f>
        <v>44067</v>
      </c>
      <c r="F29" s="17">
        <f>First_Day+1</f>
        <v>44068</v>
      </c>
      <c r="G29" s="17">
        <f>F29+1</f>
        <v>44069</v>
      </c>
      <c r="H29" s="17">
        <f>G29+1</f>
        <v>44070</v>
      </c>
      <c r="I29" s="17">
        <f t="shared" ref="I29:K29" si="1">H29+1</f>
        <v>44071</v>
      </c>
      <c r="J29" s="17">
        <f t="shared" si="1"/>
        <v>44072</v>
      </c>
      <c r="K29" s="17">
        <f t="shared" si="1"/>
        <v>44073</v>
      </c>
      <c r="L29" s="5" t="s">
        <v>65</v>
      </c>
      <c r="M29" s="5" t="s">
        <v>66</v>
      </c>
      <c r="N29" s="16" t="s">
        <v>67</v>
      </c>
    </row>
    <row r="30" spans="1:14" ht="25.5" customHeight="1" thickBot="1" x14ac:dyDescent="0.45">
      <c r="A30" s="8"/>
      <c r="B30" s="182">
        <f>SUM('July-Aug'!N154:N156)</f>
        <v>0</v>
      </c>
      <c r="C30" s="86" t="s">
        <v>17</v>
      </c>
      <c r="D30" s="86">
        <f>$D$3</f>
        <v>0</v>
      </c>
      <c r="E30" s="24"/>
      <c r="F30" s="24"/>
      <c r="G30" s="24"/>
      <c r="H30" s="24"/>
      <c r="I30" s="24"/>
      <c r="J30" s="24"/>
      <c r="K30" s="24"/>
      <c r="L30" s="25">
        <f>SUM(E30:K30)*1</f>
        <v>0</v>
      </c>
      <c r="M30" s="160">
        <f>SUM(L30:L32)</f>
        <v>0</v>
      </c>
      <c r="N30" s="163">
        <f>SUM(B30,M30)</f>
        <v>0</v>
      </c>
    </row>
    <row r="31" spans="1:14" ht="25.5" customHeight="1" thickBot="1" x14ac:dyDescent="0.45">
      <c r="A31" s="106">
        <f>A4</f>
        <v>0</v>
      </c>
      <c r="B31" s="183"/>
      <c r="C31" s="86" t="s">
        <v>20</v>
      </c>
      <c r="D31" s="86">
        <f>$D$4</f>
        <v>0</v>
      </c>
      <c r="E31" s="27"/>
      <c r="F31" s="27"/>
      <c r="G31" s="27"/>
      <c r="H31" s="27"/>
      <c r="I31" s="27"/>
      <c r="J31" s="27"/>
      <c r="K31" s="27"/>
      <c r="L31" s="25">
        <f>SUM(E31:K31)*2</f>
        <v>0</v>
      </c>
      <c r="M31" s="161"/>
      <c r="N31" s="164"/>
    </row>
    <row r="32" spans="1:14" ht="25.5" customHeight="1" thickBot="1" x14ac:dyDescent="0.45">
      <c r="A32" s="22"/>
      <c r="B32" s="184"/>
      <c r="C32" s="86" t="s">
        <v>22</v>
      </c>
      <c r="D32" s="86">
        <f>$D$5</f>
        <v>0</v>
      </c>
      <c r="E32" s="27"/>
      <c r="F32" s="27"/>
      <c r="G32" s="27"/>
      <c r="H32" s="27"/>
      <c r="I32" s="27"/>
      <c r="J32" s="27"/>
      <c r="K32" s="27"/>
      <c r="L32" s="25">
        <f>SUM(E32:K32)*3</f>
        <v>0</v>
      </c>
      <c r="M32" s="162"/>
      <c r="N32" s="165"/>
    </row>
    <row r="33" spans="1:18" ht="25.5" customHeight="1" thickBot="1" x14ac:dyDescent="0.45">
      <c r="A33" s="22"/>
      <c r="B33" s="28"/>
      <c r="C33" s="95"/>
      <c r="D33" s="22"/>
      <c r="E33" s="29"/>
      <c r="F33" s="29"/>
      <c r="G33" s="29"/>
      <c r="H33" s="29"/>
      <c r="I33" s="29"/>
      <c r="J33" s="29"/>
      <c r="K33" s="21"/>
      <c r="L33" s="29"/>
      <c r="M33" s="28"/>
      <c r="N33" s="30"/>
    </row>
    <row r="34" spans="1:18" ht="25.5" customHeight="1" thickBot="1" x14ac:dyDescent="0.45">
      <c r="A34" s="22"/>
      <c r="B34" s="185">
        <f>SUM('July-Aug'!N158)</f>
        <v>0</v>
      </c>
      <c r="C34" s="86" t="s">
        <v>17</v>
      </c>
      <c r="D34" s="86">
        <f>$D$7</f>
        <v>0</v>
      </c>
      <c r="E34" s="23"/>
      <c r="F34" s="23"/>
      <c r="G34" s="23"/>
      <c r="H34" s="23"/>
      <c r="I34" s="23"/>
      <c r="J34" s="23"/>
      <c r="K34" s="23"/>
      <c r="L34" s="25">
        <f>SUM(E34:K34)*1</f>
        <v>0</v>
      </c>
      <c r="M34" s="160">
        <f>SUM(L34:L36)</f>
        <v>0</v>
      </c>
      <c r="N34" s="163">
        <f>SUM(B34,M34)</f>
        <v>0</v>
      </c>
      <c r="Q34" s="6"/>
      <c r="R34" s="6"/>
    </row>
    <row r="35" spans="1:18" ht="25.5" customHeight="1" thickBot="1" x14ac:dyDescent="0.45">
      <c r="A35" s="107">
        <f>A8</f>
        <v>0</v>
      </c>
      <c r="B35" s="186"/>
      <c r="C35" s="86" t="s">
        <v>20</v>
      </c>
      <c r="D35" s="86">
        <f>$D$8</f>
        <v>0</v>
      </c>
      <c r="E35" s="23"/>
      <c r="F35" s="23"/>
      <c r="G35" s="23"/>
      <c r="H35" s="23"/>
      <c r="I35" s="23"/>
      <c r="J35" s="23"/>
      <c r="K35" s="23"/>
      <c r="L35" s="25">
        <f>SUM(E35:K35)*2</f>
        <v>0</v>
      </c>
      <c r="M35" s="161"/>
      <c r="N35" s="164"/>
    </row>
    <row r="36" spans="1:18" ht="25.5" customHeight="1" thickBot="1" x14ac:dyDescent="0.45">
      <c r="A36" s="22"/>
      <c r="B36" s="187"/>
      <c r="C36" s="86" t="s">
        <v>22</v>
      </c>
      <c r="D36" s="86">
        <f>$D$9</f>
        <v>0</v>
      </c>
      <c r="E36" s="23"/>
      <c r="F36" s="23"/>
      <c r="G36" s="23"/>
      <c r="H36" s="23"/>
      <c r="I36" s="23"/>
      <c r="J36" s="23"/>
      <c r="K36" s="23"/>
      <c r="L36" s="25">
        <f>SUM(E36:K36)*3</f>
        <v>0</v>
      </c>
      <c r="M36" s="162"/>
      <c r="N36" s="165"/>
    </row>
    <row r="37" spans="1:18" ht="25.5" customHeight="1" thickBot="1" x14ac:dyDescent="0.45">
      <c r="A37" s="22"/>
      <c r="B37" s="28"/>
      <c r="C37" s="95"/>
      <c r="D37" s="22"/>
      <c r="E37" s="29"/>
      <c r="F37" s="29"/>
      <c r="G37" s="29"/>
      <c r="H37" s="29"/>
      <c r="I37" s="29"/>
      <c r="J37" s="29"/>
      <c r="K37" s="21"/>
      <c r="L37" s="29"/>
      <c r="M37" s="28"/>
      <c r="N37" s="30"/>
    </row>
    <row r="38" spans="1:18" ht="25.5" customHeight="1" thickBot="1" x14ac:dyDescent="0.45">
      <c r="A38" s="22"/>
      <c r="B38" s="188">
        <f>SUM('July-Aug'!N162)</f>
        <v>0</v>
      </c>
      <c r="C38" s="86" t="s">
        <v>17</v>
      </c>
      <c r="D38" s="86">
        <f>$D$11</f>
        <v>0</v>
      </c>
      <c r="E38" s="23"/>
      <c r="F38" s="23"/>
      <c r="G38" s="23"/>
      <c r="H38" s="27"/>
      <c r="I38" s="23"/>
      <c r="J38" s="23"/>
      <c r="K38" s="23"/>
      <c r="L38" s="25">
        <f>SUM(E38:K38)*1</f>
        <v>0</v>
      </c>
      <c r="M38" s="160">
        <f>SUM(L38:L40)</f>
        <v>0</v>
      </c>
      <c r="N38" s="163">
        <f>SUM(B38,M38)</f>
        <v>0</v>
      </c>
    </row>
    <row r="39" spans="1:18" ht="25.5" customHeight="1" thickBot="1" x14ac:dyDescent="0.45">
      <c r="A39" s="108">
        <f>A12</f>
        <v>0</v>
      </c>
      <c r="B39" s="189"/>
      <c r="C39" s="86" t="s">
        <v>20</v>
      </c>
      <c r="D39" s="86">
        <f>$D$12</f>
        <v>0</v>
      </c>
      <c r="E39" s="23"/>
      <c r="F39" s="23"/>
      <c r="G39" s="23"/>
      <c r="H39" s="23"/>
      <c r="I39" s="23"/>
      <c r="J39" s="23"/>
      <c r="K39" s="23"/>
      <c r="L39" s="25">
        <f>SUM(E39:K39)*2</f>
        <v>0</v>
      </c>
      <c r="M39" s="161"/>
      <c r="N39" s="164"/>
    </row>
    <row r="40" spans="1:18" ht="25.5" customHeight="1" thickBot="1" x14ac:dyDescent="0.45">
      <c r="A40" s="22"/>
      <c r="B40" s="190"/>
      <c r="C40" s="86" t="s">
        <v>22</v>
      </c>
      <c r="D40" s="86">
        <f>$D$13</f>
        <v>0</v>
      </c>
      <c r="E40" s="23"/>
      <c r="F40" s="23"/>
      <c r="G40" s="27"/>
      <c r="H40" s="27"/>
      <c r="I40" s="27"/>
      <c r="J40" s="27"/>
      <c r="K40" s="27"/>
      <c r="L40" s="25">
        <f>SUM(E40:K40)*3</f>
        <v>0</v>
      </c>
      <c r="M40" s="162"/>
      <c r="N40" s="165"/>
    </row>
    <row r="41" spans="1:18" ht="25.5" customHeight="1" thickBot="1" x14ac:dyDescent="0.45">
      <c r="A41" s="22"/>
      <c r="B41" s="28"/>
      <c r="C41" s="95"/>
      <c r="D41" s="22"/>
      <c r="E41" s="29"/>
      <c r="F41" s="29"/>
      <c r="G41" s="29"/>
      <c r="H41" s="29"/>
      <c r="I41" s="29"/>
      <c r="J41" s="29"/>
      <c r="K41" s="21"/>
      <c r="L41" s="29"/>
      <c r="M41" s="28"/>
      <c r="N41" s="30"/>
    </row>
    <row r="42" spans="1:18" ht="25.5" customHeight="1" thickBot="1" x14ac:dyDescent="0.45">
      <c r="A42" s="22"/>
      <c r="B42" s="191">
        <f>SUM('July-Aug'!N166)</f>
        <v>0</v>
      </c>
      <c r="C42" s="86" t="s">
        <v>17</v>
      </c>
      <c r="D42" s="86">
        <f>$D$15</f>
        <v>0</v>
      </c>
      <c r="E42" s="23"/>
      <c r="F42" s="23"/>
      <c r="G42" s="27"/>
      <c r="H42" s="27"/>
      <c r="I42" s="27"/>
      <c r="J42" s="27"/>
      <c r="K42" s="27"/>
      <c r="L42" s="25">
        <f>SUM(E42:K42)*1</f>
        <v>0</v>
      </c>
      <c r="M42" s="160">
        <f>SUM(L42:L44)</f>
        <v>0</v>
      </c>
      <c r="N42" s="163">
        <f>SUM(B42,M42)</f>
        <v>0</v>
      </c>
    </row>
    <row r="43" spans="1:18" ht="25.5" customHeight="1" thickBot="1" x14ac:dyDescent="0.45">
      <c r="A43" s="109">
        <f>A16</f>
        <v>0</v>
      </c>
      <c r="B43" s="192"/>
      <c r="C43" s="86" t="s">
        <v>20</v>
      </c>
      <c r="D43" s="86">
        <f>$D$16</f>
        <v>0</v>
      </c>
      <c r="E43" s="23"/>
      <c r="F43" s="23"/>
      <c r="G43" s="23"/>
      <c r="H43" s="23"/>
      <c r="I43" s="23"/>
      <c r="J43" s="23"/>
      <c r="K43" s="23"/>
      <c r="L43" s="25">
        <f>SUM(E43:K43)*2</f>
        <v>0</v>
      </c>
      <c r="M43" s="161"/>
      <c r="N43" s="164"/>
    </row>
    <row r="44" spans="1:18" ht="25.5" customHeight="1" thickBot="1" x14ac:dyDescent="0.45">
      <c r="A44" s="22"/>
      <c r="B44" s="193"/>
      <c r="C44" s="86" t="s">
        <v>22</v>
      </c>
      <c r="D44" s="86">
        <f>$D$17</f>
        <v>0</v>
      </c>
      <c r="E44" s="23"/>
      <c r="F44" s="23"/>
      <c r="G44" s="27"/>
      <c r="H44" s="27"/>
      <c r="I44" s="27"/>
      <c r="J44" s="27"/>
      <c r="K44" s="27"/>
      <c r="L44" s="25">
        <f>SUM(E44:K44)*3</f>
        <v>0</v>
      </c>
      <c r="M44" s="162"/>
      <c r="N44" s="165"/>
    </row>
    <row r="45" spans="1:18" ht="25.5" customHeight="1" thickBot="1" x14ac:dyDescent="0.45">
      <c r="A45" s="22"/>
      <c r="B45" s="28"/>
      <c r="C45" s="95"/>
      <c r="D45" s="22"/>
      <c r="E45" s="29"/>
      <c r="F45" s="29"/>
      <c r="G45" s="29"/>
      <c r="H45" s="29"/>
      <c r="I45" s="29"/>
      <c r="J45" s="29"/>
      <c r="K45" s="21"/>
      <c r="L45" s="29"/>
      <c r="M45" s="28"/>
      <c r="N45" s="30"/>
    </row>
    <row r="46" spans="1:18" ht="25.5" customHeight="1" thickBot="1" x14ac:dyDescent="0.45">
      <c r="A46" s="22"/>
      <c r="B46" s="194">
        <f>SUM('July-Aug'!N170)</f>
        <v>0</v>
      </c>
      <c r="C46" s="86" t="s">
        <v>17</v>
      </c>
      <c r="D46" s="86">
        <f>$D$19</f>
        <v>0</v>
      </c>
      <c r="E46" s="23"/>
      <c r="F46" s="23"/>
      <c r="G46" s="27"/>
      <c r="H46" s="27"/>
      <c r="I46" s="27"/>
      <c r="J46" s="27"/>
      <c r="K46" s="27"/>
      <c r="L46" s="25">
        <f>SUM(E46:K46)*1</f>
        <v>0</v>
      </c>
      <c r="M46" s="160">
        <f>SUM(L46:L48)</f>
        <v>0</v>
      </c>
      <c r="N46" s="163">
        <f>SUM(B46,M46)</f>
        <v>0</v>
      </c>
    </row>
    <row r="47" spans="1:18" ht="25.5" customHeight="1" thickBot="1" x14ac:dyDescent="0.45">
      <c r="A47" s="110">
        <f>A20</f>
        <v>0</v>
      </c>
      <c r="B47" s="195"/>
      <c r="C47" s="86" t="s">
        <v>20</v>
      </c>
      <c r="D47" s="86">
        <f>$D$20</f>
        <v>0</v>
      </c>
      <c r="E47" s="23"/>
      <c r="F47" s="23"/>
      <c r="G47" s="23"/>
      <c r="H47" s="23"/>
      <c r="I47" s="23"/>
      <c r="J47" s="23"/>
      <c r="K47" s="23"/>
      <c r="L47" s="25">
        <f>SUM(E47:K47)*2</f>
        <v>0</v>
      </c>
      <c r="M47" s="161"/>
      <c r="N47" s="164"/>
    </row>
    <row r="48" spans="1:18" ht="25.5" customHeight="1" thickBot="1" x14ac:dyDescent="0.45">
      <c r="A48" s="22"/>
      <c r="B48" s="196"/>
      <c r="C48" s="86" t="s">
        <v>22</v>
      </c>
      <c r="D48" s="86">
        <f>$D$21</f>
        <v>0</v>
      </c>
      <c r="E48" s="23"/>
      <c r="F48" s="23"/>
      <c r="G48" s="27"/>
      <c r="H48" s="27"/>
      <c r="I48" s="27"/>
      <c r="J48" s="27"/>
      <c r="K48" s="27"/>
      <c r="L48" s="25">
        <f>SUM(E48:K48)*3</f>
        <v>0</v>
      </c>
      <c r="M48" s="162"/>
      <c r="N48" s="165"/>
    </row>
    <row r="49" spans="1:14" ht="25.5" customHeight="1" thickBot="1" x14ac:dyDescent="0.45">
      <c r="A49" s="22"/>
      <c r="B49" s="28"/>
      <c r="C49" s="95"/>
      <c r="D49" s="22"/>
      <c r="E49" s="29"/>
      <c r="F49" s="29"/>
      <c r="G49" s="29"/>
      <c r="H49" s="29"/>
      <c r="I49" s="29"/>
      <c r="J49" s="29"/>
      <c r="K49" s="21"/>
      <c r="L49" s="29"/>
      <c r="M49" s="28"/>
      <c r="N49" s="30"/>
    </row>
    <row r="50" spans="1:14" ht="25.5" customHeight="1" thickBot="1" x14ac:dyDescent="0.45">
      <c r="A50" s="22"/>
      <c r="B50" s="172">
        <f>SUM('July-Aug'!N174)</f>
        <v>0</v>
      </c>
      <c r="C50" s="86" t="s">
        <v>17</v>
      </c>
      <c r="D50" s="86">
        <f>$D$23</f>
        <v>0</v>
      </c>
      <c r="E50" s="23"/>
      <c r="F50" s="23"/>
      <c r="G50" s="23"/>
      <c r="H50" s="23"/>
      <c r="I50" s="23"/>
      <c r="J50" s="23"/>
      <c r="K50" s="23"/>
      <c r="L50" s="25">
        <f>SUM(E50:K50)*1</f>
        <v>0</v>
      </c>
      <c r="M50" s="160">
        <f>SUM(L50:L52)</f>
        <v>0</v>
      </c>
      <c r="N50" s="163">
        <f>SUM(B50,M50)</f>
        <v>0</v>
      </c>
    </row>
    <row r="51" spans="1:14" ht="25.5" customHeight="1" thickBot="1" x14ac:dyDescent="0.45">
      <c r="A51" s="111">
        <f>A24</f>
        <v>0</v>
      </c>
      <c r="B51" s="173"/>
      <c r="C51" s="86" t="s">
        <v>20</v>
      </c>
      <c r="D51" s="86">
        <f>$D$24</f>
        <v>0</v>
      </c>
      <c r="E51" s="23"/>
      <c r="F51" s="23"/>
      <c r="G51" s="23"/>
      <c r="H51" s="23"/>
      <c r="I51" s="23"/>
      <c r="J51" s="23"/>
      <c r="K51" s="23"/>
      <c r="L51" s="25">
        <f>SUM(E51:K51)*2</f>
        <v>0</v>
      </c>
      <c r="M51" s="161"/>
      <c r="N51" s="164"/>
    </row>
    <row r="52" spans="1:14" ht="25.5" customHeight="1" thickBot="1" x14ac:dyDescent="0.45">
      <c r="A52" s="8"/>
      <c r="B52" s="174"/>
      <c r="C52" s="86" t="s">
        <v>22</v>
      </c>
      <c r="D52" s="86">
        <f>$D$25</f>
        <v>0</v>
      </c>
      <c r="E52" s="23"/>
      <c r="F52" s="23"/>
      <c r="G52" s="23"/>
      <c r="H52" s="23"/>
      <c r="I52" s="23"/>
      <c r="J52" s="23"/>
      <c r="K52" s="23"/>
      <c r="L52" s="25">
        <f>SUM(E52:K52)*3</f>
        <v>0</v>
      </c>
      <c r="M52" s="162"/>
      <c r="N52" s="165"/>
    </row>
    <row r="53" spans="1:14" ht="25.5" customHeight="1" thickBot="1" x14ac:dyDescent="0.45">
      <c r="A53" s="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</row>
    <row r="54" spans="1:14" ht="25.5" customHeight="1" thickBot="1" x14ac:dyDescent="0.6">
      <c r="A54" s="9"/>
      <c r="B54" s="166" t="s">
        <v>68</v>
      </c>
      <c r="C54" s="167"/>
      <c r="D54" s="150" t="s">
        <v>69</v>
      </c>
      <c r="E54" s="203" t="s">
        <v>82</v>
      </c>
      <c r="F54" s="204"/>
      <c r="G54" s="204"/>
      <c r="H54" s="204"/>
      <c r="I54" s="204"/>
      <c r="J54" s="204"/>
      <c r="K54" s="205"/>
      <c r="L54" s="34"/>
      <c r="M54" s="35"/>
      <c r="N54" s="36"/>
    </row>
    <row r="55" spans="1:14" ht="25.5" customHeight="1" thickBot="1" x14ac:dyDescent="0.6">
      <c r="A55" s="15" t="s">
        <v>70</v>
      </c>
      <c r="B55" s="168" t="s">
        <v>71</v>
      </c>
      <c r="C55" s="169"/>
      <c r="D55" s="37" t="s">
        <v>72</v>
      </c>
      <c r="E55" s="26">
        <f>(SUM(E30,E34,E38,E42,E46,E50)*1+SUM(E31,E35,E39,E43,E47,E51)*2+SUM(E32,E36,E40,E44,E48,E52)*3)/1</f>
        <v>0</v>
      </c>
      <c r="F55" s="26">
        <f>(SUM(E30,F30,E34,F34,E38,F38,E42,F42,E46,F46,E50,F50)*1+SUM(E31,F31,E35,F35,E39,F39,E43,F43,E47,F47,E51,F51)*2+SUM(E32,F32,E36,F36,E40,F40,E44,F44,E48,F48,E52,F52)*3)/2</f>
        <v>0</v>
      </c>
      <c r="G55" s="26">
        <f>(SUM(E30:F30,G30,E34:F34,G34,E38:F38,G38,E42:F42,G42,E46:F46,G46,E50:F50,G50)*1+SUM(E31:F31,G31,E35:F35,G35,E39:F39,G39,E43:F43,G43,E47:F47,G47,E51:F51,G51)*2+SUM(E32:F32,G32,E36:F36,G36,E40:F40,G40,E44:F44,G44,E48:F48,G48,E52:F52,G52)*3)/3</f>
        <v>0</v>
      </c>
      <c r="H55" s="26">
        <f>(SUM(E30:G30,H30,E34:G34,H34,E38:G38,H38,E42:G42,H42,E46:G46,H46,E50:G50,H50)*1+SUM(E31:G31,H31,E35:G35,H35,E39:G39,H39,E43:G43,H43,E47:G47,H47,E51:G51,H51)*2+SUM(E32:G32,H32,E36:G36,H36,E40:G40,H40,E44:G44,H44,E48:G48,H48,E52:G52,H52)*3)/4</f>
        <v>0</v>
      </c>
      <c r="I55" s="26">
        <f>(SUM(E30:H30,I30,E34:H34,I34,E38:H38,I38,E42:H42,I42,E46:H46,I46,E50:H50,I50)*1+SUM(E31:H31,I31,E35:H35,I35,E39:H39,I39,E43:H43,I43,E47:H47,I47,E51:H51,I51)*2+SUM(E32:H32,I32,E36:H36,I36,E40:H40,I40,E44:H44,I44,E48:H48,I48,E52:H52,I52)*3)/5</f>
        <v>0</v>
      </c>
      <c r="J55" s="26">
        <f>(SUM(E30:I30,J30,E34:I34,J34,E38:I38,J38,E42:I42,J42,E46:I46,J46,E50:I50,J50)*1+SUM(E31:I31,J31,E35:I35,J35,E39:I39,J39,E43:I43,J43,E47:I47,J47,E51:I51,J51)*2+SUM(E32:I32,J32,E36:I36,J36,E40:I40,J40,E44:I44,J44,E48:I48,J48,E52:I52,J52)*3)/6</f>
        <v>0</v>
      </c>
      <c r="K55" s="26">
        <f>(SUM(E30:J30,K30,E34:J34,K34,E38:J38,K38,E42:J42,K42,E46:J46,K46,E50:J50,K50)*1+SUM(E31:J31,K31,E35:J35,K35,E39:J39,K39,E43:J43,K43,E47:J47,K47,E51:J51,K51)*2+SUM(E32:J32,K32,E36:J36,K36,E40:J40,K40,E44:J44,K44,E48:J48,K48,E52:J52,K52)*3)/7</f>
        <v>0</v>
      </c>
      <c r="L55" s="38"/>
      <c r="M55" s="35"/>
      <c r="N55" s="36"/>
    </row>
    <row r="56" spans="1:14" ht="25.5" customHeight="1" thickBot="1" x14ac:dyDescent="0.6">
      <c r="A56" s="10"/>
      <c r="B56" s="170" t="s">
        <v>73</v>
      </c>
      <c r="C56" s="171"/>
      <c r="D56" s="150" t="s">
        <v>74</v>
      </c>
      <c r="E56" s="26">
        <f t="shared" ref="E56:K56" si="2">(SUM(E30,E34,E38,E42,E46,E50)*1+SUM(E31,E35,E39,E43,E47,E51)*2+SUM(E32,E36,E40,E44,E48,E52)*3)/1</f>
        <v>0</v>
      </c>
      <c r="F56" s="26">
        <f t="shared" si="2"/>
        <v>0</v>
      </c>
      <c r="G56" s="26">
        <f t="shared" si="2"/>
        <v>0</v>
      </c>
      <c r="H56" s="26">
        <f t="shared" si="2"/>
        <v>0</v>
      </c>
      <c r="I56" s="26">
        <f t="shared" si="2"/>
        <v>0</v>
      </c>
      <c r="J56" s="26">
        <f t="shared" si="2"/>
        <v>0</v>
      </c>
      <c r="K56" s="26">
        <f t="shared" si="2"/>
        <v>0</v>
      </c>
      <c r="L56" s="38"/>
      <c r="M56" s="39"/>
      <c r="N56" s="40"/>
    </row>
    <row r="57" spans="1:14" ht="25.5" customHeight="1" x14ac:dyDescent="0.4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5.5" customHeight="1" x14ac:dyDescent="0.4">
      <c r="A58" s="178">
        <f>E60</f>
        <v>44074</v>
      </c>
      <c r="B58" s="178"/>
      <c r="C58" s="71" t="s">
        <v>63</v>
      </c>
      <c r="D58" s="72">
        <f>K60</f>
        <v>44080</v>
      </c>
      <c r="E58" s="18"/>
      <c r="F58" s="18"/>
      <c r="G58" s="18"/>
      <c r="H58" s="19"/>
      <c r="I58" s="19"/>
      <c r="J58" s="19"/>
      <c r="K58" s="19"/>
      <c r="L58" s="19"/>
      <c r="M58" s="19"/>
      <c r="N58" s="19"/>
    </row>
    <row r="59" spans="1:14" ht="25.5" customHeight="1" thickBot="1" x14ac:dyDescent="0.45">
      <c r="A59" s="148"/>
      <c r="B59" s="92"/>
      <c r="C59" s="92"/>
      <c r="D59" s="94"/>
      <c r="E59" s="20">
        <f>E60</f>
        <v>44074</v>
      </c>
      <c r="F59" s="20">
        <f t="shared" ref="F59:K59" si="3">F60</f>
        <v>44075</v>
      </c>
      <c r="G59" s="20">
        <f>G60</f>
        <v>44076</v>
      </c>
      <c r="H59" s="20">
        <f t="shared" si="3"/>
        <v>44077</v>
      </c>
      <c r="I59" s="20">
        <f t="shared" si="3"/>
        <v>44078</v>
      </c>
      <c r="J59" s="20">
        <f t="shared" si="3"/>
        <v>44079</v>
      </c>
      <c r="K59" s="20">
        <f t="shared" si="3"/>
        <v>44080</v>
      </c>
      <c r="L59" s="4"/>
      <c r="M59" s="4"/>
      <c r="N59" s="13"/>
    </row>
    <row r="60" spans="1:14" ht="25.5" customHeight="1" thickBot="1" x14ac:dyDescent="0.45">
      <c r="A60" s="7"/>
      <c r="B60" s="52" t="s">
        <v>64</v>
      </c>
      <c r="C60" s="53" t="s">
        <v>14</v>
      </c>
      <c r="D60" s="54" t="s">
        <v>15</v>
      </c>
      <c r="E60" s="17">
        <f>K29+1</f>
        <v>44074</v>
      </c>
      <c r="F60" s="17">
        <f t="shared" ref="F60:K60" si="4">E60+1</f>
        <v>44075</v>
      </c>
      <c r="G60" s="17">
        <f t="shared" si="4"/>
        <v>44076</v>
      </c>
      <c r="H60" s="17">
        <f t="shared" si="4"/>
        <v>44077</v>
      </c>
      <c r="I60" s="17">
        <f t="shared" si="4"/>
        <v>44078</v>
      </c>
      <c r="J60" s="17">
        <f t="shared" si="4"/>
        <v>44079</v>
      </c>
      <c r="K60" s="17">
        <f t="shared" si="4"/>
        <v>44080</v>
      </c>
      <c r="L60" s="5" t="s">
        <v>65</v>
      </c>
      <c r="M60" s="5" t="s">
        <v>66</v>
      </c>
      <c r="N60" s="16" t="s">
        <v>67</v>
      </c>
    </row>
    <row r="61" spans="1:14" ht="25.5" customHeight="1" thickBot="1" x14ac:dyDescent="0.45">
      <c r="A61" s="8"/>
      <c r="B61" s="182">
        <f>N30</f>
        <v>0</v>
      </c>
      <c r="C61" s="86" t="s">
        <v>17</v>
      </c>
      <c r="D61" s="86">
        <f>$D$3</f>
        <v>0</v>
      </c>
      <c r="E61" s="24"/>
      <c r="F61" s="24"/>
      <c r="G61" s="24"/>
      <c r="H61" s="24"/>
      <c r="I61" s="24"/>
      <c r="J61" s="24"/>
      <c r="K61" s="24"/>
      <c r="L61" s="25">
        <f>SUM(E61:K61)*1</f>
        <v>0</v>
      </c>
      <c r="M61" s="160">
        <f>SUM(L61:L63)</f>
        <v>0</v>
      </c>
      <c r="N61" s="163">
        <f>SUM(B61,M61)</f>
        <v>0</v>
      </c>
    </row>
    <row r="62" spans="1:14" ht="25.5" customHeight="1" thickBot="1" x14ac:dyDescent="0.45">
      <c r="A62" s="106">
        <f>A31</f>
        <v>0</v>
      </c>
      <c r="B62" s="183"/>
      <c r="C62" s="86" t="s">
        <v>20</v>
      </c>
      <c r="D62" s="86">
        <f>$D$4</f>
        <v>0</v>
      </c>
      <c r="E62" s="27"/>
      <c r="F62" s="27"/>
      <c r="G62" s="27"/>
      <c r="H62" s="27"/>
      <c r="I62" s="27"/>
      <c r="J62" s="27"/>
      <c r="K62" s="27"/>
      <c r="L62" s="25">
        <f>SUM(E62:K62)*2</f>
        <v>0</v>
      </c>
      <c r="M62" s="161"/>
      <c r="N62" s="164"/>
    </row>
    <row r="63" spans="1:14" ht="25.5" customHeight="1" thickBot="1" x14ac:dyDescent="0.45">
      <c r="A63" s="22"/>
      <c r="B63" s="184"/>
      <c r="C63" s="86" t="s">
        <v>22</v>
      </c>
      <c r="D63" s="86">
        <f>$D$5</f>
        <v>0</v>
      </c>
      <c r="E63" s="27"/>
      <c r="F63" s="27"/>
      <c r="G63" s="27"/>
      <c r="H63" s="27"/>
      <c r="I63" s="27"/>
      <c r="J63" s="27"/>
      <c r="K63" s="27"/>
      <c r="L63" s="25">
        <f>SUM(E63:K63)*3</f>
        <v>0</v>
      </c>
      <c r="M63" s="162"/>
      <c r="N63" s="165"/>
    </row>
    <row r="64" spans="1:14" ht="25.5" customHeight="1" thickBot="1" x14ac:dyDescent="0.45">
      <c r="A64" s="22"/>
      <c r="B64" s="28"/>
      <c r="C64" s="95"/>
      <c r="D64" s="22"/>
      <c r="E64" s="29"/>
      <c r="F64" s="29"/>
      <c r="G64" s="29"/>
      <c r="H64" s="29"/>
      <c r="I64" s="29"/>
      <c r="J64" s="29"/>
      <c r="K64" s="21"/>
      <c r="L64" s="29"/>
      <c r="M64" s="28"/>
      <c r="N64" s="30"/>
    </row>
    <row r="65" spans="1:14" ht="25.5" customHeight="1" thickBot="1" x14ac:dyDescent="0.45">
      <c r="A65" s="22"/>
      <c r="B65" s="185">
        <f>N34</f>
        <v>0</v>
      </c>
      <c r="C65" s="86" t="s">
        <v>17</v>
      </c>
      <c r="D65" s="86">
        <f>$D$7</f>
        <v>0</v>
      </c>
      <c r="E65" s="23"/>
      <c r="F65" s="23"/>
      <c r="G65" s="23"/>
      <c r="H65" s="23"/>
      <c r="I65" s="23"/>
      <c r="J65" s="23"/>
      <c r="K65" s="23"/>
      <c r="L65" s="25">
        <f>SUM(E65:K65)*1</f>
        <v>0</v>
      </c>
      <c r="M65" s="160">
        <f>SUM(L65:L67)</f>
        <v>0</v>
      </c>
      <c r="N65" s="163">
        <f>SUM(B65,M65)</f>
        <v>0</v>
      </c>
    </row>
    <row r="66" spans="1:14" ht="25.5" customHeight="1" thickBot="1" x14ac:dyDescent="0.45">
      <c r="A66" s="107">
        <f>A35</f>
        <v>0</v>
      </c>
      <c r="B66" s="186"/>
      <c r="C66" s="86" t="s">
        <v>20</v>
      </c>
      <c r="D66" s="86">
        <f>$D$8</f>
        <v>0</v>
      </c>
      <c r="E66" s="23"/>
      <c r="F66" s="23"/>
      <c r="G66" s="23"/>
      <c r="H66" s="23"/>
      <c r="I66" s="23"/>
      <c r="J66" s="23"/>
      <c r="K66" s="23"/>
      <c r="L66" s="25">
        <f>SUM(E66:K66)*2</f>
        <v>0</v>
      </c>
      <c r="M66" s="161"/>
      <c r="N66" s="164"/>
    </row>
    <row r="67" spans="1:14" ht="25.5" customHeight="1" thickBot="1" x14ac:dyDescent="0.45">
      <c r="A67" s="22"/>
      <c r="B67" s="187"/>
      <c r="C67" s="86" t="s">
        <v>22</v>
      </c>
      <c r="D67" s="86">
        <f>$D$9</f>
        <v>0</v>
      </c>
      <c r="E67" s="23"/>
      <c r="F67" s="23"/>
      <c r="G67" s="23"/>
      <c r="H67" s="23"/>
      <c r="I67" s="23"/>
      <c r="J67" s="23"/>
      <c r="K67" s="23"/>
      <c r="L67" s="25">
        <f>SUM(E67:K67)*3</f>
        <v>0</v>
      </c>
      <c r="M67" s="162"/>
      <c r="N67" s="165"/>
    </row>
    <row r="68" spans="1:14" ht="25.5" customHeight="1" thickBot="1" x14ac:dyDescent="0.45">
      <c r="A68" s="22"/>
      <c r="B68" s="28"/>
      <c r="C68" s="95"/>
      <c r="D68" s="22"/>
      <c r="E68" s="29"/>
      <c r="F68" s="29"/>
      <c r="G68" s="29"/>
      <c r="H68" s="29"/>
      <c r="I68" s="29"/>
      <c r="J68" s="29"/>
      <c r="K68" s="21"/>
      <c r="L68" s="29"/>
      <c r="M68" s="28"/>
      <c r="N68" s="30"/>
    </row>
    <row r="69" spans="1:14" ht="25.5" customHeight="1" thickBot="1" x14ac:dyDescent="0.45">
      <c r="A69" s="22"/>
      <c r="B69" s="188">
        <f>N38</f>
        <v>0</v>
      </c>
      <c r="C69" s="86" t="s">
        <v>17</v>
      </c>
      <c r="D69" s="86">
        <f>$D$11</f>
        <v>0</v>
      </c>
      <c r="E69" s="23"/>
      <c r="F69" s="23"/>
      <c r="G69" s="23"/>
      <c r="H69" s="27"/>
      <c r="I69" s="23"/>
      <c r="J69" s="23"/>
      <c r="K69" s="23"/>
      <c r="L69" s="25">
        <f>SUM(E69:K69)*1</f>
        <v>0</v>
      </c>
      <c r="M69" s="160">
        <f>SUM(L69:L71)</f>
        <v>0</v>
      </c>
      <c r="N69" s="163">
        <f>SUM(B69,M69)</f>
        <v>0</v>
      </c>
    </row>
    <row r="70" spans="1:14" ht="25.5" customHeight="1" thickBot="1" x14ac:dyDescent="0.45">
      <c r="A70" s="108">
        <f>A39</f>
        <v>0</v>
      </c>
      <c r="B70" s="189"/>
      <c r="C70" s="86" t="s">
        <v>20</v>
      </c>
      <c r="D70" s="86">
        <f>$D$12</f>
        <v>0</v>
      </c>
      <c r="E70" s="23"/>
      <c r="F70" s="23"/>
      <c r="G70" s="23"/>
      <c r="H70" s="23"/>
      <c r="I70" s="23"/>
      <c r="J70" s="23"/>
      <c r="K70" s="23"/>
      <c r="L70" s="25">
        <f>SUM(E70:K70)*2</f>
        <v>0</v>
      </c>
      <c r="M70" s="161"/>
      <c r="N70" s="164"/>
    </row>
    <row r="71" spans="1:14" ht="25.5" customHeight="1" thickBot="1" x14ac:dyDescent="0.45">
      <c r="A71" s="22"/>
      <c r="B71" s="190"/>
      <c r="C71" s="86" t="s">
        <v>22</v>
      </c>
      <c r="D71" s="86">
        <f>$D$13</f>
        <v>0</v>
      </c>
      <c r="E71" s="23"/>
      <c r="F71" s="23"/>
      <c r="G71" s="27"/>
      <c r="H71" s="27"/>
      <c r="I71" s="27"/>
      <c r="J71" s="27"/>
      <c r="K71" s="27"/>
      <c r="L71" s="25">
        <f>SUM(E71:K71)*3</f>
        <v>0</v>
      </c>
      <c r="M71" s="162"/>
      <c r="N71" s="165"/>
    </row>
    <row r="72" spans="1:14" ht="25.5" customHeight="1" thickBot="1" x14ac:dyDescent="0.45">
      <c r="A72" s="22"/>
      <c r="B72" s="28"/>
      <c r="C72" s="95"/>
      <c r="D72" s="22"/>
      <c r="E72" s="29"/>
      <c r="F72" s="29"/>
      <c r="G72" s="29"/>
      <c r="H72" s="29"/>
      <c r="I72" s="29"/>
      <c r="J72" s="29"/>
      <c r="K72" s="21"/>
      <c r="L72" s="29"/>
      <c r="M72" s="28"/>
      <c r="N72" s="30"/>
    </row>
    <row r="73" spans="1:14" ht="25.5" customHeight="1" thickBot="1" x14ac:dyDescent="0.45">
      <c r="A73" s="22"/>
      <c r="B73" s="191">
        <f>N42</f>
        <v>0</v>
      </c>
      <c r="C73" s="86" t="s">
        <v>17</v>
      </c>
      <c r="D73" s="86">
        <f>$D$15</f>
        <v>0</v>
      </c>
      <c r="E73" s="23"/>
      <c r="F73" s="23"/>
      <c r="G73" s="27"/>
      <c r="H73" s="27"/>
      <c r="I73" s="27"/>
      <c r="J73" s="27"/>
      <c r="K73" s="27"/>
      <c r="L73" s="25">
        <f>SUM(E73:K73)*1</f>
        <v>0</v>
      </c>
      <c r="M73" s="160">
        <f>SUM(L73:L75)</f>
        <v>0</v>
      </c>
      <c r="N73" s="163">
        <f>SUM(B73,M73)</f>
        <v>0</v>
      </c>
    </row>
    <row r="74" spans="1:14" ht="25.5" customHeight="1" thickBot="1" x14ac:dyDescent="0.45">
      <c r="A74" s="109">
        <f>A43</f>
        <v>0</v>
      </c>
      <c r="B74" s="192"/>
      <c r="C74" s="86" t="s">
        <v>20</v>
      </c>
      <c r="D74" s="86">
        <f>$D$16</f>
        <v>0</v>
      </c>
      <c r="E74" s="23"/>
      <c r="F74" s="23"/>
      <c r="G74" s="23"/>
      <c r="H74" s="23"/>
      <c r="I74" s="23"/>
      <c r="J74" s="23"/>
      <c r="K74" s="23"/>
      <c r="L74" s="25">
        <f>SUM(E74:K74)*2</f>
        <v>0</v>
      </c>
      <c r="M74" s="161"/>
      <c r="N74" s="164"/>
    </row>
    <row r="75" spans="1:14" ht="25.5" customHeight="1" thickBot="1" x14ac:dyDescent="0.45">
      <c r="A75" s="22"/>
      <c r="B75" s="193"/>
      <c r="C75" s="86" t="s">
        <v>22</v>
      </c>
      <c r="D75" s="86">
        <f>$D$17</f>
        <v>0</v>
      </c>
      <c r="E75" s="23"/>
      <c r="F75" s="23"/>
      <c r="G75" s="27"/>
      <c r="H75" s="27"/>
      <c r="I75" s="27"/>
      <c r="J75" s="27"/>
      <c r="K75" s="27"/>
      <c r="L75" s="25">
        <f>SUM(E75:K75)*3</f>
        <v>0</v>
      </c>
      <c r="M75" s="162"/>
      <c r="N75" s="165"/>
    </row>
    <row r="76" spans="1:14" ht="25.5" customHeight="1" thickBot="1" x14ac:dyDescent="0.45">
      <c r="A76" s="22"/>
      <c r="B76" s="28"/>
      <c r="C76" s="95"/>
      <c r="D76" s="22"/>
      <c r="E76" s="29"/>
      <c r="F76" s="29"/>
      <c r="G76" s="29"/>
      <c r="H76" s="29"/>
      <c r="I76" s="29"/>
      <c r="J76" s="29"/>
      <c r="K76" s="21"/>
      <c r="L76" s="29"/>
      <c r="M76" s="28"/>
      <c r="N76" s="30"/>
    </row>
    <row r="77" spans="1:14" ht="25.5" customHeight="1" thickBot="1" x14ac:dyDescent="0.45">
      <c r="A77" s="22"/>
      <c r="B77" s="194">
        <f>N46</f>
        <v>0</v>
      </c>
      <c r="C77" s="86" t="s">
        <v>17</v>
      </c>
      <c r="D77" s="86">
        <f>$D$19</f>
        <v>0</v>
      </c>
      <c r="E77" s="23"/>
      <c r="F77" s="23"/>
      <c r="G77" s="27"/>
      <c r="H77" s="27"/>
      <c r="I77" s="27"/>
      <c r="J77" s="27"/>
      <c r="K77" s="27"/>
      <c r="L77" s="25">
        <f>SUM(E77:K77)*1</f>
        <v>0</v>
      </c>
      <c r="M77" s="160">
        <f>SUM(L77:L79)</f>
        <v>0</v>
      </c>
      <c r="N77" s="163">
        <f>SUM(B77,M77)</f>
        <v>0</v>
      </c>
    </row>
    <row r="78" spans="1:14" ht="25.5" customHeight="1" thickBot="1" x14ac:dyDescent="0.45">
      <c r="A78" s="110">
        <f>A47</f>
        <v>0</v>
      </c>
      <c r="B78" s="195"/>
      <c r="C78" s="86" t="s">
        <v>20</v>
      </c>
      <c r="D78" s="86">
        <f>$D$20</f>
        <v>0</v>
      </c>
      <c r="E78" s="23"/>
      <c r="F78" s="23"/>
      <c r="G78" s="27"/>
      <c r="H78" s="27"/>
      <c r="I78" s="27"/>
      <c r="J78" s="27"/>
      <c r="K78" s="27"/>
      <c r="L78" s="25">
        <f>SUM(E78:K78)*2</f>
        <v>0</v>
      </c>
      <c r="M78" s="161"/>
      <c r="N78" s="164"/>
    </row>
    <row r="79" spans="1:14" ht="25.5" customHeight="1" thickBot="1" x14ac:dyDescent="0.45">
      <c r="A79" s="22"/>
      <c r="B79" s="196"/>
      <c r="C79" s="86" t="s">
        <v>22</v>
      </c>
      <c r="D79" s="86">
        <f>$D$21</f>
        <v>0</v>
      </c>
      <c r="E79" s="23"/>
      <c r="F79" s="23"/>
      <c r="G79" s="27"/>
      <c r="H79" s="27"/>
      <c r="I79" s="27"/>
      <c r="J79" s="27"/>
      <c r="K79" s="27"/>
      <c r="L79" s="25">
        <f>SUM(E79:K79)*3</f>
        <v>0</v>
      </c>
      <c r="M79" s="162"/>
      <c r="N79" s="165"/>
    </row>
    <row r="80" spans="1:14" ht="25.5" customHeight="1" thickBot="1" x14ac:dyDescent="0.45">
      <c r="A80" s="22"/>
      <c r="B80" s="28"/>
      <c r="C80" s="95"/>
      <c r="D80" s="22"/>
      <c r="E80" s="29"/>
      <c r="F80" s="29"/>
      <c r="G80" s="29"/>
      <c r="H80" s="29"/>
      <c r="I80" s="29"/>
      <c r="J80" s="29"/>
      <c r="K80" s="21"/>
      <c r="L80" s="29"/>
      <c r="M80" s="28"/>
      <c r="N80" s="30"/>
    </row>
    <row r="81" spans="1:15" ht="25.5" customHeight="1" thickBot="1" x14ac:dyDescent="0.45">
      <c r="A81" s="22"/>
      <c r="B81" s="172">
        <f>N50</f>
        <v>0</v>
      </c>
      <c r="C81" s="86" t="s">
        <v>17</v>
      </c>
      <c r="D81" s="86">
        <f>$D$23</f>
        <v>0</v>
      </c>
      <c r="E81" s="23"/>
      <c r="F81" s="23"/>
      <c r="G81" s="23"/>
      <c r="H81" s="23"/>
      <c r="I81" s="23"/>
      <c r="J81" s="23"/>
      <c r="K81" s="23"/>
      <c r="L81" s="25">
        <f>SUM(E81:K81)*1</f>
        <v>0</v>
      </c>
      <c r="M81" s="160">
        <f>SUM(L81:L83)</f>
        <v>0</v>
      </c>
      <c r="N81" s="163">
        <f>SUM(B81,M81)</f>
        <v>0</v>
      </c>
    </row>
    <row r="82" spans="1:15" ht="25.5" customHeight="1" thickBot="1" x14ac:dyDescent="0.45">
      <c r="A82" s="111">
        <f>A51</f>
        <v>0</v>
      </c>
      <c r="B82" s="173"/>
      <c r="C82" s="86" t="s">
        <v>20</v>
      </c>
      <c r="D82" s="86">
        <f>$D$24</f>
        <v>0</v>
      </c>
      <c r="E82" s="23"/>
      <c r="F82" s="23"/>
      <c r="G82" s="23"/>
      <c r="H82" s="23"/>
      <c r="I82" s="23"/>
      <c r="J82" s="23"/>
      <c r="K82" s="23"/>
      <c r="L82" s="25">
        <f>SUM(E82:K82)*2</f>
        <v>0</v>
      </c>
      <c r="M82" s="161"/>
      <c r="N82" s="164"/>
    </row>
    <row r="83" spans="1:15" ht="25.5" customHeight="1" thickBot="1" x14ac:dyDescent="0.45">
      <c r="A83" s="8"/>
      <c r="B83" s="174"/>
      <c r="C83" s="86" t="s">
        <v>22</v>
      </c>
      <c r="D83" s="86">
        <f>$D$25</f>
        <v>0</v>
      </c>
      <c r="E83" s="23"/>
      <c r="F83" s="23"/>
      <c r="G83" s="23"/>
      <c r="H83" s="23"/>
      <c r="I83" s="23"/>
      <c r="J83" s="23"/>
      <c r="K83" s="23"/>
      <c r="L83" s="25">
        <f>SUM(E83:K83)*3</f>
        <v>0</v>
      </c>
      <c r="M83" s="162"/>
      <c r="N83" s="165"/>
    </row>
    <row r="84" spans="1:15" ht="25.5" customHeight="1" thickBot="1" x14ac:dyDescent="0.45">
      <c r="A84" s="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2"/>
      <c r="N84" s="33"/>
    </row>
    <row r="85" spans="1:15" ht="25.5" customHeight="1" thickBot="1" x14ac:dyDescent="0.6">
      <c r="A85" s="9"/>
      <c r="B85" s="166" t="s">
        <v>68</v>
      </c>
      <c r="C85" s="167"/>
      <c r="D85" s="150" t="s">
        <v>69</v>
      </c>
      <c r="E85" s="203" t="s">
        <v>82</v>
      </c>
      <c r="F85" s="204"/>
      <c r="G85" s="204"/>
      <c r="H85" s="204"/>
      <c r="I85" s="204"/>
      <c r="J85" s="204"/>
      <c r="K85" s="205"/>
      <c r="L85" s="34"/>
      <c r="M85" s="35"/>
      <c r="N85" s="36"/>
    </row>
    <row r="86" spans="1:15" ht="25.5" customHeight="1" thickBot="1" x14ac:dyDescent="0.6">
      <c r="A86" s="15" t="s">
        <v>70</v>
      </c>
      <c r="B86" s="168" t="s">
        <v>71</v>
      </c>
      <c r="C86" s="169"/>
      <c r="D86" s="37" t="s">
        <v>72</v>
      </c>
      <c r="E86" s="26">
        <f>(SUM(E61,E65,E69,E73,E77,E81)*1+SUM(E62,E66,E70,E74,E78,E82)*2+SUM(E63,E67,E71,E75,E79,E83)*3)/1</f>
        <v>0</v>
      </c>
      <c r="F86" s="26">
        <f>(SUM(E61,F61,E65,F65,E69,F69,E73,F73,E77,F77,E81,F81)*1+SUM(E62,F62,E66,F66,E70,F70,E74,F74,E78,F78,E82,F82)*2+SUM(E63,F63,E67,F67,E71,F71,E75,F75,E79,F79,E83,F83)*3)/2</f>
        <v>0</v>
      </c>
      <c r="G86" s="26">
        <f>(SUM(E61:F61,G61,E65:F65,G65,E69:F69,G69,E73:F73,G73,E77:F77,G77,E81:F81,G81)*1+SUM(E62:F62,G62,E66:F66,G66,E70:F70,G70,E74:F74,G74,E78:F78,G78,E82:F82,G82)*2+SUM(E63:F63,G63,E67:F67,G67,E71:F71,G71,E75:F75,G75,E79:F79,G79,E83:F83,G83)*3)/3</f>
        <v>0</v>
      </c>
      <c r="H86" s="26">
        <f>(SUM(E61:G61,H61,E65:G65,H65,E69:G69,H69,E73:G73,H73,E77:G77,H77,E81:G81,H81)*1+SUM(E62:G62,H62,E66:G66,H66,E70:G70,H70,E74:G74,H74,E78:G78,H78,E82:G82,H82)*2+SUM(E63:G63,H63,E67:G67,H67,E71:G71,H71,E75:G75,H75,E79:G79,H79,E83:G83,H83)*3)/4</f>
        <v>0</v>
      </c>
      <c r="I86" s="26">
        <f>(SUM(E61:H61,I61,E65:H65,I65,E69:H69,I69,E73:H73,I73,E77:H77,I77,E81:H81,I81)*1+SUM(E62:H62,I62,E66:H66,I66,E70:H70,I70,E74:H74,I74,E78:H78,I78,E82:H82,I82)*2+SUM(E63:H63,I63,E67:H67,I67,E71:H71,I71,E75:H75,I75,E79:H79,I79,E83:H83,I83)*3)/5</f>
        <v>0</v>
      </c>
      <c r="J86" s="26">
        <f>(SUM(E61:I61,J61,E65:I65,J65,E69:I69,J69,E73:I73,J73,E77:I77,J77,E81:I81,J81)*1+SUM(E62:I62,J62,E66:I66,J66,E70:I70,J70,E74:I74,J74,E78:I78,J78,E82:I82,J82)*2+SUM(E63:I63,J63,E67:I67,J67,E71:I71,J71,E75:I75,J75,E79:I79,J79,E83:I83,J83)*3)/6</f>
        <v>0</v>
      </c>
      <c r="K86" s="26">
        <f>(SUM(E61:J61,K61,E65:J65,K65,E69:J69,K69,E73:J73,K73,E77:J77,K77,E81:J81,K81)*1+SUM(E62:J62,K62,E66:J66,K66,E70:J70,K70,E74:J74,K74,E78:J78,K78,E82:J82,K82)*2+SUM(E63:J63,K63,E67:J67,K67,E71:J71,K71,E75:J75,K75,E79:J79,K79,E83:J83,K83)*3)/7</f>
        <v>0</v>
      </c>
      <c r="L86" s="38"/>
      <c r="M86" s="35"/>
      <c r="N86" s="36"/>
    </row>
    <row r="87" spans="1:15" ht="25.5" customHeight="1" thickBot="1" x14ac:dyDescent="0.6">
      <c r="A87" s="10"/>
      <c r="B87" s="170" t="s">
        <v>73</v>
      </c>
      <c r="C87" s="171"/>
      <c r="D87" s="150" t="s">
        <v>74</v>
      </c>
      <c r="E87" s="26">
        <f t="shared" ref="E87:K87" si="5">(SUM(E61,E65,E69,E73,E77,E81)*1+SUM(E62,E66,E70,E74,E78,E82)*2+SUM(E63,E67,E71,E75,E79,E83)*3)/1</f>
        <v>0</v>
      </c>
      <c r="F87" s="26">
        <f t="shared" si="5"/>
        <v>0</v>
      </c>
      <c r="G87" s="26">
        <f t="shared" si="5"/>
        <v>0</v>
      </c>
      <c r="H87" s="26">
        <f t="shared" si="5"/>
        <v>0</v>
      </c>
      <c r="I87" s="26">
        <f t="shared" si="5"/>
        <v>0</v>
      </c>
      <c r="J87" s="26">
        <f t="shared" si="5"/>
        <v>0</v>
      </c>
      <c r="K87" s="26">
        <f t="shared" si="5"/>
        <v>0</v>
      </c>
      <c r="L87" s="38"/>
      <c r="M87" s="39"/>
      <c r="N87" s="40"/>
    </row>
    <row r="88" spans="1:15" ht="25.5" customHeight="1" x14ac:dyDescent="0.4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5" ht="25.5" customHeight="1" x14ac:dyDescent="0.4">
      <c r="A89" s="178">
        <f>E91</f>
        <v>44081</v>
      </c>
      <c r="B89" s="178"/>
      <c r="C89" s="71" t="s">
        <v>63</v>
      </c>
      <c r="D89" s="72">
        <f>K91</f>
        <v>44087</v>
      </c>
      <c r="E89" s="18"/>
      <c r="F89" s="18"/>
      <c r="G89" s="18"/>
      <c r="H89" s="19"/>
      <c r="I89" s="19"/>
      <c r="J89" s="19"/>
      <c r="K89" s="19"/>
      <c r="L89" s="19"/>
      <c r="M89" s="19"/>
      <c r="N89" s="19"/>
    </row>
    <row r="90" spans="1:15" ht="25.5" customHeight="1" thickBot="1" x14ac:dyDescent="0.45">
      <c r="A90" s="148"/>
      <c r="B90" s="92"/>
      <c r="C90" s="92"/>
      <c r="D90" s="94"/>
      <c r="E90" s="20">
        <f>E91</f>
        <v>44081</v>
      </c>
      <c r="F90" s="20">
        <f t="shared" ref="F90:K90" si="6">F91</f>
        <v>44082</v>
      </c>
      <c r="G90" s="20">
        <f>G91</f>
        <v>44083</v>
      </c>
      <c r="H90" s="20">
        <f t="shared" si="6"/>
        <v>44084</v>
      </c>
      <c r="I90" s="20">
        <f t="shared" si="6"/>
        <v>44085</v>
      </c>
      <c r="J90" s="20">
        <f t="shared" si="6"/>
        <v>44086</v>
      </c>
      <c r="K90" s="20">
        <f t="shared" si="6"/>
        <v>44087</v>
      </c>
      <c r="L90" s="4"/>
      <c r="M90" s="4"/>
      <c r="N90" s="13"/>
    </row>
    <row r="91" spans="1:15" ht="25.5" customHeight="1" thickBot="1" x14ac:dyDescent="0.45">
      <c r="A91" s="7"/>
      <c r="B91" s="52" t="s">
        <v>64</v>
      </c>
      <c r="C91" s="53" t="s">
        <v>14</v>
      </c>
      <c r="D91" s="54" t="s">
        <v>15</v>
      </c>
      <c r="E91" s="17">
        <f>K60+1</f>
        <v>44081</v>
      </c>
      <c r="F91" s="17">
        <f t="shared" ref="F91:K91" si="7">E91+1</f>
        <v>44082</v>
      </c>
      <c r="G91" s="17">
        <f t="shared" si="7"/>
        <v>44083</v>
      </c>
      <c r="H91" s="17">
        <f t="shared" si="7"/>
        <v>44084</v>
      </c>
      <c r="I91" s="17">
        <f t="shared" si="7"/>
        <v>44085</v>
      </c>
      <c r="J91" s="17">
        <f t="shared" si="7"/>
        <v>44086</v>
      </c>
      <c r="K91" s="17">
        <f t="shared" si="7"/>
        <v>44087</v>
      </c>
      <c r="L91" s="5" t="s">
        <v>65</v>
      </c>
      <c r="M91" s="5" t="s">
        <v>66</v>
      </c>
      <c r="N91" s="16" t="s">
        <v>67</v>
      </c>
    </row>
    <row r="92" spans="1:15" ht="25.5" customHeight="1" thickBot="1" x14ac:dyDescent="0.45">
      <c r="A92" s="8"/>
      <c r="B92" s="182">
        <f>N61</f>
        <v>0</v>
      </c>
      <c r="C92" s="86" t="s">
        <v>17</v>
      </c>
      <c r="D92" s="86">
        <f>$D$3</f>
        <v>0</v>
      </c>
      <c r="E92" s="24"/>
      <c r="F92" s="24"/>
      <c r="G92" s="24"/>
      <c r="H92" s="24"/>
      <c r="I92" s="24"/>
      <c r="J92" s="24"/>
      <c r="K92" s="24"/>
      <c r="L92" s="25">
        <f>SUM(E92:K92)*1</f>
        <v>0</v>
      </c>
      <c r="M92" s="160">
        <f>SUM(L92:L94)</f>
        <v>0</v>
      </c>
      <c r="N92" s="163">
        <f>SUM(B92,M92)</f>
        <v>0</v>
      </c>
    </row>
    <row r="93" spans="1:15" ht="25.5" customHeight="1" thickBot="1" x14ac:dyDescent="0.45">
      <c r="A93" s="106">
        <f>A62</f>
        <v>0</v>
      </c>
      <c r="B93" s="183"/>
      <c r="C93" s="86" t="s">
        <v>20</v>
      </c>
      <c r="D93" s="86">
        <f>$D$4</f>
        <v>0</v>
      </c>
      <c r="E93" s="27"/>
      <c r="F93" s="27"/>
      <c r="G93" s="27"/>
      <c r="H93" s="27"/>
      <c r="I93" s="27"/>
      <c r="J93" s="27"/>
      <c r="K93" s="27"/>
      <c r="L93" s="25">
        <f>SUM(E93:K93)*2</f>
        <v>0</v>
      </c>
      <c r="M93" s="161"/>
      <c r="N93" s="164"/>
    </row>
    <row r="94" spans="1:15" ht="25.5" customHeight="1" thickBot="1" x14ac:dyDescent="0.45">
      <c r="A94" s="8"/>
      <c r="B94" s="184"/>
      <c r="C94" s="86" t="s">
        <v>22</v>
      </c>
      <c r="D94" s="86">
        <f>$D$5</f>
        <v>0</v>
      </c>
      <c r="E94" s="27"/>
      <c r="F94" s="27"/>
      <c r="G94" s="27"/>
      <c r="H94" s="27"/>
      <c r="I94" s="27"/>
      <c r="J94" s="27"/>
      <c r="K94" s="27"/>
      <c r="L94" s="25">
        <f>SUM(E94:K94)*3</f>
        <v>0</v>
      </c>
      <c r="M94" s="162"/>
      <c r="N94" s="165"/>
      <c r="O94" s="1"/>
    </row>
    <row r="95" spans="1:15" ht="25.5" customHeight="1" thickBot="1" x14ac:dyDescent="0.45">
      <c r="A95" s="22"/>
      <c r="B95" s="28"/>
      <c r="C95" s="95"/>
      <c r="D95" s="22"/>
      <c r="E95" s="29"/>
      <c r="F95" s="29"/>
      <c r="G95" s="29"/>
      <c r="H95" s="29"/>
      <c r="I95" s="29"/>
      <c r="J95" s="29"/>
      <c r="K95" s="21"/>
      <c r="L95" s="29"/>
      <c r="M95" s="28"/>
      <c r="N95" s="30"/>
    </row>
    <row r="96" spans="1:15" ht="25.5" customHeight="1" thickBot="1" x14ac:dyDescent="0.45">
      <c r="A96" s="8"/>
      <c r="B96" s="185">
        <f>N65</f>
        <v>0</v>
      </c>
      <c r="C96" s="86" t="s">
        <v>17</v>
      </c>
      <c r="D96" s="86">
        <f>$D$7</f>
        <v>0</v>
      </c>
      <c r="E96" s="23"/>
      <c r="F96" s="23"/>
      <c r="G96" s="23"/>
      <c r="H96" s="23"/>
      <c r="I96" s="23"/>
      <c r="J96" s="23"/>
      <c r="K96" s="23"/>
      <c r="L96" s="25">
        <f>SUM(E96:K96)*1</f>
        <v>0</v>
      </c>
      <c r="M96" s="160">
        <f>SUM(L96:L98)</f>
        <v>0</v>
      </c>
      <c r="N96" s="163">
        <f>SUM(B96,M96)</f>
        <v>0</v>
      </c>
    </row>
    <row r="97" spans="1:14" ht="25.5" customHeight="1" thickBot="1" x14ac:dyDescent="0.45">
      <c r="A97" s="107">
        <f>A66</f>
        <v>0</v>
      </c>
      <c r="B97" s="186"/>
      <c r="C97" s="86" t="s">
        <v>20</v>
      </c>
      <c r="D97" s="86">
        <f>$D$8</f>
        <v>0</v>
      </c>
      <c r="E97" s="23"/>
      <c r="F97" s="23"/>
      <c r="G97" s="23"/>
      <c r="H97" s="23"/>
      <c r="I97" s="23"/>
      <c r="J97" s="23"/>
      <c r="K97" s="23"/>
      <c r="L97" s="25">
        <f>SUM(E97:K97)*2</f>
        <v>0</v>
      </c>
      <c r="M97" s="161"/>
      <c r="N97" s="164"/>
    </row>
    <row r="98" spans="1:14" ht="25.5" customHeight="1" thickBot="1" x14ac:dyDescent="0.45">
      <c r="A98" s="8"/>
      <c r="B98" s="187"/>
      <c r="C98" s="86" t="s">
        <v>22</v>
      </c>
      <c r="D98" s="86">
        <f>$D$9</f>
        <v>0</v>
      </c>
      <c r="E98" s="23"/>
      <c r="F98" s="23"/>
      <c r="G98" s="23"/>
      <c r="H98" s="23"/>
      <c r="I98" s="23"/>
      <c r="J98" s="23"/>
      <c r="K98" s="23"/>
      <c r="L98" s="25">
        <f>SUM(E98:K98)*3</f>
        <v>0</v>
      </c>
      <c r="M98" s="162"/>
      <c r="N98" s="165"/>
    </row>
    <row r="99" spans="1:14" ht="25.5" customHeight="1" thickBot="1" x14ac:dyDescent="0.45">
      <c r="A99" s="22"/>
      <c r="B99" s="28"/>
      <c r="C99" s="95"/>
      <c r="D99" s="22"/>
      <c r="E99" s="29"/>
      <c r="F99" s="29"/>
      <c r="G99" s="29"/>
      <c r="H99" s="29"/>
      <c r="I99" s="29"/>
      <c r="J99" s="29"/>
      <c r="K99" s="21"/>
      <c r="L99" s="29"/>
      <c r="M99" s="28"/>
      <c r="N99" s="30"/>
    </row>
    <row r="100" spans="1:14" ht="25.5" customHeight="1" thickBot="1" x14ac:dyDescent="0.45">
      <c r="A100" s="8"/>
      <c r="B100" s="188">
        <f>N69</f>
        <v>0</v>
      </c>
      <c r="C100" s="86" t="s">
        <v>17</v>
      </c>
      <c r="D100" s="86">
        <f>$D$11</f>
        <v>0</v>
      </c>
      <c r="E100" s="23"/>
      <c r="F100" s="23"/>
      <c r="G100" s="23"/>
      <c r="H100" s="27"/>
      <c r="I100" s="23"/>
      <c r="J100" s="23"/>
      <c r="K100" s="23"/>
      <c r="L100" s="25">
        <f>SUM(E100:K100)*1</f>
        <v>0</v>
      </c>
      <c r="M100" s="160">
        <f>SUM(L100:L102)</f>
        <v>0</v>
      </c>
      <c r="N100" s="163">
        <f>SUM(B100,M100)</f>
        <v>0</v>
      </c>
    </row>
    <row r="101" spans="1:14" ht="25.5" customHeight="1" thickBot="1" x14ac:dyDescent="0.45">
      <c r="A101" s="108">
        <f>A70</f>
        <v>0</v>
      </c>
      <c r="B101" s="189"/>
      <c r="C101" s="86" t="s">
        <v>20</v>
      </c>
      <c r="D101" s="86">
        <f>$D$12</f>
        <v>0</v>
      </c>
      <c r="E101" s="23"/>
      <c r="F101" s="23"/>
      <c r="G101" s="23"/>
      <c r="H101" s="23"/>
      <c r="I101" s="23"/>
      <c r="J101" s="23"/>
      <c r="K101" s="23"/>
      <c r="L101" s="25">
        <f>SUM(E101:K101)*2</f>
        <v>0</v>
      </c>
      <c r="M101" s="161"/>
      <c r="N101" s="164"/>
    </row>
    <row r="102" spans="1:14" ht="25.5" customHeight="1" thickBot="1" x14ac:dyDescent="0.45">
      <c r="A102" s="8"/>
      <c r="B102" s="190"/>
      <c r="C102" s="86" t="s">
        <v>22</v>
      </c>
      <c r="D102" s="86">
        <f>$D$13</f>
        <v>0</v>
      </c>
      <c r="E102" s="23"/>
      <c r="F102" s="23"/>
      <c r="G102" s="27"/>
      <c r="H102" s="27"/>
      <c r="I102" s="27"/>
      <c r="J102" s="27"/>
      <c r="K102" s="27"/>
      <c r="L102" s="25">
        <f>SUM(E102:K102)*3</f>
        <v>0</v>
      </c>
      <c r="M102" s="162"/>
      <c r="N102" s="165"/>
    </row>
    <row r="103" spans="1:14" ht="25.5" customHeight="1" thickBot="1" x14ac:dyDescent="0.45">
      <c r="A103" s="22"/>
      <c r="B103" s="28"/>
      <c r="C103" s="95"/>
      <c r="D103" s="22"/>
      <c r="E103" s="29"/>
      <c r="F103" s="29"/>
      <c r="G103" s="29"/>
      <c r="H103" s="29"/>
      <c r="I103" s="29"/>
      <c r="J103" s="29"/>
      <c r="K103" s="21"/>
      <c r="L103" s="29"/>
      <c r="M103" s="28"/>
      <c r="N103" s="30"/>
    </row>
    <row r="104" spans="1:14" ht="25.5" customHeight="1" thickBot="1" x14ac:dyDescent="0.45">
      <c r="A104" s="8"/>
      <c r="B104" s="191">
        <f>N73</f>
        <v>0</v>
      </c>
      <c r="C104" s="86" t="s">
        <v>17</v>
      </c>
      <c r="D104" s="86">
        <f>$D$15</f>
        <v>0</v>
      </c>
      <c r="E104" s="23"/>
      <c r="F104" s="23"/>
      <c r="G104" s="27"/>
      <c r="H104" s="27"/>
      <c r="I104" s="27"/>
      <c r="J104" s="27"/>
      <c r="K104" s="27"/>
      <c r="L104" s="25">
        <f>SUM(E104:K104)*1</f>
        <v>0</v>
      </c>
      <c r="M104" s="160">
        <f>SUM(L104:L106)</f>
        <v>0</v>
      </c>
      <c r="N104" s="163">
        <f>SUM(B104,M104)</f>
        <v>0</v>
      </c>
    </row>
    <row r="105" spans="1:14" ht="25.5" customHeight="1" thickBot="1" x14ac:dyDescent="0.45">
      <c r="A105" s="109">
        <f>A74</f>
        <v>0</v>
      </c>
      <c r="B105" s="192"/>
      <c r="C105" s="86" t="s">
        <v>20</v>
      </c>
      <c r="D105" s="86">
        <f>$D$16</f>
        <v>0</v>
      </c>
      <c r="E105" s="23"/>
      <c r="F105" s="23"/>
      <c r="G105" s="23"/>
      <c r="H105" s="23"/>
      <c r="I105" s="23"/>
      <c r="J105" s="23"/>
      <c r="K105" s="23"/>
      <c r="L105" s="25">
        <f>SUM(E105:K105)*2</f>
        <v>0</v>
      </c>
      <c r="M105" s="161"/>
      <c r="N105" s="164"/>
    </row>
    <row r="106" spans="1:14" ht="25.5" customHeight="1" thickBot="1" x14ac:dyDescent="0.45">
      <c r="A106" s="8"/>
      <c r="B106" s="193"/>
      <c r="C106" s="86" t="s">
        <v>22</v>
      </c>
      <c r="D106" s="86">
        <f>$D$17</f>
        <v>0</v>
      </c>
      <c r="E106" s="23"/>
      <c r="F106" s="23"/>
      <c r="G106" s="27"/>
      <c r="H106" s="27"/>
      <c r="I106" s="27"/>
      <c r="J106" s="27"/>
      <c r="K106" s="27"/>
      <c r="L106" s="25">
        <f>SUM(E106:K106)*3</f>
        <v>0</v>
      </c>
      <c r="M106" s="162"/>
      <c r="N106" s="165"/>
    </row>
    <row r="107" spans="1:14" ht="25.5" customHeight="1" thickBot="1" x14ac:dyDescent="0.45">
      <c r="A107" s="22"/>
      <c r="B107" s="28"/>
      <c r="C107" s="95"/>
      <c r="D107" s="22"/>
      <c r="E107" s="29"/>
      <c r="F107" s="29"/>
      <c r="G107" s="29"/>
      <c r="H107" s="29"/>
      <c r="I107" s="29"/>
      <c r="J107" s="29"/>
      <c r="K107" s="21"/>
      <c r="L107" s="29"/>
      <c r="M107" s="28"/>
      <c r="N107" s="30"/>
    </row>
    <row r="108" spans="1:14" ht="25.5" customHeight="1" thickBot="1" x14ac:dyDescent="0.45">
      <c r="A108" s="8"/>
      <c r="B108" s="194">
        <f>N77</f>
        <v>0</v>
      </c>
      <c r="C108" s="86" t="s">
        <v>17</v>
      </c>
      <c r="D108" s="86">
        <f>$D$19</f>
        <v>0</v>
      </c>
      <c r="E108" s="23"/>
      <c r="F108" s="23"/>
      <c r="G108" s="27"/>
      <c r="H108" s="27"/>
      <c r="I108" s="27"/>
      <c r="J108" s="27"/>
      <c r="K108" s="27"/>
      <c r="L108" s="25">
        <f>SUM(E108:K108)*1</f>
        <v>0</v>
      </c>
      <c r="M108" s="160">
        <f>SUM(L108:L110)</f>
        <v>0</v>
      </c>
      <c r="N108" s="163">
        <f>SUM(B108,M108)</f>
        <v>0</v>
      </c>
    </row>
    <row r="109" spans="1:14" ht="25.5" customHeight="1" thickBot="1" x14ac:dyDescent="0.45">
      <c r="A109" s="110">
        <f>A78</f>
        <v>0</v>
      </c>
      <c r="B109" s="195"/>
      <c r="C109" s="86" t="s">
        <v>20</v>
      </c>
      <c r="D109" s="86">
        <f>$D$20</f>
        <v>0</v>
      </c>
      <c r="E109" s="23"/>
      <c r="F109" s="23"/>
      <c r="G109" s="27"/>
      <c r="H109" s="27"/>
      <c r="I109" s="27"/>
      <c r="J109" s="27"/>
      <c r="K109" s="27"/>
      <c r="L109" s="25">
        <f>SUM(E109:K109)*2</f>
        <v>0</v>
      </c>
      <c r="M109" s="161"/>
      <c r="N109" s="164"/>
    </row>
    <row r="110" spans="1:14" ht="25.5" customHeight="1" thickBot="1" x14ac:dyDescent="0.45">
      <c r="A110" s="8"/>
      <c r="B110" s="196"/>
      <c r="C110" s="86" t="s">
        <v>22</v>
      </c>
      <c r="D110" s="86">
        <f>$D$21</f>
        <v>0</v>
      </c>
      <c r="E110" s="23"/>
      <c r="F110" s="23"/>
      <c r="G110" s="27"/>
      <c r="H110" s="27"/>
      <c r="I110" s="27"/>
      <c r="J110" s="27"/>
      <c r="K110" s="27"/>
      <c r="L110" s="25">
        <f>SUM(E110:K110)*3</f>
        <v>0</v>
      </c>
      <c r="M110" s="162"/>
      <c r="N110" s="165"/>
    </row>
    <row r="111" spans="1:14" ht="25.5" customHeight="1" thickBot="1" x14ac:dyDescent="0.45">
      <c r="A111" s="22"/>
      <c r="B111" s="28"/>
      <c r="C111" s="95"/>
      <c r="D111" s="22"/>
      <c r="E111" s="29"/>
      <c r="F111" s="29"/>
      <c r="G111" s="29"/>
      <c r="H111" s="29"/>
      <c r="I111" s="29"/>
      <c r="J111" s="29"/>
      <c r="K111" s="21"/>
      <c r="L111" s="29"/>
      <c r="M111" s="28"/>
      <c r="N111" s="30"/>
    </row>
    <row r="112" spans="1:14" ht="25.5" customHeight="1" thickBot="1" x14ac:dyDescent="0.45">
      <c r="A112" s="8"/>
      <c r="B112" s="172">
        <f>N81</f>
        <v>0</v>
      </c>
      <c r="C112" s="86" t="s">
        <v>17</v>
      </c>
      <c r="D112" s="86">
        <f>$D$23</f>
        <v>0</v>
      </c>
      <c r="E112" s="23"/>
      <c r="F112" s="23"/>
      <c r="G112" s="23"/>
      <c r="H112" s="23"/>
      <c r="I112" s="23"/>
      <c r="J112" s="23"/>
      <c r="K112" s="23"/>
      <c r="L112" s="25">
        <f>SUM(E112:K112)*1</f>
        <v>0</v>
      </c>
      <c r="M112" s="160">
        <f>SUM(L112:L114)</f>
        <v>0</v>
      </c>
      <c r="N112" s="163">
        <f>SUM(B112,M112)</f>
        <v>0</v>
      </c>
    </row>
    <row r="113" spans="1:15" ht="25.5" customHeight="1" thickBot="1" x14ac:dyDescent="0.45">
      <c r="A113" s="111">
        <f>A82</f>
        <v>0</v>
      </c>
      <c r="B113" s="173"/>
      <c r="C113" s="86" t="s">
        <v>20</v>
      </c>
      <c r="D113" s="86">
        <f>$D$24</f>
        <v>0</v>
      </c>
      <c r="E113" s="23"/>
      <c r="F113" s="23"/>
      <c r="G113" s="23"/>
      <c r="H113" s="23"/>
      <c r="I113" s="23"/>
      <c r="J113" s="23"/>
      <c r="K113" s="23"/>
      <c r="L113" s="25">
        <f>SUM(E113:K113)*2</f>
        <v>0</v>
      </c>
      <c r="M113" s="161"/>
      <c r="N113" s="164"/>
    </row>
    <row r="114" spans="1:15" ht="25.5" customHeight="1" thickBot="1" x14ac:dyDescent="0.45">
      <c r="A114" s="8"/>
      <c r="B114" s="174"/>
      <c r="C114" s="86" t="s">
        <v>22</v>
      </c>
      <c r="D114" s="86">
        <f>$D$25</f>
        <v>0</v>
      </c>
      <c r="E114" s="23"/>
      <c r="F114" s="23"/>
      <c r="G114" s="23"/>
      <c r="H114" s="23"/>
      <c r="I114" s="23"/>
      <c r="J114" s="23"/>
      <c r="K114" s="23"/>
      <c r="L114" s="25">
        <f>SUM(E114:K114)*3</f>
        <v>0</v>
      </c>
      <c r="M114" s="162"/>
      <c r="N114" s="165"/>
    </row>
    <row r="115" spans="1:15" ht="25.5" customHeight="1" thickBot="1" x14ac:dyDescent="0.45">
      <c r="A115" s="22"/>
      <c r="B115" s="28"/>
      <c r="C115" s="95"/>
      <c r="D115" s="95"/>
      <c r="E115" s="29"/>
      <c r="F115" s="29"/>
      <c r="G115" s="29"/>
      <c r="H115" s="29"/>
      <c r="I115" s="29"/>
      <c r="J115" s="29"/>
      <c r="K115" s="21"/>
      <c r="L115" s="29"/>
      <c r="M115" s="28"/>
      <c r="N115" s="30"/>
    </row>
    <row r="116" spans="1:15" ht="25.5" customHeight="1" thickBot="1" x14ac:dyDescent="0.6">
      <c r="A116" s="9"/>
      <c r="B116" s="166" t="s">
        <v>68</v>
      </c>
      <c r="C116" s="167"/>
      <c r="D116" s="150" t="s">
        <v>69</v>
      </c>
      <c r="E116" s="203" t="s">
        <v>82</v>
      </c>
      <c r="F116" s="204"/>
      <c r="G116" s="204"/>
      <c r="H116" s="204"/>
      <c r="I116" s="204"/>
      <c r="J116" s="204"/>
      <c r="K116" s="205"/>
      <c r="L116" s="34"/>
      <c r="M116" s="35"/>
      <c r="N116" s="36"/>
    </row>
    <row r="117" spans="1:15" ht="25.5" customHeight="1" thickBot="1" x14ac:dyDescent="0.6">
      <c r="A117" s="15" t="s">
        <v>70</v>
      </c>
      <c r="B117" s="168" t="s">
        <v>71</v>
      </c>
      <c r="C117" s="169"/>
      <c r="D117" s="37" t="s">
        <v>72</v>
      </c>
      <c r="E117" s="26">
        <f>(SUM(E92,E96,E100,E104,E108,E112)*1+SUM(E93,E97,E101,E105,E109,E113)*2+SUM(E94,E98,E102,E106,E110,E114)*3)/1</f>
        <v>0</v>
      </c>
      <c r="F117" s="26">
        <f>(SUM(E92,F92,E96,F96,E100,F100,E104,F104,E108,F108,E112,F112)*1+SUM(E93,F93,E97,F97,E101,F101,E105,F105,E109,F109,E113,F113)*2+SUM(E94,F94,E98,F98,E102,F102,E106,F106,E110,F110,E114,F114)*3)/2</f>
        <v>0</v>
      </c>
      <c r="G117" s="26">
        <f>(SUM(E92:F92,G92,E96:F96,G96,E100:F100,G100,E104:F104,G104,E108:F108,G108,E112:F112,G112)*1+SUM(E93:F93,G93,E97:F97,G97,E101:F101,G101,E105:F105,G105,E109:F109,G109,E113:F113,G113)*2+SUM(E94:F94,G94,E98:F98,G98,E102:F102,G102,E106:F106,G106,E110:F110,G110,E114:F114,G114)*3)/3</f>
        <v>0</v>
      </c>
      <c r="H117" s="26">
        <f>(SUM(E92:G92,H92,E96:G96,H96,E100:G100,H100,E104:G104,H104,E108:G108,H108,E112:G112,H112)*1+SUM(E93:G93,H93,E97:G97,H97,E101:G101,H101,E105:G105,H105,E109:G109,H109,E113:G113,H113)*2+SUM(E94:G94,H94,E98:G98,H98,E102:G102,H102,E106:G106,H106,E110:G110,H110,E114:G114,H114)*3)/4</f>
        <v>0</v>
      </c>
      <c r="I117" s="26">
        <f>(SUM(E92:H92,I92,E96:H96,I96,E100:H100,I100,E104:H104,I104,E108:H108,I108,E112:H112,I112)*1+SUM(E93:H93,I93,E97:H97,I97,E101:H101,I101,E105:H105,I105,E109:H109,I109,E113:H113,I113)*2+SUM(E94:H94,I94,E98:H98,I98,E102:H102,I102,E106:H106,I106,E110:H110,I110,E114:H114,I114)*3)/5</f>
        <v>0</v>
      </c>
      <c r="J117" s="26">
        <f>(SUM(E92:I92,J92,E96:I96,J96,E100:I100,J100,E104:I104,J104,E108:I108,J108,E112:I112,J112)*1+SUM(E93:I93,J93,E97:I97,J97,E101:I101,J101,E105:I105,J105,E109:I109,J109,E113:I113,J113)*2+SUM(E94:I94,J94,E98:I98,J98,E102:I102,J102,E106:I106,J106,E110:I110,J110,E114:I114,J114)*3)/6</f>
        <v>0</v>
      </c>
      <c r="K117" s="26">
        <f>(SUM(E92:J92,K92,E96:J96,K96,E100:J100,K100,E104:J104,K104,E108:J108,K108,E112:J112,K112)*1+SUM(E93:J93,K93,E97:J97,K97,E101:J101,K101,E105:J105,K105,E109:J109,K109,E113:J113,K113)*2+SUM(E94:J94,K94,E98:J98,K98,E102:J102,K102,E106:J106,K106,E110:J110,K110,E114:J114,K114)*3)/7</f>
        <v>0</v>
      </c>
      <c r="L117" s="38"/>
      <c r="M117" s="35"/>
      <c r="N117" s="36"/>
    </row>
    <row r="118" spans="1:15" ht="25.5" customHeight="1" thickBot="1" x14ac:dyDescent="0.6">
      <c r="A118" s="10"/>
      <c r="B118" s="170" t="s">
        <v>73</v>
      </c>
      <c r="C118" s="171"/>
      <c r="D118" s="150" t="s">
        <v>74</v>
      </c>
      <c r="E118" s="26">
        <f t="shared" ref="E118:K118" si="8">(SUM(E92,E96,E100,E104,E108,E112)*1+SUM(E93,E97,E101,E105,E109,E113)*2+SUM(E94,E98,E102,E106,E110,E114)*3)/1</f>
        <v>0</v>
      </c>
      <c r="F118" s="26">
        <f t="shared" si="8"/>
        <v>0</v>
      </c>
      <c r="G118" s="26">
        <f t="shared" si="8"/>
        <v>0</v>
      </c>
      <c r="H118" s="26">
        <f t="shared" si="8"/>
        <v>0</v>
      </c>
      <c r="I118" s="26">
        <f t="shared" si="8"/>
        <v>0</v>
      </c>
      <c r="J118" s="26">
        <f t="shared" si="8"/>
        <v>0</v>
      </c>
      <c r="K118" s="26">
        <f t="shared" si="8"/>
        <v>0</v>
      </c>
      <c r="L118" s="38"/>
      <c r="M118" s="39"/>
      <c r="N118" s="40"/>
    </row>
    <row r="119" spans="1:15" ht="25.5" customHeight="1" x14ac:dyDescent="0.4"/>
    <row r="120" spans="1:15" ht="25.5" customHeight="1" x14ac:dyDescent="0.4">
      <c r="A120" s="178">
        <f>E122</f>
        <v>44088</v>
      </c>
      <c r="B120" s="178"/>
      <c r="C120" s="71" t="s">
        <v>63</v>
      </c>
      <c r="D120" s="72">
        <f>K122</f>
        <v>44094</v>
      </c>
      <c r="E120" s="18"/>
      <c r="F120" s="18"/>
      <c r="G120" s="18"/>
      <c r="H120" s="19"/>
      <c r="I120" s="19"/>
      <c r="J120" s="19"/>
      <c r="K120" s="19"/>
      <c r="L120" s="19"/>
      <c r="M120" s="19"/>
      <c r="N120" s="19"/>
    </row>
    <row r="121" spans="1:15" ht="25.5" customHeight="1" thickBot="1" x14ac:dyDescent="0.45">
      <c r="A121" s="93"/>
      <c r="B121" s="92"/>
      <c r="C121" s="92"/>
      <c r="D121" s="149"/>
      <c r="E121" s="20">
        <f>E122</f>
        <v>44088</v>
      </c>
      <c r="F121" s="20">
        <f t="shared" ref="F121:K121" si="9">F122</f>
        <v>44089</v>
      </c>
      <c r="G121" s="20">
        <f>G122</f>
        <v>44090</v>
      </c>
      <c r="H121" s="20">
        <f t="shared" si="9"/>
        <v>44091</v>
      </c>
      <c r="I121" s="20">
        <f t="shared" si="9"/>
        <v>44092</v>
      </c>
      <c r="J121" s="20">
        <f t="shared" si="9"/>
        <v>44093</v>
      </c>
      <c r="K121" s="20">
        <f t="shared" si="9"/>
        <v>44094</v>
      </c>
      <c r="L121" s="4"/>
      <c r="M121" s="4"/>
      <c r="N121" s="13"/>
    </row>
    <row r="122" spans="1:15" ht="25.5" customHeight="1" thickBot="1" x14ac:dyDescent="0.45">
      <c r="A122" s="7"/>
      <c r="B122" s="52" t="s">
        <v>64</v>
      </c>
      <c r="C122" s="53" t="s">
        <v>14</v>
      </c>
      <c r="D122" s="54" t="s">
        <v>15</v>
      </c>
      <c r="E122" s="17">
        <f>K91+1</f>
        <v>44088</v>
      </c>
      <c r="F122" s="17">
        <f t="shared" ref="F122:K122" si="10">E122+1</f>
        <v>44089</v>
      </c>
      <c r="G122" s="17">
        <f t="shared" si="10"/>
        <v>44090</v>
      </c>
      <c r="H122" s="17">
        <f t="shared" si="10"/>
        <v>44091</v>
      </c>
      <c r="I122" s="17">
        <f t="shared" si="10"/>
        <v>44092</v>
      </c>
      <c r="J122" s="17">
        <f t="shared" si="10"/>
        <v>44093</v>
      </c>
      <c r="K122" s="17">
        <f t="shared" si="10"/>
        <v>44094</v>
      </c>
      <c r="L122" s="5" t="s">
        <v>65</v>
      </c>
      <c r="M122" s="5" t="s">
        <v>66</v>
      </c>
      <c r="N122" s="16" t="s">
        <v>67</v>
      </c>
    </row>
    <row r="123" spans="1:15" ht="25.5" customHeight="1" thickBot="1" x14ac:dyDescent="0.45">
      <c r="A123" s="8"/>
      <c r="B123" s="182">
        <f>N92</f>
        <v>0</v>
      </c>
      <c r="C123" s="86" t="s">
        <v>17</v>
      </c>
      <c r="D123" s="86">
        <f>$D$3</f>
        <v>0</v>
      </c>
      <c r="E123" s="24"/>
      <c r="F123" s="24"/>
      <c r="G123" s="24"/>
      <c r="H123" s="24"/>
      <c r="I123" s="24"/>
      <c r="J123" s="24"/>
      <c r="K123" s="24"/>
      <c r="L123" s="25">
        <f>SUM(E123:K123)*1</f>
        <v>0</v>
      </c>
      <c r="M123" s="160">
        <f>SUM(L123:L125)</f>
        <v>0</v>
      </c>
      <c r="N123" s="163">
        <f>SUM(B123,M123)</f>
        <v>0</v>
      </c>
      <c r="O123" s="1"/>
    </row>
    <row r="124" spans="1:15" ht="25.5" customHeight="1" thickBot="1" x14ac:dyDescent="0.45">
      <c r="A124" s="106">
        <f>A93</f>
        <v>0</v>
      </c>
      <c r="B124" s="183"/>
      <c r="C124" s="86" t="s">
        <v>20</v>
      </c>
      <c r="D124" s="86">
        <f>$D$4</f>
        <v>0</v>
      </c>
      <c r="E124" s="27"/>
      <c r="F124" s="27"/>
      <c r="G124" s="27"/>
      <c r="H124" s="27"/>
      <c r="I124" s="27"/>
      <c r="J124" s="27"/>
      <c r="K124" s="27"/>
      <c r="L124" s="25">
        <f>SUM(E124:K124)*2</f>
        <v>0</v>
      </c>
      <c r="M124" s="161"/>
      <c r="N124" s="164"/>
    </row>
    <row r="125" spans="1:15" ht="25.5" customHeight="1" thickBot="1" x14ac:dyDescent="0.45">
      <c r="A125" s="22"/>
      <c r="B125" s="184"/>
      <c r="C125" s="86" t="s">
        <v>22</v>
      </c>
      <c r="D125" s="86">
        <f>$D$5</f>
        <v>0</v>
      </c>
      <c r="E125" s="27"/>
      <c r="F125" s="27"/>
      <c r="G125" s="27"/>
      <c r="H125" s="27"/>
      <c r="I125" s="27"/>
      <c r="J125" s="27"/>
      <c r="K125" s="27"/>
      <c r="L125" s="25">
        <f>SUM(E125:K125)*3</f>
        <v>0</v>
      </c>
      <c r="M125" s="162"/>
      <c r="N125" s="165"/>
    </row>
    <row r="126" spans="1:15" ht="25.5" customHeight="1" thickBot="1" x14ac:dyDescent="0.45">
      <c r="A126" s="22"/>
      <c r="B126" s="28"/>
      <c r="C126" s="95"/>
      <c r="D126" s="22"/>
      <c r="E126" s="29"/>
      <c r="F126" s="29"/>
      <c r="G126" s="29"/>
      <c r="H126" s="29"/>
      <c r="I126" s="29"/>
      <c r="J126" s="29"/>
      <c r="K126" s="21"/>
      <c r="L126" s="29"/>
      <c r="M126" s="28"/>
      <c r="N126" s="30"/>
    </row>
    <row r="127" spans="1:15" ht="25.5" customHeight="1" thickBot="1" x14ac:dyDescent="0.45">
      <c r="A127" s="22"/>
      <c r="B127" s="185">
        <f>N96</f>
        <v>0</v>
      </c>
      <c r="C127" s="86" t="s">
        <v>17</v>
      </c>
      <c r="D127" s="86">
        <f>$D$7</f>
        <v>0</v>
      </c>
      <c r="E127" s="23"/>
      <c r="F127" s="23"/>
      <c r="G127" s="23"/>
      <c r="H127" s="23"/>
      <c r="I127" s="23"/>
      <c r="J127" s="23"/>
      <c r="K127" s="23"/>
      <c r="L127" s="25">
        <f>SUM(E127:K127)*1</f>
        <v>0</v>
      </c>
      <c r="M127" s="160">
        <f>SUM(L127:L129)</f>
        <v>0</v>
      </c>
      <c r="N127" s="163">
        <f>SUM(B127,M127)</f>
        <v>0</v>
      </c>
    </row>
    <row r="128" spans="1:15" ht="25.5" customHeight="1" thickBot="1" x14ac:dyDescent="0.45">
      <c r="A128" s="107">
        <f>A97</f>
        <v>0</v>
      </c>
      <c r="B128" s="186"/>
      <c r="C128" s="86" t="s">
        <v>20</v>
      </c>
      <c r="D128" s="86">
        <f>$D$8</f>
        <v>0</v>
      </c>
      <c r="E128" s="23"/>
      <c r="F128" s="23"/>
      <c r="G128" s="23"/>
      <c r="H128" s="23"/>
      <c r="I128" s="23"/>
      <c r="J128" s="23"/>
      <c r="K128" s="23"/>
      <c r="L128" s="25">
        <f>SUM(E128:K128)*2</f>
        <v>0</v>
      </c>
      <c r="M128" s="161"/>
      <c r="N128" s="164"/>
    </row>
    <row r="129" spans="1:14" ht="25.5" customHeight="1" thickBot="1" x14ac:dyDescent="0.45">
      <c r="A129" s="22"/>
      <c r="B129" s="187"/>
      <c r="C129" s="86" t="s">
        <v>22</v>
      </c>
      <c r="D129" s="86">
        <f>$D$9</f>
        <v>0</v>
      </c>
      <c r="E129" s="23"/>
      <c r="F129" s="23"/>
      <c r="G129" s="23"/>
      <c r="H129" s="23"/>
      <c r="I129" s="23"/>
      <c r="J129" s="23"/>
      <c r="K129" s="23"/>
      <c r="L129" s="25">
        <f>SUM(E129:K129)*3</f>
        <v>0</v>
      </c>
      <c r="M129" s="162"/>
      <c r="N129" s="165"/>
    </row>
    <row r="130" spans="1:14" ht="25.5" customHeight="1" thickBot="1" x14ac:dyDescent="0.45">
      <c r="A130" s="22"/>
      <c r="B130" s="28"/>
      <c r="C130" s="95"/>
      <c r="D130" s="22"/>
      <c r="E130" s="29"/>
      <c r="F130" s="29"/>
      <c r="G130" s="29"/>
      <c r="H130" s="29"/>
      <c r="I130" s="29"/>
      <c r="J130" s="29"/>
      <c r="K130" s="21"/>
      <c r="L130" s="29"/>
      <c r="M130" s="28"/>
      <c r="N130" s="30"/>
    </row>
    <row r="131" spans="1:14" ht="25.5" customHeight="1" thickBot="1" x14ac:dyDescent="0.45">
      <c r="A131" s="22"/>
      <c r="B131" s="188">
        <f>N100</f>
        <v>0</v>
      </c>
      <c r="C131" s="86" t="s">
        <v>17</v>
      </c>
      <c r="D131" s="86">
        <f>$D$11</f>
        <v>0</v>
      </c>
      <c r="E131" s="23"/>
      <c r="F131" s="23"/>
      <c r="G131" s="23"/>
      <c r="H131" s="27"/>
      <c r="I131" s="23"/>
      <c r="J131" s="23"/>
      <c r="K131" s="23"/>
      <c r="L131" s="25">
        <f>SUM(E131:K131)*1</f>
        <v>0</v>
      </c>
      <c r="M131" s="160">
        <f>SUM(L131:L133)</f>
        <v>0</v>
      </c>
      <c r="N131" s="163">
        <f>SUM(B131,M131)</f>
        <v>0</v>
      </c>
    </row>
    <row r="132" spans="1:14" ht="25.5" customHeight="1" thickBot="1" x14ac:dyDescent="0.45">
      <c r="A132" s="108">
        <f>A101</f>
        <v>0</v>
      </c>
      <c r="B132" s="189"/>
      <c r="C132" s="86" t="s">
        <v>20</v>
      </c>
      <c r="D132" s="86">
        <f>$D$12</f>
        <v>0</v>
      </c>
      <c r="E132" s="23"/>
      <c r="F132" s="23"/>
      <c r="G132" s="23"/>
      <c r="H132" s="23"/>
      <c r="I132" s="23"/>
      <c r="J132" s="23"/>
      <c r="K132" s="23"/>
      <c r="L132" s="25">
        <f>SUM(E132:K132)*2</f>
        <v>0</v>
      </c>
      <c r="M132" s="161"/>
      <c r="N132" s="164"/>
    </row>
    <row r="133" spans="1:14" ht="25.5" customHeight="1" thickBot="1" x14ac:dyDescent="0.45">
      <c r="A133" s="22"/>
      <c r="B133" s="190"/>
      <c r="C133" s="86" t="s">
        <v>22</v>
      </c>
      <c r="D133" s="86">
        <f>$D$13</f>
        <v>0</v>
      </c>
      <c r="E133" s="23"/>
      <c r="F133" s="23"/>
      <c r="G133" s="27"/>
      <c r="H133" s="27"/>
      <c r="I133" s="27"/>
      <c r="J133" s="27"/>
      <c r="K133" s="27"/>
      <c r="L133" s="25">
        <f>SUM(E133:K133)*3</f>
        <v>0</v>
      </c>
      <c r="M133" s="162"/>
      <c r="N133" s="165"/>
    </row>
    <row r="134" spans="1:14" ht="25.5" customHeight="1" thickBot="1" x14ac:dyDescent="0.45">
      <c r="A134" s="22"/>
      <c r="B134" s="28"/>
      <c r="C134" s="95"/>
      <c r="D134" s="22"/>
      <c r="E134" s="29"/>
      <c r="F134" s="29"/>
      <c r="G134" s="29"/>
      <c r="H134" s="29"/>
      <c r="I134" s="29"/>
      <c r="J134" s="29"/>
      <c r="K134" s="21"/>
      <c r="L134" s="29"/>
      <c r="M134" s="28"/>
      <c r="N134" s="30"/>
    </row>
    <row r="135" spans="1:14" ht="25.5" customHeight="1" thickBot="1" x14ac:dyDescent="0.45">
      <c r="A135" s="22"/>
      <c r="B135" s="191">
        <f>N104</f>
        <v>0</v>
      </c>
      <c r="C135" s="86" t="s">
        <v>17</v>
      </c>
      <c r="D135" s="86">
        <f>$D$15</f>
        <v>0</v>
      </c>
      <c r="E135" s="23"/>
      <c r="F135" s="23"/>
      <c r="G135" s="27"/>
      <c r="H135" s="27"/>
      <c r="I135" s="27"/>
      <c r="J135" s="27"/>
      <c r="K135" s="27"/>
      <c r="L135" s="25">
        <f>SUM(E135:K135)*1</f>
        <v>0</v>
      </c>
      <c r="M135" s="160">
        <f>SUM(L135:L137)</f>
        <v>0</v>
      </c>
      <c r="N135" s="163">
        <f>SUM(B135,M135)</f>
        <v>0</v>
      </c>
    </row>
    <row r="136" spans="1:14" ht="25.5" customHeight="1" thickBot="1" x14ac:dyDescent="0.45">
      <c r="A136" s="109">
        <f>A105</f>
        <v>0</v>
      </c>
      <c r="B136" s="192"/>
      <c r="C136" s="86" t="s">
        <v>20</v>
      </c>
      <c r="D136" s="86">
        <f>$D$16</f>
        <v>0</v>
      </c>
      <c r="E136" s="23"/>
      <c r="F136" s="23"/>
      <c r="G136" s="23"/>
      <c r="H136" s="23"/>
      <c r="I136" s="23"/>
      <c r="J136" s="23"/>
      <c r="K136" s="23"/>
      <c r="L136" s="25">
        <f>SUM(E136:K136)*2</f>
        <v>0</v>
      </c>
      <c r="M136" s="161"/>
      <c r="N136" s="164"/>
    </row>
    <row r="137" spans="1:14" ht="25.5" customHeight="1" thickBot="1" x14ac:dyDescent="0.45">
      <c r="A137" s="22"/>
      <c r="B137" s="193"/>
      <c r="C137" s="86" t="s">
        <v>22</v>
      </c>
      <c r="D137" s="86">
        <f>$D$17</f>
        <v>0</v>
      </c>
      <c r="E137" s="23"/>
      <c r="F137" s="23"/>
      <c r="G137" s="27"/>
      <c r="H137" s="27"/>
      <c r="I137" s="27"/>
      <c r="J137" s="27"/>
      <c r="K137" s="27"/>
      <c r="L137" s="25">
        <f>SUM(E137:K137)*3</f>
        <v>0</v>
      </c>
      <c r="M137" s="162"/>
      <c r="N137" s="165"/>
    </row>
    <row r="138" spans="1:14" ht="25.5" customHeight="1" thickBot="1" x14ac:dyDescent="0.45">
      <c r="A138" s="22"/>
      <c r="B138" s="28"/>
      <c r="C138" s="95"/>
      <c r="D138" s="22"/>
      <c r="E138" s="29"/>
      <c r="F138" s="29"/>
      <c r="G138" s="29"/>
      <c r="H138" s="29"/>
      <c r="I138" s="29"/>
      <c r="J138" s="29"/>
      <c r="K138" s="21"/>
      <c r="L138" s="29"/>
      <c r="M138" s="28"/>
      <c r="N138" s="30"/>
    </row>
    <row r="139" spans="1:14" ht="25.5" customHeight="1" thickBot="1" x14ac:dyDescent="0.45">
      <c r="A139" s="22"/>
      <c r="B139" s="194">
        <f>N108</f>
        <v>0</v>
      </c>
      <c r="C139" s="86" t="s">
        <v>17</v>
      </c>
      <c r="D139" s="86">
        <f>$D$19</f>
        <v>0</v>
      </c>
      <c r="E139" s="23"/>
      <c r="F139" s="23"/>
      <c r="G139" s="27"/>
      <c r="H139" s="27"/>
      <c r="I139" s="27"/>
      <c r="J139" s="27"/>
      <c r="K139" s="27"/>
      <c r="L139" s="25">
        <f>SUM(E139:K139)*1</f>
        <v>0</v>
      </c>
      <c r="M139" s="160">
        <f>SUM(L139:L141)</f>
        <v>0</v>
      </c>
      <c r="N139" s="163">
        <f>SUM(B139,M139)</f>
        <v>0</v>
      </c>
    </row>
    <row r="140" spans="1:14" ht="25.5" customHeight="1" thickBot="1" x14ac:dyDescent="0.45">
      <c r="A140" s="110">
        <f>A109</f>
        <v>0</v>
      </c>
      <c r="B140" s="195"/>
      <c r="C140" s="86" t="s">
        <v>20</v>
      </c>
      <c r="D140" s="86">
        <f>$D$20</f>
        <v>0</v>
      </c>
      <c r="E140" s="23"/>
      <c r="F140" s="23"/>
      <c r="G140" s="27"/>
      <c r="H140" s="27"/>
      <c r="I140" s="27"/>
      <c r="J140" s="27"/>
      <c r="K140" s="27"/>
      <c r="L140" s="25">
        <f>SUM(E140:K140)*2</f>
        <v>0</v>
      </c>
      <c r="M140" s="161"/>
      <c r="N140" s="164"/>
    </row>
    <row r="141" spans="1:14" ht="25.5" customHeight="1" thickBot="1" x14ac:dyDescent="0.45">
      <c r="A141" s="22"/>
      <c r="B141" s="196"/>
      <c r="C141" s="86" t="s">
        <v>22</v>
      </c>
      <c r="D141" s="86">
        <f>$D$21</f>
        <v>0</v>
      </c>
      <c r="E141" s="23"/>
      <c r="F141" s="23"/>
      <c r="G141" s="27"/>
      <c r="H141" s="27"/>
      <c r="I141" s="27"/>
      <c r="J141" s="27"/>
      <c r="K141" s="27"/>
      <c r="L141" s="25">
        <f>SUM(E141:K141)*3</f>
        <v>0</v>
      </c>
      <c r="M141" s="162"/>
      <c r="N141" s="165"/>
    </row>
    <row r="142" spans="1:14" ht="25.5" customHeight="1" thickBot="1" x14ac:dyDescent="0.45">
      <c r="A142" s="22"/>
      <c r="B142" s="28"/>
      <c r="C142" s="95"/>
      <c r="D142" s="22"/>
      <c r="E142" s="29"/>
      <c r="F142" s="29"/>
      <c r="G142" s="29"/>
      <c r="H142" s="29"/>
      <c r="I142" s="29"/>
      <c r="J142" s="29"/>
      <c r="K142" s="21"/>
      <c r="L142" s="29"/>
      <c r="M142" s="28"/>
      <c r="N142" s="30"/>
    </row>
    <row r="143" spans="1:14" ht="25.5" customHeight="1" thickBot="1" x14ac:dyDescent="0.45">
      <c r="A143" s="22"/>
      <c r="B143" s="172">
        <f>N112</f>
        <v>0</v>
      </c>
      <c r="C143" s="86" t="s">
        <v>17</v>
      </c>
      <c r="D143" s="86">
        <f>$D$23</f>
        <v>0</v>
      </c>
      <c r="E143" s="23"/>
      <c r="F143" s="23"/>
      <c r="G143" s="23"/>
      <c r="H143" s="23"/>
      <c r="I143" s="23"/>
      <c r="J143" s="23"/>
      <c r="K143" s="23"/>
      <c r="L143" s="25">
        <f>SUM(E143:K143)*1</f>
        <v>0</v>
      </c>
      <c r="M143" s="160">
        <f>SUM(L143:L145)</f>
        <v>0</v>
      </c>
      <c r="N143" s="163">
        <f>SUM(B143,M143)</f>
        <v>0</v>
      </c>
    </row>
    <row r="144" spans="1:14" ht="25.5" customHeight="1" thickBot="1" x14ac:dyDescent="0.45">
      <c r="A144" s="111">
        <f>A113</f>
        <v>0</v>
      </c>
      <c r="B144" s="173"/>
      <c r="C144" s="86" t="s">
        <v>20</v>
      </c>
      <c r="D144" s="86">
        <f>$D$24</f>
        <v>0</v>
      </c>
      <c r="E144" s="23"/>
      <c r="F144" s="23"/>
      <c r="G144" s="23"/>
      <c r="H144" s="23"/>
      <c r="I144" s="23"/>
      <c r="J144" s="23"/>
      <c r="K144" s="23"/>
      <c r="L144" s="25">
        <f>SUM(E144:K144)*2</f>
        <v>0</v>
      </c>
      <c r="M144" s="161"/>
      <c r="N144" s="164"/>
    </row>
    <row r="145" spans="1:14" ht="25.5" customHeight="1" thickBot="1" x14ac:dyDescent="0.45">
      <c r="A145" s="8"/>
      <c r="B145" s="174"/>
      <c r="C145" s="86" t="s">
        <v>22</v>
      </c>
      <c r="D145" s="86">
        <f>$D$25</f>
        <v>0</v>
      </c>
      <c r="E145" s="23"/>
      <c r="F145" s="23"/>
      <c r="G145" s="23"/>
      <c r="H145" s="23"/>
      <c r="I145" s="23"/>
      <c r="J145" s="23"/>
      <c r="K145" s="23"/>
      <c r="L145" s="25">
        <f>SUM(E145:K145)*3</f>
        <v>0</v>
      </c>
      <c r="M145" s="162"/>
      <c r="N145" s="165"/>
    </row>
    <row r="146" spans="1:14" ht="25.5" customHeight="1" thickBot="1" x14ac:dyDescent="0.45">
      <c r="A146" s="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2"/>
      <c r="N146" s="33"/>
    </row>
    <row r="147" spans="1:14" ht="25.5" customHeight="1" thickBot="1" x14ac:dyDescent="0.6">
      <c r="A147" s="9"/>
      <c r="B147" s="166" t="s">
        <v>68</v>
      </c>
      <c r="C147" s="167"/>
      <c r="D147" s="150" t="s">
        <v>69</v>
      </c>
      <c r="E147" s="203" t="s">
        <v>82</v>
      </c>
      <c r="F147" s="204"/>
      <c r="G147" s="204"/>
      <c r="H147" s="204"/>
      <c r="I147" s="204"/>
      <c r="J147" s="204"/>
      <c r="K147" s="205"/>
      <c r="L147" s="34"/>
      <c r="M147" s="35"/>
      <c r="N147" s="36"/>
    </row>
    <row r="148" spans="1:14" ht="25.5" customHeight="1" thickBot="1" x14ac:dyDescent="0.6">
      <c r="A148" s="15" t="s">
        <v>70</v>
      </c>
      <c r="B148" s="168" t="s">
        <v>71</v>
      </c>
      <c r="C148" s="169"/>
      <c r="D148" s="37" t="s">
        <v>72</v>
      </c>
      <c r="E148" s="26">
        <f>(SUM(E123,E127,E131,E135,E139,E143)*1+SUM(E124,E128,E132,E136,E140,E144)*2+SUM(E125,E129,E133,E137,E141,E145)*3)/1</f>
        <v>0</v>
      </c>
      <c r="F148" s="26">
        <f>(SUM(E123,F123,E127,F127,E131,F131,E135,F135,E139,F139,E143,F143)*1+SUM(E124,F124,E128,F128,E132,F132,E136,F136,E140,F140,E144,F144)*2+SUM(E125,F125,E129,F129,E133,F133,E137,F137,E141,F141,E145,F145)*3)/2</f>
        <v>0</v>
      </c>
      <c r="G148" s="26">
        <f>(SUM(E123:F123,G123,E127:F127,G127,E131:F131,G131,E135:F135,G135,E139:F139,G139,E143:F143,G143)*1+SUM(E124:F124,G124,E128:F128,G128,E132:F132,G132,E136:F136,G136,E140:F140,G140,E144:F144,G144)*2+SUM(E125:F125,G125,E129:F129,G129,E133:F133,G133,E137:F137,G137,E141:F141,G141,E145:F145,G145)*3)/3</f>
        <v>0</v>
      </c>
      <c r="H148" s="26">
        <f>(SUM(E123:G123,H123,E127:G127,H127,E131:G131,H131,E135:G135,H135,E139:G139,H139,E143:G143,H143)*1+SUM(E124:G124,H124,E128:G128,H128,E132:G132,H132,E136:G136,H136,E140:G140,H140,E144:G144,H144)*2+SUM(E125:G125,H125,E129:G129,H129,E133:G133,H133,E137:G137,H137,E141:G141,H141,E145:G145,H145)*3)/4</f>
        <v>0</v>
      </c>
      <c r="I148" s="26">
        <f>(SUM(E123:H123,I123,E127:H127,I127,E131:H131,I131,E135:H135,I135,E139:H139,I139,E143:H143,I143)*1+SUM(E124:H124,I124,E128:H128,I128,E132:H132,I132,E136:H136,I136,E140:H140,I140,E144:H144,I144)*2+SUM(E125:H125,I125,E129:H129,I129,E133:H133,I133,E137:H137,I137,E141:H141,I141,E145:H145,I145)*3)/5</f>
        <v>0</v>
      </c>
      <c r="J148" s="26">
        <f>(SUM(E123:I123,J123,E127:I127,J127,E131:I131,J131,E135:I135,J135,E139:I139,J139,E143:I143,J143)*1+SUM(E124:I124,J124,E128:I128,J128,E132:I132,J132,E136:I136,J136,E140:I140,J140,E144:I144,J144)*2+SUM(E125:I125,J125,E129:I129,J129,E133:I133,J133,E137:I137,J137,E141:I141,J141,E145:I145,J145)*3)/6</f>
        <v>0</v>
      </c>
      <c r="K148" s="26">
        <f>(SUM(E123:J123,K123,E127:J127,K127,E131:J131,K131,E135:J135,K135,E139:J139,K139,E143:J143,K143)*1+SUM(E124:J124,K124,E128:J128,K128,E132:J132,K132,E136:J136,K136,E140:J140,K140,E144:J144,K144)*2+SUM(E125:J125,K125,E129:J129,K129,E133:J133,K133,E137:J137,K137,E141:J141,K141,E145:J145,K145)*3)/7</f>
        <v>0</v>
      </c>
      <c r="L148" s="38"/>
      <c r="M148" s="35"/>
      <c r="N148" s="36"/>
    </row>
    <row r="149" spans="1:14" ht="25.5" customHeight="1" thickBot="1" x14ac:dyDescent="0.6">
      <c r="A149" s="10"/>
      <c r="B149" s="170" t="s">
        <v>73</v>
      </c>
      <c r="C149" s="171"/>
      <c r="D149" s="150" t="s">
        <v>74</v>
      </c>
      <c r="E149" s="26">
        <f t="shared" ref="E149:K149" si="11">(SUM(E123,E127,E131,E135,E139,E143)*1+SUM(E124,E128,E132,E136,E140,E144)*2+SUM(E125,E129,E133,E137,E141,E145)*3)/1</f>
        <v>0</v>
      </c>
      <c r="F149" s="26">
        <f t="shared" si="11"/>
        <v>0</v>
      </c>
      <c r="G149" s="26">
        <f t="shared" si="11"/>
        <v>0</v>
      </c>
      <c r="H149" s="26">
        <f t="shared" si="11"/>
        <v>0</v>
      </c>
      <c r="I149" s="26">
        <f t="shared" si="11"/>
        <v>0</v>
      </c>
      <c r="J149" s="26">
        <f t="shared" si="11"/>
        <v>0</v>
      </c>
      <c r="K149" s="26">
        <f t="shared" si="11"/>
        <v>0</v>
      </c>
      <c r="L149" s="38"/>
      <c r="M149" s="39"/>
      <c r="N149" s="40"/>
    </row>
    <row r="150" spans="1:14" ht="25.5" customHeight="1" x14ac:dyDescent="0.4"/>
    <row r="151" spans="1:14" ht="25.5" customHeight="1" x14ac:dyDescent="0.4">
      <c r="A151" s="178">
        <f>E153</f>
        <v>44095</v>
      </c>
      <c r="B151" s="178"/>
      <c r="C151" s="71" t="s">
        <v>63</v>
      </c>
      <c r="D151" s="72">
        <f>K153</f>
        <v>44101</v>
      </c>
      <c r="E151" s="18"/>
      <c r="F151" s="18"/>
      <c r="G151" s="18"/>
      <c r="H151" s="19"/>
      <c r="I151" s="19"/>
      <c r="J151" s="19"/>
      <c r="K151" s="19"/>
      <c r="L151" s="19"/>
      <c r="M151" s="19"/>
      <c r="N151" s="19"/>
    </row>
    <row r="152" spans="1:14" ht="25.5" customHeight="1" thickBot="1" x14ac:dyDescent="0.45">
      <c r="A152" s="148"/>
      <c r="B152" s="92"/>
      <c r="C152" s="92"/>
      <c r="D152" s="94"/>
      <c r="E152" s="20">
        <f>E153</f>
        <v>44095</v>
      </c>
      <c r="F152" s="20">
        <f t="shared" ref="F152:K152" si="12">F153</f>
        <v>44096</v>
      </c>
      <c r="G152" s="20">
        <f>G153</f>
        <v>44097</v>
      </c>
      <c r="H152" s="20">
        <f t="shared" si="12"/>
        <v>44098</v>
      </c>
      <c r="I152" s="20">
        <f t="shared" si="12"/>
        <v>44099</v>
      </c>
      <c r="J152" s="20">
        <f t="shared" si="12"/>
        <v>44100</v>
      </c>
      <c r="K152" s="20">
        <f t="shared" si="12"/>
        <v>44101</v>
      </c>
      <c r="L152" s="4"/>
      <c r="M152" s="4"/>
      <c r="N152" s="13"/>
    </row>
    <row r="153" spans="1:14" ht="25.5" customHeight="1" thickBot="1" x14ac:dyDescent="0.45">
      <c r="A153" s="7"/>
      <c r="B153" s="52" t="s">
        <v>64</v>
      </c>
      <c r="C153" s="53" t="s">
        <v>14</v>
      </c>
      <c r="D153" s="54" t="s">
        <v>15</v>
      </c>
      <c r="E153" s="17">
        <f>K122+1</f>
        <v>44095</v>
      </c>
      <c r="F153" s="17">
        <f t="shared" ref="F153:K153" si="13">E153+1</f>
        <v>44096</v>
      </c>
      <c r="G153" s="17">
        <f t="shared" si="13"/>
        <v>44097</v>
      </c>
      <c r="H153" s="17">
        <f t="shared" si="13"/>
        <v>44098</v>
      </c>
      <c r="I153" s="17">
        <f t="shared" si="13"/>
        <v>44099</v>
      </c>
      <c r="J153" s="17">
        <f t="shared" si="13"/>
        <v>44100</v>
      </c>
      <c r="K153" s="17">
        <f t="shared" si="13"/>
        <v>44101</v>
      </c>
      <c r="L153" s="5" t="s">
        <v>65</v>
      </c>
      <c r="M153" s="5" t="s">
        <v>66</v>
      </c>
      <c r="N153" s="16" t="s">
        <v>67</v>
      </c>
    </row>
    <row r="154" spans="1:14" ht="25.5" customHeight="1" thickBot="1" x14ac:dyDescent="0.45">
      <c r="A154" s="8"/>
      <c r="B154" s="182">
        <f>N123</f>
        <v>0</v>
      </c>
      <c r="C154" s="86" t="s">
        <v>17</v>
      </c>
      <c r="D154" s="86">
        <f>$D$3</f>
        <v>0</v>
      </c>
      <c r="E154" s="24"/>
      <c r="F154" s="24"/>
      <c r="G154" s="24"/>
      <c r="H154" s="24"/>
      <c r="I154" s="24"/>
      <c r="J154" s="24"/>
      <c r="K154" s="24"/>
      <c r="L154" s="25">
        <f>SUM(E154:K154)*1</f>
        <v>0</v>
      </c>
      <c r="M154" s="160">
        <f>SUM(L154:L156)</f>
        <v>0</v>
      </c>
      <c r="N154" s="163">
        <f>SUM(B154,M154)</f>
        <v>0</v>
      </c>
    </row>
    <row r="155" spans="1:14" ht="25.5" customHeight="1" thickBot="1" x14ac:dyDescent="0.45">
      <c r="A155" s="106">
        <f>A124</f>
        <v>0</v>
      </c>
      <c r="B155" s="183"/>
      <c r="C155" s="86" t="s">
        <v>20</v>
      </c>
      <c r="D155" s="86">
        <f>$D$4</f>
        <v>0</v>
      </c>
      <c r="E155" s="24"/>
      <c r="F155" s="27"/>
      <c r="G155" s="27"/>
      <c r="H155" s="27"/>
      <c r="I155" s="27"/>
      <c r="J155" s="27"/>
      <c r="K155" s="27"/>
      <c r="L155" s="25">
        <f>SUM(E155:K155)*2</f>
        <v>0</v>
      </c>
      <c r="M155" s="161"/>
      <c r="N155" s="164"/>
    </row>
    <row r="156" spans="1:14" ht="25.5" customHeight="1" thickBot="1" x14ac:dyDescent="0.45">
      <c r="A156" s="22"/>
      <c r="B156" s="184"/>
      <c r="C156" s="86" t="s">
        <v>22</v>
      </c>
      <c r="D156" s="86">
        <f>$D$5</f>
        <v>0</v>
      </c>
      <c r="E156" s="24"/>
      <c r="F156" s="27"/>
      <c r="G156" s="27"/>
      <c r="H156" s="27"/>
      <c r="I156" s="27"/>
      <c r="J156" s="27"/>
      <c r="K156" s="27"/>
      <c r="L156" s="25">
        <f>SUM(E156:K156)*3</f>
        <v>0</v>
      </c>
      <c r="M156" s="162"/>
      <c r="N156" s="165"/>
    </row>
    <row r="157" spans="1:14" ht="25.5" customHeight="1" thickBot="1" x14ac:dyDescent="0.45">
      <c r="A157" s="22"/>
      <c r="B157" s="28"/>
      <c r="C157" s="95"/>
      <c r="D157" s="22"/>
      <c r="E157" s="29"/>
      <c r="F157" s="29"/>
      <c r="G157" s="29"/>
      <c r="H157" s="29"/>
      <c r="I157" s="29"/>
      <c r="J157" s="29"/>
      <c r="K157" s="21"/>
      <c r="L157" s="29"/>
      <c r="M157" s="28"/>
      <c r="N157" s="30"/>
    </row>
    <row r="158" spans="1:14" ht="25.5" customHeight="1" thickBot="1" x14ac:dyDescent="0.45">
      <c r="A158" s="22"/>
      <c r="B158" s="185">
        <f>N127</f>
        <v>0</v>
      </c>
      <c r="C158" s="86" t="s">
        <v>17</v>
      </c>
      <c r="D158" s="86">
        <f>$D$7</f>
        <v>0</v>
      </c>
      <c r="E158" s="27"/>
      <c r="F158" s="23"/>
      <c r="G158" s="23"/>
      <c r="H158" s="23"/>
      <c r="I158" s="23"/>
      <c r="J158" s="23"/>
      <c r="K158" s="23"/>
      <c r="L158" s="25">
        <f>SUM(E158:K158)*1</f>
        <v>0</v>
      </c>
      <c r="M158" s="160">
        <f>SUM(L158:L160)</f>
        <v>0</v>
      </c>
      <c r="N158" s="163">
        <f>SUM(B158,M158)</f>
        <v>0</v>
      </c>
    </row>
    <row r="159" spans="1:14" ht="25.5" customHeight="1" thickBot="1" x14ac:dyDescent="0.45">
      <c r="A159" s="107">
        <f>A128</f>
        <v>0</v>
      </c>
      <c r="B159" s="186"/>
      <c r="C159" s="86" t="s">
        <v>20</v>
      </c>
      <c r="D159" s="86">
        <f>$D$8</f>
        <v>0</v>
      </c>
      <c r="E159" s="24"/>
      <c r="F159" s="23"/>
      <c r="G159" s="23"/>
      <c r="H159" s="23"/>
      <c r="I159" s="23"/>
      <c r="J159" s="23"/>
      <c r="K159" s="23"/>
      <c r="L159" s="25">
        <f>SUM(E159:K159)*2</f>
        <v>0</v>
      </c>
      <c r="M159" s="161"/>
      <c r="N159" s="164"/>
    </row>
    <row r="160" spans="1:14" ht="25.5" customHeight="1" thickBot="1" x14ac:dyDescent="0.45">
      <c r="A160" s="22"/>
      <c r="B160" s="187"/>
      <c r="C160" s="86" t="s">
        <v>22</v>
      </c>
      <c r="D160" s="86">
        <f>$D$9</f>
        <v>0</v>
      </c>
      <c r="E160" s="24"/>
      <c r="F160" s="23"/>
      <c r="G160" s="23"/>
      <c r="H160" s="23"/>
      <c r="I160" s="23"/>
      <c r="J160" s="23"/>
      <c r="K160" s="23"/>
      <c r="L160" s="25">
        <f>SUM(E160:K160)*3</f>
        <v>0</v>
      </c>
      <c r="M160" s="162"/>
      <c r="N160" s="165"/>
    </row>
    <row r="161" spans="1:14" ht="25.5" customHeight="1" thickBot="1" x14ac:dyDescent="0.45">
      <c r="A161" s="22"/>
      <c r="B161" s="28"/>
      <c r="C161" s="95"/>
      <c r="D161" s="22"/>
      <c r="E161" s="29"/>
      <c r="F161" s="29"/>
      <c r="G161" s="29"/>
      <c r="H161" s="29"/>
      <c r="I161" s="29"/>
      <c r="J161" s="29"/>
      <c r="K161" s="21"/>
      <c r="L161" s="29"/>
      <c r="M161" s="28"/>
      <c r="N161" s="30"/>
    </row>
    <row r="162" spans="1:14" ht="25.5" customHeight="1" thickBot="1" x14ac:dyDescent="0.45">
      <c r="A162" s="22"/>
      <c r="B162" s="188">
        <f>N131</f>
        <v>0</v>
      </c>
      <c r="C162" s="86" t="s">
        <v>17</v>
      </c>
      <c r="D162" s="86">
        <f>$D$11</f>
        <v>0</v>
      </c>
      <c r="E162" s="27"/>
      <c r="F162" s="23"/>
      <c r="G162" s="23"/>
      <c r="H162" s="27"/>
      <c r="I162" s="23"/>
      <c r="J162" s="23"/>
      <c r="K162" s="23"/>
      <c r="L162" s="25">
        <f>SUM(E162:K162)*1</f>
        <v>0</v>
      </c>
      <c r="M162" s="160">
        <f>SUM(L162:L164)</f>
        <v>0</v>
      </c>
      <c r="N162" s="163">
        <f>SUM(B162,M162)</f>
        <v>0</v>
      </c>
    </row>
    <row r="163" spans="1:14" ht="25.5" customHeight="1" thickBot="1" x14ac:dyDescent="0.45">
      <c r="A163" s="108">
        <f>A132</f>
        <v>0</v>
      </c>
      <c r="B163" s="189"/>
      <c r="C163" s="86" t="s">
        <v>20</v>
      </c>
      <c r="D163" s="86">
        <f>$D$12</f>
        <v>0</v>
      </c>
      <c r="E163" s="24"/>
      <c r="F163" s="23"/>
      <c r="G163" s="23"/>
      <c r="H163" s="23"/>
      <c r="I163" s="23"/>
      <c r="J163" s="23"/>
      <c r="K163" s="23"/>
      <c r="L163" s="25">
        <f>SUM(E163:K163)*2</f>
        <v>0</v>
      </c>
      <c r="M163" s="161"/>
      <c r="N163" s="164"/>
    </row>
    <row r="164" spans="1:14" ht="25.5" customHeight="1" thickBot="1" x14ac:dyDescent="0.45">
      <c r="A164" s="22"/>
      <c r="B164" s="190"/>
      <c r="C164" s="86" t="s">
        <v>22</v>
      </c>
      <c r="D164" s="86">
        <f>$D$13</f>
        <v>0</v>
      </c>
      <c r="E164" s="24"/>
      <c r="F164" s="23"/>
      <c r="G164" s="27"/>
      <c r="H164" s="27"/>
      <c r="I164" s="27"/>
      <c r="J164" s="27"/>
      <c r="K164" s="27"/>
      <c r="L164" s="25">
        <f>SUM(E164:K164)*3</f>
        <v>0</v>
      </c>
      <c r="M164" s="162"/>
      <c r="N164" s="165"/>
    </row>
    <row r="165" spans="1:14" ht="25.5" customHeight="1" thickBot="1" x14ac:dyDescent="0.45">
      <c r="A165" s="22"/>
      <c r="B165" s="28"/>
      <c r="C165" s="95"/>
      <c r="D165" s="22"/>
      <c r="E165" s="29"/>
      <c r="F165" s="29"/>
      <c r="G165" s="29"/>
      <c r="H165" s="29"/>
      <c r="I165" s="29"/>
      <c r="J165" s="29"/>
      <c r="K165" s="21"/>
      <c r="L165" s="29"/>
      <c r="M165" s="28"/>
      <c r="N165" s="30"/>
    </row>
    <row r="166" spans="1:14" ht="25.5" customHeight="1" thickBot="1" x14ac:dyDescent="0.45">
      <c r="A166" s="22"/>
      <c r="B166" s="191">
        <f>N135</f>
        <v>0</v>
      </c>
      <c r="C166" s="86" t="s">
        <v>17</v>
      </c>
      <c r="D166" s="86">
        <f>$D$15</f>
        <v>0</v>
      </c>
      <c r="E166" s="27"/>
      <c r="F166" s="23"/>
      <c r="G166" s="27"/>
      <c r="H166" s="27"/>
      <c r="I166" s="27"/>
      <c r="J166" s="27"/>
      <c r="K166" s="27"/>
      <c r="L166" s="25">
        <f>SUM(E166:K166)*1</f>
        <v>0</v>
      </c>
      <c r="M166" s="160">
        <f>SUM(L166:L168)</f>
        <v>0</v>
      </c>
      <c r="N166" s="163">
        <f>SUM(B166,M166)</f>
        <v>0</v>
      </c>
    </row>
    <row r="167" spans="1:14" ht="25.5" customHeight="1" thickBot="1" x14ac:dyDescent="0.45">
      <c r="A167" s="109">
        <f>A136</f>
        <v>0</v>
      </c>
      <c r="B167" s="192"/>
      <c r="C167" s="86" t="s">
        <v>20</v>
      </c>
      <c r="D167" s="86">
        <f>$D$16</f>
        <v>0</v>
      </c>
      <c r="E167" s="24"/>
      <c r="F167" s="23"/>
      <c r="G167" s="23"/>
      <c r="H167" s="23"/>
      <c r="I167" s="23"/>
      <c r="J167" s="23"/>
      <c r="K167" s="23"/>
      <c r="L167" s="25">
        <f>SUM(E167:K167)*2</f>
        <v>0</v>
      </c>
      <c r="M167" s="161"/>
      <c r="N167" s="164"/>
    </row>
    <row r="168" spans="1:14" ht="25.5" customHeight="1" thickBot="1" x14ac:dyDescent="0.45">
      <c r="A168" s="22"/>
      <c r="B168" s="193"/>
      <c r="C168" s="86" t="s">
        <v>22</v>
      </c>
      <c r="D168" s="86">
        <f>$D$17</f>
        <v>0</v>
      </c>
      <c r="E168" s="24"/>
      <c r="F168" s="23"/>
      <c r="G168" s="27"/>
      <c r="H168" s="27"/>
      <c r="I168" s="27"/>
      <c r="J168" s="27"/>
      <c r="K168" s="27"/>
      <c r="L168" s="25">
        <f>SUM(E168:K168)*3</f>
        <v>0</v>
      </c>
      <c r="M168" s="162"/>
      <c r="N168" s="165"/>
    </row>
    <row r="169" spans="1:14" ht="25.5" customHeight="1" thickBot="1" x14ac:dyDescent="0.45">
      <c r="A169" s="22"/>
      <c r="B169" s="28"/>
      <c r="C169" s="95"/>
      <c r="D169" s="22"/>
      <c r="E169" s="29"/>
      <c r="F169" s="29"/>
      <c r="G169" s="29"/>
      <c r="H169" s="29"/>
      <c r="I169" s="29"/>
      <c r="J169" s="29"/>
      <c r="K169" s="21"/>
      <c r="L169" s="29"/>
      <c r="M169" s="28"/>
      <c r="N169" s="30"/>
    </row>
    <row r="170" spans="1:14" ht="25.5" customHeight="1" thickBot="1" x14ac:dyDescent="0.45">
      <c r="A170" s="22"/>
      <c r="B170" s="194">
        <f>N139</f>
        <v>0</v>
      </c>
      <c r="C170" s="86" t="s">
        <v>17</v>
      </c>
      <c r="D170" s="86">
        <f>$D$19</f>
        <v>0</v>
      </c>
      <c r="E170" s="27"/>
      <c r="F170" s="23"/>
      <c r="G170" s="27"/>
      <c r="H170" s="27"/>
      <c r="I170" s="27"/>
      <c r="J170" s="27"/>
      <c r="K170" s="27"/>
      <c r="L170" s="25">
        <f>SUM(E170:K170)*1</f>
        <v>0</v>
      </c>
      <c r="M170" s="160">
        <f>SUM(L170:L172)</f>
        <v>0</v>
      </c>
      <c r="N170" s="163">
        <f>SUM(B170,M170)</f>
        <v>0</v>
      </c>
    </row>
    <row r="171" spans="1:14" ht="25.5" customHeight="1" thickBot="1" x14ac:dyDescent="0.45">
      <c r="A171" s="110">
        <f>A140</f>
        <v>0</v>
      </c>
      <c r="B171" s="195"/>
      <c r="C171" s="86" t="s">
        <v>20</v>
      </c>
      <c r="D171" s="86">
        <f>$D$20</f>
        <v>0</v>
      </c>
      <c r="E171" s="24"/>
      <c r="F171" s="23"/>
      <c r="G171" s="27"/>
      <c r="H171" s="27"/>
      <c r="I171" s="27"/>
      <c r="J171" s="27"/>
      <c r="K171" s="27"/>
      <c r="L171" s="25">
        <f>SUM(E171:K171)*2</f>
        <v>0</v>
      </c>
      <c r="M171" s="161"/>
      <c r="N171" s="164"/>
    </row>
    <row r="172" spans="1:14" ht="25.5" customHeight="1" thickBot="1" x14ac:dyDescent="0.45">
      <c r="A172" s="22"/>
      <c r="B172" s="196"/>
      <c r="C172" s="86" t="s">
        <v>22</v>
      </c>
      <c r="D172" s="86">
        <f>$D$21</f>
        <v>0</v>
      </c>
      <c r="E172" s="24"/>
      <c r="F172" s="23"/>
      <c r="G172" s="27"/>
      <c r="H172" s="27"/>
      <c r="I172" s="27"/>
      <c r="J172" s="27"/>
      <c r="K172" s="27"/>
      <c r="L172" s="25">
        <f>SUM(E172:K172)*3</f>
        <v>0</v>
      </c>
      <c r="M172" s="162"/>
      <c r="N172" s="165"/>
    </row>
    <row r="173" spans="1:14" ht="25.5" customHeight="1" thickBot="1" x14ac:dyDescent="0.45">
      <c r="A173" s="22"/>
      <c r="B173" s="28"/>
      <c r="C173" s="95"/>
      <c r="D173" s="22"/>
      <c r="E173" s="29"/>
      <c r="F173" s="29"/>
      <c r="G173" s="29"/>
      <c r="H173" s="29"/>
      <c r="I173" s="29"/>
      <c r="J173" s="29"/>
      <c r="K173" s="21"/>
      <c r="L173" s="29"/>
      <c r="M173" s="28"/>
      <c r="N173" s="30"/>
    </row>
    <row r="174" spans="1:14" ht="25.5" customHeight="1" thickBot="1" x14ac:dyDescent="0.45">
      <c r="A174" s="22"/>
      <c r="B174" s="172">
        <f>N143</f>
        <v>0</v>
      </c>
      <c r="C174" s="86" t="s">
        <v>17</v>
      </c>
      <c r="D174" s="86">
        <f>$D$23</f>
        <v>0</v>
      </c>
      <c r="E174" s="27"/>
      <c r="F174" s="23"/>
      <c r="G174" s="23"/>
      <c r="H174" s="23"/>
      <c r="I174" s="23"/>
      <c r="J174" s="23"/>
      <c r="K174" s="23"/>
      <c r="L174" s="25">
        <f>SUM(E174:K174)*1</f>
        <v>0</v>
      </c>
      <c r="M174" s="160">
        <f>SUM(L174:L176)</f>
        <v>0</v>
      </c>
      <c r="N174" s="163">
        <f>SUM(B174,M174)</f>
        <v>0</v>
      </c>
    </row>
    <row r="175" spans="1:14" ht="25.5" customHeight="1" thickBot="1" x14ac:dyDescent="0.45">
      <c r="A175" s="111">
        <f>A144</f>
        <v>0</v>
      </c>
      <c r="B175" s="173"/>
      <c r="C175" s="86" t="s">
        <v>20</v>
      </c>
      <c r="D175" s="86">
        <f>$D$24</f>
        <v>0</v>
      </c>
      <c r="E175" s="24"/>
      <c r="F175" s="23"/>
      <c r="G175" s="23"/>
      <c r="H175" s="23"/>
      <c r="I175" s="23"/>
      <c r="J175" s="23"/>
      <c r="K175" s="23"/>
      <c r="L175" s="25">
        <f>SUM(E175:K175)*2</f>
        <v>0</v>
      </c>
      <c r="M175" s="161"/>
      <c r="N175" s="164"/>
    </row>
    <row r="176" spans="1:14" ht="25.5" customHeight="1" thickBot="1" x14ac:dyDescent="0.45">
      <c r="A176" s="8"/>
      <c r="B176" s="174"/>
      <c r="C176" s="86" t="s">
        <v>22</v>
      </c>
      <c r="D176" s="86">
        <f>$D$25</f>
        <v>0</v>
      </c>
      <c r="E176" s="24"/>
      <c r="F176" s="23"/>
      <c r="G176" s="23"/>
      <c r="H176" s="23"/>
      <c r="I176" s="23"/>
      <c r="J176" s="23"/>
      <c r="K176" s="23"/>
      <c r="L176" s="25">
        <f>SUM(E176:K176)*3</f>
        <v>0</v>
      </c>
      <c r="M176" s="162"/>
      <c r="N176" s="165"/>
    </row>
    <row r="177" spans="1:14" ht="25.5" customHeight="1" thickBot="1" x14ac:dyDescent="0.45">
      <c r="A177" s="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  <c r="N177" s="33"/>
    </row>
    <row r="178" spans="1:14" ht="25.5" customHeight="1" thickBot="1" x14ac:dyDescent="0.6">
      <c r="A178" s="9"/>
      <c r="B178" s="166" t="s">
        <v>68</v>
      </c>
      <c r="C178" s="167"/>
      <c r="D178" s="150" t="s">
        <v>69</v>
      </c>
      <c r="E178" s="203" t="s">
        <v>82</v>
      </c>
      <c r="F178" s="204"/>
      <c r="G178" s="204"/>
      <c r="H178" s="204"/>
      <c r="I178" s="204"/>
      <c r="J178" s="204"/>
      <c r="K178" s="205"/>
      <c r="L178" s="34"/>
      <c r="M178" s="35"/>
      <c r="N178" s="36"/>
    </row>
    <row r="179" spans="1:14" ht="25.5" customHeight="1" thickBot="1" x14ac:dyDescent="0.6">
      <c r="A179" s="15" t="s">
        <v>70</v>
      </c>
      <c r="B179" s="168" t="s">
        <v>71</v>
      </c>
      <c r="C179" s="169"/>
      <c r="D179" s="37" t="s">
        <v>72</v>
      </c>
      <c r="E179" s="26">
        <f>(SUM(E154,E158,E162,E166,E170,E174)*1+SUM(E155,E159,E163,E167,E171,E175)*2+SUM(E156,E160,E164,E168,E172,E176)*3)/1</f>
        <v>0</v>
      </c>
      <c r="F179" s="26">
        <f>(SUM(E154,F154,E158,F158,E162,F162,E166,F166,E170,F170,E174,F174)*1+SUM(E155,F155,E159,F159,E163,F163,E167,F167,E171,F171,E175,F175)*2+SUM(E156,F156,E160,F160,E164,F164,E168,F168,E172,F172,E176,F176)*3)/2</f>
        <v>0</v>
      </c>
      <c r="G179" s="26">
        <f>(SUM(E154:F154,G154,E158:F158,G158,E162:F162,G162,E166:F166,G166,E170:F170,G170,E174:F174,G174)*1+SUM(E155:F155,G155,E159:F159,G159,E163:F163,G163,E167:F167,G167,E171:F171,G171,E175:F175,G175)*2+SUM(E156:F156,G156,E160:F160,G160,E164:F164,G164,E168:F168,G168,E172:F172,G172,E176:F176,G176)*3)/3</f>
        <v>0</v>
      </c>
      <c r="H179" s="26">
        <f>(SUM(E154:G154,H154,E158:G158,H158,E162:G162,H162,E166:G166,H166,E170:G170,H170,E174:G174,H174)*1+SUM(E155:G155,H155,E159:G159,H159,E163:G163,H163,E167:G167,H167,E171:G171,H171,E175:G175,H175)*2+SUM(E156:G156,H156,E160:G160,H160,E164:G164,H164,E168:G168,H168,E172:G172,H172,E176:G176,H176)*3)/4</f>
        <v>0</v>
      </c>
      <c r="I179" s="26">
        <f>(SUM(E154:H154,I154,E158:H158,I158,E162:H162,I162,E166:H166,I166,E170:H170,I170,E174:H174,I174)*1+SUM(E155:H155,I155,E159:H159,I159,E163:H163,I163,E167:H167,I167,E171:H171,I171,E175:H175,I175)*2+SUM(E156:H156,I156,E160:H160,I160,E164:H164,I164,E168:H168,I168,E172:H172,I172,E176:H176,I176)*3)/5</f>
        <v>0</v>
      </c>
      <c r="J179" s="26">
        <f>(SUM(E154:I154,J154,E158:I158,J158,E162:I162,J162,E166:I166,J166,E170:I170,J170,E174:I174,J174)*1+SUM(E155:I155,J155,E159:I159,J159,E163:I163,J163,E167:I167,J167,E171:I171,J171,E175:I175,J175)*2+SUM(E156:I156,J156,E160:I160,J160,E164:I164,J164,E168:I168,J168,E172:I172,J172,E176:I176,J176)*3)/6</f>
        <v>0</v>
      </c>
      <c r="K179" s="26">
        <f>(SUM(E154:J154,K154,E158:J158,K158,E162:J162,K162,E166:J166,K166,E170:J170,K170,E174:J174,K174)*1+SUM(E155:J155,K155,E159:J159,K159,E163:J163,K163,E167:J167,K167,E171:J171,K171,E175:J175,K175)*2+SUM(E156:J156,K156,E160:J160,K160,E164:J164,K164,E168:J168,K168,E172:J172,K172,E176:J176,K176)*3)/7</f>
        <v>0</v>
      </c>
      <c r="L179" s="38"/>
      <c r="M179" s="35"/>
      <c r="N179" s="36"/>
    </row>
    <row r="180" spans="1:14" ht="25.5" customHeight="1" thickBot="1" x14ac:dyDescent="0.6">
      <c r="A180" s="10"/>
      <c r="B180" s="170" t="s">
        <v>73</v>
      </c>
      <c r="C180" s="171"/>
      <c r="D180" s="150" t="s">
        <v>74</v>
      </c>
      <c r="E180" s="26">
        <f t="shared" ref="E180:K180" si="14">(SUM(E154,E158,E162,E166,E170,E174)*1+SUM(E155,E159,E163,E167,E171,E175)*2+SUM(E156,E160,E164,E168,E172,E176)*3)/1</f>
        <v>0</v>
      </c>
      <c r="F180" s="26">
        <f t="shared" si="14"/>
        <v>0</v>
      </c>
      <c r="G180" s="26">
        <f t="shared" si="14"/>
        <v>0</v>
      </c>
      <c r="H180" s="26">
        <f t="shared" si="14"/>
        <v>0</v>
      </c>
      <c r="I180" s="26">
        <f t="shared" si="14"/>
        <v>0</v>
      </c>
      <c r="J180" s="26">
        <f t="shared" si="14"/>
        <v>0</v>
      </c>
      <c r="K180" s="26">
        <f t="shared" si="14"/>
        <v>0</v>
      </c>
      <c r="L180" s="38"/>
      <c r="M180" s="39"/>
      <c r="N180" s="40"/>
    </row>
    <row r="181" spans="1:14" ht="25.5" customHeight="1" thickBot="1" x14ac:dyDescent="0.45"/>
    <row r="182" spans="1:14" ht="25.5" customHeight="1" thickBot="1" x14ac:dyDescent="0.45">
      <c r="B182" s="230">
        <f>A27</f>
        <v>44067</v>
      </c>
      <c r="C182" s="230"/>
      <c r="D182" s="73" t="s">
        <v>75</v>
      </c>
      <c r="E182" s="74">
        <f>D151</f>
        <v>44101</v>
      </c>
      <c r="F182" s="51"/>
      <c r="G182" s="79" t="s">
        <v>76</v>
      </c>
      <c r="H182" s="51"/>
      <c r="I182" s="51"/>
      <c r="J182" s="49"/>
      <c r="K182" s="49"/>
      <c r="L182" s="49"/>
      <c r="M182" s="50"/>
    </row>
    <row r="183" spans="1:14" ht="25.5" customHeight="1" thickBot="1" x14ac:dyDescent="0.45">
      <c r="B183" s="9"/>
      <c r="C183" s="4"/>
      <c r="D183" s="5" t="s">
        <v>15</v>
      </c>
      <c r="E183" s="20">
        <f t="shared" ref="E183:K183" si="15">E152</f>
        <v>44095</v>
      </c>
      <c r="F183" s="20">
        <f t="shared" si="15"/>
        <v>44096</v>
      </c>
      <c r="G183" s="20">
        <f t="shared" si="15"/>
        <v>44097</v>
      </c>
      <c r="H183" s="20">
        <f t="shared" si="15"/>
        <v>44098</v>
      </c>
      <c r="I183" s="20">
        <f t="shared" si="15"/>
        <v>44099</v>
      </c>
      <c r="J183" s="20">
        <f t="shared" si="15"/>
        <v>44100</v>
      </c>
      <c r="K183" s="20">
        <f t="shared" si="15"/>
        <v>44101</v>
      </c>
      <c r="L183" s="75" t="s">
        <v>77</v>
      </c>
      <c r="M183" s="76" t="s">
        <v>78</v>
      </c>
    </row>
    <row r="184" spans="1:14" ht="25.5" customHeight="1" thickBot="1" x14ac:dyDescent="0.6">
      <c r="B184" s="9"/>
      <c r="C184" s="3"/>
      <c r="D184" s="86">
        <f>$D$3</f>
        <v>0</v>
      </c>
      <c r="E184" s="41">
        <f>SUM(E30,E61,E92,E123,E154)</f>
        <v>0</v>
      </c>
      <c r="F184" s="41">
        <f>SUM(F30,F61,F92,F123,F154)</f>
        <v>0</v>
      </c>
      <c r="G184" s="41">
        <f t="shared" ref="G184:K184" si="16">SUM(G30,G61,G92,G123,G154)</f>
        <v>0</v>
      </c>
      <c r="H184" s="41">
        <f t="shared" si="16"/>
        <v>0</v>
      </c>
      <c r="I184" s="41">
        <f t="shared" si="16"/>
        <v>0</v>
      </c>
      <c r="J184" s="41">
        <f t="shared" si="16"/>
        <v>0</v>
      </c>
      <c r="K184" s="41">
        <f t="shared" si="16"/>
        <v>0</v>
      </c>
      <c r="L184" s="42">
        <f>SUM(E184:K184)</f>
        <v>0</v>
      </c>
      <c r="M184" s="43">
        <f>SUM(L30,L61,L92,L123,L154)</f>
        <v>0</v>
      </c>
    </row>
    <row r="185" spans="1:14" ht="25.5" customHeight="1" thickBot="1" x14ac:dyDescent="0.6">
      <c r="B185" s="233">
        <f>A155</f>
        <v>0</v>
      </c>
      <c r="C185" s="234"/>
      <c r="D185" s="86">
        <f>$D$4</f>
        <v>0</v>
      </c>
      <c r="E185" s="41">
        <f t="shared" ref="E185:K186" si="17">SUM(E31,E62,E93,E124,E155)</f>
        <v>0</v>
      </c>
      <c r="F185" s="41">
        <f t="shared" si="17"/>
        <v>0</v>
      </c>
      <c r="G185" s="41">
        <f t="shared" si="17"/>
        <v>0</v>
      </c>
      <c r="H185" s="41">
        <f t="shared" si="17"/>
        <v>0</v>
      </c>
      <c r="I185" s="41">
        <f t="shared" si="17"/>
        <v>0</v>
      </c>
      <c r="J185" s="41">
        <f t="shared" si="17"/>
        <v>0</v>
      </c>
      <c r="K185" s="41">
        <f t="shared" si="17"/>
        <v>0</v>
      </c>
      <c r="L185" s="42">
        <f t="shared" ref="L185:L186" si="18">SUM(E185:K185)</f>
        <v>0</v>
      </c>
      <c r="M185" s="43">
        <f t="shared" ref="M185:M186" si="19">SUM(L31,L62,L93,L124,L155)</f>
        <v>0</v>
      </c>
    </row>
    <row r="186" spans="1:14" ht="25.5" customHeight="1" thickBot="1" x14ac:dyDescent="0.6">
      <c r="B186" s="9"/>
      <c r="C186" s="4"/>
      <c r="D186" s="86">
        <f>$D$5</f>
        <v>0</v>
      </c>
      <c r="E186" s="96">
        <f t="shared" si="17"/>
        <v>0</v>
      </c>
      <c r="F186" s="96">
        <f t="shared" si="17"/>
        <v>0</v>
      </c>
      <c r="G186" s="96">
        <f t="shared" si="17"/>
        <v>0</v>
      </c>
      <c r="H186" s="96">
        <f t="shared" si="17"/>
        <v>0</v>
      </c>
      <c r="I186" s="96">
        <f t="shared" si="17"/>
        <v>0</v>
      </c>
      <c r="J186" s="96">
        <f t="shared" si="17"/>
        <v>0</v>
      </c>
      <c r="K186" s="96">
        <f t="shared" si="17"/>
        <v>0</v>
      </c>
      <c r="L186" s="97">
        <f t="shared" si="18"/>
        <v>0</v>
      </c>
      <c r="M186" s="98">
        <f t="shared" si="19"/>
        <v>0</v>
      </c>
    </row>
    <row r="187" spans="1:14" ht="25.5" customHeight="1" thickBot="1" x14ac:dyDescent="0.5">
      <c r="B187" s="9"/>
      <c r="C187" s="4"/>
      <c r="D187" s="22"/>
      <c r="E187" s="99"/>
      <c r="F187" s="99"/>
      <c r="G187" s="99"/>
      <c r="H187" s="99"/>
      <c r="I187" s="99"/>
      <c r="J187" s="99"/>
      <c r="K187" s="99"/>
      <c r="L187" s="99"/>
      <c r="M187" s="112"/>
    </row>
    <row r="188" spans="1:14" ht="25.5" customHeight="1" thickBot="1" x14ac:dyDescent="0.6">
      <c r="B188" s="9"/>
      <c r="C188" s="3"/>
      <c r="D188" s="86">
        <f>$D$7</f>
        <v>0</v>
      </c>
      <c r="E188" s="41">
        <f>SUM(E34,E65,E96,E127,E158)</f>
        <v>0</v>
      </c>
      <c r="F188" s="41">
        <f>SUM(F34,F65,F96,F127,F158)</f>
        <v>0</v>
      </c>
      <c r="G188" s="41">
        <f t="shared" ref="G188:K188" si="20">SUM(G34,G65,G96,G127,G158)</f>
        <v>0</v>
      </c>
      <c r="H188" s="41">
        <f t="shared" si="20"/>
        <v>0</v>
      </c>
      <c r="I188" s="41">
        <f t="shared" si="20"/>
        <v>0</v>
      </c>
      <c r="J188" s="41">
        <f t="shared" si="20"/>
        <v>0</v>
      </c>
      <c r="K188" s="41">
        <f t="shared" si="20"/>
        <v>0</v>
      </c>
      <c r="L188" s="44">
        <f>SUM(E188:K188)</f>
        <v>0</v>
      </c>
      <c r="M188" s="43">
        <f>SUM(L34,L65,L96,L127,L158)</f>
        <v>0</v>
      </c>
    </row>
    <row r="189" spans="1:14" ht="25.5" customHeight="1" thickBot="1" x14ac:dyDescent="0.6">
      <c r="B189" s="235">
        <f>A159</f>
        <v>0</v>
      </c>
      <c r="C189" s="236"/>
      <c r="D189" s="86">
        <f>$D$8</f>
        <v>0</v>
      </c>
      <c r="E189" s="41">
        <f t="shared" ref="E189:K190" si="21">SUM(E35,E66,E97,E128,E159)</f>
        <v>0</v>
      </c>
      <c r="F189" s="41">
        <f t="shared" si="21"/>
        <v>0</v>
      </c>
      <c r="G189" s="41">
        <f t="shared" si="21"/>
        <v>0</v>
      </c>
      <c r="H189" s="41">
        <f t="shared" si="21"/>
        <v>0</v>
      </c>
      <c r="I189" s="41">
        <f t="shared" si="21"/>
        <v>0</v>
      </c>
      <c r="J189" s="41">
        <f t="shared" si="21"/>
        <v>0</v>
      </c>
      <c r="K189" s="41">
        <f t="shared" si="21"/>
        <v>0</v>
      </c>
      <c r="L189" s="44">
        <f t="shared" ref="L189:L190" si="22">SUM(E189:K189)</f>
        <v>0</v>
      </c>
      <c r="M189" s="43">
        <f t="shared" ref="M189:M190" si="23">SUM(L35,L66,L97,L128,L159)</f>
        <v>0</v>
      </c>
    </row>
    <row r="190" spans="1:14" ht="25.5" customHeight="1" thickBot="1" x14ac:dyDescent="0.6">
      <c r="B190" s="9"/>
      <c r="C190" s="4"/>
      <c r="D190" s="86">
        <f>$D$9</f>
        <v>0</v>
      </c>
      <c r="E190" s="41">
        <f t="shared" si="21"/>
        <v>0</v>
      </c>
      <c r="F190" s="41">
        <f t="shared" si="21"/>
        <v>0</v>
      </c>
      <c r="G190" s="41">
        <f t="shared" si="21"/>
        <v>0</v>
      </c>
      <c r="H190" s="41">
        <f t="shared" si="21"/>
        <v>0</v>
      </c>
      <c r="I190" s="41">
        <f t="shared" si="21"/>
        <v>0</v>
      </c>
      <c r="J190" s="41">
        <f t="shared" si="21"/>
        <v>0</v>
      </c>
      <c r="K190" s="41">
        <f t="shared" si="21"/>
        <v>0</v>
      </c>
      <c r="L190" s="44">
        <f t="shared" si="22"/>
        <v>0</v>
      </c>
      <c r="M190" s="43">
        <f t="shared" si="23"/>
        <v>0</v>
      </c>
    </row>
    <row r="191" spans="1:14" ht="25.5" customHeight="1" thickBot="1" x14ac:dyDescent="0.5">
      <c r="B191" s="9"/>
      <c r="C191" s="4"/>
      <c r="D191" s="22"/>
      <c r="E191" s="99"/>
      <c r="F191" s="99"/>
      <c r="G191" s="99"/>
      <c r="H191" s="99"/>
      <c r="I191" s="99"/>
      <c r="J191" s="99"/>
      <c r="K191" s="99"/>
      <c r="L191" s="99"/>
      <c r="M191" s="112"/>
    </row>
    <row r="192" spans="1:14" ht="25.5" customHeight="1" thickBot="1" x14ac:dyDescent="0.6">
      <c r="B192" s="9"/>
      <c r="C192" s="3"/>
      <c r="D192" s="86">
        <f>$D$11</f>
        <v>0</v>
      </c>
      <c r="E192" s="41">
        <f>SUM(E38,E69,E100,E131,E162)</f>
        <v>0</v>
      </c>
      <c r="F192" s="41">
        <f>SUM(F38,F69,F100,F131,F162)</f>
        <v>0</v>
      </c>
      <c r="G192" s="41">
        <f t="shared" ref="G192:K192" si="24">SUM(G38,G69,G100,G131,G162)</f>
        <v>0</v>
      </c>
      <c r="H192" s="41">
        <f t="shared" si="24"/>
        <v>0</v>
      </c>
      <c r="I192" s="41">
        <f t="shared" si="24"/>
        <v>0</v>
      </c>
      <c r="J192" s="41">
        <f t="shared" si="24"/>
        <v>0</v>
      </c>
      <c r="K192" s="41">
        <f t="shared" si="24"/>
        <v>0</v>
      </c>
      <c r="L192" s="44">
        <f>SUM(E192:K192)</f>
        <v>0</v>
      </c>
      <c r="M192" s="43">
        <f>SUM(L38,L69,L100,L131,L162)</f>
        <v>0</v>
      </c>
    </row>
    <row r="193" spans="2:13" ht="25.5" customHeight="1" thickBot="1" x14ac:dyDescent="0.6">
      <c r="B193" s="237">
        <f>A163</f>
        <v>0</v>
      </c>
      <c r="C193" s="238"/>
      <c r="D193" s="86">
        <f>$D$12</f>
        <v>0</v>
      </c>
      <c r="E193" s="41">
        <f t="shared" ref="E193:K194" si="25">SUM(E39,E70,E101,E132,E163)</f>
        <v>0</v>
      </c>
      <c r="F193" s="41">
        <f t="shared" si="25"/>
        <v>0</v>
      </c>
      <c r="G193" s="41">
        <f t="shared" si="25"/>
        <v>0</v>
      </c>
      <c r="H193" s="41">
        <f t="shared" si="25"/>
        <v>0</v>
      </c>
      <c r="I193" s="41">
        <f t="shared" si="25"/>
        <v>0</v>
      </c>
      <c r="J193" s="41">
        <f t="shared" si="25"/>
        <v>0</v>
      </c>
      <c r="K193" s="41">
        <f t="shared" si="25"/>
        <v>0</v>
      </c>
      <c r="L193" s="44">
        <f t="shared" ref="L193:L194" si="26">SUM(E193:K193)</f>
        <v>0</v>
      </c>
      <c r="M193" s="43">
        <f t="shared" ref="M193:M194" si="27">SUM(L39,L70,L101,L132,L163)</f>
        <v>0</v>
      </c>
    </row>
    <row r="194" spans="2:13" ht="25.5" customHeight="1" thickBot="1" x14ac:dyDescent="0.6">
      <c r="B194" s="9"/>
      <c r="C194" s="4"/>
      <c r="D194" s="86">
        <f>$D$13</f>
        <v>0</v>
      </c>
      <c r="E194" s="41">
        <f t="shared" si="25"/>
        <v>0</v>
      </c>
      <c r="F194" s="41">
        <f t="shared" si="25"/>
        <v>0</v>
      </c>
      <c r="G194" s="41">
        <f t="shared" si="25"/>
        <v>0</v>
      </c>
      <c r="H194" s="41">
        <f t="shared" si="25"/>
        <v>0</v>
      </c>
      <c r="I194" s="41">
        <f t="shared" si="25"/>
        <v>0</v>
      </c>
      <c r="J194" s="41">
        <f t="shared" si="25"/>
        <v>0</v>
      </c>
      <c r="K194" s="41">
        <f t="shared" si="25"/>
        <v>0</v>
      </c>
      <c r="L194" s="44">
        <f t="shared" si="26"/>
        <v>0</v>
      </c>
      <c r="M194" s="43">
        <f t="shared" si="27"/>
        <v>0</v>
      </c>
    </row>
    <row r="195" spans="2:13" ht="25.5" customHeight="1" thickBot="1" x14ac:dyDescent="0.5">
      <c r="B195" s="9"/>
      <c r="C195" s="4"/>
      <c r="D195" s="22"/>
      <c r="E195" s="99"/>
      <c r="F195" s="99"/>
      <c r="G195" s="99"/>
      <c r="H195" s="99"/>
      <c r="I195" s="99"/>
      <c r="J195" s="99"/>
      <c r="K195" s="99"/>
      <c r="L195" s="99"/>
      <c r="M195" s="112"/>
    </row>
    <row r="196" spans="2:13" ht="25.5" customHeight="1" thickBot="1" x14ac:dyDescent="0.6">
      <c r="B196" s="9"/>
      <c r="C196" s="3"/>
      <c r="D196" s="86">
        <f>$D$15</f>
        <v>0</v>
      </c>
      <c r="E196" s="41">
        <f>SUM(E42,E73,E104,E135,E166)</f>
        <v>0</v>
      </c>
      <c r="F196" s="41">
        <f>SUM(F42,F73,F104,F135,F166)</f>
        <v>0</v>
      </c>
      <c r="G196" s="41">
        <f t="shared" ref="G196:K196" si="28">SUM(G42,G73,G104,G135,G166)</f>
        <v>0</v>
      </c>
      <c r="H196" s="41">
        <f t="shared" si="28"/>
        <v>0</v>
      </c>
      <c r="I196" s="41">
        <f t="shared" si="28"/>
        <v>0</v>
      </c>
      <c r="J196" s="41">
        <f t="shared" si="28"/>
        <v>0</v>
      </c>
      <c r="K196" s="41">
        <f t="shared" si="28"/>
        <v>0</v>
      </c>
      <c r="L196" s="44">
        <f>SUM(E196:K196)</f>
        <v>0</v>
      </c>
      <c r="M196" s="43">
        <f>SUM(L42,L73,L104,L135,L166)</f>
        <v>0</v>
      </c>
    </row>
    <row r="197" spans="2:13" ht="25.5" customHeight="1" thickBot="1" x14ac:dyDescent="0.6">
      <c r="B197" s="239">
        <f>A167</f>
        <v>0</v>
      </c>
      <c r="C197" s="240"/>
      <c r="D197" s="86">
        <f>$D$16</f>
        <v>0</v>
      </c>
      <c r="E197" s="41">
        <f t="shared" ref="E197:K198" si="29">SUM(E43,E74,E105,E136,E167)</f>
        <v>0</v>
      </c>
      <c r="F197" s="41">
        <f t="shared" si="29"/>
        <v>0</v>
      </c>
      <c r="G197" s="41">
        <f t="shared" si="29"/>
        <v>0</v>
      </c>
      <c r="H197" s="41">
        <f t="shared" si="29"/>
        <v>0</v>
      </c>
      <c r="I197" s="41">
        <f t="shared" si="29"/>
        <v>0</v>
      </c>
      <c r="J197" s="41">
        <f t="shared" si="29"/>
        <v>0</v>
      </c>
      <c r="K197" s="41">
        <f t="shared" si="29"/>
        <v>0</v>
      </c>
      <c r="L197" s="44">
        <f t="shared" ref="L197:L198" si="30">SUM(E197:K197)</f>
        <v>0</v>
      </c>
      <c r="M197" s="43">
        <f t="shared" ref="M197:M198" si="31">SUM(L43,L74,L105,L136,L167)</f>
        <v>0</v>
      </c>
    </row>
    <row r="198" spans="2:13" ht="25.5" customHeight="1" thickBot="1" x14ac:dyDescent="0.6">
      <c r="B198" s="9"/>
      <c r="C198" s="4"/>
      <c r="D198" s="86">
        <f>$D$17</f>
        <v>0</v>
      </c>
      <c r="E198" s="41">
        <f t="shared" si="29"/>
        <v>0</v>
      </c>
      <c r="F198" s="41">
        <f t="shared" si="29"/>
        <v>0</v>
      </c>
      <c r="G198" s="41">
        <f t="shared" si="29"/>
        <v>0</v>
      </c>
      <c r="H198" s="41">
        <f t="shared" si="29"/>
        <v>0</v>
      </c>
      <c r="I198" s="41">
        <f t="shared" si="29"/>
        <v>0</v>
      </c>
      <c r="J198" s="41">
        <f t="shared" si="29"/>
        <v>0</v>
      </c>
      <c r="K198" s="41">
        <f t="shared" si="29"/>
        <v>0</v>
      </c>
      <c r="L198" s="44">
        <f t="shared" si="30"/>
        <v>0</v>
      </c>
      <c r="M198" s="43">
        <f t="shared" si="31"/>
        <v>0</v>
      </c>
    </row>
    <row r="199" spans="2:13" ht="25.5" customHeight="1" thickBot="1" x14ac:dyDescent="0.5">
      <c r="B199" s="9"/>
      <c r="C199" s="4"/>
      <c r="D199" s="22"/>
      <c r="E199" s="99"/>
      <c r="F199" s="99"/>
      <c r="G199" s="99"/>
      <c r="H199" s="99"/>
      <c r="I199" s="99"/>
      <c r="J199" s="99"/>
      <c r="K199" s="99"/>
      <c r="L199" s="99"/>
      <c r="M199" s="112"/>
    </row>
    <row r="200" spans="2:13" ht="25.5" customHeight="1" thickBot="1" x14ac:dyDescent="0.6">
      <c r="B200" s="9"/>
      <c r="C200" s="3"/>
      <c r="D200" s="86">
        <f>$D$19</f>
        <v>0</v>
      </c>
      <c r="E200" s="41">
        <f>SUM(E46,E77,E108,E139,E170)</f>
        <v>0</v>
      </c>
      <c r="F200" s="41">
        <f>SUM(F46,F77,F108,F139,F170)</f>
        <v>0</v>
      </c>
      <c r="G200" s="41">
        <f t="shared" ref="G200:K200" si="32">SUM(G46,G77,G108,G139,G170)</f>
        <v>0</v>
      </c>
      <c r="H200" s="41">
        <f t="shared" si="32"/>
        <v>0</v>
      </c>
      <c r="I200" s="41">
        <f t="shared" si="32"/>
        <v>0</v>
      </c>
      <c r="J200" s="41">
        <f t="shared" si="32"/>
        <v>0</v>
      </c>
      <c r="K200" s="41">
        <f t="shared" si="32"/>
        <v>0</v>
      </c>
      <c r="L200" s="44">
        <f>SUM(E200:K200)</f>
        <v>0</v>
      </c>
      <c r="M200" s="43">
        <f>SUM(L46,L77,L108,L139,L170)</f>
        <v>0</v>
      </c>
    </row>
    <row r="201" spans="2:13" ht="25.5" customHeight="1" thickBot="1" x14ac:dyDescent="0.6">
      <c r="B201" s="210">
        <f>A171</f>
        <v>0</v>
      </c>
      <c r="C201" s="211"/>
      <c r="D201" s="86">
        <f>$D$20</f>
        <v>0</v>
      </c>
      <c r="E201" s="41">
        <f t="shared" ref="E201:K202" si="33">SUM(E47,E78,E109,E140,E171)</f>
        <v>0</v>
      </c>
      <c r="F201" s="41">
        <f t="shared" si="33"/>
        <v>0</v>
      </c>
      <c r="G201" s="41">
        <f t="shared" si="33"/>
        <v>0</v>
      </c>
      <c r="H201" s="41">
        <f t="shared" si="33"/>
        <v>0</v>
      </c>
      <c r="I201" s="41">
        <f t="shared" si="33"/>
        <v>0</v>
      </c>
      <c r="J201" s="41">
        <f t="shared" si="33"/>
        <v>0</v>
      </c>
      <c r="K201" s="41">
        <f t="shared" si="33"/>
        <v>0</v>
      </c>
      <c r="L201" s="44">
        <f t="shared" ref="L201:L202" si="34">SUM(E201:K201)</f>
        <v>0</v>
      </c>
      <c r="M201" s="43">
        <f t="shared" ref="M201:M202" si="35">SUM(L47,L78,L109,L140,L171)</f>
        <v>0</v>
      </c>
    </row>
    <row r="202" spans="2:13" ht="25.5" customHeight="1" thickBot="1" x14ac:dyDescent="0.6">
      <c r="B202" s="9"/>
      <c r="C202" s="4"/>
      <c r="D202" s="86">
        <f>$D$21</f>
        <v>0</v>
      </c>
      <c r="E202" s="41">
        <f t="shared" si="33"/>
        <v>0</v>
      </c>
      <c r="F202" s="41">
        <f t="shared" si="33"/>
        <v>0</v>
      </c>
      <c r="G202" s="41">
        <f t="shared" si="33"/>
        <v>0</v>
      </c>
      <c r="H202" s="41">
        <f t="shared" si="33"/>
        <v>0</v>
      </c>
      <c r="I202" s="41">
        <f t="shared" si="33"/>
        <v>0</v>
      </c>
      <c r="J202" s="41">
        <f t="shared" si="33"/>
        <v>0</v>
      </c>
      <c r="K202" s="41">
        <f t="shared" si="33"/>
        <v>0</v>
      </c>
      <c r="L202" s="44">
        <f t="shared" si="34"/>
        <v>0</v>
      </c>
      <c r="M202" s="43">
        <f t="shared" si="35"/>
        <v>0</v>
      </c>
    </row>
    <row r="203" spans="2:13" ht="25.5" customHeight="1" thickBot="1" x14ac:dyDescent="0.5">
      <c r="B203" s="9"/>
      <c r="C203" s="4"/>
      <c r="D203" s="22"/>
      <c r="E203" s="99"/>
      <c r="F203" s="99"/>
      <c r="G203" s="99"/>
      <c r="H203" s="99"/>
      <c r="I203" s="99"/>
      <c r="J203" s="99"/>
      <c r="K203" s="99"/>
      <c r="L203" s="99"/>
      <c r="M203" s="112"/>
    </row>
    <row r="204" spans="2:13" ht="25.5" customHeight="1" thickBot="1" x14ac:dyDescent="0.6">
      <c r="B204" s="9"/>
      <c r="C204" s="3"/>
      <c r="D204" s="86">
        <f>$D$23</f>
        <v>0</v>
      </c>
      <c r="E204" s="41">
        <f>SUM(E50,E81,E112,E143,E174)</f>
        <v>0</v>
      </c>
      <c r="F204" s="41">
        <f>SUM(F50,F81,F112,F143,F174)</f>
        <v>0</v>
      </c>
      <c r="G204" s="41">
        <f t="shared" ref="G204:K204" si="36">SUM(G50,G81,G112,G143,G174)</f>
        <v>0</v>
      </c>
      <c r="H204" s="41">
        <f t="shared" si="36"/>
        <v>0</v>
      </c>
      <c r="I204" s="41">
        <f t="shared" si="36"/>
        <v>0</v>
      </c>
      <c r="J204" s="41">
        <f t="shared" si="36"/>
        <v>0</v>
      </c>
      <c r="K204" s="41">
        <f t="shared" si="36"/>
        <v>0</v>
      </c>
      <c r="L204" s="44">
        <f>SUM(E204:K204)</f>
        <v>0</v>
      </c>
      <c r="M204" s="43">
        <f>SUM(L50,L81,L112,L143,L174)</f>
        <v>0</v>
      </c>
    </row>
    <row r="205" spans="2:13" ht="25.5" customHeight="1" thickBot="1" x14ac:dyDescent="0.6">
      <c r="B205" s="212">
        <f>A175</f>
        <v>0</v>
      </c>
      <c r="C205" s="213"/>
      <c r="D205" s="86">
        <f>$D$24</f>
        <v>0</v>
      </c>
      <c r="E205" s="41">
        <f t="shared" ref="E205:K206" si="37">SUM(E51,E82,E113,E144,E175)</f>
        <v>0</v>
      </c>
      <c r="F205" s="41">
        <f t="shared" si="37"/>
        <v>0</v>
      </c>
      <c r="G205" s="41">
        <f t="shared" si="37"/>
        <v>0</v>
      </c>
      <c r="H205" s="41">
        <f t="shared" si="37"/>
        <v>0</v>
      </c>
      <c r="I205" s="41">
        <f t="shared" si="37"/>
        <v>0</v>
      </c>
      <c r="J205" s="41">
        <f t="shared" si="37"/>
        <v>0</v>
      </c>
      <c r="K205" s="41">
        <f t="shared" si="37"/>
        <v>0</v>
      </c>
      <c r="L205" s="44">
        <f t="shared" ref="L205:L206" si="38">SUM(E205:K205)</f>
        <v>0</v>
      </c>
      <c r="M205" s="43">
        <f t="shared" ref="M205:M206" si="39">SUM(L51,L82,L113,L144,L175)</f>
        <v>0</v>
      </c>
    </row>
    <row r="206" spans="2:13" ht="25.5" customHeight="1" thickBot="1" x14ac:dyDescent="0.6">
      <c r="B206" s="9"/>
      <c r="C206" s="4"/>
      <c r="D206" s="86">
        <f>$D$25</f>
        <v>0</v>
      </c>
      <c r="E206" s="41">
        <f t="shared" si="37"/>
        <v>0</v>
      </c>
      <c r="F206" s="41">
        <f t="shared" si="37"/>
        <v>0</v>
      </c>
      <c r="G206" s="41">
        <f t="shared" si="37"/>
        <v>0</v>
      </c>
      <c r="H206" s="41">
        <f t="shared" si="37"/>
        <v>0</v>
      </c>
      <c r="I206" s="41">
        <f t="shared" si="37"/>
        <v>0</v>
      </c>
      <c r="J206" s="41">
        <f t="shared" si="37"/>
        <v>0</v>
      </c>
      <c r="K206" s="41">
        <f t="shared" si="37"/>
        <v>0</v>
      </c>
      <c r="L206" s="44">
        <f t="shared" si="38"/>
        <v>0</v>
      </c>
      <c r="M206" s="43">
        <f t="shared" si="39"/>
        <v>0</v>
      </c>
    </row>
    <row r="207" spans="2:13" ht="25.5" customHeight="1" thickBot="1" x14ac:dyDescent="0.45">
      <c r="B207" s="9"/>
      <c r="C207" s="4"/>
      <c r="D207" s="32"/>
      <c r="E207" s="32"/>
      <c r="F207" s="32"/>
      <c r="G207" s="32"/>
      <c r="H207" s="32"/>
      <c r="I207" s="32"/>
      <c r="J207" s="32"/>
      <c r="K207" s="32"/>
      <c r="L207" s="45"/>
      <c r="M207" s="46"/>
    </row>
    <row r="208" spans="2:13" ht="25.5" customHeight="1" thickBot="1" x14ac:dyDescent="0.6">
      <c r="B208" s="9"/>
      <c r="C208" s="3"/>
      <c r="D208" s="145" t="s">
        <v>68</v>
      </c>
      <c r="E208" s="206" t="s">
        <v>79</v>
      </c>
      <c r="F208" s="207"/>
      <c r="G208" s="150">
        <v>1</v>
      </c>
      <c r="H208" s="47">
        <v>2</v>
      </c>
      <c r="I208" s="48">
        <v>3</v>
      </c>
      <c r="J208" s="47">
        <v>4</v>
      </c>
      <c r="K208" s="48">
        <v>5</v>
      </c>
      <c r="L208" s="206" t="s">
        <v>80</v>
      </c>
      <c r="M208" s="207"/>
    </row>
    <row r="209" spans="2:13" ht="25.5" customHeight="1" thickBot="1" x14ac:dyDescent="0.6">
      <c r="B209" s="214" t="s">
        <v>70</v>
      </c>
      <c r="C209" s="215"/>
      <c r="D209" s="146" t="s">
        <v>71</v>
      </c>
      <c r="E209" s="206" t="s">
        <v>53</v>
      </c>
      <c r="F209" s="207"/>
      <c r="G209" s="152" t="str">
        <f>E54</f>
        <v>x</v>
      </c>
      <c r="H209" s="23" t="str">
        <f>E85</f>
        <v>x</v>
      </c>
      <c r="I209" s="152" t="str">
        <f>E116</f>
        <v>x</v>
      </c>
      <c r="J209" s="23" t="str">
        <f>E147</f>
        <v>x</v>
      </c>
      <c r="K209" s="152" t="str">
        <f>E178</f>
        <v>x</v>
      </c>
      <c r="L209" s="244">
        <f>(SUM(G209:K209)/5)</f>
        <v>0</v>
      </c>
      <c r="M209" s="245"/>
    </row>
    <row r="210" spans="2:13" ht="25.5" customHeight="1" thickBot="1" x14ac:dyDescent="0.6">
      <c r="B210" s="9"/>
      <c r="C210" s="4"/>
      <c r="D210" s="147" t="s">
        <v>73</v>
      </c>
      <c r="E210" s="206" t="s">
        <v>81</v>
      </c>
      <c r="F210" s="207"/>
      <c r="G210" s="26">
        <f>K55</f>
        <v>0</v>
      </c>
      <c r="H210" s="26">
        <f>K86</f>
        <v>0</v>
      </c>
      <c r="I210" s="26">
        <f>K117</f>
        <v>0</v>
      </c>
      <c r="J210" s="26">
        <f>K148</f>
        <v>0</v>
      </c>
      <c r="K210" s="26">
        <f>K179</f>
        <v>0</v>
      </c>
      <c r="L210" s="244">
        <f>SUM(G210:K210)/5</f>
        <v>0</v>
      </c>
      <c r="M210" s="245"/>
    </row>
    <row r="211" spans="2:13" ht="25.5" customHeight="1" thickBot="1" x14ac:dyDescent="0.45">
      <c r="B211" s="9"/>
      <c r="C211" s="4"/>
      <c r="D211" s="11"/>
      <c r="E211" s="11"/>
      <c r="F211" s="11"/>
      <c r="G211" s="11"/>
      <c r="H211" s="11"/>
      <c r="I211" s="11"/>
      <c r="J211" s="11"/>
      <c r="K211" s="11"/>
      <c r="L211" s="11"/>
      <c r="M211" s="12"/>
    </row>
  </sheetData>
  <mergeCells count="143">
    <mergeCell ref="A1:D1"/>
    <mergeCell ref="F1:H1"/>
    <mergeCell ref="A2:B2"/>
    <mergeCell ref="I2:N2"/>
    <mergeCell ref="A4:B4"/>
    <mergeCell ref="A8:B8"/>
    <mergeCell ref="A24:B24"/>
    <mergeCell ref="A27:B27"/>
    <mergeCell ref="A28:D28"/>
    <mergeCell ref="B30:B32"/>
    <mergeCell ref="M30:M32"/>
    <mergeCell ref="N30:N32"/>
    <mergeCell ref="A12:B12"/>
    <mergeCell ref="G12:G14"/>
    <mergeCell ref="A16:B16"/>
    <mergeCell ref="A20:B20"/>
    <mergeCell ref="I21:N21"/>
    <mergeCell ref="I22:N22"/>
    <mergeCell ref="B42:B44"/>
    <mergeCell ref="M42:M44"/>
    <mergeCell ref="N42:N44"/>
    <mergeCell ref="B46:B48"/>
    <mergeCell ref="M46:M48"/>
    <mergeCell ref="N46:N48"/>
    <mergeCell ref="B34:B36"/>
    <mergeCell ref="M34:M36"/>
    <mergeCell ref="N34:N36"/>
    <mergeCell ref="B38:B40"/>
    <mergeCell ref="M38:M40"/>
    <mergeCell ref="N38:N40"/>
    <mergeCell ref="B56:C56"/>
    <mergeCell ref="A58:B58"/>
    <mergeCell ref="B61:B63"/>
    <mergeCell ref="M61:M63"/>
    <mergeCell ref="N61:N63"/>
    <mergeCell ref="B65:B67"/>
    <mergeCell ref="M65:M67"/>
    <mergeCell ref="N65:N67"/>
    <mergeCell ref="B50:B52"/>
    <mergeCell ref="M50:M52"/>
    <mergeCell ref="N50:N52"/>
    <mergeCell ref="B54:C54"/>
    <mergeCell ref="E54:K54"/>
    <mergeCell ref="B55:C55"/>
    <mergeCell ref="B77:B79"/>
    <mergeCell ref="M77:M79"/>
    <mergeCell ref="N77:N79"/>
    <mergeCell ref="B81:B83"/>
    <mergeCell ref="M81:M83"/>
    <mergeCell ref="N81:N83"/>
    <mergeCell ref="B69:B71"/>
    <mergeCell ref="M69:M71"/>
    <mergeCell ref="N69:N71"/>
    <mergeCell ref="B73:B75"/>
    <mergeCell ref="M73:M75"/>
    <mergeCell ref="N73:N75"/>
    <mergeCell ref="M92:M94"/>
    <mergeCell ref="N92:N94"/>
    <mergeCell ref="B96:B98"/>
    <mergeCell ref="M96:M98"/>
    <mergeCell ref="N96:N98"/>
    <mergeCell ref="B100:B102"/>
    <mergeCell ref="M100:M102"/>
    <mergeCell ref="N100:N102"/>
    <mergeCell ref="B85:C85"/>
    <mergeCell ref="E85:K85"/>
    <mergeCell ref="B86:C86"/>
    <mergeCell ref="B87:C87"/>
    <mergeCell ref="A89:B89"/>
    <mergeCell ref="B92:B94"/>
    <mergeCell ref="B112:B114"/>
    <mergeCell ref="M112:M114"/>
    <mergeCell ref="N112:N114"/>
    <mergeCell ref="B116:C116"/>
    <mergeCell ref="E116:K116"/>
    <mergeCell ref="B117:C117"/>
    <mergeCell ref="B104:B106"/>
    <mergeCell ref="M104:M106"/>
    <mergeCell ref="N104:N106"/>
    <mergeCell ref="B108:B110"/>
    <mergeCell ref="M108:M110"/>
    <mergeCell ref="N108:N110"/>
    <mergeCell ref="B131:B133"/>
    <mergeCell ref="M131:M133"/>
    <mergeCell ref="N131:N133"/>
    <mergeCell ref="B135:B137"/>
    <mergeCell ref="M135:M137"/>
    <mergeCell ref="N135:N137"/>
    <mergeCell ref="B118:C118"/>
    <mergeCell ref="A120:B120"/>
    <mergeCell ref="B123:B125"/>
    <mergeCell ref="M123:M125"/>
    <mergeCell ref="N123:N125"/>
    <mergeCell ref="B127:B129"/>
    <mergeCell ref="M127:M129"/>
    <mergeCell ref="N127:N129"/>
    <mergeCell ref="B147:C147"/>
    <mergeCell ref="E147:K147"/>
    <mergeCell ref="B148:C148"/>
    <mergeCell ref="B149:C149"/>
    <mergeCell ref="A151:B151"/>
    <mergeCell ref="B154:B156"/>
    <mergeCell ref="B139:B141"/>
    <mergeCell ref="M139:M141"/>
    <mergeCell ref="N139:N141"/>
    <mergeCell ref="B143:B145"/>
    <mergeCell ref="M143:M145"/>
    <mergeCell ref="N143:N145"/>
    <mergeCell ref="B166:B168"/>
    <mergeCell ref="M166:M168"/>
    <mergeCell ref="N166:N168"/>
    <mergeCell ref="B170:B172"/>
    <mergeCell ref="M170:M172"/>
    <mergeCell ref="N170:N172"/>
    <mergeCell ref="M154:M156"/>
    <mergeCell ref="N154:N156"/>
    <mergeCell ref="B158:B160"/>
    <mergeCell ref="M158:M160"/>
    <mergeCell ref="N158:N160"/>
    <mergeCell ref="B162:B164"/>
    <mergeCell ref="M162:M164"/>
    <mergeCell ref="N162:N164"/>
    <mergeCell ref="B180:C180"/>
    <mergeCell ref="B182:C182"/>
    <mergeCell ref="B185:C185"/>
    <mergeCell ref="B189:C189"/>
    <mergeCell ref="B193:C193"/>
    <mergeCell ref="B197:C197"/>
    <mergeCell ref="B174:B176"/>
    <mergeCell ref="M174:M176"/>
    <mergeCell ref="N174:N176"/>
    <mergeCell ref="B178:C178"/>
    <mergeCell ref="E178:K178"/>
    <mergeCell ref="B179:C179"/>
    <mergeCell ref="E210:F210"/>
    <mergeCell ref="L210:M210"/>
    <mergeCell ref="B201:C201"/>
    <mergeCell ref="B205:C205"/>
    <mergeCell ref="E208:F208"/>
    <mergeCell ref="L208:M208"/>
    <mergeCell ref="B209:C209"/>
    <mergeCell ref="E209:F209"/>
    <mergeCell ref="L209:M209"/>
  </mergeCells>
  <conditionalFormatting sqref="E55:K56 G210">
    <cfRule type="cellIs" dxfId="119" priority="28" operator="between">
      <formula>SUM($G$209)</formula>
      <formula>SUM($G$209)+1000</formula>
    </cfRule>
    <cfRule type="cellIs" dxfId="118" priority="29" operator="between">
      <formula>SUM($G$209)-2</formula>
      <formula>SUM($G$209)-0.00001</formula>
    </cfRule>
    <cfRule type="cellIs" dxfId="117" priority="30" operator="between">
      <formula>0</formula>
      <formula>SUM($G$209)-2.0000001</formula>
    </cfRule>
  </conditionalFormatting>
  <conditionalFormatting sqref="H210">
    <cfRule type="cellIs" dxfId="116" priority="25" operator="between">
      <formula>SUM($H$209)</formula>
      <formula>SUM($H$209)+1000</formula>
    </cfRule>
    <cfRule type="cellIs" dxfId="115" priority="26" operator="between">
      <formula>SUM($H$209)-2</formula>
      <formula>SUM($H$209)-0.00001</formula>
    </cfRule>
    <cfRule type="cellIs" dxfId="114" priority="27" operator="between">
      <formula>0</formula>
      <formula>SUM($H$209-2.0000001)</formula>
    </cfRule>
  </conditionalFormatting>
  <conditionalFormatting sqref="I210">
    <cfRule type="cellIs" dxfId="113" priority="22" operator="between">
      <formula>SUM($I$209)</formula>
      <formula>SUM($I$209)+1000</formula>
    </cfRule>
    <cfRule type="cellIs" dxfId="112" priority="23" operator="between">
      <formula>SUM($I$209)-2</formula>
      <formula>SUM($I$209)-0.00001</formula>
    </cfRule>
    <cfRule type="cellIs" dxfId="111" priority="24" operator="between">
      <formula>0</formula>
      <formula>SUM($I$209)-2.0000001</formula>
    </cfRule>
  </conditionalFormatting>
  <conditionalFormatting sqref="J210">
    <cfRule type="cellIs" dxfId="110" priority="19" operator="between">
      <formula>SUM($J$209)</formula>
      <formula>SUM($J$209)+1000</formula>
    </cfRule>
    <cfRule type="cellIs" dxfId="109" priority="20" operator="between">
      <formula>SUM($J$209)-2</formula>
      <formula>SUM($J$209)-0.00001</formula>
    </cfRule>
    <cfRule type="cellIs" dxfId="108" priority="21" operator="between">
      <formula>0</formula>
      <formula>SUM($J$209)-2.0000001</formula>
    </cfRule>
  </conditionalFormatting>
  <conditionalFormatting sqref="K210">
    <cfRule type="cellIs" dxfId="107" priority="16" operator="between">
      <formula>SUM($K$209)</formula>
      <formula>SUM($K$209)+1000</formula>
    </cfRule>
    <cfRule type="cellIs" dxfId="106" priority="17" operator="between">
      <formula>SUM($K$209)-2</formula>
      <formula>SUM($K$209)-0.00001</formula>
    </cfRule>
    <cfRule type="cellIs" dxfId="105" priority="18" operator="between">
      <formula>0</formula>
      <formula>SUM($K$209)-2.0000001</formula>
    </cfRule>
  </conditionalFormatting>
  <conditionalFormatting sqref="L210">
    <cfRule type="cellIs" dxfId="104" priority="13" operator="between">
      <formula>SUM($L$209)</formula>
      <formula>SUM($L$209)+1000</formula>
    </cfRule>
    <cfRule type="cellIs" dxfId="103" priority="14" operator="between">
      <formula>SUM($L$209)-2</formula>
      <formula>SUM($L$209)-0.00001</formula>
    </cfRule>
    <cfRule type="cellIs" dxfId="102" priority="15" operator="between">
      <formula>0</formula>
      <formula>SUM($L$209)-2.0000001</formula>
    </cfRule>
  </conditionalFormatting>
  <conditionalFormatting sqref="E86:K87">
    <cfRule type="cellIs" dxfId="101" priority="10" operator="between">
      <formula>SUM($E$85)</formula>
      <formula>SUM($E$85)+1000</formula>
    </cfRule>
    <cfRule type="cellIs" dxfId="100" priority="11" operator="between">
      <formula>SUM($E$85)-2</formula>
      <formula>SUM($E$85)-0.00001</formula>
    </cfRule>
    <cfRule type="cellIs" dxfId="99" priority="12" operator="between">
      <formula>0</formula>
      <formula>SUM($E$85)-2.0000001</formula>
    </cfRule>
  </conditionalFormatting>
  <conditionalFormatting sqref="E117:K118">
    <cfRule type="cellIs" dxfId="98" priority="7" operator="between">
      <formula>SUM($E$116)</formula>
      <formula>SUM($E$116)+1000</formula>
    </cfRule>
    <cfRule type="cellIs" dxfId="97" priority="8" operator="between">
      <formula>SUM($E$116)-2</formula>
      <formula>SUM($E$116)-0.00001</formula>
    </cfRule>
    <cfRule type="cellIs" dxfId="96" priority="9" operator="between">
      <formula>0</formula>
      <formula>SUM($E$116)-2.0000001</formula>
    </cfRule>
  </conditionalFormatting>
  <conditionalFormatting sqref="E148:K149">
    <cfRule type="cellIs" dxfId="95" priority="4" operator="between">
      <formula>SUM($E$147)</formula>
      <formula>SUM($E$147)+1000</formula>
    </cfRule>
    <cfRule type="cellIs" dxfId="94" priority="5" operator="between">
      <formula>SUM($E$147)-2</formula>
      <formula>SUM($E$147)-0.00001</formula>
    </cfRule>
    <cfRule type="cellIs" dxfId="93" priority="6" operator="between">
      <formula>0</formula>
      <formula>SUM($E$147)-2.0000001</formula>
    </cfRule>
  </conditionalFormatting>
  <conditionalFormatting sqref="E179:K180">
    <cfRule type="cellIs" dxfId="92" priority="1" operator="between">
      <formula>SUM($E$178)</formula>
      <formula>SUM($E$178)+1000</formula>
    </cfRule>
    <cfRule type="cellIs" dxfId="91" priority="2" operator="between">
      <formula>SUM($E$178)-2</formula>
      <formula>SUM($E$178)-0.00001</formula>
    </cfRule>
    <cfRule type="cellIs" dxfId="90" priority="3" operator="between">
      <formula>0</formula>
      <formula>SUM($E$178)-2.0000001</formula>
    </cfRule>
  </conditionalFormatting>
  <pageMargins left="0.7" right="0.7" top="0.75" bottom="0.75" header="0.3" footer="0.3"/>
  <pageSetup scale="1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143</vt:i4>
      </vt:variant>
    </vt:vector>
  </HeadingPairs>
  <TitlesOfParts>
    <vt:vector size="155" baseType="lpstr">
      <vt:lpstr>Reward-Settings</vt:lpstr>
      <vt:lpstr>Jan</vt:lpstr>
      <vt:lpstr>Feb-Mar</vt:lpstr>
      <vt:lpstr>Mar-Apr</vt:lpstr>
      <vt:lpstr>Apr-May</vt:lpstr>
      <vt:lpstr>May-June</vt:lpstr>
      <vt:lpstr>June-July</vt:lpstr>
      <vt:lpstr>July-Aug</vt:lpstr>
      <vt:lpstr>Sept</vt:lpstr>
      <vt:lpstr>Oct-Nov</vt:lpstr>
      <vt:lpstr>Nov-Dec</vt:lpstr>
      <vt:lpstr>Dec-Jan</vt:lpstr>
      <vt:lpstr>'Apr-May'!ACADEMIA</vt:lpstr>
      <vt:lpstr>'Dec-Jan'!ACADEMIA</vt:lpstr>
      <vt:lpstr>'Feb-Mar'!ACADEMIA</vt:lpstr>
      <vt:lpstr>Jan!ACADEMIA</vt:lpstr>
      <vt:lpstr>'July-Aug'!ACADEMIA</vt:lpstr>
      <vt:lpstr>'June-July'!ACADEMIA</vt:lpstr>
      <vt:lpstr>'Mar-Apr'!ACADEMIA</vt:lpstr>
      <vt:lpstr>'May-June'!ACADEMIA</vt:lpstr>
      <vt:lpstr>'Nov-Dec'!ACADEMIA</vt:lpstr>
      <vt:lpstr>'Oct-Nov'!ACADEMIA</vt:lpstr>
      <vt:lpstr>Sept!ACADEMIA</vt:lpstr>
      <vt:lpstr>'Apr-May'!ACADEMIANEWXP</vt:lpstr>
      <vt:lpstr>'Dec-Jan'!ACADEMIANEWXP</vt:lpstr>
      <vt:lpstr>'Feb-Mar'!ACADEMIANEWXP</vt:lpstr>
      <vt:lpstr>Jan!ACADEMIANEWXP</vt:lpstr>
      <vt:lpstr>'July-Aug'!ACADEMIANEWXP</vt:lpstr>
      <vt:lpstr>'June-July'!ACADEMIANEWXP</vt:lpstr>
      <vt:lpstr>'Mar-Apr'!ACADEMIANEWXP</vt:lpstr>
      <vt:lpstr>'May-June'!ACADEMIANEWXP</vt:lpstr>
      <vt:lpstr>'Nov-Dec'!ACADEMIANEWXP</vt:lpstr>
      <vt:lpstr>'Oct-Nov'!ACADEMIANEWXP</vt:lpstr>
      <vt:lpstr>Sept!ACADEMIANEWXP</vt:lpstr>
      <vt:lpstr>'Apr-May'!DEDICATION</vt:lpstr>
      <vt:lpstr>'Dec-Jan'!DEDICATION</vt:lpstr>
      <vt:lpstr>'Feb-Mar'!DEDICATION</vt:lpstr>
      <vt:lpstr>Jan!DEDICATION</vt:lpstr>
      <vt:lpstr>'July-Aug'!DEDICATION</vt:lpstr>
      <vt:lpstr>'June-July'!DEDICATION</vt:lpstr>
      <vt:lpstr>'Mar-Apr'!DEDICATION</vt:lpstr>
      <vt:lpstr>'May-June'!DEDICATION</vt:lpstr>
      <vt:lpstr>'Nov-Dec'!DEDICATION</vt:lpstr>
      <vt:lpstr>'Oct-Nov'!DEDICATION</vt:lpstr>
      <vt:lpstr>Sept!DEDICATION</vt:lpstr>
      <vt:lpstr>'Apr-May'!DEDICATIONNEWXP</vt:lpstr>
      <vt:lpstr>'Dec-Jan'!DEDICATIONNEWXP</vt:lpstr>
      <vt:lpstr>'Feb-Mar'!DEDICATIONNEWXP</vt:lpstr>
      <vt:lpstr>Jan!DEDICATIONNEWXP</vt:lpstr>
      <vt:lpstr>'July-Aug'!DEDICATIONNEWXP</vt:lpstr>
      <vt:lpstr>'June-July'!DEDICATIONNEWXP</vt:lpstr>
      <vt:lpstr>'Mar-Apr'!DEDICATIONNEWXP</vt:lpstr>
      <vt:lpstr>'May-June'!DEDICATIONNEWXP</vt:lpstr>
      <vt:lpstr>'Nov-Dec'!DEDICATIONNEWXP</vt:lpstr>
      <vt:lpstr>'Oct-Nov'!DEDICATIONNEWXP</vt:lpstr>
      <vt:lpstr>Sept!DEDICATIONNEWXP</vt:lpstr>
      <vt:lpstr>'Apr-May'!DEXTERITY</vt:lpstr>
      <vt:lpstr>'Dec-Jan'!DEXTERITY</vt:lpstr>
      <vt:lpstr>'Feb-Mar'!DEXTERITY</vt:lpstr>
      <vt:lpstr>Jan!DEXTERITY</vt:lpstr>
      <vt:lpstr>'July-Aug'!DEXTERITY</vt:lpstr>
      <vt:lpstr>'June-July'!DEXTERITY</vt:lpstr>
      <vt:lpstr>'Mar-Apr'!DEXTERITY</vt:lpstr>
      <vt:lpstr>'May-June'!DEXTERITY</vt:lpstr>
      <vt:lpstr>'Nov-Dec'!DEXTERITY</vt:lpstr>
      <vt:lpstr>'Oct-Nov'!DEXTERITY</vt:lpstr>
      <vt:lpstr>Sept!DEXTERITY</vt:lpstr>
      <vt:lpstr>'Apr-May'!DEXTERITYNEWXP</vt:lpstr>
      <vt:lpstr>'Dec-Jan'!DEXTERITYNEWXP</vt:lpstr>
      <vt:lpstr>'Feb-Mar'!DEXTERITYNEWXP</vt:lpstr>
      <vt:lpstr>Jan!DEXTERITYNEWXP</vt:lpstr>
      <vt:lpstr>'July-Aug'!DEXTERITYNEWXP</vt:lpstr>
      <vt:lpstr>'June-July'!DEXTERITYNEWXP</vt:lpstr>
      <vt:lpstr>'Mar-Apr'!DEXTERITYNEWXP</vt:lpstr>
      <vt:lpstr>'May-June'!DEXTERITYNEWXP</vt:lpstr>
      <vt:lpstr>'Nov-Dec'!DEXTERITYNEWXP</vt:lpstr>
      <vt:lpstr>'Oct-Nov'!DEXTERITYNEWXP</vt:lpstr>
      <vt:lpstr>Sept!DEXTERITYNEWXP</vt:lpstr>
      <vt:lpstr>'Apr-May'!First_Day</vt:lpstr>
      <vt:lpstr>'Dec-Jan'!First_Day</vt:lpstr>
      <vt:lpstr>'Feb-Mar'!First_Day</vt:lpstr>
      <vt:lpstr>'July-Aug'!First_Day</vt:lpstr>
      <vt:lpstr>'June-July'!First_Day</vt:lpstr>
      <vt:lpstr>'Mar-Apr'!First_Day</vt:lpstr>
      <vt:lpstr>'May-June'!First_Day</vt:lpstr>
      <vt:lpstr>'Nov-Dec'!First_Day</vt:lpstr>
      <vt:lpstr>'Oct-Nov'!First_Day</vt:lpstr>
      <vt:lpstr>Sept!First_Day</vt:lpstr>
      <vt:lpstr>First_Day</vt:lpstr>
      <vt:lpstr>'Apr-May'!INTELLIGENCE</vt:lpstr>
      <vt:lpstr>'Dec-Jan'!INTELLIGENCE</vt:lpstr>
      <vt:lpstr>'Feb-Mar'!INTELLIGENCE</vt:lpstr>
      <vt:lpstr>Jan!INTELLIGENCE</vt:lpstr>
      <vt:lpstr>'July-Aug'!INTELLIGENCE</vt:lpstr>
      <vt:lpstr>'June-July'!INTELLIGENCE</vt:lpstr>
      <vt:lpstr>'Mar-Apr'!INTELLIGENCE</vt:lpstr>
      <vt:lpstr>'May-June'!INTELLIGENCE</vt:lpstr>
      <vt:lpstr>'Nov-Dec'!INTELLIGENCE</vt:lpstr>
      <vt:lpstr>'Oct-Nov'!INTELLIGENCE</vt:lpstr>
      <vt:lpstr>Sept!INTELLIGENCE</vt:lpstr>
      <vt:lpstr>'Apr-May'!INTELLIGENCENEWXP</vt:lpstr>
      <vt:lpstr>'Dec-Jan'!INTELLIGENCENEWXP</vt:lpstr>
      <vt:lpstr>'Feb-Mar'!INTELLIGENCENEWXP</vt:lpstr>
      <vt:lpstr>Jan!INTELLIGENCENEWXP</vt:lpstr>
      <vt:lpstr>'July-Aug'!INTELLIGENCENEWXP</vt:lpstr>
      <vt:lpstr>'June-July'!INTELLIGENCENEWXP</vt:lpstr>
      <vt:lpstr>'Mar-Apr'!INTELLIGENCENEWXP</vt:lpstr>
      <vt:lpstr>'May-June'!INTELLIGENCENEWXP</vt:lpstr>
      <vt:lpstr>'Nov-Dec'!INTELLIGENCENEWXP</vt:lpstr>
      <vt:lpstr>'Oct-Nov'!INTELLIGENCENEWXP</vt:lpstr>
      <vt:lpstr>Sept!INTELLIGENCENEWXP</vt:lpstr>
      <vt:lpstr>'Apr-May'!STRENGTH</vt:lpstr>
      <vt:lpstr>'Dec-Jan'!STRENGTH</vt:lpstr>
      <vt:lpstr>'Feb-Mar'!STRENGTH</vt:lpstr>
      <vt:lpstr>Jan!STRENGTH</vt:lpstr>
      <vt:lpstr>'July-Aug'!STRENGTH</vt:lpstr>
      <vt:lpstr>'June-July'!STRENGTH</vt:lpstr>
      <vt:lpstr>'Mar-Apr'!STRENGTH</vt:lpstr>
      <vt:lpstr>'May-June'!STRENGTH</vt:lpstr>
      <vt:lpstr>'Nov-Dec'!STRENGTH</vt:lpstr>
      <vt:lpstr>'Oct-Nov'!STRENGTH</vt:lpstr>
      <vt:lpstr>Sept!STRENGTH</vt:lpstr>
      <vt:lpstr>'Apr-May'!STRENGTHNEWXP</vt:lpstr>
      <vt:lpstr>'Dec-Jan'!STRENGTHNEWXP</vt:lpstr>
      <vt:lpstr>'Feb-Mar'!STRENGTHNEWXP</vt:lpstr>
      <vt:lpstr>Jan!STRENGTHNEWXP</vt:lpstr>
      <vt:lpstr>'July-Aug'!STRENGTHNEWXP</vt:lpstr>
      <vt:lpstr>'June-July'!STRENGTHNEWXP</vt:lpstr>
      <vt:lpstr>'Mar-Apr'!STRENGTHNEWXP</vt:lpstr>
      <vt:lpstr>'May-June'!STRENGTHNEWXP</vt:lpstr>
      <vt:lpstr>'Nov-Dec'!STRENGTHNEWXP</vt:lpstr>
      <vt:lpstr>'Oct-Nov'!STRENGTHNEWXP</vt:lpstr>
      <vt:lpstr>Sept!STRENGTHNEWXP</vt:lpstr>
      <vt:lpstr>'Apr-May'!WILLPOWER</vt:lpstr>
      <vt:lpstr>'Dec-Jan'!WILLPOWER</vt:lpstr>
      <vt:lpstr>'Feb-Mar'!WILLPOWER</vt:lpstr>
      <vt:lpstr>Jan!WILLPOWER</vt:lpstr>
      <vt:lpstr>'July-Aug'!WILLPOWER</vt:lpstr>
      <vt:lpstr>'June-July'!WILLPOWER</vt:lpstr>
      <vt:lpstr>'Mar-Apr'!WILLPOWER</vt:lpstr>
      <vt:lpstr>'May-June'!WILLPOWER</vt:lpstr>
      <vt:lpstr>'Nov-Dec'!WILLPOWER</vt:lpstr>
      <vt:lpstr>'Oct-Nov'!WILLPOWER</vt:lpstr>
      <vt:lpstr>Sept!WILLPOWER</vt:lpstr>
      <vt:lpstr>'Apr-May'!WILLPOWERNEWXP</vt:lpstr>
      <vt:lpstr>'Dec-Jan'!WILLPOWERNEWXP</vt:lpstr>
      <vt:lpstr>'Feb-Mar'!WILLPOWERNEWXP</vt:lpstr>
      <vt:lpstr>Jan!WILLPOWERNEWXP</vt:lpstr>
      <vt:lpstr>'July-Aug'!WILLPOWERNEWXP</vt:lpstr>
      <vt:lpstr>'June-July'!WILLPOWERNEWXP</vt:lpstr>
      <vt:lpstr>'Mar-Apr'!WILLPOWERNEWXP</vt:lpstr>
      <vt:lpstr>'May-June'!WILLPOWERNEWXP</vt:lpstr>
      <vt:lpstr>'Nov-Dec'!WILLPOWERNEWXP</vt:lpstr>
      <vt:lpstr>'Oct-Nov'!WILLPOWERNEWXP</vt:lpstr>
      <vt:lpstr>Sept!WILLPOWERNEWXP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Kyle Rich</cp:lastModifiedBy>
  <cp:revision/>
  <dcterms:created xsi:type="dcterms:W3CDTF">2019-02-04T16:42:14Z</dcterms:created>
  <dcterms:modified xsi:type="dcterms:W3CDTF">2020-10-31T23:09:03Z</dcterms:modified>
  <cp:category/>
  <cp:contentStatus/>
</cp:coreProperties>
</file>