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示例" sheetId="1" r:id="rId1"/>
    <sheet name="特殊复杂" sheetId="5" r:id="rId2"/>
    <sheet name="测试" sheetId="2" r:id="rId3"/>
    <sheet name="测试2" sheetId="3" r:id="rId4"/>
    <sheet name="测试3" sheetId="4" r:id="rId5"/>
  </sheets>
  <calcPr calcId="144525"/>
</workbook>
</file>

<file path=xl/sharedStrings.xml><?xml version="1.0" encoding="utf-8"?>
<sst xmlns="http://schemas.openxmlformats.org/spreadsheetml/2006/main" count="109" uniqueCount="85">
  <si>
    <t>SUMIF函数示例</t>
  </si>
  <si>
    <t>VLOOKUP函数示例</t>
  </si>
  <si>
    <t>LEN函数示例</t>
  </si>
  <si>
    <t>a</t>
  </si>
  <si>
    <t>查找值</t>
  </si>
  <si>
    <t>引用值</t>
  </si>
  <si>
    <t>结果</t>
  </si>
  <si>
    <t>计算结果</t>
  </si>
  <si>
    <t>b</t>
  </si>
  <si>
    <t>c</t>
  </si>
  <si>
    <t>d</t>
  </si>
  <si>
    <t>e</t>
  </si>
  <si>
    <t>参数说明:
第一个参数:判断区域
第二个参数:求和条件  
第三个参数:求和区域   
第四个参数:可选 要求和的实际单元格（如果要对未在第一个参数中指定的单元格求和）。如果省略 第四个参数，Excel 会对在第一个参数中指定的单元格（即应用条件的单元格）求和。</t>
  </si>
  <si>
    <t>参数说明:
第一个参数:查找值  
第二个参数:查找区域 
第三个参数:取值列(查找区域为多列是取指定列的值) 
第四个参数:查找精度  0（精确查找）、1或省略（模糊查找），其中，模糊查找时，首列必须升序排列；</t>
  </si>
  <si>
    <t>函数说明:返回引用值的字符长度</t>
  </si>
  <si>
    <t>MAX函数示例</t>
  </si>
  <si>
    <t>MAX函数示例二</t>
  </si>
  <si>
    <t>RIGHT函数示例</t>
  </si>
  <si>
    <t>010-134561</t>
  </si>
  <si>
    <t>参数说明:
如果参数为区域则该区域内所有单元都是参数,单独参数就是单个比对值</t>
  </si>
  <si>
    <t>参数说明:
如果包含计算公式这认定为一个单元格的值,每个参数都是一个单元格的值
第一个参数:查找值  
第二个参数:查找区域 
第三个参数:取值列(查找区域为多列是取指定列的值) 
第四个参数:查找精度  0（精确查找）、1或省略（模糊查找），其中，模糊查找时，首列必须升序排列；</t>
  </si>
  <si>
    <t>函数说明:从右边开始截取字符串
第一个参数:引用值
第二个参数:截取字符串长度</t>
  </si>
  <si>
    <t>INDEX函数示例一</t>
  </si>
  <si>
    <t>MATCH函数示例</t>
  </si>
  <si>
    <t>LEFT函数示例</t>
  </si>
  <si>
    <t>010-6484648</t>
  </si>
  <si>
    <t xml:space="preserve">函数说明:查找引用区域内行列交叉处的内容
参数说明:
第一个参数:查找数组
第二个参数:引用的行数
第三个参数:引用的列数
</t>
  </si>
  <si>
    <t xml:space="preserve">函数说明:查询指定值所在的的位置(查找区域的第几行)
参数说明:
第一参数:查找值
*:通配符。示例:白* 查找值以白开头的数据
?:查询一个字符,多个?代表多个字符。示例:??? 查找值为三个字符长度的数据
第二参数:查找区域  
第三参数:匹配类型 
0:查找区域数组不用排序。如果查找数组中没有的值，则会返回 #N/A 错误
1:查找区域数组按升序排序。查找小于或等于[查找值]的最大值
-1:查找区域数组按降序排列。查找大于或等于[查找值]的最大值
</t>
  </si>
  <si>
    <t>函数说明:从左边开始截取字符串
第一个参数:引用值
第二个参数:截取字符串长度</t>
  </si>
  <si>
    <t>INDEX函数示例二</t>
  </si>
  <si>
    <t>STDEV函数示例</t>
  </si>
  <si>
    <t>AB函数示例</t>
  </si>
  <si>
    <t>区域一</t>
  </si>
  <si>
    <t xml:space="preserve"> </t>
  </si>
  <si>
    <t xml:space="preserve">区域二
</t>
  </si>
  <si>
    <t>函数说明:返回指定行、列或单元格的值
参数说明:
第一参数:多个单元格区域
第二参数:数组中某行的行序号
第三个参数:数组中某列的列序号
第四个参数:引用第几个区域的值</t>
  </si>
  <si>
    <t>函数语法：STDEV(number1,number2,...)
函数说明:估算基于样本的标准偏差。标准偏差繁英数值相对于平均值的离散程度。
参数说明：number1,number2,...：表示作为总体样本的1～255个数字。该参数可以直接输入数字,单元格引用或数组。
注意事项：
如果该函数直接输入参数的值，则该函数将会计算数字、文本格式的数字或逻辑值，但如果参数中包含了非数值，该函数将会返回#VALUE!错误值。
如果该函数的参数为单元格引用，则该函数只会计算数字，其他的数值类型都会被忽略不计。
如果该函数中的参数只有一个数字，则该函数将会返回#DIV/0!错误值。</t>
  </si>
  <si>
    <t>函数说明:计算绝对值的数值。</t>
  </si>
  <si>
    <t>OFFSET函数示例</t>
  </si>
  <si>
    <t>COLUMN函数示例</t>
  </si>
  <si>
    <t>示例1</t>
  </si>
  <si>
    <t>示例二</t>
  </si>
  <si>
    <t>函数说明:以指定的应用为参考系，通过上下左右偏移得到新的区域的引用
参数说明:
第一参数:参考系数
第二参数:以参考系数向下移动行数
第三参数:以参考系数向右移动行数
第四参数:引用的区域大小行数
第五参数:引用的区域大小列数
注:第四第五参数为1,1 是代表一个单元格 可忽略不写</t>
  </si>
  <si>
    <t>函数说明:语法column（reference) 
如果省略reference，则默认返回函数column所在单元格的列数。
如果 reference 指定单元格则返回单元格所在列。如:示例一
如果 reference 为一个单元格区域，返回引用中的第一列的列号。如:示例二</t>
  </si>
  <si>
    <t>INDIRECT函数示例</t>
  </si>
  <si>
    <t>SUM函数示例</t>
  </si>
  <si>
    <t>测试</t>
  </si>
  <si>
    <t>测试2</t>
  </si>
  <si>
    <t>测试3</t>
  </si>
  <si>
    <t>函数说明:将一个字符表达式或名称转换为地址引用
公式说明:示例INDIRECT(B$56&amp;"!b"&amp;$A$54) 
B$56!  为引用表格名称
b      为引用表的引用列
$A$54  为引用列的列数
示例函数结果说明:取'测试3'表格的b1单元格</t>
  </si>
  <si>
    <t xml:space="preserve">函数说明:
这是个数组公式，编辑完成后要同时按下ctrl+shift+enter三个键；
SUM((E47:H47=4)*E48:H48)
公式说明:
如果E47:H47 数组中有值等于4  E48:H48对应的值则相加
=SUM((E47:H47=4)*E48:H48/F48:F48)
</t>
  </si>
  <si>
    <t>MID函数示例</t>
  </si>
  <si>
    <t>SUM函数示例二</t>
  </si>
  <si>
    <t>示例参数</t>
  </si>
  <si>
    <t>演示结果</t>
  </si>
  <si>
    <t>201901031416</t>
  </si>
  <si>
    <t>201212121216</t>
  </si>
  <si>
    <t xml:space="preserve">函数说明:字符串截取
示例函数=MID(A55,5,4)，
参数说明:
第一参数:“A55”表示要截取的字符串单元格，
第二参数:“5”表示从字符串第5位开始截取(下标从1开始),包含第5位
第三参数:“4”表示需要提取字符串的个数
</t>
  </si>
  <si>
    <t>计算逻辑:
SUM($E55:$H55*$E$56:$H$56)
$E55*$E$56 + $F55*$F$56 + $G55*$G$56 + $H55*$H$56</t>
  </si>
  <si>
    <t>FIND函数示例</t>
  </si>
  <si>
    <t>abc/1000/de</t>
  </si>
  <si>
    <t>abc/1001/de</t>
  </si>
  <si>
    <t>104828@qq.com</t>
  </si>
  <si>
    <t>函数说明:对要查找的文本进行定位，返回其所在位置。
参数说明:find(find_text,within_text,start_num)
find_text:要查找的字符串
within_text:文本所在的单元格
start_num:从第几个字符开始查找[可选，省略默认为1，从第一个开始查找]）</t>
  </si>
  <si>
    <t>字符串转日期</t>
  </si>
  <si>
    <t>3/8/2019</t>
  </si>
  <si>
    <t>10/21/2018</t>
  </si>
  <si>
    <t>6/21/2018</t>
  </si>
  <si>
    <t>10/1/2018</t>
  </si>
  <si>
    <t>4/22/2019 15:59:12</t>
  </si>
  <si>
    <t>将特殊格式字符串转日期显示</t>
  </si>
  <si>
    <t xml:space="preserve">函数说明:
=SUM((F3:L3=4)*F4:L4/F5:L5)
C28 是个数组公式，编辑完成后要同时按下ctrl+shift+enter三个键
D28 是输入公式
公式说明:
C28 =F4/F5+I4*I5+K4/K5
D28 =
</t>
  </si>
  <si>
    <t>OFFSET+MATCH函数组合示例</t>
  </si>
  <si>
    <t>STDEV+IF组合函数示例</t>
  </si>
  <si>
    <t>函数说明:根据某个值 去找另一个区域或工作表或excel 匹配后找某个值
公式说明: 
第一个值: A9:获取值的起始位置
第二个值: A49:当前页面用于查找的值
第三个查找区域:  A10:A14 取值页面或区域 用于匹配第二个值的匹配数组列
第四个值:是否精确查找
第五个值:以获取值的起始位置(A9)向右偏移几列</t>
  </si>
  <si>
    <t xml:space="preserve">函数说明:
IF(F12:L12=2,F13:L13)
F12:L12取符合=2 的条件的数据
</t>
  </si>
  <si>
    <t>测试数据列</t>
  </si>
  <si>
    <t>名称</t>
  </si>
  <si>
    <t>分数</t>
  </si>
  <si>
    <t>张三</t>
  </si>
  <si>
    <t>李四</t>
  </si>
  <si>
    <t>王五</t>
  </si>
  <si>
    <t>赵六</t>
  </si>
  <si>
    <t>年份</t>
  </si>
  <si>
    <t>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</si>
</sst>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/>
        <bgColor theme="9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5"/>
        <bgColor theme="5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FF00"/>
        <bgColor theme="6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8"/>
        <bgColor theme="8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50">
    <border>
      <left/>
      <right/>
      <top/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/>
      <right/>
      <top style="medium">
        <color theme="1"/>
      </top>
      <bottom/>
      <diagonal/>
    </border>
    <border>
      <left style="thin">
        <color theme="5" tint="0.399975585192419"/>
      </left>
      <right/>
      <top/>
      <bottom style="thin">
        <color theme="5" tint="0.399975585192419"/>
      </bottom>
      <diagonal/>
    </border>
    <border>
      <left/>
      <right/>
      <top/>
      <bottom style="thin">
        <color theme="5" tint="0.399975585192419"/>
      </bottom>
      <diagonal/>
    </border>
    <border>
      <left style="thin">
        <color theme="5" tint="0.399975585192419"/>
      </left>
      <right/>
      <top style="thin">
        <color theme="5" tint="0.399975585192419"/>
      </top>
      <bottom style="thin">
        <color theme="5" tint="0.399975585192419"/>
      </bottom>
      <diagonal/>
    </border>
    <border>
      <left/>
      <right/>
      <top style="thin">
        <color theme="5" tint="0.399975585192419"/>
      </top>
      <bottom style="thin">
        <color theme="5" tint="0.399975585192419"/>
      </bottom>
      <diagonal/>
    </border>
    <border>
      <left/>
      <right/>
      <top/>
      <bottom style="medium">
        <color theme="1"/>
      </bottom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/>
      <right style="thin">
        <color theme="5" tint="0.399975585192419"/>
      </right>
      <top style="thin">
        <color theme="5" tint="0.399975585192419"/>
      </top>
      <bottom/>
      <diagonal/>
    </border>
    <border>
      <left/>
      <right style="thin">
        <color theme="5" tint="0.399975585192419"/>
      </right>
      <top/>
      <bottom style="thin">
        <color theme="5" tint="0.399975585192419"/>
      </bottom>
      <diagonal/>
    </border>
    <border>
      <left/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theme="5" tint="0.399975585192419"/>
      </left>
      <right/>
      <top style="thin">
        <color theme="5" tint="0.399975585192419"/>
      </top>
      <bottom style="thin">
        <color theme="5" tint="0.399975585192419"/>
      </bottom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/>
      <right/>
      <top style="thin">
        <color theme="5" tint="0.399975585192419"/>
      </top>
      <bottom style="thin">
        <color theme="5" tint="0.399975585192419"/>
      </bottom>
      <diagonal/>
    </border>
    <border>
      <left/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/>
      <right style="thin">
        <color theme="9" tint="0.399975585192419"/>
      </right>
      <top style="thin">
        <color theme="9" tint="0.399975585192419"/>
      </top>
      <bottom style="thin">
        <color theme="9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7" tint="0.399975585192419"/>
      </left>
      <right/>
      <top style="thin">
        <color theme="7" tint="0.399975585192419"/>
      </top>
      <bottom style="thin">
        <color theme="7" tint="0.399975585192419"/>
      </bottom>
      <diagonal/>
    </border>
    <border>
      <left/>
      <right/>
      <top style="thin">
        <color theme="7" tint="0.399975585192419"/>
      </top>
      <bottom style="thin">
        <color theme="7" tint="0.399975585192419"/>
      </bottom>
      <diagonal/>
    </border>
    <border>
      <left/>
      <right style="thin">
        <color theme="7" tint="0.399975585192419"/>
      </right>
      <top style="thin">
        <color theme="7" tint="0.399975585192419"/>
      </top>
      <bottom style="thin">
        <color theme="7" tint="0.399975585192419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/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37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2" borderId="49" applyNumberFormat="0" applyFont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4" applyNumberFormat="0" applyFill="0" applyAlignment="0" applyProtection="0">
      <alignment vertical="center"/>
    </xf>
    <xf numFmtId="0" fontId="12" fillId="0" borderId="44" applyNumberFormat="0" applyFill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4" fillId="0" borderId="46" applyNumberFormat="0" applyFill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19" fillId="31" borderId="47" applyNumberFormat="0" applyAlignment="0" applyProtection="0">
      <alignment vertical="center"/>
    </xf>
    <xf numFmtId="0" fontId="11" fillId="31" borderId="43" applyNumberFormat="0" applyAlignment="0" applyProtection="0">
      <alignment vertical="center"/>
    </xf>
    <xf numFmtId="0" fontId="16" fillId="40" borderId="4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48" applyNumberFormat="0" applyFill="0" applyAlignment="0" applyProtection="0">
      <alignment vertical="center"/>
    </xf>
    <xf numFmtId="0" fontId="4" fillId="0" borderId="4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7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0" fillId="5" borderId="3" xfId="0" applyFont="1" applyFill="1" applyBorder="1">
      <alignment vertical="center"/>
    </xf>
    <xf numFmtId="0" fontId="0" fillId="5" borderId="4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2" fillId="6" borderId="0" xfId="0" applyFont="1" applyFill="1" applyBorder="1" applyAlignment="1">
      <alignment horizontal="center" vertical="center"/>
    </xf>
    <xf numFmtId="0" fontId="0" fillId="7" borderId="0" xfId="0" applyFont="1" applyFill="1" applyBorder="1">
      <alignment vertical="center"/>
    </xf>
    <xf numFmtId="0" fontId="0" fillId="8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1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0" fillId="10" borderId="0" xfId="0" applyFont="1" applyFill="1" applyBorder="1" applyAlignment="1">
      <alignment horizontal="center" vertical="center"/>
    </xf>
    <xf numFmtId="0" fontId="0" fillId="11" borderId="11" xfId="0" applyFont="1" applyFill="1" applyBorder="1">
      <alignment vertical="center"/>
    </xf>
    <xf numFmtId="0" fontId="0" fillId="11" borderId="12" xfId="0" applyFont="1" applyFill="1" applyBorder="1">
      <alignment vertical="center"/>
    </xf>
    <xf numFmtId="0" fontId="0" fillId="10" borderId="13" xfId="0" applyFont="1" applyFill="1" applyBorder="1" applyAlignment="1">
      <alignment horizontal="left" vertical="top"/>
    </xf>
    <xf numFmtId="0" fontId="0" fillId="11" borderId="11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0" fillId="12" borderId="15" xfId="0" applyFont="1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3" borderId="15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left" vertical="top" wrapText="1"/>
    </xf>
    <xf numFmtId="0" fontId="0" fillId="0" borderId="14" xfId="0" applyFont="1" applyFill="1" applyBorder="1" applyAlignment="1">
      <alignment horizontal="left" vertical="top" wrapText="1"/>
    </xf>
    <xf numFmtId="0" fontId="0" fillId="0" borderId="14" xfId="0" applyFont="1" applyFill="1" applyBorder="1" applyAlignment="1">
      <alignment horizontal="left" vertical="top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11" borderId="12" xfId="0" applyFont="1" applyFill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/>
    </xf>
    <xf numFmtId="0" fontId="0" fillId="11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12" borderId="19" xfId="0" applyFont="1" applyFill="1" applyBorder="1" applyAlignment="1">
      <alignment horizontal="center" vertical="center"/>
    </xf>
    <xf numFmtId="0" fontId="0" fillId="13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0" fillId="0" borderId="20" xfId="0" applyFont="1" applyFill="1" applyBorder="1">
      <alignment vertical="center"/>
    </xf>
    <xf numFmtId="0" fontId="0" fillId="0" borderId="22" xfId="0" applyFont="1" applyFill="1" applyBorder="1">
      <alignment vertical="center"/>
    </xf>
    <xf numFmtId="0" fontId="0" fillId="0" borderId="23" xfId="0" applyFont="1" applyFill="1" applyBorder="1">
      <alignment vertical="center"/>
    </xf>
    <xf numFmtId="0" fontId="0" fillId="0" borderId="21" xfId="0" applyFont="1" applyFill="1" applyBorder="1">
      <alignment vertical="center"/>
    </xf>
    <xf numFmtId="0" fontId="0" fillId="0" borderId="24" xfId="0" applyFont="1" applyFill="1" applyBorder="1">
      <alignment vertical="center"/>
    </xf>
    <xf numFmtId="0" fontId="0" fillId="0" borderId="25" xfId="0" applyFont="1" applyFill="1" applyBorder="1" applyAlignment="1">
      <alignment horizontal="center" vertical="center"/>
    </xf>
    <xf numFmtId="0" fontId="0" fillId="14" borderId="20" xfId="0" applyFont="1" applyFill="1" applyBorder="1">
      <alignment vertical="center"/>
    </xf>
    <xf numFmtId="0" fontId="0" fillId="14" borderId="22" xfId="0" applyFont="1" applyFill="1" applyBorder="1">
      <alignment vertical="center"/>
    </xf>
    <xf numFmtId="0" fontId="0" fillId="14" borderId="23" xfId="0" applyFont="1" applyFill="1" applyBorder="1" applyAlignment="1">
      <alignment horizontal="center" vertical="center"/>
    </xf>
    <xf numFmtId="0" fontId="0" fillId="15" borderId="21" xfId="0" applyFont="1" applyFill="1" applyBorder="1">
      <alignment vertical="center"/>
    </xf>
    <xf numFmtId="0" fontId="0" fillId="15" borderId="24" xfId="0" applyFont="1" applyFill="1" applyBorder="1">
      <alignment vertical="center"/>
    </xf>
    <xf numFmtId="0" fontId="0" fillId="15" borderId="25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14" borderId="23" xfId="0" applyFont="1" applyFill="1" applyBorder="1">
      <alignment vertical="center"/>
    </xf>
    <xf numFmtId="0" fontId="0" fillId="14" borderId="20" xfId="0" applyFont="1" applyFill="1" applyBorder="1" applyAlignment="1">
      <alignment horizontal="left" vertical="top" wrapText="1"/>
    </xf>
    <xf numFmtId="0" fontId="0" fillId="15" borderId="2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/>
    </xf>
    <xf numFmtId="0" fontId="0" fillId="0" borderId="26" xfId="0" applyFont="1" applyFill="1" applyBorder="1">
      <alignment vertical="center"/>
    </xf>
    <xf numFmtId="0" fontId="0" fillId="5" borderId="26" xfId="0" applyFont="1" applyFill="1" applyBorder="1">
      <alignment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left" vertical="top" wrapText="1"/>
    </xf>
    <xf numFmtId="0" fontId="1" fillId="16" borderId="2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7" xfId="0" applyFont="1" applyFill="1" applyBorder="1">
      <alignment vertical="center"/>
    </xf>
    <xf numFmtId="0" fontId="0" fillId="0" borderId="28" xfId="0" applyFont="1" applyFill="1" applyBorder="1">
      <alignment vertical="center"/>
    </xf>
    <xf numFmtId="0" fontId="0" fillId="0" borderId="29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0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17" borderId="27" xfId="0" applyFont="1" applyFill="1" applyBorder="1">
      <alignment vertical="center"/>
    </xf>
    <xf numFmtId="0" fontId="0" fillId="17" borderId="28" xfId="0" applyFont="1" applyFill="1" applyBorder="1">
      <alignment vertical="center"/>
    </xf>
    <xf numFmtId="0" fontId="0" fillId="17" borderId="29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0" xfId="0" applyFont="1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17" borderId="27" xfId="0" applyFont="1" applyFill="1" applyBorder="1" applyAlignment="1">
      <alignment horizontal="left" vertical="top" wrapText="1"/>
    </xf>
    <xf numFmtId="0" fontId="0" fillId="17" borderId="27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2" fillId="9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2" borderId="31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3" borderId="32" xfId="0" applyFont="1" applyFill="1" applyBorder="1">
      <alignment vertical="center"/>
    </xf>
    <xf numFmtId="0" fontId="0" fillId="3" borderId="33" xfId="0" applyFont="1" applyFill="1" applyBorder="1">
      <alignment vertical="center"/>
    </xf>
    <xf numFmtId="0" fontId="0" fillId="3" borderId="34" xfId="0" applyFont="1" applyFill="1" applyBorder="1">
      <alignment vertical="center"/>
    </xf>
    <xf numFmtId="0" fontId="0" fillId="18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19" borderId="32" xfId="0" applyFont="1" applyFill="1" applyBorder="1">
      <alignment vertical="center"/>
    </xf>
    <xf numFmtId="0" fontId="0" fillId="19" borderId="33" xfId="0" applyFont="1" applyFill="1" applyBorder="1">
      <alignment vertical="center"/>
    </xf>
    <xf numFmtId="0" fontId="0" fillId="19" borderId="34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3" borderId="34" xfId="0" applyFont="1" applyFill="1" applyBorder="1" applyAlignment="1">
      <alignment horizontal="center" vertical="center"/>
    </xf>
    <xf numFmtId="0" fontId="0" fillId="18" borderId="0" xfId="0" applyFont="1" applyFill="1" applyBorder="1" applyAlignment="1">
      <alignment horizontal="center" vertical="center"/>
    </xf>
    <xf numFmtId="0" fontId="0" fillId="19" borderId="34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/>
    </xf>
    <xf numFmtId="0" fontId="0" fillId="3" borderId="35" xfId="0" applyFont="1" applyFill="1" applyBorder="1" applyAlignment="1">
      <alignment horizontal="left" vertical="top" wrapText="1"/>
    </xf>
    <xf numFmtId="0" fontId="0" fillId="3" borderId="35" xfId="0" applyFont="1" applyFill="1" applyBorder="1" applyAlignment="1">
      <alignment horizontal="left" vertical="top"/>
    </xf>
    <xf numFmtId="0" fontId="2" fillId="16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ont="1" applyFill="1" applyBorder="1">
      <alignment vertical="center"/>
    </xf>
    <xf numFmtId="0" fontId="0" fillId="19" borderId="0" xfId="0" applyFont="1" applyFill="1" applyBorder="1" applyAlignment="1">
      <alignment horizontal="center" vertical="center"/>
    </xf>
    <xf numFmtId="0" fontId="0" fillId="19" borderId="0" xfId="0" applyFont="1" applyFill="1" applyBorder="1">
      <alignment vertical="center"/>
    </xf>
    <xf numFmtId="0" fontId="0" fillId="8" borderId="0" xfId="0" applyFont="1" applyFill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10" borderId="8" xfId="0" applyFont="1" applyFill="1" applyBorder="1">
      <alignment vertical="center"/>
    </xf>
    <xf numFmtId="0" fontId="0" fillId="10" borderId="0" xfId="0" applyFont="1" applyFill="1" applyBorder="1">
      <alignment vertical="center"/>
    </xf>
    <xf numFmtId="0" fontId="0" fillId="10" borderId="13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1" fillId="20" borderId="36" xfId="0" applyFont="1" applyFill="1" applyBorder="1" applyAlignment="1">
      <alignment horizontal="center" vertical="center"/>
    </xf>
    <xf numFmtId="0" fontId="0" fillId="8" borderId="36" xfId="0" applyFont="1" applyFill="1" applyBorder="1" applyAlignment="1">
      <alignment horizontal="center" vertical="center"/>
    </xf>
    <xf numFmtId="0" fontId="0" fillId="8" borderId="37" xfId="0" applyFont="1" applyFill="1" applyBorder="1">
      <alignment vertical="center"/>
    </xf>
    <xf numFmtId="0" fontId="0" fillId="8" borderId="38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0" fillId="0" borderId="37" xfId="0" applyFont="1" applyFill="1" applyBorder="1">
      <alignment vertical="center"/>
    </xf>
    <xf numFmtId="0" fontId="0" fillId="0" borderId="38" xfId="0" applyFont="1" applyFill="1" applyBorder="1" applyAlignment="1">
      <alignment horizontal="center" vertical="center"/>
    </xf>
    <xf numFmtId="0" fontId="0" fillId="0" borderId="36" xfId="0" applyFont="1" applyFill="1" applyBorder="1">
      <alignment vertical="center"/>
    </xf>
    <xf numFmtId="0" fontId="0" fillId="0" borderId="38" xfId="0" applyFont="1" applyFill="1" applyBorder="1">
      <alignment vertical="center"/>
    </xf>
    <xf numFmtId="0" fontId="0" fillId="8" borderId="36" xfId="0" applyFont="1" applyFill="1" applyBorder="1" applyAlignment="1">
      <alignment horizontal="left" vertical="top" wrapText="1"/>
    </xf>
    <xf numFmtId="0" fontId="0" fillId="8" borderId="36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left" vertical="top"/>
    </xf>
    <xf numFmtId="0" fontId="1" fillId="9" borderId="31" xfId="0" applyFont="1" applyFill="1" applyBorder="1" applyAlignment="1">
      <alignment horizontal="center" vertical="center"/>
    </xf>
    <xf numFmtId="0" fontId="0" fillId="21" borderId="39" xfId="0" applyFont="1" applyFill="1" applyBorder="1" applyAlignment="1">
      <alignment horizontal="center" vertical="center"/>
    </xf>
    <xf numFmtId="0" fontId="0" fillId="21" borderId="40" xfId="0" applyFont="1" applyFill="1" applyBorder="1" applyAlignment="1">
      <alignment horizontal="center" vertical="center"/>
    </xf>
    <xf numFmtId="0" fontId="0" fillId="21" borderId="41" xfId="0" applyFont="1" applyFill="1" applyBorder="1" applyAlignment="1">
      <alignment horizontal="center" vertical="center"/>
    </xf>
    <xf numFmtId="0" fontId="0" fillId="14" borderId="32" xfId="0" applyFont="1" applyFill="1" applyBorder="1" applyAlignment="1">
      <alignment horizontal="center" vertical="center"/>
    </xf>
    <xf numFmtId="0" fontId="0" fillId="14" borderId="33" xfId="0" applyFont="1" applyFill="1" applyBorder="1" applyAlignment="1">
      <alignment horizontal="center" vertical="center"/>
    </xf>
    <xf numFmtId="0" fontId="0" fillId="14" borderId="34" xfId="0" applyFont="1" applyFill="1" applyBorder="1" applyAlignment="1">
      <alignment horizontal="center" vertical="center"/>
    </xf>
    <xf numFmtId="0" fontId="0" fillId="21" borderId="32" xfId="0" applyFont="1" applyFill="1" applyBorder="1" applyAlignment="1">
      <alignment horizontal="center" vertical="center"/>
    </xf>
    <xf numFmtId="0" fontId="0" fillId="21" borderId="33" xfId="0" applyFont="1" applyFill="1" applyBorder="1" applyAlignment="1">
      <alignment horizontal="center" vertical="center"/>
    </xf>
    <xf numFmtId="0" fontId="0" fillId="21" borderId="34" xfId="0" applyFont="1" applyFill="1" applyBorder="1" applyAlignment="1">
      <alignment horizontal="center" vertical="center"/>
    </xf>
    <xf numFmtId="0" fontId="0" fillId="14" borderId="32" xfId="1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17" borderId="27" xfId="0" applyFont="1" applyFill="1" applyBorder="1" applyAlignment="1">
      <alignment horizontal="center" vertical="center"/>
    </xf>
    <xf numFmtId="0" fontId="0" fillId="17" borderId="29" xfId="0" applyFont="1" applyFill="1" applyBorder="1">
      <alignment vertical="center"/>
    </xf>
    <xf numFmtId="0" fontId="0" fillId="17" borderId="27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0" borderId="20" xfId="0" applyFont="1" applyFill="1" applyBorder="1" applyAlignment="1">
      <alignment horizontal="center" vertical="center"/>
    </xf>
    <xf numFmtId="0" fontId="0" fillId="14" borderId="20" xfId="0" applyFont="1" applyFill="1" applyBorder="1" applyAlignment="1">
      <alignment horizontal="center" vertical="center"/>
    </xf>
    <xf numFmtId="0" fontId="0" fillId="14" borderId="20" xfId="0" applyFont="1" applyFill="1" applyBorder="1" applyAlignment="1">
      <alignment horizontal="left" vertical="center" wrapText="1"/>
    </xf>
    <xf numFmtId="0" fontId="0" fillId="14" borderId="20" xfId="0" applyFont="1" applyFill="1" applyBorder="1" applyAlignment="1">
      <alignment horizontal="left" vertical="center"/>
    </xf>
    <xf numFmtId="0" fontId="0" fillId="21" borderId="35" xfId="0" applyFont="1" applyFill="1" applyBorder="1" applyAlignment="1">
      <alignment horizontal="left" vertical="top" wrapText="1"/>
    </xf>
    <xf numFmtId="0" fontId="0" fillId="21" borderId="35" xfId="0" applyFont="1" applyFill="1" applyBorder="1" applyAlignment="1">
      <alignment horizontal="left" vertical="top"/>
    </xf>
    <xf numFmtId="0" fontId="0" fillId="0" borderId="36" xfId="0" applyFont="1" applyFill="1" applyBorder="1" applyAlignment="1" quotePrefix="1">
      <alignment horizontal="center" vertical="center"/>
    </xf>
    <xf numFmtId="0" fontId="0" fillId="8" borderId="36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482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65"/>
  <sheetViews>
    <sheetView topLeftCell="A55" workbookViewId="0">
      <selection activeCell="D16" sqref="D16"/>
    </sheetView>
  </sheetViews>
  <sheetFormatPr defaultColWidth="9" defaultRowHeight="14.4"/>
  <cols>
    <col min="1" max="1" width="17.8796296296296" customWidth="1"/>
    <col min="2" max="2" width="18.5" customWidth="1"/>
    <col min="3" max="3" width="29.1296296296296" customWidth="1"/>
    <col min="5" max="5" width="21.8796296296296" customWidth="1"/>
    <col min="8" max="8" width="49.5" customWidth="1"/>
    <col min="10" max="11" width="17.25" customWidth="1"/>
  </cols>
  <sheetData>
    <row r="2" spans="1:11">
      <c r="A2" s="55" t="s">
        <v>0</v>
      </c>
      <c r="B2" s="55"/>
      <c r="C2" s="55"/>
      <c r="E2" s="56" t="s">
        <v>1</v>
      </c>
      <c r="F2" s="56"/>
      <c r="G2" s="56"/>
      <c r="H2" s="56"/>
      <c r="J2" s="80" t="s">
        <v>2</v>
      </c>
      <c r="K2" s="80"/>
    </row>
    <row r="3" spans="1:11">
      <c r="A3" s="55"/>
      <c r="B3" s="55"/>
      <c r="C3" s="55"/>
      <c r="E3" s="56"/>
      <c r="F3" s="56"/>
      <c r="G3" s="56"/>
      <c r="H3" s="56"/>
      <c r="J3" s="80"/>
      <c r="K3" s="80"/>
    </row>
    <row r="4" spans="1:11">
      <c r="A4" s="57">
        <v>1</v>
      </c>
      <c r="B4" s="58">
        <v>3</v>
      </c>
      <c r="C4" s="59"/>
      <c r="E4" s="60">
        <v>300</v>
      </c>
      <c r="F4" s="61">
        <v>10</v>
      </c>
      <c r="G4" s="61" t="s">
        <v>3</v>
      </c>
      <c r="H4" s="62" t="s">
        <v>4</v>
      </c>
      <c r="J4" s="158" t="s">
        <v>5</v>
      </c>
      <c r="K4" s="94" t="s">
        <v>6</v>
      </c>
    </row>
    <row r="5" spans="1:11">
      <c r="A5" s="63">
        <v>2</v>
      </c>
      <c r="B5" s="64">
        <v>2</v>
      </c>
      <c r="C5" s="65" t="s">
        <v>7</v>
      </c>
      <c r="E5" s="66">
        <v>350</v>
      </c>
      <c r="F5" s="67">
        <v>20</v>
      </c>
      <c r="G5" s="67" t="s">
        <v>8</v>
      </c>
      <c r="H5" s="68">
        <v>580</v>
      </c>
      <c r="J5" s="159">
        <v>1231</v>
      </c>
      <c r="K5" s="90">
        <f>LEN(J5)</f>
        <v>4</v>
      </c>
    </row>
    <row r="6" spans="1:11">
      <c r="A6" s="57">
        <v>3</v>
      </c>
      <c r="B6" s="58">
        <v>4</v>
      </c>
      <c r="C6" s="69">
        <f>SUMIF(A4:A8,"&gt;0",B4:B8)</f>
        <v>14</v>
      </c>
      <c r="E6" s="60">
        <v>400</v>
      </c>
      <c r="F6" s="61">
        <v>30</v>
      </c>
      <c r="G6" s="61" t="s">
        <v>9</v>
      </c>
      <c r="H6" s="62"/>
      <c r="J6" s="82"/>
      <c r="K6" s="84"/>
    </row>
    <row r="7" spans="1:11">
      <c r="A7" s="63">
        <v>4</v>
      </c>
      <c r="B7" s="64">
        <v>5</v>
      </c>
      <c r="C7" s="70"/>
      <c r="E7" s="66">
        <v>500</v>
      </c>
      <c r="F7" s="67">
        <v>40</v>
      </c>
      <c r="G7" s="67" t="s">
        <v>10</v>
      </c>
      <c r="H7" s="68" t="s">
        <v>7</v>
      </c>
      <c r="J7" s="88"/>
      <c r="K7" s="160"/>
    </row>
    <row r="8" spans="1:11">
      <c r="A8" s="57">
        <v>-1</v>
      </c>
      <c r="B8" s="58">
        <v>3</v>
      </c>
      <c r="C8" s="59"/>
      <c r="E8" s="60">
        <f>A13</f>
        <v>600</v>
      </c>
      <c r="F8" s="61">
        <v>50</v>
      </c>
      <c r="G8" s="61" t="s">
        <v>11</v>
      </c>
      <c r="H8" s="62">
        <f>VLOOKUP($H5,$E4:$G8,2)</f>
        <v>40</v>
      </c>
      <c r="J8" s="82"/>
      <c r="K8" s="84"/>
    </row>
    <row r="9" ht="84" customHeight="1" spans="1:11">
      <c r="A9" s="71" t="s">
        <v>12</v>
      </c>
      <c r="B9" s="71"/>
      <c r="C9" s="71"/>
      <c r="D9" s="16"/>
      <c r="E9" s="72" t="s">
        <v>13</v>
      </c>
      <c r="F9" s="72"/>
      <c r="G9" s="72"/>
      <c r="H9" s="72"/>
      <c r="J9" s="161" t="s">
        <v>14</v>
      </c>
      <c r="K9" s="161"/>
    </row>
    <row r="10" ht="12" customHeight="1" spans="1:8">
      <c r="A10" s="73"/>
      <c r="B10" s="73"/>
      <c r="C10" s="73"/>
      <c r="D10" s="16"/>
      <c r="E10" s="73"/>
      <c r="F10" s="73"/>
      <c r="G10" s="73"/>
      <c r="H10" s="73"/>
    </row>
    <row r="11" spans="1:11">
      <c r="A11" s="74" t="s">
        <v>15</v>
      </c>
      <c r="B11" s="74"/>
      <c r="C11" s="74"/>
      <c r="E11" s="74" t="s">
        <v>16</v>
      </c>
      <c r="F11" s="74"/>
      <c r="G11" s="74"/>
      <c r="H11" s="74"/>
      <c r="J11" s="81" t="s">
        <v>17</v>
      </c>
      <c r="K11" s="81"/>
    </row>
    <row r="12" spans="1:11">
      <c r="A12" s="74"/>
      <c r="B12" s="74"/>
      <c r="C12" s="74"/>
      <c r="E12" s="74"/>
      <c r="F12" s="74"/>
      <c r="G12" s="74"/>
      <c r="H12" s="74"/>
      <c r="J12" s="81"/>
      <c r="K12" s="81"/>
    </row>
    <row r="13" spans="1:11">
      <c r="A13" s="11">
        <v>600</v>
      </c>
      <c r="B13" s="75">
        <v>2</v>
      </c>
      <c r="C13" s="12">
        <v>30</v>
      </c>
      <c r="E13" s="11">
        <v>10</v>
      </c>
      <c r="F13" s="75">
        <v>2</v>
      </c>
      <c r="G13" s="75">
        <v>3</v>
      </c>
      <c r="H13" s="12"/>
      <c r="J13" s="85" t="s">
        <v>5</v>
      </c>
      <c r="K13" s="87" t="s">
        <v>6</v>
      </c>
    </row>
    <row r="14" spans="1:11">
      <c r="A14" s="9">
        <v>3</v>
      </c>
      <c r="B14" s="76">
        <v>42</v>
      </c>
      <c r="C14" s="77" t="s">
        <v>7</v>
      </c>
      <c r="E14" s="9">
        <v>23</v>
      </c>
      <c r="F14" s="76">
        <v>3</v>
      </c>
      <c r="G14" s="76">
        <v>3</v>
      </c>
      <c r="H14" s="77" t="s">
        <v>7</v>
      </c>
      <c r="J14" s="91" t="s">
        <v>18</v>
      </c>
      <c r="K14" s="93" t="str">
        <f>RIGHT(J14,3)</f>
        <v>561</v>
      </c>
    </row>
    <row r="15" spans="1:11">
      <c r="A15" s="11">
        <v>4</v>
      </c>
      <c r="B15" s="75">
        <v>2</v>
      </c>
      <c r="C15" s="78">
        <f>MAX(A13:B15,C13)</f>
        <v>600</v>
      </c>
      <c r="E15" s="11">
        <v>11</v>
      </c>
      <c r="F15" s="75">
        <v>22</v>
      </c>
      <c r="G15" s="75">
        <v>33</v>
      </c>
      <c r="H15" s="78">
        <f>MAX((E15+F13)*E13,G15)</f>
        <v>130</v>
      </c>
      <c r="J15" s="5"/>
      <c r="K15" s="6"/>
    </row>
    <row r="16" ht="95" customHeight="1" spans="1:11">
      <c r="A16" s="79" t="s">
        <v>19</v>
      </c>
      <c r="B16" s="79"/>
      <c r="C16" s="79"/>
      <c r="E16" s="79" t="s">
        <v>20</v>
      </c>
      <c r="F16" s="79"/>
      <c r="G16" s="79"/>
      <c r="H16" s="79"/>
      <c r="J16" s="162" t="s">
        <v>21</v>
      </c>
      <c r="K16" s="163"/>
    </row>
    <row r="18" spans="1:11">
      <c r="A18" s="80" t="s">
        <v>22</v>
      </c>
      <c r="B18" s="80"/>
      <c r="C18" s="80"/>
      <c r="E18" s="81" t="s">
        <v>23</v>
      </c>
      <c r="F18" s="81"/>
      <c r="G18" s="81"/>
      <c r="H18" s="81"/>
      <c r="J18" s="55" t="s">
        <v>24</v>
      </c>
      <c r="K18" s="55"/>
    </row>
    <row r="19" spans="1:11">
      <c r="A19" s="80"/>
      <c r="B19" s="80"/>
      <c r="C19" s="80"/>
      <c r="E19" s="81"/>
      <c r="F19" s="81"/>
      <c r="G19" s="81"/>
      <c r="H19" s="81"/>
      <c r="J19" s="55"/>
      <c r="K19" s="55"/>
    </row>
    <row r="20" spans="1:11">
      <c r="A20" s="82">
        <v>33</v>
      </c>
      <c r="B20" s="83">
        <v>10</v>
      </c>
      <c r="C20" s="84"/>
      <c r="E20" s="85" t="s">
        <v>4</v>
      </c>
      <c r="F20" s="86">
        <v>101</v>
      </c>
      <c r="G20" s="86">
        <v>105</v>
      </c>
      <c r="H20" s="87" t="s">
        <v>7</v>
      </c>
      <c r="J20" s="164" t="s">
        <v>5</v>
      </c>
      <c r="K20" s="69" t="s">
        <v>6</v>
      </c>
    </row>
    <row r="21" spans="1:11">
      <c r="A21" s="88">
        <v>11</v>
      </c>
      <c r="B21" s="89">
        <v>23</v>
      </c>
      <c r="C21" s="90" t="s">
        <v>7</v>
      </c>
      <c r="E21" s="91">
        <v>101</v>
      </c>
      <c r="F21" s="92">
        <v>102</v>
      </c>
      <c r="G21" s="92">
        <v>104</v>
      </c>
      <c r="H21" s="93">
        <f>MATCH(E21,G20:G22,0)</f>
        <v>3</v>
      </c>
      <c r="J21" s="165" t="s">
        <v>25</v>
      </c>
      <c r="K21" s="65" t="str">
        <f>LEFT(J21,3)</f>
        <v>010</v>
      </c>
    </row>
    <row r="22" spans="1:11">
      <c r="A22" s="82">
        <v>12</v>
      </c>
      <c r="B22" s="83">
        <v>12</v>
      </c>
      <c r="C22" s="94">
        <f>INDEX(A20:B22,1,1)</f>
        <v>33</v>
      </c>
      <c r="E22" s="5"/>
      <c r="F22" s="86">
        <v>103</v>
      </c>
      <c r="G22" s="86">
        <v>101</v>
      </c>
      <c r="H22" s="87">
        <f>MATCH(E21,F20:F22,0)</f>
        <v>1</v>
      </c>
      <c r="J22" s="164"/>
      <c r="K22" s="69"/>
    </row>
    <row r="23" ht="135" customHeight="1" spans="1:11">
      <c r="A23" s="95" t="s">
        <v>26</v>
      </c>
      <c r="B23" s="96"/>
      <c r="C23" s="96"/>
      <c r="E23" s="97" t="s">
        <v>27</v>
      </c>
      <c r="F23" s="97"/>
      <c r="G23" s="97"/>
      <c r="H23" s="97"/>
      <c r="J23" s="166" t="s">
        <v>28</v>
      </c>
      <c r="K23" s="167"/>
    </row>
    <row r="25" ht="15.15" spans="1:11">
      <c r="A25" s="98" t="s">
        <v>29</v>
      </c>
      <c r="B25" s="98"/>
      <c r="C25" s="98"/>
      <c r="D25" s="99"/>
      <c r="E25" s="100" t="s">
        <v>30</v>
      </c>
      <c r="F25" s="100"/>
      <c r="G25" s="100"/>
      <c r="H25" s="100"/>
      <c r="J25" s="13" t="s">
        <v>31</v>
      </c>
      <c r="K25" s="13"/>
    </row>
    <row r="26" ht="15.9" spans="1:11">
      <c r="A26" s="98"/>
      <c r="B26" s="98"/>
      <c r="C26" s="98"/>
      <c r="D26" s="99"/>
      <c r="E26" s="100"/>
      <c r="F26" s="100"/>
      <c r="G26" s="100"/>
      <c r="H26" s="100"/>
      <c r="J26" s="13"/>
      <c r="K26" s="13"/>
    </row>
    <row r="27" ht="15.15" spans="1:11">
      <c r="A27" s="101" t="s">
        <v>32</v>
      </c>
      <c r="B27" s="101"/>
      <c r="C27" s="101"/>
      <c r="D27" s="99"/>
      <c r="E27" s="102"/>
      <c r="F27" s="103"/>
      <c r="G27" s="103"/>
      <c r="H27" s="104"/>
      <c r="J27" s="15"/>
      <c r="K27" s="15"/>
    </row>
    <row r="28" spans="1:11">
      <c r="A28" s="105">
        <v>1</v>
      </c>
      <c r="B28" s="105">
        <v>2</v>
      </c>
      <c r="C28" s="105"/>
      <c r="D28" s="106"/>
      <c r="E28" s="107">
        <v>1</v>
      </c>
      <c r="F28" s="108">
        <v>2</v>
      </c>
      <c r="G28" s="108">
        <v>3</v>
      </c>
      <c r="H28" s="109"/>
      <c r="J28" s="14"/>
      <c r="K28" s="14"/>
    </row>
    <row r="29" spans="1:11">
      <c r="A29" s="110">
        <v>4</v>
      </c>
      <c r="B29" s="110">
        <v>5</v>
      </c>
      <c r="C29" s="101"/>
      <c r="D29" s="23" t="s">
        <v>33</v>
      </c>
      <c r="E29" s="102">
        <v>4</v>
      </c>
      <c r="F29" s="103">
        <v>5</v>
      </c>
      <c r="G29" s="103">
        <v>5</v>
      </c>
      <c r="H29" s="104"/>
      <c r="J29" s="15">
        <v>123</v>
      </c>
      <c r="K29" s="15">
        <f>ABS(J29)</f>
        <v>123</v>
      </c>
    </row>
    <row r="30" spans="1:11">
      <c r="A30" s="105">
        <v>2</v>
      </c>
      <c r="B30" s="105">
        <v>3</v>
      </c>
      <c r="C30" s="105"/>
      <c r="D30" s="23"/>
      <c r="E30" s="107">
        <v>3</v>
      </c>
      <c r="F30" s="108">
        <v>4</v>
      </c>
      <c r="G30" s="108">
        <v>5</v>
      </c>
      <c r="H30" s="109"/>
      <c r="J30" s="14">
        <v>-12</v>
      </c>
      <c r="K30" s="14">
        <f>ABS(J30)</f>
        <v>12</v>
      </c>
    </row>
    <row r="31" ht="14" customHeight="1" spans="1:11">
      <c r="A31" s="111" t="s">
        <v>34</v>
      </c>
      <c r="B31" s="111"/>
      <c r="C31" s="112"/>
      <c r="D31" s="113"/>
      <c r="E31" s="102"/>
      <c r="F31" s="103"/>
      <c r="G31" s="103"/>
      <c r="H31" s="104"/>
      <c r="J31" s="15">
        <v>0</v>
      </c>
      <c r="K31" s="15">
        <f>ABS(J31)</f>
        <v>0</v>
      </c>
    </row>
    <row r="32" spans="1:11">
      <c r="A32" s="105">
        <v>4</v>
      </c>
      <c r="B32" s="105">
        <v>8</v>
      </c>
      <c r="C32" s="105"/>
      <c r="E32" s="107"/>
      <c r="F32" s="108"/>
      <c r="G32" s="108"/>
      <c r="H32" s="109"/>
      <c r="J32" s="14"/>
      <c r="K32" s="14"/>
    </row>
    <row r="33" spans="1:11">
      <c r="A33" s="110">
        <v>7</v>
      </c>
      <c r="B33" s="110">
        <v>7</v>
      </c>
      <c r="C33" s="101" t="s">
        <v>6</v>
      </c>
      <c r="E33" s="102"/>
      <c r="F33" s="103"/>
      <c r="G33" s="103"/>
      <c r="H33" s="114" t="s">
        <v>6</v>
      </c>
      <c r="J33" s="15"/>
      <c r="K33" s="15"/>
    </row>
    <row r="34" spans="1:11">
      <c r="A34" s="105">
        <v>9</v>
      </c>
      <c r="B34" s="105">
        <v>6</v>
      </c>
      <c r="C34" s="115">
        <f>INDEX((A28:B30,A32:B34),2,2,2)</f>
        <v>7</v>
      </c>
      <c r="E34" s="107"/>
      <c r="F34" s="108"/>
      <c r="G34" s="108"/>
      <c r="H34" s="116">
        <f>STDEV(E28,F28:F30,G28,G29)</f>
        <v>1.63299316185545</v>
      </c>
      <c r="J34" s="14"/>
      <c r="K34" s="14"/>
    </row>
    <row r="35" ht="122" customHeight="1" spans="1:11">
      <c r="A35" s="117" t="s">
        <v>35</v>
      </c>
      <c r="B35" s="118"/>
      <c r="C35" s="118"/>
      <c r="E35" s="119" t="s">
        <v>36</v>
      </c>
      <c r="F35" s="120"/>
      <c r="G35" s="120"/>
      <c r="H35" s="120"/>
      <c r="J35" s="32" t="s">
        <v>37</v>
      </c>
      <c r="K35" s="32"/>
    </row>
    <row r="37" spans="1:8">
      <c r="A37" s="13" t="s">
        <v>38</v>
      </c>
      <c r="B37" s="13"/>
      <c r="C37" s="13"/>
      <c r="E37" s="121" t="s">
        <v>39</v>
      </c>
      <c r="F37" s="121"/>
      <c r="G37" s="121"/>
      <c r="H37" s="121"/>
    </row>
    <row r="38" spans="1:8">
      <c r="A38" s="13"/>
      <c r="B38" s="13"/>
      <c r="C38" s="13"/>
      <c r="E38" s="121"/>
      <c r="F38" s="121"/>
      <c r="G38" s="121"/>
      <c r="H38" s="121"/>
    </row>
    <row r="39" spans="1:8">
      <c r="A39" s="15">
        <v>1</v>
      </c>
      <c r="B39" s="15">
        <v>2</v>
      </c>
      <c r="C39" s="15">
        <v>3</v>
      </c>
      <c r="E39" s="122" t="s">
        <v>40</v>
      </c>
      <c r="F39" s="123"/>
      <c r="G39" s="122" t="s">
        <v>41</v>
      </c>
      <c r="H39" s="123"/>
    </row>
    <row r="40" spans="1:8">
      <c r="A40" s="14">
        <v>3</v>
      </c>
      <c r="B40" s="14">
        <v>4</v>
      </c>
      <c r="C40" s="14">
        <v>4</v>
      </c>
      <c r="E40" s="124">
        <f>COLUMN(E39)</f>
        <v>5</v>
      </c>
      <c r="F40" s="125"/>
      <c r="G40" s="124">
        <f>COLUMN(G39:H39)</f>
        <v>7</v>
      </c>
      <c r="H40" s="125"/>
    </row>
    <row r="41" spans="1:8">
      <c r="A41" s="15">
        <v>5</v>
      </c>
      <c r="B41" s="15">
        <v>6</v>
      </c>
      <c r="C41" s="32" t="s">
        <v>6</v>
      </c>
      <c r="E41" s="123"/>
      <c r="F41" s="123"/>
      <c r="G41" s="123"/>
      <c r="H41" s="123"/>
    </row>
    <row r="42" spans="1:8">
      <c r="A42" s="14">
        <v>7</v>
      </c>
      <c r="B42" s="14">
        <v>8</v>
      </c>
      <c r="C42" s="35">
        <f ca="1">OFFSET(A39,2,1,1,1)</f>
        <v>6</v>
      </c>
      <c r="E42" s="125"/>
      <c r="F42" s="125"/>
      <c r="G42" s="125"/>
      <c r="H42" s="125"/>
    </row>
    <row r="43" ht="108" customHeight="1" spans="1:8">
      <c r="A43" s="41" t="s">
        <v>42</v>
      </c>
      <c r="B43" s="126"/>
      <c r="C43" s="126"/>
      <c r="E43" s="127" t="s">
        <v>43</v>
      </c>
      <c r="F43" s="128"/>
      <c r="G43" s="128"/>
      <c r="H43" s="128"/>
    </row>
    <row r="45" spans="1:8">
      <c r="A45" s="129" t="s">
        <v>44</v>
      </c>
      <c r="B45" s="129"/>
      <c r="C45" s="129"/>
      <c r="E45" s="98" t="s">
        <v>45</v>
      </c>
      <c r="F45" s="98"/>
      <c r="G45" s="98"/>
      <c r="H45" s="98"/>
    </row>
    <row r="46" ht="15.15" spans="1:8">
      <c r="A46" s="130"/>
      <c r="B46" s="130"/>
      <c r="C46" s="130"/>
      <c r="E46" s="98"/>
      <c r="F46" s="98"/>
      <c r="G46" s="98"/>
      <c r="H46" s="98"/>
    </row>
    <row r="47" spans="1:8">
      <c r="A47" s="131">
        <v>1</v>
      </c>
      <c r="B47" s="131" t="s">
        <v>46</v>
      </c>
      <c r="C47" s="131"/>
      <c r="E47" s="110">
        <v>4</v>
      </c>
      <c r="F47" s="110">
        <v>5</v>
      </c>
      <c r="G47" s="110">
        <v>6</v>
      </c>
      <c r="H47" s="110">
        <v>4</v>
      </c>
    </row>
    <row r="48" spans="1:8">
      <c r="A48" s="106">
        <v>3</v>
      </c>
      <c r="B48" s="106" t="s">
        <v>47</v>
      </c>
      <c r="C48" s="23" t="s">
        <v>6</v>
      </c>
      <c r="E48" s="105">
        <v>4</v>
      </c>
      <c r="F48" s="105">
        <v>5</v>
      </c>
      <c r="G48" s="105">
        <v>6</v>
      </c>
      <c r="H48" s="105">
        <v>3</v>
      </c>
    </row>
    <row r="49" spans="1:8">
      <c r="A49" s="132">
        <v>5</v>
      </c>
      <c r="B49" s="132" t="s">
        <v>48</v>
      </c>
      <c r="C49" s="26">
        <f ca="1">SUM(INDIRECT(B$49&amp;"!b"&amp;$A$47):INDIRECT(B$49&amp;"!b"&amp;$A$49))</f>
        <v>97201</v>
      </c>
      <c r="E49" s="110"/>
      <c r="F49" s="110"/>
      <c r="G49" s="110"/>
      <c r="H49" s="101" t="s">
        <v>6</v>
      </c>
    </row>
    <row r="50" spans="1:8">
      <c r="A50" s="106">
        <v>6</v>
      </c>
      <c r="B50" s="106"/>
      <c r="C50" s="23">
        <f ca="1">INDIRECT(B$49&amp;"!b"&amp;$A$48)</f>
        <v>4565</v>
      </c>
      <c r="E50" s="105"/>
      <c r="F50" s="105"/>
      <c r="G50" s="105">
        <f t="array" ref="G50">SUM((E47:H47=4)*E48:H48/F48:F48)</f>
        <v>1.4</v>
      </c>
      <c r="H50" s="115">
        <f>SUM((E47:H47=4)*E48:H48)</f>
        <v>3</v>
      </c>
    </row>
    <row r="51" ht="113" customHeight="1" spans="1:8">
      <c r="A51" s="133" t="s">
        <v>49</v>
      </c>
      <c r="B51" s="29"/>
      <c r="C51" s="29"/>
      <c r="E51" s="117" t="s">
        <v>50</v>
      </c>
      <c r="F51" s="117"/>
      <c r="G51" s="117"/>
      <c r="H51" s="117"/>
    </row>
    <row r="52" spans="5:8">
      <c r="E52" s="134"/>
      <c r="F52" s="134"/>
      <c r="G52" s="134"/>
      <c r="H52" s="134"/>
    </row>
    <row r="53" ht="30" customHeight="1" spans="1:8">
      <c r="A53" s="135" t="s">
        <v>51</v>
      </c>
      <c r="B53" s="135"/>
      <c r="C53" s="135"/>
      <c r="E53" s="74" t="s">
        <v>52</v>
      </c>
      <c r="F53" s="74"/>
      <c r="G53" s="74"/>
      <c r="H53" s="74"/>
    </row>
    <row r="54" spans="1:8">
      <c r="A54" s="136" t="s">
        <v>53</v>
      </c>
      <c r="B54" s="137"/>
      <c r="C54" s="138" t="s">
        <v>54</v>
      </c>
      <c r="E54" s="74"/>
      <c r="F54" s="74"/>
      <c r="G54" s="74"/>
      <c r="H54" s="74"/>
    </row>
    <row r="55" spans="1:8">
      <c r="A55" s="170" t="s">
        <v>55</v>
      </c>
      <c r="B55" s="140"/>
      <c r="C55" s="141" t="str">
        <f>MID(A55,5,4)</f>
        <v>0103</v>
      </c>
      <c r="E55" s="11">
        <v>4</v>
      </c>
      <c r="F55" s="75">
        <v>5</v>
      </c>
      <c r="G55" s="75">
        <v>6</v>
      </c>
      <c r="H55" s="12">
        <v>4</v>
      </c>
    </row>
    <row r="56" spans="1:8">
      <c r="A56" s="171" t="s">
        <v>56</v>
      </c>
      <c r="B56" s="137"/>
      <c r="C56" s="138" t="str">
        <f>MID(A56,1,4)</f>
        <v>2012</v>
      </c>
      <c r="E56" s="9">
        <v>1</v>
      </c>
      <c r="F56" s="76">
        <v>2</v>
      </c>
      <c r="G56" s="76">
        <v>3</v>
      </c>
      <c r="H56" s="10">
        <v>4</v>
      </c>
    </row>
    <row r="57" spans="1:8">
      <c r="A57" s="142"/>
      <c r="B57" s="140"/>
      <c r="C57" s="143"/>
      <c r="E57" s="11"/>
      <c r="F57" s="75"/>
      <c r="G57" s="75" t="s">
        <v>6</v>
      </c>
      <c r="H57" s="78">
        <f t="array" ref="H57">SUM($E55:$H55*$E$56:$H$56)</f>
        <v>48</v>
      </c>
    </row>
    <row r="58" ht="87" customHeight="1" spans="1:8">
      <c r="A58" s="144" t="s">
        <v>57</v>
      </c>
      <c r="B58" s="145"/>
      <c r="C58" s="145"/>
      <c r="E58" s="79" t="s">
        <v>58</v>
      </c>
      <c r="F58" s="146"/>
      <c r="G58" s="146"/>
      <c r="H58" s="146"/>
    </row>
    <row r="60" ht="33" customHeight="1" spans="5:8">
      <c r="E60" s="147" t="s">
        <v>59</v>
      </c>
      <c r="F60" s="147"/>
      <c r="G60" s="147"/>
      <c r="H60" s="147"/>
    </row>
    <row r="61" ht="15.15" spans="5:8">
      <c r="E61" s="148" t="s">
        <v>53</v>
      </c>
      <c r="F61" s="149"/>
      <c r="G61" s="149"/>
      <c r="H61" s="150" t="s">
        <v>54</v>
      </c>
    </row>
    <row r="62" spans="5:8">
      <c r="E62" s="151" t="s">
        <v>60</v>
      </c>
      <c r="F62" s="152"/>
      <c r="G62" s="152"/>
      <c r="H62" s="153">
        <f>FIND("/",E62)</f>
        <v>4</v>
      </c>
    </row>
    <row r="63" spans="5:8">
      <c r="E63" s="154" t="s">
        <v>61</v>
      </c>
      <c r="F63" s="155"/>
      <c r="G63" s="155"/>
      <c r="H63" s="156" t="str">
        <f>MID(E63,FIND("/",E63)+1,FIND("/",E63,FIND("/",E63)+1)-FIND("/",E63)-1)</f>
        <v>1001</v>
      </c>
    </row>
    <row r="64" spans="5:8">
      <c r="E64" s="157" t="s">
        <v>62</v>
      </c>
      <c r="F64" s="152"/>
      <c r="G64" s="152"/>
      <c r="H64" s="153" t="str">
        <f>LEFT(E64,FIND("@",E64,1)-1)</f>
        <v>104828</v>
      </c>
    </row>
    <row r="65" spans="5:8">
      <c r="E65" s="168" t="s">
        <v>63</v>
      </c>
      <c r="F65" s="169"/>
      <c r="G65" s="169"/>
      <c r="H65" s="169"/>
    </row>
  </sheetData>
  <mergeCells count="41">
    <mergeCell ref="A9:C9"/>
    <mergeCell ref="E9:H9"/>
    <mergeCell ref="J9:K9"/>
    <mergeCell ref="A16:C16"/>
    <mergeCell ref="E16:H16"/>
    <mergeCell ref="J16:K16"/>
    <mergeCell ref="A23:C23"/>
    <mergeCell ref="E23:H23"/>
    <mergeCell ref="J23:K23"/>
    <mergeCell ref="A27:B27"/>
    <mergeCell ref="A31:B31"/>
    <mergeCell ref="A35:C35"/>
    <mergeCell ref="E35:H35"/>
    <mergeCell ref="J35:K35"/>
    <mergeCell ref="A43:C43"/>
    <mergeCell ref="E43:H43"/>
    <mergeCell ref="A51:C51"/>
    <mergeCell ref="E51:H51"/>
    <mergeCell ref="A53:C53"/>
    <mergeCell ref="A58:C58"/>
    <mergeCell ref="E58:H58"/>
    <mergeCell ref="E60:H60"/>
    <mergeCell ref="E65:H65"/>
    <mergeCell ref="D9:D10"/>
    <mergeCell ref="A2:C3"/>
    <mergeCell ref="A11:C12"/>
    <mergeCell ref="A18:C19"/>
    <mergeCell ref="E2:H3"/>
    <mergeCell ref="E11:H12"/>
    <mergeCell ref="E18:H19"/>
    <mergeCell ref="J2:K3"/>
    <mergeCell ref="J11:K12"/>
    <mergeCell ref="J18:K19"/>
    <mergeCell ref="A25:C26"/>
    <mergeCell ref="A37:C38"/>
    <mergeCell ref="E37:H38"/>
    <mergeCell ref="A45:C46"/>
    <mergeCell ref="J25:K26"/>
    <mergeCell ref="E25:H26"/>
    <mergeCell ref="E45:H46"/>
    <mergeCell ref="E53:H54"/>
  </mergeCells>
  <hyperlinks>
    <hyperlink ref="E64" r:id="rId1" display="104828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topLeftCell="A7" workbookViewId="0">
      <selection activeCell="N16" sqref="N16"/>
    </sheetView>
  </sheetViews>
  <sheetFormatPr defaultColWidth="9" defaultRowHeight="14.4"/>
  <cols>
    <col min="1" max="1" width="22.6296296296296" style="16" customWidth="1"/>
    <col min="2" max="2" width="14.1296296296296" style="16" customWidth="1"/>
    <col min="3" max="3" width="11.8796296296296" style="16" customWidth="1"/>
    <col min="4" max="4" width="18.75" style="16" customWidth="1"/>
    <col min="5" max="5" width="9" style="16"/>
    <col min="6" max="6" width="13.25" style="16" customWidth="1"/>
    <col min="7" max="7" width="19.75" style="16" customWidth="1"/>
    <col min="8" max="8" width="23.1296296296296" style="16" customWidth="1"/>
    <col min="9" max="11" width="9" style="16"/>
    <col min="12" max="12" width="12.8888888888889" style="16"/>
    <col min="13" max="16384" width="9" style="16"/>
  </cols>
  <sheetData>
    <row r="1" ht="39" customHeight="1" spans="1:12">
      <c r="A1" s="17" t="s">
        <v>64</v>
      </c>
      <c r="B1" s="17"/>
      <c r="C1" s="17"/>
      <c r="D1" s="17"/>
      <c r="F1" s="18" t="s">
        <v>45</v>
      </c>
      <c r="G1" s="19"/>
      <c r="H1" s="19"/>
      <c r="I1" s="19"/>
      <c r="J1" s="19"/>
      <c r="K1" s="19"/>
      <c r="L1" s="44"/>
    </row>
    <row r="2" spans="1:12">
      <c r="A2" s="20" t="s">
        <v>53</v>
      </c>
      <c r="B2" s="20"/>
      <c r="C2" s="20"/>
      <c r="D2" s="20" t="s">
        <v>6</v>
      </c>
      <c r="F2" s="21"/>
      <c r="G2" s="22"/>
      <c r="H2" s="22"/>
      <c r="I2" s="22"/>
      <c r="J2" s="22"/>
      <c r="K2" s="22"/>
      <c r="L2" s="45"/>
    </row>
    <row r="3" spans="1:12">
      <c r="A3" s="23" t="s">
        <v>65</v>
      </c>
      <c r="B3" s="23"/>
      <c r="C3" s="23"/>
      <c r="D3" s="23" t="str">
        <f>RIGHT(A3,4)&amp;"年"&amp;LEFT(A3,FIND("/",A3)-1)&amp;"月"&amp;MID(A3,FIND("/",A3)+1,FIND("/",A3,FIND("/",A3)+1)-FIND("/",A3)-1)&amp;"日"</f>
        <v>2019年3月8日</v>
      </c>
      <c r="F3" s="24">
        <v>4</v>
      </c>
      <c r="G3" s="25">
        <v>5</v>
      </c>
      <c r="H3" s="25">
        <v>6</v>
      </c>
      <c r="I3" s="25">
        <v>4</v>
      </c>
      <c r="J3" s="46">
        <v>7</v>
      </c>
      <c r="K3" s="46">
        <v>4</v>
      </c>
      <c r="L3" s="47">
        <v>5</v>
      </c>
    </row>
    <row r="4" spans="1:12">
      <c r="A4" s="26" t="s">
        <v>66</v>
      </c>
      <c r="B4" s="26"/>
      <c r="C4" s="26"/>
      <c r="D4" s="26" t="str">
        <f>RIGHT(A4,4)&amp;"年"&amp;LEFT(A4,FIND("/",A4)-1)&amp;"月"&amp;MID(A4,FIND("/",A4)+1,FIND("/",A4,FIND("/",A4)+1)-FIND("/",A4)-1)&amp;"日"</f>
        <v>2018年10月21日</v>
      </c>
      <c r="F4" s="27">
        <v>4</v>
      </c>
      <c r="G4" s="28">
        <v>8</v>
      </c>
      <c r="H4" s="28">
        <v>6</v>
      </c>
      <c r="I4" s="28">
        <v>6</v>
      </c>
      <c r="J4" s="48">
        <v>1</v>
      </c>
      <c r="K4" s="48">
        <v>9</v>
      </c>
      <c r="L4" s="49">
        <v>2</v>
      </c>
    </row>
    <row r="5" spans="1:12">
      <c r="A5" s="23" t="s">
        <v>67</v>
      </c>
      <c r="B5" s="23"/>
      <c r="C5" s="23"/>
      <c r="D5" s="23" t="str">
        <f>RIGHT(A5,4)&amp;"年"&amp;LEFT(A5,FIND("/",A5)-1)&amp;"月"&amp;MID(A5,FIND("/",A5)+1,FIND("/",A5,FIND("/",A5)+1)-FIND("/",A5)-1)&amp;"日"</f>
        <v>2018年6月21日</v>
      </c>
      <c r="F5" s="24">
        <v>2</v>
      </c>
      <c r="G5" s="25">
        <v>1</v>
      </c>
      <c r="H5" s="25">
        <v>5</v>
      </c>
      <c r="I5" s="25">
        <v>2</v>
      </c>
      <c r="J5" s="46">
        <v>3</v>
      </c>
      <c r="K5" s="46">
        <v>3</v>
      </c>
      <c r="L5" s="47">
        <v>3</v>
      </c>
    </row>
    <row r="6" spans="1:12">
      <c r="A6" s="26" t="s">
        <v>68</v>
      </c>
      <c r="B6" s="26"/>
      <c r="C6" s="26"/>
      <c r="D6" s="26" t="str">
        <f>RIGHT(A6,4)&amp;"年"&amp;LEFT(A6,FIND("/",A6)-1)&amp;"月"&amp;MID(A6,FIND("/",A6)+1,FIND("/",A6,FIND("/",A6)+1)-FIND("/",A6)-1)&amp;"日"</f>
        <v>2018年10月1日</v>
      </c>
      <c r="F6" s="27"/>
      <c r="G6" s="28"/>
      <c r="H6" s="28"/>
      <c r="I6" s="50" t="s">
        <v>6</v>
      </c>
      <c r="J6" s="48"/>
      <c r="K6" s="48"/>
      <c r="L6" s="49"/>
    </row>
    <row r="7" spans="1:12">
      <c r="A7" s="23" t="s">
        <v>69</v>
      </c>
      <c r="B7" s="23"/>
      <c r="C7" s="23"/>
      <c r="D7" s="23" t="str">
        <f>LEFT(RIGHT(A7,13),4)&amp;"年"&amp;LEFT(A7,FIND("/",A7)-1)&amp;"月"&amp;MID(A7,FIND("/",A7)+1,FIND("/",A7,FIND("/",A7)+1)-FIND("/",A7)-1)&amp;"日"</f>
        <v>2019年4月22日</v>
      </c>
      <c r="F7" s="24"/>
      <c r="G7" s="25"/>
      <c r="H7" s="25">
        <f t="array" ref="H7">SUM((F3:L3=4)*F4:L4/F5:L5)</f>
        <v>8</v>
      </c>
      <c r="I7" s="51">
        <f>SUM((F3:L3=4)*F4:L4/F5:L5)</f>
        <v>3</v>
      </c>
      <c r="J7" s="46"/>
      <c r="K7" s="46"/>
      <c r="L7" s="47"/>
    </row>
    <row r="8" ht="153" customHeight="1" spans="1:12">
      <c r="A8" s="29" t="s">
        <v>70</v>
      </c>
      <c r="B8" s="29"/>
      <c r="C8" s="29"/>
      <c r="D8" s="29"/>
      <c r="F8" s="30" t="s">
        <v>71</v>
      </c>
      <c r="G8" s="30"/>
      <c r="H8" s="30"/>
      <c r="I8" s="30"/>
      <c r="J8" s="30"/>
      <c r="K8" s="30"/>
      <c r="L8" s="30"/>
    </row>
    <row r="10" spans="1:12">
      <c r="A10" s="13" t="s">
        <v>72</v>
      </c>
      <c r="B10" s="13"/>
      <c r="C10" s="13"/>
      <c r="D10" s="13"/>
      <c r="F10" s="31" t="s">
        <v>73</v>
      </c>
      <c r="G10" s="31"/>
      <c r="H10" s="31"/>
      <c r="I10" s="31"/>
      <c r="J10" s="31"/>
      <c r="K10" s="31"/>
      <c r="L10" s="31"/>
    </row>
    <row r="11" spans="1:12">
      <c r="A11" s="13"/>
      <c r="B11" s="13"/>
      <c r="C11" s="13"/>
      <c r="D11" s="13"/>
      <c r="F11" s="31"/>
      <c r="G11" s="31"/>
      <c r="H11" s="31"/>
      <c r="I11" s="31"/>
      <c r="J11" s="31"/>
      <c r="K11" s="31"/>
      <c r="L11" s="31"/>
    </row>
    <row r="12" spans="1:12">
      <c r="A12" s="15">
        <v>2</v>
      </c>
      <c r="B12" s="15">
        <v>4</v>
      </c>
      <c r="C12" s="15"/>
      <c r="D12" s="32"/>
      <c r="F12" s="33">
        <v>1</v>
      </c>
      <c r="G12" s="34">
        <v>2</v>
      </c>
      <c r="H12" s="34">
        <v>3</v>
      </c>
      <c r="I12" s="34">
        <v>4</v>
      </c>
      <c r="J12" s="34">
        <v>2</v>
      </c>
      <c r="K12" s="34">
        <v>6</v>
      </c>
      <c r="L12" s="52">
        <v>2</v>
      </c>
    </row>
    <row r="13" spans="1:12">
      <c r="A13" s="14">
        <v>2</v>
      </c>
      <c r="B13" s="14">
        <v>3</v>
      </c>
      <c r="C13" s="14"/>
      <c r="D13" s="35"/>
      <c r="F13" s="36">
        <v>2</v>
      </c>
      <c r="G13" s="37">
        <v>2</v>
      </c>
      <c r="H13" s="37">
        <v>4</v>
      </c>
      <c r="I13" s="37">
        <v>4</v>
      </c>
      <c r="J13" s="37">
        <v>4</v>
      </c>
      <c r="K13" s="37">
        <v>2</v>
      </c>
      <c r="L13" s="53">
        <v>6</v>
      </c>
    </row>
    <row r="14" spans="1:12">
      <c r="A14" s="15">
        <v>4</v>
      </c>
      <c r="B14" s="15">
        <v>4</v>
      </c>
      <c r="C14" s="38" t="s">
        <v>6</v>
      </c>
      <c r="D14" s="38"/>
      <c r="F14" s="33">
        <v>6</v>
      </c>
      <c r="G14" s="34">
        <v>4</v>
      </c>
      <c r="H14" s="34">
        <v>2</v>
      </c>
      <c r="I14" s="34"/>
      <c r="J14" s="34"/>
      <c r="K14" s="34"/>
      <c r="L14" s="52"/>
    </row>
    <row r="15" spans="1:12">
      <c r="A15" s="14"/>
      <c r="B15" s="14"/>
      <c r="C15" s="39">
        <f ca="1">OFFSET(测试!$A$9,MATCH($A14,测试!$A$10:$A$14,0),1)</f>
        <v>40</v>
      </c>
      <c r="D15" s="39"/>
      <c r="F15" s="36"/>
      <c r="G15" s="40">
        <f>STDEV(F14:H14)</f>
        <v>2</v>
      </c>
      <c r="H15" s="37"/>
      <c r="I15" s="37"/>
      <c r="J15" s="37"/>
      <c r="K15" s="37"/>
      <c r="L15" s="54">
        <f t="array" ref="L15">STDEV(IF(F12:L12=2,F13:L13))</f>
        <v>2</v>
      </c>
    </row>
    <row r="16" ht="128" customHeight="1" spans="1:12">
      <c r="A16" s="41" t="s">
        <v>74</v>
      </c>
      <c r="B16" s="41"/>
      <c r="C16" s="41"/>
      <c r="D16" s="41"/>
      <c r="F16" s="42" t="s">
        <v>75</v>
      </c>
      <c r="G16" s="43"/>
      <c r="H16" s="43"/>
      <c r="I16" s="43"/>
      <c r="J16" s="43"/>
      <c r="K16" s="43"/>
      <c r="L16" s="43"/>
    </row>
    <row r="29" ht="160" customHeight="1"/>
  </sheetData>
  <mergeCells count="10">
    <mergeCell ref="A1:D1"/>
    <mergeCell ref="A8:D8"/>
    <mergeCell ref="F8:L8"/>
    <mergeCell ref="C14:D14"/>
    <mergeCell ref="C15:D15"/>
    <mergeCell ref="A16:D16"/>
    <mergeCell ref="F16:L16"/>
    <mergeCell ref="A10:D11"/>
    <mergeCell ref="F1:L2"/>
    <mergeCell ref="F10:L1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H24" sqref="H24"/>
    </sheetView>
  </sheetViews>
  <sheetFormatPr defaultColWidth="9" defaultRowHeight="14.4"/>
  <sheetData>
    <row r="1" spans="1:7">
      <c r="A1" s="13" t="s">
        <v>76</v>
      </c>
      <c r="B1" s="13"/>
      <c r="C1" s="13"/>
      <c r="D1" s="13"/>
      <c r="E1" s="13"/>
      <c r="F1" s="13"/>
      <c r="G1" s="13"/>
    </row>
    <row r="2" spans="1:7">
      <c r="A2" s="14">
        <v>1</v>
      </c>
      <c r="B2" s="14">
        <v>4</v>
      </c>
      <c r="C2" s="14">
        <v>5</v>
      </c>
      <c r="D2" s="14">
        <v>6</v>
      </c>
      <c r="E2" s="14">
        <v>2</v>
      </c>
      <c r="F2" s="14">
        <v>4</v>
      </c>
      <c r="G2" s="14">
        <v>2</v>
      </c>
    </row>
    <row r="3" spans="1:7">
      <c r="A3" s="15">
        <v>2</v>
      </c>
      <c r="B3" s="15">
        <v>3</v>
      </c>
      <c r="C3" s="15">
        <v>4</v>
      </c>
      <c r="D3" s="15">
        <v>5</v>
      </c>
      <c r="E3" s="15">
        <v>3</v>
      </c>
      <c r="F3" s="15">
        <v>4</v>
      </c>
      <c r="G3" s="15">
        <v>5</v>
      </c>
    </row>
    <row r="4" spans="1:7">
      <c r="A4" s="14">
        <v>2</v>
      </c>
      <c r="B4" s="14">
        <v>3</v>
      </c>
      <c r="C4" s="14">
        <v>4</v>
      </c>
      <c r="D4" s="14">
        <v>2</v>
      </c>
      <c r="E4" s="14">
        <v>5</v>
      </c>
      <c r="F4" s="14">
        <v>6</v>
      </c>
      <c r="G4" s="14">
        <v>4</v>
      </c>
    </row>
    <row r="5" spans="1:7">
      <c r="A5" s="15">
        <v>3</v>
      </c>
      <c r="B5" s="15">
        <v>3</v>
      </c>
      <c r="C5" s="15">
        <v>6</v>
      </c>
      <c r="D5" s="15">
        <v>4</v>
      </c>
      <c r="E5" s="15">
        <v>2</v>
      </c>
      <c r="F5" s="15">
        <v>6</v>
      </c>
      <c r="G5" s="15">
        <v>3</v>
      </c>
    </row>
    <row r="6" spans="1:9">
      <c r="A6" s="14">
        <v>8</v>
      </c>
      <c r="B6" s="14">
        <v>9</v>
      </c>
      <c r="C6" s="14">
        <v>7</v>
      </c>
      <c r="D6" s="14">
        <v>5</v>
      </c>
      <c r="E6" s="14">
        <v>8</v>
      </c>
      <c r="F6" s="14">
        <v>9</v>
      </c>
      <c r="G6" s="14">
        <v>4</v>
      </c>
      <c r="I6" t="e">
        <f>SUM((A2:G2=2)*A4:G4)</f>
        <v>#VALUE!</v>
      </c>
    </row>
    <row r="9" spans="1:2">
      <c r="A9" s="16" t="s">
        <v>76</v>
      </c>
      <c r="B9" s="16"/>
    </row>
    <row r="10" spans="1:2">
      <c r="A10">
        <v>1</v>
      </c>
      <c r="B10">
        <v>10</v>
      </c>
    </row>
    <row r="11" spans="1:2">
      <c r="A11">
        <v>2</v>
      </c>
      <c r="B11">
        <v>20</v>
      </c>
    </row>
    <row r="12" spans="1:2">
      <c r="A12">
        <v>3</v>
      </c>
      <c r="B12">
        <v>30</v>
      </c>
    </row>
    <row r="13" spans="1:2">
      <c r="A13">
        <v>4</v>
      </c>
      <c r="B13">
        <v>40</v>
      </c>
    </row>
    <row r="14" spans="1:2">
      <c r="A14">
        <v>5</v>
      </c>
      <c r="B14">
        <v>50</v>
      </c>
    </row>
  </sheetData>
  <mergeCells count="2">
    <mergeCell ref="A1:G1"/>
    <mergeCell ref="A9:B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9" sqref="D9"/>
    </sheetView>
  </sheetViews>
  <sheetFormatPr defaultColWidth="9" defaultRowHeight="14.4" outlineLevelRow="4" outlineLevelCol="1"/>
  <sheetData>
    <row r="1" spans="1:2">
      <c r="A1" s="7" t="s">
        <v>77</v>
      </c>
      <c r="B1" s="8" t="s">
        <v>78</v>
      </c>
    </row>
    <row r="2" spans="1:2">
      <c r="A2" s="9" t="s">
        <v>79</v>
      </c>
      <c r="B2" s="10">
        <v>53</v>
      </c>
    </row>
    <row r="3" spans="1:2">
      <c r="A3" s="11" t="s">
        <v>80</v>
      </c>
      <c r="B3" s="12">
        <v>34</v>
      </c>
    </row>
    <row r="4" spans="1:2">
      <c r="A4" s="9" t="s">
        <v>81</v>
      </c>
      <c r="B4" s="10">
        <v>76</v>
      </c>
    </row>
    <row r="5" spans="1:2">
      <c r="A5" s="11" t="s">
        <v>82</v>
      </c>
      <c r="B5" s="12">
        <v>98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11" sqref="E11"/>
    </sheetView>
  </sheetViews>
  <sheetFormatPr defaultColWidth="9" defaultRowHeight="14.4" outlineLevelRow="5" outlineLevelCol="1"/>
  <sheetData>
    <row r="1" spans="1:2">
      <c r="A1" s="1" t="s">
        <v>83</v>
      </c>
      <c r="B1" s="2" t="s">
        <v>84</v>
      </c>
    </row>
    <row r="2" spans="1:2">
      <c r="A2" s="3">
        <v>2011</v>
      </c>
      <c r="B2" s="4">
        <v>3435</v>
      </c>
    </row>
    <row r="3" spans="1:2">
      <c r="A3" s="5">
        <v>2012</v>
      </c>
      <c r="B3" s="6">
        <v>4565</v>
      </c>
    </row>
    <row r="4" spans="1:2">
      <c r="A4" s="3">
        <v>2013</v>
      </c>
      <c r="B4" s="4">
        <v>4356</v>
      </c>
    </row>
    <row r="5" spans="1:2">
      <c r="A5" s="5">
        <v>2014</v>
      </c>
      <c r="B5" s="6">
        <v>84845</v>
      </c>
    </row>
    <row r="6" spans="1:2">
      <c r="A6" s="3">
        <v>2015</v>
      </c>
      <c r="B6" s="4">
        <v>35279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示例</vt:lpstr>
      <vt:lpstr>特殊复杂</vt:lpstr>
      <vt:lpstr>测试</vt:lpstr>
      <vt:lpstr>测试2</vt:lpstr>
      <vt:lpstr>测试3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KyLin</cp:lastModifiedBy>
  <dcterms:created xsi:type="dcterms:W3CDTF">2019-03-04T09:58:00Z</dcterms:created>
  <dcterms:modified xsi:type="dcterms:W3CDTF">2019-08-14T09:57:39Z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