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HMİ\4'lü Tablo\2020\4 NİSAN\"/>
    </mc:Choice>
  </mc:AlternateContent>
  <bookViews>
    <workbookView xWindow="0" yWindow="0" windowWidth="20490" windowHeight="7635"/>
  </bookViews>
  <sheets>
    <sheet name="TÜM UÇAK" sheetId="1" r:id="rId1"/>
    <sheet name="YOLCU" sheetId="2" r:id="rId2"/>
    <sheet name="TİCARİ UÇAK" sheetId="3" r:id="rId3"/>
    <sheet name="YÜK " sheetId="4" r:id="rId4"/>
  </sheets>
  <definedNames>
    <definedName name="_xlnm.Print_Area" localSheetId="0">'TÜM UÇAK'!$A$1:$J$67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E60" i="1" s="1"/>
  <c r="I28" i="2" l="1"/>
  <c r="I11" i="1" l="1"/>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4" i="1"/>
  <c r="G4" i="1" l="1"/>
  <c r="G5" i="4" l="1"/>
  <c r="D5" i="4"/>
  <c r="G5" i="3"/>
  <c r="D5" i="3"/>
  <c r="G5" i="2"/>
  <c r="D5" i="2"/>
  <c r="G5" i="1"/>
  <c r="G56" i="4" l="1"/>
  <c r="I51" i="1" l="1"/>
  <c r="G56" i="3" l="1"/>
  <c r="G56" i="2"/>
  <c r="G64" i="2"/>
  <c r="D64" i="2"/>
  <c r="H64" i="2" l="1"/>
  <c r="J62" i="2"/>
  <c r="J63" i="2"/>
  <c r="H62" i="1"/>
  <c r="H6" i="4" l="1"/>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J20" i="4"/>
  <c r="H21" i="4"/>
  <c r="I21" i="4"/>
  <c r="H22" i="4"/>
  <c r="I22" i="4"/>
  <c r="J22" i="4"/>
  <c r="H23" i="4"/>
  <c r="I23" i="4"/>
  <c r="H24" i="4"/>
  <c r="I24" i="4"/>
  <c r="H25" i="4"/>
  <c r="I25" i="4"/>
  <c r="H26" i="4"/>
  <c r="I26" i="4"/>
  <c r="H27" i="4"/>
  <c r="I27" i="4"/>
  <c r="H28" i="4"/>
  <c r="I28" i="4"/>
  <c r="H29" i="4"/>
  <c r="I29" i="4"/>
  <c r="H30" i="4"/>
  <c r="I30" i="4"/>
  <c r="H31" i="4"/>
  <c r="I31" i="4"/>
  <c r="H32" i="4"/>
  <c r="I32" i="4"/>
  <c r="H33" i="4"/>
  <c r="I33" i="4"/>
  <c r="H34" i="4"/>
  <c r="I34" i="4"/>
  <c r="H35" i="4"/>
  <c r="I35" i="4"/>
  <c r="H36" i="4"/>
  <c r="I36" i="4"/>
  <c r="H37" i="4"/>
  <c r="I37" i="4"/>
  <c r="H38" i="4"/>
  <c r="I38" i="4"/>
  <c r="H39" i="4"/>
  <c r="I39" i="4"/>
  <c r="H40" i="4"/>
  <c r="I40" i="4"/>
  <c r="H41" i="4"/>
  <c r="I41" i="4"/>
  <c r="H42" i="4"/>
  <c r="I42" i="4"/>
  <c r="H43" i="4"/>
  <c r="I43" i="4"/>
  <c r="H44" i="4"/>
  <c r="I44" i="4"/>
  <c r="H45" i="4"/>
  <c r="I45" i="4"/>
  <c r="H46" i="4"/>
  <c r="I46" i="4"/>
  <c r="H47" i="4"/>
  <c r="I47" i="4"/>
  <c r="H48" i="4"/>
  <c r="I48" i="4"/>
  <c r="H49" i="4"/>
  <c r="I49" i="4"/>
  <c r="H50" i="4"/>
  <c r="I50" i="4"/>
  <c r="H51" i="4"/>
  <c r="I51" i="4"/>
  <c r="H52" i="4"/>
  <c r="I52" i="4"/>
  <c r="H53" i="4"/>
  <c r="I53" i="4"/>
  <c r="H54" i="4"/>
  <c r="I54" i="4"/>
  <c r="H55" i="4"/>
  <c r="I55" i="4"/>
  <c r="H56" i="4"/>
  <c r="I56" i="4"/>
  <c r="H57" i="4"/>
  <c r="I57" i="4"/>
  <c r="H58" i="4"/>
  <c r="I58" i="4"/>
  <c r="H59" i="4"/>
  <c r="I59" i="4"/>
  <c r="H6" i="3"/>
  <c r="I6" i="3"/>
  <c r="H7" i="3"/>
  <c r="I7" i="3"/>
  <c r="H8" i="3"/>
  <c r="I8" i="3"/>
  <c r="H9" i="3"/>
  <c r="I9" i="3"/>
  <c r="H10" i="3"/>
  <c r="I10" i="3"/>
  <c r="H11" i="3"/>
  <c r="I11" i="3"/>
  <c r="H12" i="3"/>
  <c r="I12" i="3"/>
  <c r="H13" i="3"/>
  <c r="I13" i="3"/>
  <c r="H14" i="3"/>
  <c r="I14" i="3"/>
  <c r="H15" i="3"/>
  <c r="I15" i="3"/>
  <c r="H16" i="3"/>
  <c r="I16" i="3"/>
  <c r="H17" i="3"/>
  <c r="I17" i="3"/>
  <c r="H18" i="3"/>
  <c r="I18" i="3"/>
  <c r="H19" i="3"/>
  <c r="I19" i="3"/>
  <c r="H20" i="3"/>
  <c r="I20" i="3"/>
  <c r="J20" i="3"/>
  <c r="H21" i="3"/>
  <c r="I21" i="3"/>
  <c r="H22" i="3"/>
  <c r="I22" i="3"/>
  <c r="J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I6" i="2"/>
  <c r="I7" i="2"/>
  <c r="I8" i="2"/>
  <c r="I9" i="2"/>
  <c r="I10" i="2"/>
  <c r="I11" i="2"/>
  <c r="I12" i="2"/>
  <c r="I13" i="2"/>
  <c r="I14" i="2"/>
  <c r="I15" i="2"/>
  <c r="I16" i="2"/>
  <c r="I17" i="2"/>
  <c r="I18" i="2"/>
  <c r="I19" i="2"/>
  <c r="I20" i="2"/>
  <c r="J20" i="2"/>
  <c r="I21" i="2"/>
  <c r="I22" i="2"/>
  <c r="J22" i="2"/>
  <c r="I23" i="2"/>
  <c r="I24" i="2"/>
  <c r="I25" i="2"/>
  <c r="I26" i="2"/>
  <c r="I27" i="2"/>
  <c r="J27"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I6" i="1" l="1"/>
  <c r="I7" i="1"/>
  <c r="I8" i="1"/>
  <c r="I9" i="1"/>
  <c r="I10"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2" i="1"/>
  <c r="I53" i="1"/>
  <c r="I54" i="1"/>
  <c r="I55" i="1"/>
  <c r="I56" i="1"/>
  <c r="I57" i="1"/>
  <c r="I58" i="1"/>
  <c r="I59"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D21" i="4" l="1"/>
  <c r="D23" i="4"/>
  <c r="D24" i="4"/>
  <c r="D25" i="4"/>
  <c r="D26" i="4"/>
  <c r="D28" i="4"/>
  <c r="D29" i="4"/>
  <c r="D30" i="4"/>
  <c r="D31" i="4"/>
  <c r="D32" i="4"/>
  <c r="D33" i="4"/>
  <c r="G21" i="3"/>
  <c r="G21" i="2"/>
  <c r="D28" i="2"/>
  <c r="D29" i="2"/>
  <c r="D30" i="2"/>
  <c r="D31" i="2"/>
  <c r="D32" i="2"/>
  <c r="D33" i="2"/>
  <c r="D21" i="2"/>
  <c r="G40" i="1"/>
  <c r="G38" i="1"/>
  <c r="G36" i="1"/>
  <c r="J36" i="1" s="1"/>
  <c r="G32" i="1"/>
  <c r="G30" i="1"/>
  <c r="G28" i="1"/>
  <c r="G24" i="1"/>
  <c r="G22" i="1"/>
  <c r="G20" i="1"/>
  <c r="G16" i="1"/>
  <c r="J16" i="1" s="1"/>
  <c r="G14" i="1"/>
  <c r="J14" i="1" s="1"/>
  <c r="G12" i="1"/>
  <c r="G8" i="1"/>
  <c r="G6" i="1"/>
  <c r="G7" i="1"/>
  <c r="G9" i="1"/>
  <c r="G10" i="1"/>
  <c r="G11" i="1"/>
  <c r="G13" i="1"/>
  <c r="G15" i="1"/>
  <c r="G17" i="1"/>
  <c r="G18" i="1"/>
  <c r="G19" i="1"/>
  <c r="G21" i="1"/>
  <c r="G23" i="1"/>
  <c r="G25" i="1"/>
  <c r="G26" i="1"/>
  <c r="G27" i="1"/>
  <c r="G29" i="1"/>
  <c r="G31" i="1"/>
  <c r="G33" i="1"/>
  <c r="G34" i="1"/>
  <c r="G35" i="1"/>
  <c r="G37" i="1"/>
  <c r="G39" i="1"/>
  <c r="G41" i="1"/>
  <c r="G42" i="1"/>
  <c r="G43" i="1"/>
  <c r="G44" i="1"/>
  <c r="G45" i="1"/>
  <c r="G46" i="1"/>
  <c r="G47" i="1"/>
  <c r="G48" i="1"/>
  <c r="G49" i="1"/>
  <c r="G50" i="1"/>
  <c r="G51" i="1"/>
  <c r="G52" i="1"/>
  <c r="G53" i="1"/>
  <c r="G54" i="1"/>
  <c r="G55" i="1"/>
  <c r="G56" i="1"/>
  <c r="G57" i="1"/>
  <c r="G58" i="1"/>
  <c r="G59" i="1"/>
  <c r="J39" i="1" l="1"/>
  <c r="J25" i="1"/>
  <c r="J35" i="1"/>
  <c r="J21" i="1"/>
  <c r="J12" i="1"/>
  <c r="J7" i="1"/>
  <c r="J24" i="1"/>
  <c r="J18" i="1"/>
  <c r="J21" i="2"/>
  <c r="J28" i="1"/>
  <c r="J40" i="1"/>
  <c r="J19" i="1"/>
  <c r="J9" i="1"/>
  <c r="J20" i="1"/>
  <c r="J37" i="1"/>
  <c r="J23" i="1"/>
  <c r="J8" i="1"/>
  <c r="J58" i="1"/>
  <c r="J56" i="1"/>
  <c r="J54" i="1"/>
  <c r="J52" i="1"/>
  <c r="J50" i="1"/>
  <c r="J48" i="1"/>
  <c r="J46" i="1"/>
  <c r="J44" i="1"/>
  <c r="J42" i="1"/>
  <c r="J33" i="1"/>
  <c r="J29" i="1"/>
  <c r="J15" i="1"/>
  <c r="J11" i="1"/>
  <c r="J6" i="1"/>
  <c r="J22" i="1"/>
  <c r="J30" i="1"/>
  <c r="J38" i="1"/>
  <c r="J32" i="1"/>
  <c r="J59" i="1"/>
  <c r="J57" i="1"/>
  <c r="J55" i="1"/>
  <c r="J53" i="1"/>
  <c r="J51" i="1"/>
  <c r="J49" i="1"/>
  <c r="J47" i="1"/>
  <c r="J45" i="1"/>
  <c r="J43" i="1"/>
  <c r="J41" i="1"/>
  <c r="J31" i="1"/>
  <c r="J27" i="1"/>
  <c r="J17" i="1"/>
  <c r="J13" i="1"/>
  <c r="J10" i="1"/>
  <c r="J26" i="1"/>
  <c r="J34" i="1"/>
  <c r="D33" i="3"/>
  <c r="G21" i="4" l="1"/>
  <c r="J21" i="4" s="1"/>
  <c r="G23" i="4"/>
  <c r="J23" i="4" s="1"/>
  <c r="G24" i="4"/>
  <c r="J24" i="4" s="1"/>
  <c r="G25" i="4"/>
  <c r="J25" i="4" s="1"/>
  <c r="G26" i="4"/>
  <c r="J26" i="4" s="1"/>
  <c r="G27" i="4"/>
  <c r="J27" i="4" s="1"/>
  <c r="G28" i="4"/>
  <c r="J28" i="4" s="1"/>
  <c r="G29" i="4"/>
  <c r="J29" i="4" s="1"/>
  <c r="G30" i="4"/>
  <c r="J30" i="4" s="1"/>
  <c r="G31" i="4"/>
  <c r="J31" i="4" s="1"/>
  <c r="G32" i="4"/>
  <c r="J32" i="4" s="1"/>
  <c r="G33" i="4"/>
  <c r="J33" i="4" s="1"/>
  <c r="G34" i="4"/>
  <c r="G35" i="4"/>
  <c r="G36" i="4"/>
  <c r="G37" i="4"/>
  <c r="J37" i="4" s="1"/>
  <c r="G38" i="4"/>
  <c r="G39" i="4"/>
  <c r="G40" i="4"/>
  <c r="G41" i="4"/>
  <c r="G42" i="4"/>
  <c r="G43" i="4"/>
  <c r="G44" i="4"/>
  <c r="G45" i="4"/>
  <c r="J45" i="4" s="1"/>
  <c r="G46" i="4"/>
  <c r="G47" i="4"/>
  <c r="G48" i="4"/>
  <c r="G49" i="4"/>
  <c r="G50" i="4"/>
  <c r="G51" i="4"/>
  <c r="G52" i="4"/>
  <c r="G53" i="4"/>
  <c r="J53" i="4" s="1"/>
  <c r="G54" i="4"/>
  <c r="G55" i="4"/>
  <c r="D19" i="4"/>
  <c r="D34" i="4"/>
  <c r="D35" i="4"/>
  <c r="D36" i="4"/>
  <c r="D37" i="4"/>
  <c r="D38" i="4"/>
  <c r="D39" i="4"/>
  <c r="D40" i="4"/>
  <c r="D41" i="4"/>
  <c r="D42" i="4"/>
  <c r="D43" i="4"/>
  <c r="D44" i="4"/>
  <c r="D45" i="4"/>
  <c r="D46" i="4"/>
  <c r="D47" i="4"/>
  <c r="D48" i="4"/>
  <c r="D49" i="4"/>
  <c r="D50" i="4"/>
  <c r="D51" i="4"/>
  <c r="D52" i="4"/>
  <c r="D53" i="4"/>
  <c r="D54" i="4"/>
  <c r="D55" i="4"/>
  <c r="D56" i="4"/>
  <c r="J56" i="4" s="1"/>
  <c r="D57" i="4"/>
  <c r="D58" i="4"/>
  <c r="D59" i="4"/>
  <c r="J49" i="4" l="1"/>
  <c r="J41" i="4"/>
  <c r="J55" i="4"/>
  <c r="J51" i="4"/>
  <c r="J47" i="4"/>
  <c r="J43" i="4"/>
  <c r="J39" i="4"/>
  <c r="J35" i="4"/>
  <c r="J54" i="4"/>
  <c r="J50" i="4"/>
  <c r="J46" i="4"/>
  <c r="J42" i="4"/>
  <c r="J38" i="4"/>
  <c r="J34" i="4"/>
  <c r="J52" i="4"/>
  <c r="J48" i="4"/>
  <c r="J44" i="4"/>
  <c r="J40" i="4"/>
  <c r="J36" i="4"/>
  <c r="G6" i="4"/>
  <c r="G7" i="4"/>
  <c r="G8" i="4"/>
  <c r="G9" i="4"/>
  <c r="G10" i="4"/>
  <c r="G11" i="4"/>
  <c r="G12" i="4"/>
  <c r="G13" i="4"/>
  <c r="G14" i="4"/>
  <c r="G15" i="4"/>
  <c r="G16" i="4"/>
  <c r="G17" i="4"/>
  <c r="G18" i="4"/>
  <c r="G19" i="4"/>
  <c r="J19" i="4" s="1"/>
  <c r="G57" i="4"/>
  <c r="J57" i="4" s="1"/>
  <c r="G58" i="4"/>
  <c r="J58" i="4" s="1"/>
  <c r="G59" i="4"/>
  <c r="J59" i="4" s="1"/>
  <c r="G4" i="4"/>
  <c r="D6" i="4"/>
  <c r="D7" i="4"/>
  <c r="D8" i="4"/>
  <c r="D9" i="4"/>
  <c r="D10" i="4"/>
  <c r="D11" i="4"/>
  <c r="D12" i="4"/>
  <c r="D13" i="4"/>
  <c r="D14" i="4"/>
  <c r="D15" i="4"/>
  <c r="D16" i="4"/>
  <c r="D17" i="4"/>
  <c r="D18" i="4"/>
  <c r="D4" i="4"/>
  <c r="G59" i="3"/>
  <c r="G58" i="3"/>
  <c r="G57" i="3"/>
  <c r="G55" i="3"/>
  <c r="G54" i="3"/>
  <c r="G53" i="3"/>
  <c r="G52" i="3"/>
  <c r="G51" i="3"/>
  <c r="G50" i="3"/>
  <c r="G49" i="3"/>
  <c r="G48" i="3"/>
  <c r="G47" i="3"/>
  <c r="G46" i="3"/>
  <c r="G45" i="3"/>
  <c r="G44" i="3"/>
  <c r="G43" i="3"/>
  <c r="G42" i="3"/>
  <c r="G41" i="3"/>
  <c r="G40" i="3"/>
  <c r="G39" i="3"/>
  <c r="G38" i="3"/>
  <c r="G37" i="3"/>
  <c r="G36" i="3"/>
  <c r="G35" i="3"/>
  <c r="G34" i="3"/>
  <c r="G33" i="3"/>
  <c r="J33" i="3" s="1"/>
  <c r="G32" i="3"/>
  <c r="G31" i="3"/>
  <c r="G30" i="3"/>
  <c r="G29" i="3"/>
  <c r="G28" i="3"/>
  <c r="G27" i="3"/>
  <c r="J27" i="3" s="1"/>
  <c r="G26" i="3"/>
  <c r="G25" i="3"/>
  <c r="G24" i="3"/>
  <c r="G23" i="3"/>
  <c r="G19" i="3"/>
  <c r="G18" i="3"/>
  <c r="G17" i="3"/>
  <c r="G16" i="3"/>
  <c r="G15" i="3"/>
  <c r="G14" i="3"/>
  <c r="G13" i="3"/>
  <c r="G12" i="3"/>
  <c r="G11" i="3"/>
  <c r="G10" i="3"/>
  <c r="G9" i="3"/>
  <c r="G8" i="3"/>
  <c r="G7" i="3"/>
  <c r="G6" i="3"/>
  <c r="G4" i="3"/>
  <c r="D6" i="3"/>
  <c r="D7" i="3"/>
  <c r="D8" i="3"/>
  <c r="D9" i="3"/>
  <c r="D10" i="3"/>
  <c r="D11" i="3"/>
  <c r="D12" i="3"/>
  <c r="D13" i="3"/>
  <c r="D14" i="3"/>
  <c r="D15" i="3"/>
  <c r="D16" i="3"/>
  <c r="D17" i="3"/>
  <c r="D18" i="3"/>
  <c r="D19" i="3"/>
  <c r="D21" i="3"/>
  <c r="J21" i="3" s="1"/>
  <c r="D23" i="3"/>
  <c r="D24" i="3"/>
  <c r="D25" i="3"/>
  <c r="D26" i="3"/>
  <c r="D28" i="3"/>
  <c r="D29" i="3"/>
  <c r="D30" i="3"/>
  <c r="D31" i="3"/>
  <c r="D32" i="3"/>
  <c r="D34" i="3"/>
  <c r="D35" i="3"/>
  <c r="D36" i="3"/>
  <c r="D37" i="3"/>
  <c r="D38" i="3"/>
  <c r="D39" i="3"/>
  <c r="D40" i="3"/>
  <c r="D41" i="3"/>
  <c r="D42" i="3"/>
  <c r="D43" i="3"/>
  <c r="D44" i="3"/>
  <c r="D45" i="3"/>
  <c r="D46" i="3"/>
  <c r="D47" i="3"/>
  <c r="D48" i="3"/>
  <c r="D49" i="3"/>
  <c r="D50" i="3"/>
  <c r="D51" i="3"/>
  <c r="D52" i="3"/>
  <c r="D53" i="3"/>
  <c r="D54" i="3"/>
  <c r="D55" i="3"/>
  <c r="D56" i="3"/>
  <c r="J56" i="3" s="1"/>
  <c r="D57" i="3"/>
  <c r="D58" i="3"/>
  <c r="D59" i="3"/>
  <c r="D4" i="3"/>
  <c r="G6" i="2"/>
  <c r="G7" i="2"/>
  <c r="G8" i="2"/>
  <c r="G9" i="2"/>
  <c r="G10" i="2"/>
  <c r="G11" i="2"/>
  <c r="G12" i="2"/>
  <c r="G13" i="2"/>
  <c r="G14" i="2"/>
  <c r="G15" i="2"/>
  <c r="G16" i="2"/>
  <c r="G17" i="2"/>
  <c r="G18" i="2"/>
  <c r="G19" i="2"/>
  <c r="G23" i="2"/>
  <c r="G24" i="2"/>
  <c r="G25" i="2"/>
  <c r="G26" i="2"/>
  <c r="G28" i="2"/>
  <c r="J28" i="2" s="1"/>
  <c r="G29" i="2"/>
  <c r="J29" i="2" s="1"/>
  <c r="G30" i="2"/>
  <c r="J30" i="2" s="1"/>
  <c r="G31" i="2"/>
  <c r="J31" i="2" s="1"/>
  <c r="G32" i="2"/>
  <c r="J32" i="2" s="1"/>
  <c r="G33" i="2"/>
  <c r="J33" i="2" s="1"/>
  <c r="G34" i="2"/>
  <c r="G35" i="2"/>
  <c r="G36" i="2"/>
  <c r="G37" i="2"/>
  <c r="G38" i="2"/>
  <c r="G39" i="2"/>
  <c r="G40" i="2"/>
  <c r="G41" i="2"/>
  <c r="G42" i="2"/>
  <c r="G43" i="2"/>
  <c r="G44" i="2"/>
  <c r="G45" i="2"/>
  <c r="G46" i="2"/>
  <c r="G47" i="2"/>
  <c r="G48" i="2"/>
  <c r="G49" i="2"/>
  <c r="G50" i="2"/>
  <c r="G51" i="2"/>
  <c r="G52" i="2"/>
  <c r="G53" i="2"/>
  <c r="G54" i="2"/>
  <c r="G55" i="2"/>
  <c r="G57" i="2"/>
  <c r="G58" i="2"/>
  <c r="G59" i="2"/>
  <c r="G4" i="2"/>
  <c r="D6" i="2"/>
  <c r="D7" i="2"/>
  <c r="D8" i="2"/>
  <c r="D9" i="2"/>
  <c r="D10" i="2"/>
  <c r="D11" i="2"/>
  <c r="D12" i="2"/>
  <c r="D13" i="2"/>
  <c r="D14" i="2"/>
  <c r="D15" i="2"/>
  <c r="D16" i="2"/>
  <c r="D17" i="2"/>
  <c r="D18" i="2"/>
  <c r="D19" i="2"/>
  <c r="D23" i="2"/>
  <c r="D24" i="2"/>
  <c r="D25" i="2"/>
  <c r="D26" i="2"/>
  <c r="D34" i="2"/>
  <c r="D35" i="2"/>
  <c r="J35" i="2" s="1"/>
  <c r="D36" i="2"/>
  <c r="J36" i="2" s="1"/>
  <c r="D37" i="2"/>
  <c r="D38" i="2"/>
  <c r="D39" i="2"/>
  <c r="D40" i="2"/>
  <c r="D41" i="2"/>
  <c r="D42" i="2"/>
  <c r="D43" i="2"/>
  <c r="D44" i="2"/>
  <c r="J44" i="2" s="1"/>
  <c r="D45" i="2"/>
  <c r="D46" i="2"/>
  <c r="D47" i="2"/>
  <c r="D48" i="2"/>
  <c r="D49" i="2"/>
  <c r="D50" i="2"/>
  <c r="D51" i="2"/>
  <c r="J51" i="2" s="1"/>
  <c r="D52" i="2"/>
  <c r="J52" i="2" s="1"/>
  <c r="D53" i="2"/>
  <c r="D54" i="2"/>
  <c r="D55" i="2"/>
  <c r="D56" i="2"/>
  <c r="J56" i="2" s="1"/>
  <c r="D57" i="2"/>
  <c r="D58" i="2"/>
  <c r="D59" i="2"/>
  <c r="D4" i="2"/>
  <c r="J54" i="2" l="1"/>
  <c r="J46" i="2"/>
  <c r="J38" i="2"/>
  <c r="J53" i="2"/>
  <c r="J45" i="2"/>
  <c r="J48" i="2"/>
  <c r="J50" i="2"/>
  <c r="J34" i="2"/>
  <c r="J41" i="2"/>
  <c r="J42" i="2"/>
  <c r="J49" i="2"/>
  <c r="J39" i="2"/>
  <c r="J40" i="2"/>
  <c r="J47" i="2"/>
  <c r="J55" i="2"/>
  <c r="J43" i="2"/>
  <c r="J25" i="3"/>
  <c r="J18" i="4"/>
  <c r="J14" i="4"/>
  <c r="J10" i="4"/>
  <c r="J6" i="4"/>
  <c r="J17" i="4"/>
  <c r="J13" i="4"/>
  <c r="J9" i="4"/>
  <c r="J57" i="2"/>
  <c r="J26" i="2"/>
  <c r="J19" i="2"/>
  <c r="J15" i="2"/>
  <c r="J11" i="2"/>
  <c r="J7" i="2"/>
  <c r="G61" i="2"/>
  <c r="G60" i="2" s="1"/>
  <c r="J6" i="3"/>
  <c r="J10" i="3"/>
  <c r="J14" i="3"/>
  <c r="J18" i="3"/>
  <c r="J29" i="3"/>
  <c r="J37" i="3"/>
  <c r="J41" i="3"/>
  <c r="J45" i="3"/>
  <c r="J49" i="3"/>
  <c r="J53" i="3"/>
  <c r="J58" i="3"/>
  <c r="J34" i="3"/>
  <c r="J38" i="3"/>
  <c r="J42" i="3"/>
  <c r="J46" i="3"/>
  <c r="J50" i="3"/>
  <c r="J54" i="3"/>
  <c r="J23" i="3"/>
  <c r="J25" i="2"/>
  <c r="J18" i="2"/>
  <c r="J14" i="2"/>
  <c r="J10" i="2"/>
  <c r="J6" i="2"/>
  <c r="J59" i="2"/>
  <c r="J16" i="4"/>
  <c r="J12" i="4"/>
  <c r="J8" i="4"/>
  <c r="J15" i="4"/>
  <c r="J11" i="4"/>
  <c r="J7" i="4"/>
  <c r="J11" i="3"/>
  <c r="J19" i="3"/>
  <c r="J26" i="3"/>
  <c r="J8" i="3"/>
  <c r="J12" i="3"/>
  <c r="J16" i="3"/>
  <c r="J31" i="3"/>
  <c r="J35" i="3"/>
  <c r="J39" i="3"/>
  <c r="J43" i="3"/>
  <c r="J47" i="3"/>
  <c r="J51" i="3"/>
  <c r="J55" i="3"/>
  <c r="J7" i="3"/>
  <c r="J15" i="3"/>
  <c r="J30" i="3"/>
  <c r="J59" i="3"/>
  <c r="J9" i="3"/>
  <c r="J13" i="3"/>
  <c r="J17" i="3"/>
  <c r="J24" i="3"/>
  <c r="J28" i="3"/>
  <c r="J32" i="3"/>
  <c r="J36" i="3"/>
  <c r="J40" i="3"/>
  <c r="J44" i="3"/>
  <c r="J48" i="3"/>
  <c r="J52" i="3"/>
  <c r="J57" i="3"/>
  <c r="J24" i="2"/>
  <c r="J17" i="2"/>
  <c r="J13" i="2"/>
  <c r="J9" i="2"/>
  <c r="J37" i="2"/>
  <c r="J58" i="2"/>
  <c r="J23" i="2"/>
  <c r="J16" i="2"/>
  <c r="J12" i="2"/>
  <c r="J8" i="2"/>
  <c r="G61" i="4"/>
  <c r="G60" i="4" s="1"/>
  <c r="B61" i="1" l="1"/>
  <c r="B60" i="1" s="1"/>
  <c r="C61" i="1"/>
  <c r="C60" i="1" s="1"/>
  <c r="D61" i="1"/>
  <c r="D60" i="1" s="1"/>
  <c r="F61" i="1"/>
  <c r="F60" i="1" s="1"/>
  <c r="G61" i="1"/>
  <c r="G60" i="1" s="1"/>
  <c r="J61" i="1" l="1"/>
  <c r="H60" i="1"/>
  <c r="H61" i="1"/>
  <c r="I60" i="1"/>
  <c r="I61" i="1"/>
  <c r="D63" i="1"/>
  <c r="G63" i="1"/>
  <c r="J60" i="1" l="1"/>
  <c r="H63" i="1"/>
  <c r="F61" i="4"/>
  <c r="F60" i="4" s="1"/>
  <c r="E61" i="4"/>
  <c r="E60" i="4" s="1"/>
  <c r="C61" i="4"/>
  <c r="C60" i="4" s="1"/>
  <c r="B61" i="4"/>
  <c r="B60" i="4" s="1"/>
  <c r="D61" i="4"/>
  <c r="D60" i="4" s="1"/>
  <c r="F61" i="3"/>
  <c r="F60" i="3" s="1"/>
  <c r="E61" i="3"/>
  <c r="E60" i="3" s="1"/>
  <c r="C61" i="3"/>
  <c r="C60" i="3" s="1"/>
  <c r="B61" i="3"/>
  <c r="B60" i="3" s="1"/>
  <c r="F61" i="2"/>
  <c r="F60" i="2" s="1"/>
  <c r="E61" i="2"/>
  <c r="E60" i="2" s="1"/>
  <c r="C61" i="2"/>
  <c r="C60" i="2" s="1"/>
  <c r="B61" i="2"/>
  <c r="B60" i="2" s="1"/>
  <c r="I60" i="4" l="1"/>
  <c r="I61" i="4"/>
  <c r="J61" i="4"/>
  <c r="H61" i="4"/>
  <c r="I60" i="3"/>
  <c r="I61" i="3"/>
  <c r="H61" i="3"/>
  <c r="I61" i="2"/>
  <c r="H61" i="2"/>
  <c r="D61" i="3"/>
  <c r="D60" i="3" s="1"/>
  <c r="G61" i="3"/>
  <c r="G60" i="3" s="1"/>
  <c r="D61" i="2"/>
  <c r="D60" i="2" s="1"/>
  <c r="H60" i="4" l="1"/>
  <c r="H60" i="3"/>
  <c r="J61" i="3"/>
  <c r="H60" i="2"/>
  <c r="I60" i="2"/>
  <c r="J61" i="2"/>
  <c r="J60" i="4"/>
  <c r="G65" i="2"/>
  <c r="J60" i="3" l="1"/>
  <c r="J60" i="2"/>
  <c r="D65" i="2"/>
  <c r="H65" i="2" s="1"/>
</calcChain>
</file>

<file path=xl/sharedStrings.xml><?xml version="1.0" encoding="utf-8"?>
<sst xmlns="http://schemas.openxmlformats.org/spreadsheetml/2006/main" count="303" uniqueCount="78">
  <si>
    <t xml:space="preserve">   TÜM UÇAK TRAFİĞİ</t>
  </si>
  <si>
    <t xml:space="preserve">Havalimanları </t>
  </si>
  <si>
    <t>İç Hat</t>
  </si>
  <si>
    <t>Dış Hat</t>
  </si>
  <si>
    <t>Toplam</t>
  </si>
  <si>
    <t>İstanbul Atatürk</t>
  </si>
  <si>
    <t>Ankara Esenboğa</t>
  </si>
  <si>
    <t>İzmir Adnan Menderes</t>
  </si>
  <si>
    <t>Antalya</t>
  </si>
  <si>
    <t>Muğla Dalaman</t>
  </si>
  <si>
    <t>Muğla Milas-Bodrum</t>
  </si>
  <si>
    <t>Adana</t>
  </si>
  <si>
    <t>Trabzon</t>
  </si>
  <si>
    <t>Erzurum</t>
  </si>
  <si>
    <t>Gaziantep</t>
  </si>
  <si>
    <t>Adıyaman</t>
  </si>
  <si>
    <t>Ağrı Ahmed-i Hani</t>
  </si>
  <si>
    <t>Amasya Merzifon</t>
  </si>
  <si>
    <t>Balıkesir Koca Seyit</t>
  </si>
  <si>
    <t>Balıkesir Merkez</t>
  </si>
  <si>
    <t>Batman</t>
  </si>
  <si>
    <t>Bingöl</t>
  </si>
  <si>
    <t>Bursa Yenişehir</t>
  </si>
  <si>
    <t>Çanakkale</t>
  </si>
  <si>
    <t>Çanakkale Gökçeada</t>
  </si>
  <si>
    <t>Denizli Çardak</t>
  </si>
  <si>
    <t>Diyarbakır</t>
  </si>
  <si>
    <t>Elazığ</t>
  </si>
  <si>
    <t>Erzincan</t>
  </si>
  <si>
    <t>Hatay</t>
  </si>
  <si>
    <t>Isparta Süleyman Demirel</t>
  </si>
  <si>
    <t>Kahramanmaraş</t>
  </si>
  <si>
    <t>Kars Harakani</t>
  </si>
  <si>
    <t>Kastamonu</t>
  </si>
  <si>
    <t>Kayseri</t>
  </si>
  <si>
    <t>Kocaeli Cengiz Topel</t>
  </si>
  <si>
    <t>Konya</t>
  </si>
  <si>
    <t>Malatya</t>
  </si>
  <si>
    <t>Mardin</t>
  </si>
  <si>
    <t>Kapadokya</t>
  </si>
  <si>
    <t>Ordu-Giresun</t>
  </si>
  <si>
    <t>Samsun Çarşamba</t>
  </si>
  <si>
    <t>Siirt</t>
  </si>
  <si>
    <t>Sinop</t>
  </si>
  <si>
    <t>Sivas Nuri Demirağ</t>
  </si>
  <si>
    <t>Şanlıurfa Gap</t>
  </si>
  <si>
    <t>Şırnak Şerafettin Elçi</t>
  </si>
  <si>
    <t>Tokat</t>
  </si>
  <si>
    <t>Uşak</t>
  </si>
  <si>
    <t>Van Ferit Melen</t>
  </si>
  <si>
    <t>DHMİ TOPLAMI</t>
  </si>
  <si>
    <t>TÜRKİYE GENELİ</t>
  </si>
  <si>
    <t>OVERFLIGHT</t>
  </si>
  <si>
    <t>TÜRKİYE GENELİ OVERFLIGHT DAHİL</t>
  </si>
  <si>
    <t>İstanbul Sabiha Gökçen(*)</t>
  </si>
  <si>
    <t>Gazipaşa Alanya(*)</t>
  </si>
  <si>
    <t>Aydın Çıldır(*)</t>
  </si>
  <si>
    <t>Eskişehir Hasan Polatkan(*)</t>
  </si>
  <si>
    <t>Zafer(*)</t>
  </si>
  <si>
    <t>Zonguldak Çaycuma(*)</t>
  </si>
  <si>
    <t>YOLCU TRAFİĞİ (Gelen-Giden)</t>
  </si>
  <si>
    <t>DHMİ DİREKT TRANSİT</t>
  </si>
  <si>
    <t>DİĞER DİREKT TRANSİT</t>
  </si>
  <si>
    <t>TÜRKİYE GENELİ DİREKT TRANSİT</t>
  </si>
  <si>
    <t>TÜRKİYE GENELİ DİREKT TRANSİT DAHİL</t>
  </si>
  <si>
    <t xml:space="preserve">   TİCARİ  UÇAK TRAFİĞİ</t>
  </si>
  <si>
    <t>YÜK TRAFİĞİ ( Bagaj+Kargo+Posta) (TON)</t>
  </si>
  <si>
    <t xml:space="preserve"> </t>
  </si>
  <si>
    <t>Iğdır Şehit Bülent Aydın</t>
  </si>
  <si>
    <t>Hakkari Yüksekova Selahaddin Eyyubi</t>
  </si>
  <si>
    <t>İstanbul(*)</t>
  </si>
  <si>
    <t xml:space="preserve">Muş Sultan Alparslan </t>
  </si>
  <si>
    <t>Tekirdağ Çorlu Atatürk</t>
  </si>
  <si>
    <t>(*)İşaretli havalimanlarından  Zonguldak Çaycuma,Gazipaşa Alanya,Zafer ve Aydın Çıldır Havalimanları DHMİ denetimli özel şirket tarafından işletilmektedir. İstanbul Sabiha Gökçen Havalimanı Savunma Sanayii Başkanlığı denetiminde özel şirket tarafından,Eskişehir Hasan Polatkan Havalimanı, Eskişehir Teknik Üniversitesi tarafından, İstanbul Havalimanı DHMİ denetimi ve gözetimi altında özel şirket tarafından işletilmekte olduğundan DHMİ toplamında hariç tutulmuştur.</t>
  </si>
  <si>
    <t>(**) Yıl içerisinde geçmiş aylarda yapılan revizeler mevcut ay verilerine yansıtılmıştır.</t>
  </si>
  <si>
    <t xml:space="preserve"> 2020/2019 (%)</t>
  </si>
  <si>
    <t xml:space="preserve">2019 YILI NİSAN SONU
</t>
  </si>
  <si>
    <t>2020 YILI NİSAN SONU
(Kesin Olmayan)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</si>
</sst>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_T_L_-;\-* #,##0.00\ _T_L_-;_-* &quot;-&quot;??\ _T_L_-;_-@_-"/>
    <numFmt numFmtId="165" formatCode="_-* #,##0\ _T_L_-;\-* #,##0\ _T_L_-;_-* &quot;-&quot;??\ _T_L_-;_-@_-"/>
    <numFmt numFmtId="166" formatCode="#,##0.0"/>
    <numFmt numFmtId="167" formatCode="#,##0_ ;\-#,##0\ "/>
    <numFmt numFmtId="168" formatCode="0.0"/>
  </numFmts>
  <fonts count="12" x14ac:knownFonts="1">
    <font>
      <sz val="11"/>
      <color theme="1"/>
      <name val="Calibri"/>
      <family val="2"/>
      <charset val="162"/>
      <scheme val="minor"/>
    </font>
    <font>
      <sz val="11"/>
      <color theme="0"/>
      <name val="Calibri"/>
      <family val="2"/>
      <charset val="162"/>
      <scheme val="minor"/>
    </font>
    <font>
      <b/>
      <sz val="11"/>
      <color theme="1"/>
      <name val="Tahoma"/>
      <family val="2"/>
      <charset val="162"/>
    </font>
    <font>
      <b/>
      <sz val="11"/>
      <color indexed="9"/>
      <name val="Tahoma"/>
      <family val="2"/>
      <charset val="162"/>
    </font>
    <font>
      <b/>
      <sz val="10"/>
      <color indexed="9"/>
      <name val="Tahoma"/>
      <family val="2"/>
      <charset val="162"/>
    </font>
    <font>
      <sz val="10"/>
      <name val="Arial Tur"/>
      <charset val="162"/>
    </font>
    <font>
      <b/>
      <sz val="8"/>
      <color indexed="8"/>
      <name val="Tahoma"/>
      <family val="2"/>
      <charset val="162"/>
    </font>
    <font>
      <b/>
      <sz val="9.5"/>
      <color indexed="8"/>
      <name val="Tahoma"/>
      <family val="2"/>
      <charset val="162"/>
    </font>
    <font>
      <b/>
      <sz val="9.5"/>
      <color indexed="10"/>
      <name val="Tahoma"/>
      <family val="2"/>
      <charset val="162"/>
    </font>
    <font>
      <b/>
      <sz val="10"/>
      <color theme="0"/>
      <name val="Tahoma"/>
      <family val="2"/>
      <charset val="162"/>
    </font>
    <font>
      <b/>
      <sz val="9.5"/>
      <color indexed="9"/>
      <name val="Tahoma"/>
      <family val="2"/>
      <charset val="162"/>
    </font>
    <font>
      <b/>
      <sz val="9.5"/>
      <color theme="0"/>
      <name val="Tahoma"/>
      <family val="2"/>
      <charset val="162"/>
    </font>
  </fonts>
  <fills count="12">
    <fill>
      <patternFill patternType="none"/>
    </fill>
    <fill>
      <patternFill patternType="gray125"/>
    </fill>
    <fill>
      <patternFill patternType="solid">
        <fgColor theme="4"/>
      </patternFill>
    </fill>
    <fill>
      <patternFill patternType="solid">
        <fgColor theme="7"/>
      </patternFill>
    </fill>
    <fill>
      <patternFill patternType="solid">
        <fgColor theme="6" tint="0.39997558519241921"/>
        <bgColor indexed="64"/>
      </patternFill>
    </fill>
    <fill>
      <patternFill patternType="solid">
        <fgColor rgb="FFC00000"/>
        <bgColor indexed="64"/>
      </patternFill>
    </fill>
    <fill>
      <patternFill patternType="solid">
        <fgColor theme="0"/>
        <bgColor indexed="64"/>
      </patternFill>
    </fill>
    <fill>
      <patternFill patternType="solid">
        <fgColor theme="0"/>
        <bgColor indexed="31"/>
      </patternFill>
    </fill>
    <fill>
      <patternFill patternType="solid">
        <fgColor theme="6" tint="-0.499984740745262"/>
        <bgColor indexed="31"/>
      </patternFill>
    </fill>
    <fill>
      <patternFill patternType="solid">
        <fgColor theme="6" tint="-0.499984740745262"/>
        <bgColor indexed="64"/>
      </patternFill>
    </fill>
    <fill>
      <patternFill patternType="solid">
        <fgColor rgb="FFC00000"/>
        <bgColor indexed="9"/>
      </patternFill>
    </fill>
    <fill>
      <patternFill patternType="solid">
        <fgColor theme="3" tint="-0.49998474074526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164" fontId="5" fillId="0" borderId="0" applyFont="0" applyFill="0" applyBorder="0" applyAlignment="0" applyProtection="0"/>
    <xf numFmtId="9" fontId="5" fillId="0" borderId="0" applyFont="0" applyFill="0" applyBorder="0" applyAlignment="0" applyProtection="0"/>
    <xf numFmtId="0" fontId="5" fillId="0" borderId="0"/>
  </cellStyleXfs>
  <cellXfs count="65">
    <xf numFmtId="0" fontId="0" fillId="0" borderId="0" xfId="0"/>
    <xf numFmtId="2" fontId="4" fillId="5" borderId="7" xfId="1" applyNumberFormat="1" applyFont="1" applyFill="1" applyBorder="1" applyAlignment="1">
      <alignment horizontal="right" vertical="center"/>
    </xf>
    <xf numFmtId="2" fontId="4" fillId="5" borderId="8" xfId="1" applyNumberFormat="1" applyFont="1" applyFill="1" applyBorder="1" applyAlignment="1">
      <alignment horizontal="right" vertical="center"/>
    </xf>
    <xf numFmtId="3" fontId="7" fillId="6" borderId="0" xfId="3" applyNumberFormat="1" applyFont="1" applyFill="1" applyBorder="1" applyAlignment="1">
      <alignment horizontal="right" vertical="center"/>
    </xf>
    <xf numFmtId="3" fontId="8" fillId="6" borderId="0" xfId="3" applyNumberFormat="1" applyFont="1" applyFill="1" applyBorder="1" applyAlignment="1">
      <alignment horizontal="right" vertical="center"/>
    </xf>
    <xf numFmtId="3" fontId="8" fillId="6" borderId="5" xfId="3" applyNumberFormat="1" applyFont="1" applyFill="1" applyBorder="1" applyAlignment="1">
      <alignment horizontal="right" vertical="center"/>
    </xf>
    <xf numFmtId="165" fontId="6" fillId="4" borderId="4" xfId="3" applyNumberFormat="1" applyFont="1" applyFill="1" applyBorder="1" applyAlignment="1">
      <alignment horizontal="left"/>
    </xf>
    <xf numFmtId="3" fontId="7" fillId="4" borderId="0" xfId="3" applyNumberFormat="1" applyFont="1" applyFill="1" applyBorder="1" applyAlignment="1">
      <alignment horizontal="right" vertical="center"/>
    </xf>
    <xf numFmtId="3" fontId="8" fillId="4" borderId="0" xfId="3" applyNumberFormat="1" applyFont="1" applyFill="1" applyBorder="1" applyAlignment="1">
      <alignment horizontal="right" vertical="center"/>
    </xf>
    <xf numFmtId="3" fontId="8" fillId="4" borderId="5" xfId="3" applyNumberFormat="1" applyFont="1" applyFill="1" applyBorder="1" applyAlignment="1">
      <alignment horizontal="right" vertical="center"/>
    </xf>
    <xf numFmtId="165" fontId="6" fillId="7" borderId="4" xfId="3" applyNumberFormat="1" applyFont="1" applyFill="1" applyBorder="1" applyAlignment="1">
      <alignment horizontal="left"/>
    </xf>
    <xf numFmtId="0" fontId="9" fillId="8" borderId="4" xfId="3" applyNumberFormat="1" applyFont="1" applyFill="1" applyBorder="1" applyAlignment="1">
      <alignment horizontal="left" vertical="center"/>
    </xf>
    <xf numFmtId="3" fontId="10" fillId="9" borderId="0" xfId="3" applyNumberFormat="1" applyFont="1" applyFill="1" applyBorder="1" applyAlignment="1">
      <alignment horizontal="right" vertical="center"/>
    </xf>
    <xf numFmtId="166" fontId="10" fillId="9" borderId="0" xfId="4" applyNumberFormat="1" applyFont="1" applyFill="1" applyBorder="1" applyAlignment="1">
      <alignment horizontal="right" vertical="center"/>
    </xf>
    <xf numFmtId="0" fontId="4" fillId="10" borderId="4" xfId="3" applyNumberFormat="1" applyFont="1" applyFill="1" applyBorder="1" applyAlignment="1">
      <alignment horizontal="left" vertical="center"/>
    </xf>
    <xf numFmtId="3" fontId="10" fillId="5" borderId="0" xfId="3" applyNumberFormat="1" applyFont="1" applyFill="1" applyBorder="1" applyAlignment="1">
      <alignment horizontal="right" vertical="center"/>
    </xf>
    <xf numFmtId="166" fontId="10" fillId="5" borderId="0" xfId="4" applyNumberFormat="1" applyFont="1" applyFill="1" applyBorder="1" applyAlignment="1">
      <alignment horizontal="right" vertical="center"/>
    </xf>
    <xf numFmtId="166" fontId="10" fillId="5" borderId="5" xfId="4" applyNumberFormat="1" applyFont="1" applyFill="1" applyBorder="1" applyAlignment="1">
      <alignment horizontal="right" vertical="center"/>
    </xf>
    <xf numFmtId="0" fontId="4" fillId="11" borderId="9" xfId="1" applyNumberFormat="1" applyFont="1" applyFill="1" applyBorder="1" applyAlignment="1">
      <alignment horizontal="left" vertical="center"/>
    </xf>
    <xf numFmtId="167" fontId="10" fillId="11" borderId="0" xfId="2" applyNumberFormat="1" applyFont="1" applyFill="1" applyBorder="1" applyAlignment="1">
      <alignment vertical="center"/>
    </xf>
    <xf numFmtId="0" fontId="4" fillId="10" borderId="9" xfId="5" applyNumberFormat="1" applyFont="1" applyFill="1" applyBorder="1" applyAlignment="1">
      <alignment horizontal="left" vertical="center"/>
    </xf>
    <xf numFmtId="3" fontId="10" fillId="5" borderId="12" xfId="5" applyNumberFormat="1" applyFont="1" applyFill="1" applyBorder="1" applyAlignment="1"/>
    <xf numFmtId="3" fontId="4" fillId="9" borderId="0" xfId="3" applyNumberFormat="1" applyFont="1" applyFill="1" applyBorder="1" applyAlignment="1">
      <alignment horizontal="right" vertical="center"/>
    </xf>
    <xf numFmtId="166" fontId="4" fillId="9" borderId="0" xfId="4" applyNumberFormat="1" applyFont="1" applyFill="1" applyBorder="1" applyAlignment="1">
      <alignment horizontal="right" vertical="center"/>
    </xf>
    <xf numFmtId="3" fontId="4" fillId="5" borderId="0" xfId="3" applyNumberFormat="1" applyFont="1" applyFill="1" applyBorder="1" applyAlignment="1">
      <alignment horizontal="right" vertical="center"/>
    </xf>
    <xf numFmtId="166" fontId="4" fillId="5" borderId="0" xfId="4" applyNumberFormat="1" applyFont="1" applyFill="1" applyBorder="1" applyAlignment="1">
      <alignment horizontal="right" vertical="center"/>
    </xf>
    <xf numFmtId="165" fontId="10" fillId="4" borderId="4" xfId="2" applyNumberFormat="1" applyFont="1" applyFill="1" applyBorder="1" applyAlignment="1">
      <alignment vertical="center"/>
    </xf>
    <xf numFmtId="165" fontId="10" fillId="4" borderId="0" xfId="2" applyNumberFormat="1" applyFont="1" applyFill="1" applyBorder="1" applyAlignment="1">
      <alignment vertical="center"/>
    </xf>
    <xf numFmtId="165" fontId="10" fillId="4" borderId="5" xfId="2" applyNumberFormat="1" applyFont="1" applyFill="1" applyBorder="1" applyAlignment="1">
      <alignment vertical="center"/>
    </xf>
    <xf numFmtId="165" fontId="10" fillId="4" borderId="9" xfId="2" applyNumberFormat="1" applyFont="1" applyFill="1" applyBorder="1" applyAlignment="1">
      <alignment vertical="center"/>
    </xf>
    <xf numFmtId="165" fontId="10" fillId="4" borderId="10" xfId="2" applyNumberFormat="1" applyFont="1" applyFill="1" applyBorder="1" applyAlignment="1">
      <alignment vertical="center"/>
    </xf>
    <xf numFmtId="165" fontId="10" fillId="4" borderId="11" xfId="2" applyNumberFormat="1" applyFont="1" applyFill="1" applyBorder="1" applyAlignment="1">
      <alignment vertical="center"/>
    </xf>
    <xf numFmtId="3" fontId="11" fillId="9" borderId="0" xfId="3" applyNumberFormat="1" applyFont="1" applyFill="1" applyBorder="1" applyAlignment="1">
      <alignment horizontal="right" vertical="center"/>
    </xf>
    <xf numFmtId="3" fontId="10" fillId="5" borderId="12" xfId="5" applyNumberFormat="1" applyFont="1" applyFill="1" applyBorder="1" applyAlignment="1">
      <alignment horizontal="right"/>
    </xf>
    <xf numFmtId="3" fontId="10" fillId="5" borderId="2" xfId="3" applyNumberFormat="1" applyFont="1" applyFill="1" applyBorder="1" applyAlignment="1">
      <alignment horizontal="right" vertical="center"/>
    </xf>
    <xf numFmtId="166" fontId="10" fillId="9" borderId="5" xfId="4" applyNumberFormat="1" applyFont="1" applyFill="1" applyBorder="1" applyAlignment="1">
      <alignment horizontal="right" vertical="center"/>
    </xf>
    <xf numFmtId="0" fontId="0" fillId="0" borderId="0" xfId="0" applyBorder="1"/>
    <xf numFmtId="0" fontId="0" fillId="0" borderId="4" xfId="0" applyBorder="1"/>
    <xf numFmtId="1" fontId="0" fillId="0" borderId="0" xfId="0" applyNumberFormat="1"/>
    <xf numFmtId="166" fontId="8" fillId="4" borderId="0" xfId="3" applyNumberFormat="1" applyFont="1" applyFill="1" applyBorder="1" applyAlignment="1">
      <alignment horizontal="right" vertical="center"/>
    </xf>
    <xf numFmtId="168" fontId="0" fillId="0" borderId="0" xfId="0" applyNumberFormat="1"/>
    <xf numFmtId="0" fontId="0" fillId="0" borderId="0" xfId="0" applyAlignment="1">
      <alignment vertical="center"/>
    </xf>
    <xf numFmtId="165" fontId="10" fillId="4" borderId="4" xfId="2" applyNumberFormat="1" applyFont="1" applyFill="1" applyBorder="1" applyAlignment="1">
      <alignment horizontal="center" vertical="center"/>
    </xf>
    <xf numFmtId="165" fontId="10" fillId="4" borderId="0" xfId="2" applyNumberFormat="1" applyFont="1" applyFill="1" applyBorder="1" applyAlignment="1">
      <alignment horizontal="center" vertical="center"/>
    </xf>
    <xf numFmtId="165" fontId="10" fillId="4" borderId="5" xfId="2" applyNumberFormat="1" applyFont="1" applyFill="1" applyBorder="1" applyAlignment="1">
      <alignment horizontal="center" vertical="center"/>
    </xf>
    <xf numFmtId="165" fontId="10" fillId="4" borderId="9" xfId="2" applyNumberFormat="1" applyFont="1" applyFill="1" applyBorder="1" applyAlignment="1">
      <alignment horizontal="center" vertical="center"/>
    </xf>
    <xf numFmtId="165" fontId="10" fillId="4" borderId="10" xfId="2" applyNumberFormat="1" applyFont="1" applyFill="1" applyBorder="1" applyAlignment="1">
      <alignment horizontal="center" vertical="center"/>
    </xf>
    <xf numFmtId="165" fontId="10" fillId="4" borderId="11" xfId="2" applyNumberFormat="1" applyFont="1" applyFill="1" applyBorder="1" applyAlignment="1">
      <alignment horizontal="center" vertical="center"/>
    </xf>
    <xf numFmtId="0" fontId="0" fillId="0" borderId="2" xfId="0" applyBorder="1" applyAlignment="1">
      <alignment horizontal="left" wrapText="1"/>
    </xf>
    <xf numFmtId="165" fontId="2" fillId="4" borderId="1" xfId="1" applyNumberFormat="1" applyFont="1" applyFill="1" applyBorder="1" applyAlignment="1">
      <alignment horizontal="center" vertical="center"/>
    </xf>
    <xf numFmtId="165" fontId="2" fillId="4" borderId="2" xfId="1" applyNumberFormat="1" applyFont="1" applyFill="1" applyBorder="1" applyAlignment="1">
      <alignment horizontal="center" vertical="center"/>
    </xf>
    <xf numFmtId="165" fontId="2" fillId="4" borderId="3" xfId="1" applyNumberFormat="1" applyFont="1" applyFill="1" applyBorder="1" applyAlignment="1">
      <alignment horizontal="center" vertical="center"/>
    </xf>
    <xf numFmtId="165" fontId="3" fillId="5" borderId="4" xfId="1" applyNumberFormat="1" applyFont="1" applyFill="1" applyBorder="1" applyAlignment="1">
      <alignment horizontal="left" vertical="center"/>
    </xf>
    <xf numFmtId="165" fontId="3" fillId="5" borderId="6" xfId="1" applyNumberFormat="1" applyFont="1" applyFill="1" applyBorder="1" applyAlignment="1">
      <alignment horizontal="left" vertical="center"/>
    </xf>
    <xf numFmtId="0" fontId="4" fillId="5" borderId="0" xfId="1" applyFont="1" applyFill="1" applyBorder="1" applyAlignment="1" applyProtection="1">
      <alignment horizontal="center" vertical="center" wrapText="1"/>
    </xf>
    <xf numFmtId="0" fontId="4" fillId="5" borderId="0" xfId="1" applyFont="1" applyFill="1" applyBorder="1" applyAlignment="1" applyProtection="1">
      <alignment horizontal="center" vertical="center"/>
    </xf>
    <xf numFmtId="0" fontId="4" fillId="5" borderId="5" xfId="1" applyFont="1" applyFill="1" applyBorder="1" applyAlignment="1" applyProtection="1">
      <alignment horizontal="center" vertical="center"/>
    </xf>
    <xf numFmtId="166" fontId="10" fillId="11" borderId="10" xfId="2" applyNumberFormat="1" applyFont="1" applyFill="1" applyBorder="1" applyAlignment="1">
      <alignment horizontal="right" vertical="center"/>
    </xf>
    <xf numFmtId="166" fontId="10" fillId="11" borderId="11" xfId="2" applyNumberFormat="1" applyFont="1" applyFill="1" applyBorder="1" applyAlignment="1">
      <alignment horizontal="right" vertical="center"/>
    </xf>
    <xf numFmtId="166" fontId="10" fillId="5" borderId="2" xfId="4" applyNumberFormat="1" applyFont="1" applyFill="1" applyBorder="1" applyAlignment="1">
      <alignment horizontal="right" vertical="center"/>
    </xf>
    <xf numFmtId="166" fontId="10" fillId="5" borderId="3" xfId="4" applyNumberFormat="1" applyFont="1" applyFill="1" applyBorder="1" applyAlignment="1">
      <alignment horizontal="right" vertical="center"/>
    </xf>
    <xf numFmtId="166" fontId="10" fillId="5" borderId="12" xfId="5" applyNumberFormat="1" applyFont="1" applyFill="1" applyBorder="1" applyAlignment="1">
      <alignment horizontal="right"/>
    </xf>
    <xf numFmtId="166" fontId="10" fillId="5" borderId="13" xfId="5" applyNumberFormat="1" applyFont="1" applyFill="1" applyBorder="1" applyAlignment="1">
      <alignment horizontal="right"/>
    </xf>
    <xf numFmtId="165" fontId="3" fillId="5" borderId="4" xfId="1" applyNumberFormat="1" applyFont="1" applyFill="1" applyBorder="1" applyAlignment="1">
      <alignment horizontal="center" vertical="center"/>
    </xf>
    <xf numFmtId="165" fontId="3" fillId="5" borderId="6" xfId="1" applyNumberFormat="1" applyFont="1" applyFill="1" applyBorder="1" applyAlignment="1">
      <alignment horizontal="center" vertical="center"/>
    </xf>
  </cellXfs>
  <cellStyles count="6">
    <cellStyle name="Binlik Ayracı 2" xfId="3"/>
    <cellStyle name="Normal" xfId="0" builtinId="0"/>
    <cellStyle name="Normal 2" xfId="5"/>
    <cellStyle name="Vurgu1" xfId="1" builtinId="29"/>
    <cellStyle name="Vurgu4" xfId="2" builtinId="41"/>
    <cellStyle name="Yüzde 2" xfId="4"/>
  </cellStyles>
  <dxfs count="27">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
      <numFmt numFmtId="169"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1"/>
  <sheetViews>
    <sheetView tabSelected="1" zoomScale="80" zoomScaleNormal="80" workbookViewId="0">
      <selection activeCell="N16" sqref="N16"/>
    </sheetView>
  </sheetViews>
  <sheetFormatPr defaultRowHeight="15" x14ac:dyDescent="0.25"/>
  <cols>
    <col min="1" max="1" width="36.7109375" bestFit="1" customWidth="1"/>
    <col min="2" max="10" width="14.28515625" customWidth="1"/>
  </cols>
  <sheetData>
    <row r="1" spans="1:11" ht="22.5" customHeight="1" x14ac:dyDescent="0.25">
      <c r="A1" s="49" t="s">
        <v>0</v>
      </c>
      <c r="B1" s="50"/>
      <c r="C1" s="50"/>
      <c r="D1" s="50"/>
      <c r="E1" s="50"/>
      <c r="F1" s="50"/>
      <c r="G1" s="50"/>
      <c r="H1" s="50"/>
      <c r="I1" s="50"/>
      <c r="J1" s="51"/>
    </row>
    <row r="2" spans="1:11" ht="27" customHeight="1" x14ac:dyDescent="0.25">
      <c r="A2" s="52" t="s">
        <v>1</v>
      </c>
      <c r="B2" s="54" t="s">
        <v>76</v>
      </c>
      <c r="C2" s="54"/>
      <c r="D2" s="54"/>
      <c r="E2" s="54" t="s">
        <v>77</v>
      </c>
      <c r="F2" s="54"/>
      <c r="G2" s="54"/>
      <c r="H2" s="55" t="s">
        <v>75</v>
      </c>
      <c r="I2" s="55"/>
      <c r="J2" s="56"/>
    </row>
    <row r="3" spans="1:11" x14ac:dyDescent="0.25">
      <c r="A3" s="53"/>
      <c r="B3" s="1" t="s">
        <v>2</v>
      </c>
      <c r="C3" s="1" t="s">
        <v>3</v>
      </c>
      <c r="D3" s="1" t="s">
        <v>4</v>
      </c>
      <c r="E3" s="1" t="s">
        <v>2</v>
      </c>
      <c r="F3" s="1" t="s">
        <v>3</v>
      </c>
      <c r="G3" s="1" t="s">
        <v>4</v>
      </c>
      <c r="H3" s="1" t="s">
        <v>2</v>
      </c>
      <c r="I3" s="1" t="s">
        <v>3</v>
      </c>
      <c r="J3" s="2" t="s">
        <v>4</v>
      </c>
    </row>
    <row r="4" spans="1:11" x14ac:dyDescent="0.25">
      <c r="A4" s="10" t="s">
        <v>5</v>
      </c>
      <c r="B4" s="3">
        <v>31153</v>
      </c>
      <c r="C4" s="3">
        <v>84297</v>
      </c>
      <c r="D4" s="3">
        <f>+B4+C4</f>
        <v>115450</v>
      </c>
      <c r="E4" s="3">
        <v>2232</v>
      </c>
      <c r="F4" s="3">
        <v>7592</v>
      </c>
      <c r="G4" s="3">
        <f>SUM(E4:F4)</f>
        <v>9824</v>
      </c>
      <c r="H4" s="4"/>
      <c r="I4" s="4"/>
      <c r="J4" s="5"/>
      <c r="K4" s="36"/>
    </row>
    <row r="5" spans="1:11" x14ac:dyDescent="0.25">
      <c r="A5" s="6" t="s">
        <v>70</v>
      </c>
      <c r="B5" s="7">
        <v>8084</v>
      </c>
      <c r="C5" s="7">
        <v>21573</v>
      </c>
      <c r="D5" s="7">
        <f t="shared" ref="D5:D59" si="0">+B5+C5</f>
        <v>29657</v>
      </c>
      <c r="E5" s="7">
        <v>22255</v>
      </c>
      <c r="F5" s="7">
        <v>65601</v>
      </c>
      <c r="G5" s="7">
        <f>+E5+F5</f>
        <v>87856</v>
      </c>
      <c r="H5" s="8"/>
      <c r="I5" s="8"/>
      <c r="J5" s="9"/>
      <c r="K5" s="36"/>
    </row>
    <row r="6" spans="1:11" x14ac:dyDescent="0.25">
      <c r="A6" s="10" t="s">
        <v>54</v>
      </c>
      <c r="B6" s="3">
        <v>43137</v>
      </c>
      <c r="C6" s="3">
        <v>30406</v>
      </c>
      <c r="D6" s="3">
        <f t="shared" si="0"/>
        <v>73543</v>
      </c>
      <c r="E6" s="3">
        <v>28593</v>
      </c>
      <c r="F6" s="3">
        <v>19654</v>
      </c>
      <c r="G6" s="3">
        <f t="shared" ref="G6:G59" si="1">SUM(E6:F6)</f>
        <v>48247</v>
      </c>
      <c r="H6" s="4">
        <f t="shared" ref="H6:H59" si="2">+IFERROR(((E6-B6)/B6)*100,0)</f>
        <v>-33.715835593573964</v>
      </c>
      <c r="I6" s="4">
        <f t="shared" ref="I6:I61" si="3">+IFERROR(((F6-C6)/C6)*100,0)</f>
        <v>-35.361441820693287</v>
      </c>
      <c r="J6" s="5">
        <f t="shared" ref="J6:J61" si="4">+IFERROR(((G6-D6)/D6)*100,0)</f>
        <v>-34.396203581578121</v>
      </c>
    </row>
    <row r="7" spans="1:11" x14ac:dyDescent="0.25">
      <c r="A7" s="6" t="s">
        <v>6</v>
      </c>
      <c r="B7" s="7">
        <v>28199</v>
      </c>
      <c r="C7" s="7">
        <v>6070</v>
      </c>
      <c r="D7" s="7">
        <f t="shared" si="0"/>
        <v>34269</v>
      </c>
      <c r="E7" s="7">
        <v>16452</v>
      </c>
      <c r="F7" s="7">
        <v>3883</v>
      </c>
      <c r="G7" s="7">
        <f t="shared" si="1"/>
        <v>20335</v>
      </c>
      <c r="H7" s="8">
        <f t="shared" si="2"/>
        <v>-41.657505585304442</v>
      </c>
      <c r="I7" s="8">
        <f t="shared" si="3"/>
        <v>-36.029654036243826</v>
      </c>
      <c r="J7" s="9">
        <f t="shared" si="4"/>
        <v>-40.660655402842217</v>
      </c>
    </row>
    <row r="8" spans="1:11" x14ac:dyDescent="0.25">
      <c r="A8" s="10" t="s">
        <v>7</v>
      </c>
      <c r="B8" s="3">
        <v>21227</v>
      </c>
      <c r="C8" s="3">
        <v>3861</v>
      </c>
      <c r="D8" s="3">
        <f t="shared" si="0"/>
        <v>25088</v>
      </c>
      <c r="E8" s="3">
        <v>13384</v>
      </c>
      <c r="F8" s="3">
        <v>2920</v>
      </c>
      <c r="G8" s="3">
        <f t="shared" si="1"/>
        <v>16304</v>
      </c>
      <c r="H8" s="4">
        <f t="shared" si="2"/>
        <v>-36.948226315541525</v>
      </c>
      <c r="I8" s="4">
        <f t="shared" si="3"/>
        <v>-24.371924371924372</v>
      </c>
      <c r="J8" s="5">
        <f t="shared" si="4"/>
        <v>-35.012755102040813</v>
      </c>
    </row>
    <row r="9" spans="1:11" x14ac:dyDescent="0.25">
      <c r="A9" s="6" t="s">
        <v>8</v>
      </c>
      <c r="B9" s="7">
        <v>16676</v>
      </c>
      <c r="C9" s="7">
        <v>19596</v>
      </c>
      <c r="D9" s="7">
        <f t="shared" si="0"/>
        <v>36272</v>
      </c>
      <c r="E9" s="7">
        <v>12239</v>
      </c>
      <c r="F9" s="7">
        <v>8367</v>
      </c>
      <c r="G9" s="7">
        <f t="shared" si="1"/>
        <v>20606</v>
      </c>
      <c r="H9" s="8">
        <f t="shared" si="2"/>
        <v>-26.607100023986568</v>
      </c>
      <c r="I9" s="8">
        <f t="shared" si="3"/>
        <v>-57.302510716472753</v>
      </c>
      <c r="J9" s="9">
        <f t="shared" si="4"/>
        <v>-43.190339655932952</v>
      </c>
    </row>
    <row r="10" spans="1:11" x14ac:dyDescent="0.25">
      <c r="A10" s="10" t="s">
        <v>55</v>
      </c>
      <c r="B10" s="3">
        <v>1066</v>
      </c>
      <c r="C10" s="3">
        <v>418</v>
      </c>
      <c r="D10" s="3">
        <f t="shared" si="0"/>
        <v>1484</v>
      </c>
      <c r="E10" s="3">
        <v>594</v>
      </c>
      <c r="F10" s="3">
        <v>104</v>
      </c>
      <c r="G10" s="3">
        <f t="shared" si="1"/>
        <v>698</v>
      </c>
      <c r="H10" s="4">
        <f t="shared" si="2"/>
        <v>-44.277673545966231</v>
      </c>
      <c r="I10" s="4">
        <f t="shared" si="3"/>
        <v>-75.119617224880386</v>
      </c>
      <c r="J10" s="5">
        <f t="shared" si="4"/>
        <v>-52.96495956873315</v>
      </c>
    </row>
    <row r="11" spans="1:11" x14ac:dyDescent="0.25">
      <c r="A11" s="6" t="s">
        <v>9</v>
      </c>
      <c r="B11" s="7">
        <v>5481</v>
      </c>
      <c r="C11" s="7">
        <v>1100</v>
      </c>
      <c r="D11" s="7">
        <f t="shared" si="0"/>
        <v>6581</v>
      </c>
      <c r="E11" s="7">
        <v>3978</v>
      </c>
      <c r="F11" s="7">
        <v>91</v>
      </c>
      <c r="G11" s="7">
        <f t="shared" si="1"/>
        <v>4069</v>
      </c>
      <c r="H11" s="8">
        <f t="shared" si="2"/>
        <v>-27.42200328407225</v>
      </c>
      <c r="I11" s="8">
        <f>+IFERROR(((F11-C11)/C11)*100,0)</f>
        <v>-91.72727272727272</v>
      </c>
      <c r="J11" s="9">
        <f t="shared" si="4"/>
        <v>-38.170490806868258</v>
      </c>
    </row>
    <row r="12" spans="1:11" x14ac:dyDescent="0.25">
      <c r="A12" s="10" t="s">
        <v>10</v>
      </c>
      <c r="B12" s="3">
        <v>3491</v>
      </c>
      <c r="C12" s="3">
        <v>561</v>
      </c>
      <c r="D12" s="3">
        <f t="shared" si="0"/>
        <v>4052</v>
      </c>
      <c r="E12" s="3">
        <v>2443</v>
      </c>
      <c r="F12" s="3">
        <v>50</v>
      </c>
      <c r="G12" s="3">
        <f t="shared" si="1"/>
        <v>2493</v>
      </c>
      <c r="H12" s="4">
        <f t="shared" si="2"/>
        <v>-30.020051561157263</v>
      </c>
      <c r="I12" s="4">
        <f t="shared" si="3"/>
        <v>-91.087344028520505</v>
      </c>
      <c r="J12" s="5">
        <f t="shared" si="4"/>
        <v>-38.474827245804541</v>
      </c>
    </row>
    <row r="13" spans="1:11" x14ac:dyDescent="0.25">
      <c r="A13" s="6" t="s">
        <v>11</v>
      </c>
      <c r="B13" s="7">
        <v>11158</v>
      </c>
      <c r="C13" s="7">
        <v>1970</v>
      </c>
      <c r="D13" s="7">
        <f t="shared" si="0"/>
        <v>13128</v>
      </c>
      <c r="E13" s="7">
        <v>7929</v>
      </c>
      <c r="F13" s="7">
        <v>1160</v>
      </c>
      <c r="G13" s="7">
        <f t="shared" si="1"/>
        <v>9089</v>
      </c>
      <c r="H13" s="8">
        <f t="shared" si="2"/>
        <v>-28.938877935113823</v>
      </c>
      <c r="I13" s="8">
        <f t="shared" si="3"/>
        <v>-41.116751269035532</v>
      </c>
      <c r="J13" s="9">
        <f t="shared" si="4"/>
        <v>-30.766301035953685</v>
      </c>
    </row>
    <row r="14" spans="1:11" x14ac:dyDescent="0.25">
      <c r="A14" s="10" t="s">
        <v>12</v>
      </c>
      <c r="B14" s="3">
        <v>6520</v>
      </c>
      <c r="C14" s="3">
        <v>770</v>
      </c>
      <c r="D14" s="3">
        <f t="shared" si="0"/>
        <v>7290</v>
      </c>
      <c r="E14" s="3">
        <v>4192</v>
      </c>
      <c r="F14" s="3">
        <v>340</v>
      </c>
      <c r="G14" s="3">
        <f t="shared" si="1"/>
        <v>4532</v>
      </c>
      <c r="H14" s="4">
        <f t="shared" si="2"/>
        <v>-35.70552147239264</v>
      </c>
      <c r="I14" s="4">
        <f t="shared" si="3"/>
        <v>-55.844155844155843</v>
      </c>
      <c r="J14" s="5">
        <f t="shared" si="4"/>
        <v>-37.832647462277095</v>
      </c>
    </row>
    <row r="15" spans="1:11" x14ac:dyDescent="0.25">
      <c r="A15" s="6" t="s">
        <v>13</v>
      </c>
      <c r="B15" s="7">
        <v>2436</v>
      </c>
      <c r="C15" s="7">
        <v>71</v>
      </c>
      <c r="D15" s="7">
        <f t="shared" si="0"/>
        <v>2507</v>
      </c>
      <c r="E15" s="7">
        <v>1289</v>
      </c>
      <c r="F15" s="7">
        <v>33</v>
      </c>
      <c r="G15" s="7">
        <f t="shared" si="1"/>
        <v>1322</v>
      </c>
      <c r="H15" s="8">
        <f t="shared" si="2"/>
        <v>-47.085385878489326</v>
      </c>
      <c r="I15" s="8">
        <f t="shared" si="3"/>
        <v>-53.521126760563376</v>
      </c>
      <c r="J15" s="9">
        <f t="shared" si="4"/>
        <v>-47.267650578380533</v>
      </c>
    </row>
    <row r="16" spans="1:11" x14ac:dyDescent="0.25">
      <c r="A16" s="10" t="s">
        <v>14</v>
      </c>
      <c r="B16" s="3">
        <v>5689</v>
      </c>
      <c r="C16" s="3">
        <v>646</v>
      </c>
      <c r="D16" s="3">
        <f t="shared" si="0"/>
        <v>6335</v>
      </c>
      <c r="E16" s="3">
        <v>4405</v>
      </c>
      <c r="F16" s="3">
        <v>513</v>
      </c>
      <c r="G16" s="3">
        <f t="shared" si="1"/>
        <v>4918</v>
      </c>
      <c r="H16" s="4">
        <f t="shared" si="2"/>
        <v>-22.569871682193707</v>
      </c>
      <c r="I16" s="4">
        <f t="shared" si="3"/>
        <v>-20.588235294117645</v>
      </c>
      <c r="J16" s="5">
        <f t="shared" si="4"/>
        <v>-22.367797947908443</v>
      </c>
    </row>
    <row r="17" spans="1:10" x14ac:dyDescent="0.25">
      <c r="A17" s="6" t="s">
        <v>15</v>
      </c>
      <c r="B17" s="7">
        <v>566</v>
      </c>
      <c r="C17" s="7">
        <v>8</v>
      </c>
      <c r="D17" s="7">
        <f t="shared" si="0"/>
        <v>574</v>
      </c>
      <c r="E17" s="7">
        <v>406</v>
      </c>
      <c r="F17" s="7">
        <v>9</v>
      </c>
      <c r="G17" s="7">
        <f t="shared" si="1"/>
        <v>415</v>
      </c>
      <c r="H17" s="8">
        <f t="shared" si="2"/>
        <v>-28.268551236749119</v>
      </c>
      <c r="I17" s="8">
        <f t="shared" si="3"/>
        <v>12.5</v>
      </c>
      <c r="J17" s="9">
        <f t="shared" si="4"/>
        <v>-27.700348432055748</v>
      </c>
    </row>
    <row r="18" spans="1:10" x14ac:dyDescent="0.25">
      <c r="A18" s="10" t="s">
        <v>16</v>
      </c>
      <c r="B18" s="3">
        <v>770</v>
      </c>
      <c r="C18" s="3">
        <v>2</v>
      </c>
      <c r="D18" s="3">
        <f t="shared" si="0"/>
        <v>772</v>
      </c>
      <c r="E18" s="3">
        <v>540</v>
      </c>
      <c r="F18" s="3">
        <v>2</v>
      </c>
      <c r="G18" s="3">
        <f t="shared" si="1"/>
        <v>542</v>
      </c>
      <c r="H18" s="4">
        <f t="shared" si="2"/>
        <v>-29.870129870129869</v>
      </c>
      <c r="I18" s="4">
        <f t="shared" si="3"/>
        <v>0</v>
      </c>
      <c r="J18" s="5">
        <f t="shared" si="4"/>
        <v>-29.792746113989637</v>
      </c>
    </row>
    <row r="19" spans="1:10" x14ac:dyDescent="0.25">
      <c r="A19" s="6" t="s">
        <v>17</v>
      </c>
      <c r="B19" s="7">
        <v>466</v>
      </c>
      <c r="C19" s="7">
        <v>38</v>
      </c>
      <c r="D19" s="7">
        <f t="shared" si="0"/>
        <v>504</v>
      </c>
      <c r="E19" s="7">
        <v>257</v>
      </c>
      <c r="F19" s="7">
        <v>33</v>
      </c>
      <c r="G19" s="7">
        <f t="shared" si="1"/>
        <v>290</v>
      </c>
      <c r="H19" s="8">
        <f t="shared" si="2"/>
        <v>-44.849785407725321</v>
      </c>
      <c r="I19" s="8">
        <f t="shared" si="3"/>
        <v>-13.157894736842104</v>
      </c>
      <c r="J19" s="9">
        <f t="shared" si="4"/>
        <v>-42.460317460317462</v>
      </c>
    </row>
    <row r="20" spans="1:10" x14ac:dyDescent="0.25">
      <c r="A20" s="10" t="s">
        <v>56</v>
      </c>
      <c r="B20" s="3">
        <v>5179</v>
      </c>
      <c r="C20" s="3">
        <v>0</v>
      </c>
      <c r="D20" s="3">
        <f t="shared" si="0"/>
        <v>5179</v>
      </c>
      <c r="E20" s="3">
        <v>5340</v>
      </c>
      <c r="F20" s="3">
        <v>0</v>
      </c>
      <c r="G20" s="3">
        <f t="shared" si="1"/>
        <v>5340</v>
      </c>
      <c r="H20" s="4">
        <f t="shared" si="2"/>
        <v>3.1087082448349102</v>
      </c>
      <c r="I20" s="4">
        <f t="shared" si="3"/>
        <v>0</v>
      </c>
      <c r="J20" s="5">
        <f t="shared" si="4"/>
        <v>3.1087082448349102</v>
      </c>
    </row>
    <row r="21" spans="1:10" x14ac:dyDescent="0.25">
      <c r="A21" s="6" t="s">
        <v>18</v>
      </c>
      <c r="B21" s="7">
        <v>5347</v>
      </c>
      <c r="C21" s="7">
        <v>29</v>
      </c>
      <c r="D21" s="7">
        <f t="shared" si="0"/>
        <v>5376</v>
      </c>
      <c r="E21" s="7">
        <v>4684</v>
      </c>
      <c r="F21" s="7">
        <v>23</v>
      </c>
      <c r="G21" s="7">
        <f t="shared" si="1"/>
        <v>4707</v>
      </c>
      <c r="H21" s="8">
        <f t="shared" si="2"/>
        <v>-12.399476341873948</v>
      </c>
      <c r="I21" s="8">
        <f t="shared" si="3"/>
        <v>-20.689655172413794</v>
      </c>
      <c r="J21" s="9">
        <f t="shared" si="4"/>
        <v>-12.444196428571429</v>
      </c>
    </row>
    <row r="22" spans="1:10" x14ac:dyDescent="0.25">
      <c r="A22" s="10" t="s">
        <v>19</v>
      </c>
      <c r="B22" s="3">
        <v>36</v>
      </c>
      <c r="C22" s="3">
        <v>0</v>
      </c>
      <c r="D22" s="3">
        <f t="shared" si="0"/>
        <v>36</v>
      </c>
      <c r="E22" s="3">
        <v>17</v>
      </c>
      <c r="F22" s="3">
        <v>0</v>
      </c>
      <c r="G22" s="3">
        <f t="shared" si="1"/>
        <v>17</v>
      </c>
      <c r="H22" s="4">
        <f t="shared" si="2"/>
        <v>-52.777777777777779</v>
      </c>
      <c r="I22" s="4">
        <f t="shared" si="3"/>
        <v>0</v>
      </c>
      <c r="J22" s="5">
        <f t="shared" si="4"/>
        <v>-52.777777777777779</v>
      </c>
    </row>
    <row r="23" spans="1:10" x14ac:dyDescent="0.25">
      <c r="A23" s="6" t="s">
        <v>20</v>
      </c>
      <c r="B23" s="7">
        <v>1350</v>
      </c>
      <c r="C23" s="7">
        <v>5</v>
      </c>
      <c r="D23" s="7">
        <f t="shared" si="0"/>
        <v>1355</v>
      </c>
      <c r="E23" s="7">
        <v>795</v>
      </c>
      <c r="F23" s="7">
        <v>7</v>
      </c>
      <c r="G23" s="7">
        <f t="shared" si="1"/>
        <v>802</v>
      </c>
      <c r="H23" s="8">
        <f t="shared" si="2"/>
        <v>-41.111111111111107</v>
      </c>
      <c r="I23" s="8">
        <f t="shared" si="3"/>
        <v>40</v>
      </c>
      <c r="J23" s="9">
        <f t="shared" si="4"/>
        <v>-40.811808118081181</v>
      </c>
    </row>
    <row r="24" spans="1:10" x14ac:dyDescent="0.25">
      <c r="A24" s="10" t="s">
        <v>21</v>
      </c>
      <c r="B24" s="3">
        <v>495</v>
      </c>
      <c r="C24" s="3">
        <v>5</v>
      </c>
      <c r="D24" s="3">
        <f t="shared" si="0"/>
        <v>500</v>
      </c>
      <c r="E24" s="3">
        <v>364</v>
      </c>
      <c r="F24" s="3">
        <v>0</v>
      </c>
      <c r="G24" s="3">
        <f t="shared" si="1"/>
        <v>364</v>
      </c>
      <c r="H24" s="4">
        <f t="shared" si="2"/>
        <v>-26.464646464646464</v>
      </c>
      <c r="I24" s="4">
        <f t="shared" si="3"/>
        <v>-100</v>
      </c>
      <c r="J24" s="5">
        <f t="shared" si="4"/>
        <v>-27.200000000000003</v>
      </c>
    </row>
    <row r="25" spans="1:10" x14ac:dyDescent="0.25">
      <c r="A25" s="6" t="s">
        <v>22</v>
      </c>
      <c r="B25" s="7">
        <v>1278</v>
      </c>
      <c r="C25" s="7">
        <v>81</v>
      </c>
      <c r="D25" s="7">
        <f t="shared" si="0"/>
        <v>1359</v>
      </c>
      <c r="E25" s="7">
        <v>2502</v>
      </c>
      <c r="F25" s="7">
        <v>79</v>
      </c>
      <c r="G25" s="7">
        <f t="shared" si="1"/>
        <v>2581</v>
      </c>
      <c r="H25" s="8">
        <f t="shared" si="2"/>
        <v>95.774647887323937</v>
      </c>
      <c r="I25" s="8">
        <f t="shared" si="3"/>
        <v>-2.4691358024691357</v>
      </c>
      <c r="J25" s="9">
        <f t="shared" si="4"/>
        <v>89.919058130978655</v>
      </c>
    </row>
    <row r="26" spans="1:10" x14ac:dyDescent="0.25">
      <c r="A26" s="10" t="s">
        <v>23</v>
      </c>
      <c r="B26" s="3">
        <v>1108</v>
      </c>
      <c r="C26" s="3">
        <v>21</v>
      </c>
      <c r="D26" s="3">
        <f t="shared" si="0"/>
        <v>1129</v>
      </c>
      <c r="E26" s="3">
        <v>1299</v>
      </c>
      <c r="F26" s="3">
        <v>16</v>
      </c>
      <c r="G26" s="3">
        <f t="shared" si="1"/>
        <v>1315</v>
      </c>
      <c r="H26" s="4">
        <f t="shared" si="2"/>
        <v>17.23826714801444</v>
      </c>
      <c r="I26" s="4">
        <f t="shared" si="3"/>
        <v>-23.809523809523807</v>
      </c>
      <c r="J26" s="5">
        <f t="shared" si="4"/>
        <v>16.474756421612046</v>
      </c>
    </row>
    <row r="27" spans="1:10" x14ac:dyDescent="0.25">
      <c r="A27" s="6" t="s">
        <v>24</v>
      </c>
      <c r="B27" s="7">
        <v>6</v>
      </c>
      <c r="C27" s="7">
        <v>0</v>
      </c>
      <c r="D27" s="7">
        <f t="shared" si="0"/>
        <v>6</v>
      </c>
      <c r="E27" s="7">
        <v>8</v>
      </c>
      <c r="F27" s="7">
        <v>0</v>
      </c>
      <c r="G27" s="7">
        <f t="shared" si="1"/>
        <v>8</v>
      </c>
      <c r="H27" s="8">
        <f t="shared" si="2"/>
        <v>33.333333333333329</v>
      </c>
      <c r="I27" s="8">
        <f t="shared" si="3"/>
        <v>0</v>
      </c>
      <c r="J27" s="9">
        <f t="shared" si="4"/>
        <v>33.333333333333329</v>
      </c>
    </row>
    <row r="28" spans="1:10" x14ac:dyDescent="0.25">
      <c r="A28" s="10" t="s">
        <v>25</v>
      </c>
      <c r="B28" s="3">
        <v>1534</v>
      </c>
      <c r="C28" s="3">
        <v>249</v>
      </c>
      <c r="D28" s="3">
        <f t="shared" si="0"/>
        <v>1783</v>
      </c>
      <c r="E28" s="3">
        <v>1462</v>
      </c>
      <c r="F28" s="3">
        <v>50</v>
      </c>
      <c r="G28" s="3">
        <f t="shared" si="1"/>
        <v>1512</v>
      </c>
      <c r="H28" s="4">
        <f t="shared" si="2"/>
        <v>-4.6936114732724903</v>
      </c>
      <c r="I28" s="4">
        <f t="shared" si="3"/>
        <v>-79.91967871485943</v>
      </c>
      <c r="J28" s="5">
        <f t="shared" si="4"/>
        <v>-15.199102636006732</v>
      </c>
    </row>
    <row r="29" spans="1:10" x14ac:dyDescent="0.25">
      <c r="A29" s="6" t="s">
        <v>26</v>
      </c>
      <c r="B29" s="7">
        <v>3554</v>
      </c>
      <c r="C29" s="7">
        <v>125</v>
      </c>
      <c r="D29" s="7">
        <f t="shared" si="0"/>
        <v>3679</v>
      </c>
      <c r="E29" s="7">
        <v>2565</v>
      </c>
      <c r="F29" s="7">
        <v>78</v>
      </c>
      <c r="G29" s="7">
        <f t="shared" si="1"/>
        <v>2643</v>
      </c>
      <c r="H29" s="8">
        <f t="shared" si="2"/>
        <v>-27.82779966235228</v>
      </c>
      <c r="I29" s="8">
        <f t="shared" si="3"/>
        <v>-37.6</v>
      </c>
      <c r="J29" s="9">
        <f t="shared" si="4"/>
        <v>-28.159826039684699</v>
      </c>
    </row>
    <row r="30" spans="1:10" x14ac:dyDescent="0.25">
      <c r="A30" s="10" t="s">
        <v>27</v>
      </c>
      <c r="B30" s="3">
        <v>1883</v>
      </c>
      <c r="C30" s="3">
        <v>49</v>
      </c>
      <c r="D30" s="3">
        <f t="shared" si="0"/>
        <v>1932</v>
      </c>
      <c r="E30" s="3">
        <v>1746</v>
      </c>
      <c r="F30" s="3">
        <v>23</v>
      </c>
      <c r="G30" s="3">
        <f t="shared" si="1"/>
        <v>1769</v>
      </c>
      <c r="H30" s="4">
        <f t="shared" si="2"/>
        <v>-7.2756240042485389</v>
      </c>
      <c r="I30" s="4">
        <f t="shared" si="3"/>
        <v>-53.061224489795919</v>
      </c>
      <c r="J30" s="5">
        <f t="shared" si="4"/>
        <v>-8.4368530020703929</v>
      </c>
    </row>
    <row r="31" spans="1:10" x14ac:dyDescent="0.25">
      <c r="A31" s="6" t="s">
        <v>28</v>
      </c>
      <c r="B31" s="7">
        <v>1003</v>
      </c>
      <c r="C31" s="7">
        <v>3</v>
      </c>
      <c r="D31" s="7">
        <f t="shared" si="0"/>
        <v>1006</v>
      </c>
      <c r="E31" s="7">
        <v>597</v>
      </c>
      <c r="F31" s="7">
        <v>4</v>
      </c>
      <c r="G31" s="7">
        <f t="shared" si="1"/>
        <v>601</v>
      </c>
      <c r="H31" s="8">
        <f t="shared" si="2"/>
        <v>-40.478564307078763</v>
      </c>
      <c r="I31" s="8">
        <f t="shared" si="3"/>
        <v>33.333333333333329</v>
      </c>
      <c r="J31" s="9">
        <f t="shared" si="4"/>
        <v>-40.258449304174945</v>
      </c>
    </row>
    <row r="32" spans="1:10" x14ac:dyDescent="0.25">
      <c r="A32" s="10" t="s">
        <v>57</v>
      </c>
      <c r="B32" s="3">
        <v>1930</v>
      </c>
      <c r="C32" s="3">
        <v>170</v>
      </c>
      <c r="D32" s="3">
        <f t="shared" si="0"/>
        <v>2100</v>
      </c>
      <c r="E32" s="3">
        <v>940</v>
      </c>
      <c r="F32" s="3">
        <v>80</v>
      </c>
      <c r="G32" s="3">
        <f t="shared" si="1"/>
        <v>1020</v>
      </c>
      <c r="H32" s="4">
        <f t="shared" si="2"/>
        <v>-51.295336787564771</v>
      </c>
      <c r="I32" s="4">
        <f t="shared" si="3"/>
        <v>-52.941176470588239</v>
      </c>
      <c r="J32" s="5">
        <f t="shared" si="4"/>
        <v>-51.428571428571423</v>
      </c>
    </row>
    <row r="33" spans="1:10" x14ac:dyDescent="0.25">
      <c r="A33" s="6" t="s">
        <v>69</v>
      </c>
      <c r="B33" s="7">
        <v>469</v>
      </c>
      <c r="C33" s="7">
        <v>0</v>
      </c>
      <c r="D33" s="7">
        <f t="shared" si="0"/>
        <v>469</v>
      </c>
      <c r="E33" s="7">
        <v>218</v>
      </c>
      <c r="F33" s="7">
        <v>0</v>
      </c>
      <c r="G33" s="7">
        <f t="shared" si="1"/>
        <v>218</v>
      </c>
      <c r="H33" s="8">
        <f t="shared" si="2"/>
        <v>-53.518123667377402</v>
      </c>
      <c r="I33" s="8">
        <f t="shared" si="3"/>
        <v>0</v>
      </c>
      <c r="J33" s="9">
        <f t="shared" si="4"/>
        <v>-53.518123667377402</v>
      </c>
    </row>
    <row r="34" spans="1:10" x14ac:dyDescent="0.25">
      <c r="A34" s="10" t="s">
        <v>29</v>
      </c>
      <c r="B34" s="3">
        <v>2458</v>
      </c>
      <c r="C34" s="3">
        <v>589</v>
      </c>
      <c r="D34" s="3">
        <f t="shared" si="0"/>
        <v>3047</v>
      </c>
      <c r="E34" s="3">
        <v>1853</v>
      </c>
      <c r="F34" s="3">
        <v>387</v>
      </c>
      <c r="G34" s="3">
        <f t="shared" si="1"/>
        <v>2240</v>
      </c>
      <c r="H34" s="4">
        <f t="shared" si="2"/>
        <v>-24.613506916192026</v>
      </c>
      <c r="I34" s="4">
        <f t="shared" si="3"/>
        <v>-34.295415959252971</v>
      </c>
      <c r="J34" s="5">
        <f t="shared" si="4"/>
        <v>-26.485067279291108</v>
      </c>
    </row>
    <row r="35" spans="1:10" x14ac:dyDescent="0.25">
      <c r="A35" s="6" t="s">
        <v>68</v>
      </c>
      <c r="B35" s="7">
        <v>672</v>
      </c>
      <c r="C35" s="7">
        <v>0</v>
      </c>
      <c r="D35" s="7">
        <f t="shared" si="0"/>
        <v>672</v>
      </c>
      <c r="E35" s="7">
        <v>514</v>
      </c>
      <c r="F35" s="7">
        <v>2</v>
      </c>
      <c r="G35" s="7">
        <f t="shared" si="1"/>
        <v>516</v>
      </c>
      <c r="H35" s="8">
        <f t="shared" si="2"/>
        <v>-23.511904761904763</v>
      </c>
      <c r="I35" s="8">
        <f t="shared" si="3"/>
        <v>0</v>
      </c>
      <c r="J35" s="9">
        <f t="shared" si="4"/>
        <v>-23.214285714285715</v>
      </c>
    </row>
    <row r="36" spans="1:10" x14ac:dyDescent="0.25">
      <c r="A36" s="10" t="s">
        <v>30</v>
      </c>
      <c r="B36" s="3">
        <v>4565</v>
      </c>
      <c r="C36" s="3">
        <v>195</v>
      </c>
      <c r="D36" s="3">
        <f t="shared" si="0"/>
        <v>4760</v>
      </c>
      <c r="E36" s="3">
        <v>5173</v>
      </c>
      <c r="F36" s="3">
        <v>56</v>
      </c>
      <c r="G36" s="3">
        <f t="shared" si="1"/>
        <v>5229</v>
      </c>
      <c r="H36" s="4">
        <f t="shared" si="2"/>
        <v>13.318729463307777</v>
      </c>
      <c r="I36" s="4">
        <f t="shared" si="3"/>
        <v>-71.282051282051285</v>
      </c>
      <c r="J36" s="5">
        <f t="shared" si="4"/>
        <v>9.8529411764705888</v>
      </c>
    </row>
    <row r="37" spans="1:10" x14ac:dyDescent="0.25">
      <c r="A37" s="6" t="s">
        <v>31</v>
      </c>
      <c r="B37" s="7">
        <v>698</v>
      </c>
      <c r="C37" s="7">
        <v>2</v>
      </c>
      <c r="D37" s="7">
        <f t="shared" si="0"/>
        <v>700</v>
      </c>
      <c r="E37" s="7">
        <v>528</v>
      </c>
      <c r="F37" s="7">
        <v>4</v>
      </c>
      <c r="G37" s="7">
        <f t="shared" si="1"/>
        <v>532</v>
      </c>
      <c r="H37" s="8">
        <f t="shared" si="2"/>
        <v>-24.355300859598856</v>
      </c>
      <c r="I37" s="8">
        <f t="shared" si="3"/>
        <v>100</v>
      </c>
      <c r="J37" s="9">
        <f t="shared" si="4"/>
        <v>-24</v>
      </c>
    </row>
    <row r="38" spans="1:10" x14ac:dyDescent="0.25">
      <c r="A38" s="10" t="s">
        <v>32</v>
      </c>
      <c r="B38" s="3">
        <v>1371</v>
      </c>
      <c r="C38" s="3">
        <v>6</v>
      </c>
      <c r="D38" s="3">
        <f t="shared" si="0"/>
        <v>1377</v>
      </c>
      <c r="E38" s="3">
        <v>934</v>
      </c>
      <c r="F38" s="3">
        <v>0</v>
      </c>
      <c r="G38" s="3">
        <f t="shared" si="1"/>
        <v>934</v>
      </c>
      <c r="H38" s="4">
        <f t="shared" si="2"/>
        <v>-31.874544128373451</v>
      </c>
      <c r="I38" s="4">
        <f t="shared" si="3"/>
        <v>-100</v>
      </c>
      <c r="J38" s="5">
        <f t="shared" si="4"/>
        <v>-32.171387073347859</v>
      </c>
    </row>
    <row r="39" spans="1:10" x14ac:dyDescent="0.25">
      <c r="A39" s="6" t="s">
        <v>33</v>
      </c>
      <c r="B39" s="7">
        <v>187</v>
      </c>
      <c r="C39" s="7">
        <v>15</v>
      </c>
      <c r="D39" s="7">
        <f t="shared" si="0"/>
        <v>202</v>
      </c>
      <c r="E39" s="7">
        <v>150</v>
      </c>
      <c r="F39" s="7">
        <v>10</v>
      </c>
      <c r="G39" s="7">
        <f t="shared" si="1"/>
        <v>160</v>
      </c>
      <c r="H39" s="8">
        <f t="shared" si="2"/>
        <v>-19.786096256684495</v>
      </c>
      <c r="I39" s="8">
        <f t="shared" si="3"/>
        <v>-33.333333333333329</v>
      </c>
      <c r="J39" s="9">
        <f t="shared" si="4"/>
        <v>-20.792079207920793</v>
      </c>
    </row>
    <row r="40" spans="1:10" x14ac:dyDescent="0.25">
      <c r="A40" s="10" t="s">
        <v>34</v>
      </c>
      <c r="B40" s="3">
        <v>4000</v>
      </c>
      <c r="C40" s="3">
        <v>590</v>
      </c>
      <c r="D40" s="3">
        <f t="shared" si="0"/>
        <v>4590</v>
      </c>
      <c r="E40" s="3">
        <v>2905</v>
      </c>
      <c r="F40" s="3">
        <v>430</v>
      </c>
      <c r="G40" s="3">
        <f t="shared" si="1"/>
        <v>3335</v>
      </c>
      <c r="H40" s="4">
        <f t="shared" si="2"/>
        <v>-27.375</v>
      </c>
      <c r="I40" s="4">
        <f t="shared" si="3"/>
        <v>-27.118644067796609</v>
      </c>
      <c r="J40" s="5">
        <f t="shared" si="4"/>
        <v>-27.342047930283226</v>
      </c>
    </row>
    <row r="41" spans="1:10" x14ac:dyDescent="0.25">
      <c r="A41" s="6" t="s">
        <v>35</v>
      </c>
      <c r="B41" s="7">
        <v>301</v>
      </c>
      <c r="C41" s="7">
        <v>22</v>
      </c>
      <c r="D41" s="7">
        <f t="shared" si="0"/>
        <v>323</v>
      </c>
      <c r="E41" s="7">
        <v>250</v>
      </c>
      <c r="F41" s="7">
        <v>23</v>
      </c>
      <c r="G41" s="7">
        <f t="shared" si="1"/>
        <v>273</v>
      </c>
      <c r="H41" s="8">
        <f t="shared" si="2"/>
        <v>-16.943521594684384</v>
      </c>
      <c r="I41" s="8">
        <f t="shared" si="3"/>
        <v>4.5454545454545459</v>
      </c>
      <c r="J41" s="9">
        <f t="shared" si="4"/>
        <v>-15.479876160990713</v>
      </c>
    </row>
    <row r="42" spans="1:10" x14ac:dyDescent="0.25">
      <c r="A42" s="10" t="s">
        <v>36</v>
      </c>
      <c r="B42" s="3">
        <v>2172</v>
      </c>
      <c r="C42" s="3">
        <v>241</v>
      </c>
      <c r="D42" s="3">
        <f t="shared" si="0"/>
        <v>2413</v>
      </c>
      <c r="E42" s="3">
        <v>1415</v>
      </c>
      <c r="F42" s="3">
        <v>156</v>
      </c>
      <c r="G42" s="3">
        <f t="shared" si="1"/>
        <v>1571</v>
      </c>
      <c r="H42" s="4">
        <f t="shared" si="2"/>
        <v>-34.852670349907925</v>
      </c>
      <c r="I42" s="4">
        <f t="shared" si="3"/>
        <v>-35.269709543568467</v>
      </c>
      <c r="J42" s="5">
        <f t="shared" si="4"/>
        <v>-34.894322420223787</v>
      </c>
    </row>
    <row r="43" spans="1:10" x14ac:dyDescent="0.25">
      <c r="A43" s="6" t="s">
        <v>37</v>
      </c>
      <c r="B43" s="7">
        <v>1772</v>
      </c>
      <c r="C43" s="7">
        <v>24</v>
      </c>
      <c r="D43" s="7">
        <f t="shared" si="0"/>
        <v>1796</v>
      </c>
      <c r="E43" s="7">
        <v>1366</v>
      </c>
      <c r="F43" s="7">
        <v>14</v>
      </c>
      <c r="G43" s="7">
        <f t="shared" si="1"/>
        <v>1380</v>
      </c>
      <c r="H43" s="8">
        <f t="shared" si="2"/>
        <v>-22.911963882618512</v>
      </c>
      <c r="I43" s="8">
        <f t="shared" si="3"/>
        <v>-41.666666666666671</v>
      </c>
      <c r="J43" s="9">
        <f t="shared" si="4"/>
        <v>-23.162583518930958</v>
      </c>
    </row>
    <row r="44" spans="1:10" x14ac:dyDescent="0.25">
      <c r="A44" s="10" t="s">
        <v>38</v>
      </c>
      <c r="B44" s="3">
        <v>1416</v>
      </c>
      <c r="C44" s="3">
        <v>10</v>
      </c>
      <c r="D44" s="3">
        <f t="shared" si="0"/>
        <v>1426</v>
      </c>
      <c r="E44" s="3">
        <v>866</v>
      </c>
      <c r="F44" s="3">
        <v>4</v>
      </c>
      <c r="G44" s="3">
        <f t="shared" si="1"/>
        <v>870</v>
      </c>
      <c r="H44" s="4">
        <f t="shared" si="2"/>
        <v>-38.841807909604519</v>
      </c>
      <c r="I44" s="4">
        <f t="shared" si="3"/>
        <v>-60</v>
      </c>
      <c r="J44" s="5">
        <f t="shared" si="4"/>
        <v>-38.990182328190741</v>
      </c>
    </row>
    <row r="45" spans="1:10" x14ac:dyDescent="0.25">
      <c r="A45" s="6" t="s">
        <v>71</v>
      </c>
      <c r="B45" s="7">
        <v>824</v>
      </c>
      <c r="C45" s="7">
        <v>4</v>
      </c>
      <c r="D45" s="7">
        <f t="shared" si="0"/>
        <v>828</v>
      </c>
      <c r="E45" s="7">
        <v>531</v>
      </c>
      <c r="F45" s="7">
        <v>9</v>
      </c>
      <c r="G45" s="7">
        <f t="shared" si="1"/>
        <v>540</v>
      </c>
      <c r="H45" s="8">
        <f t="shared" si="2"/>
        <v>-35.55825242718447</v>
      </c>
      <c r="I45" s="8">
        <f t="shared" si="3"/>
        <v>125</v>
      </c>
      <c r="J45" s="9">
        <f t="shared" si="4"/>
        <v>-34.782608695652172</v>
      </c>
    </row>
    <row r="46" spans="1:10" x14ac:dyDescent="0.25">
      <c r="A46" s="10" t="s">
        <v>39</v>
      </c>
      <c r="B46" s="3">
        <v>3056</v>
      </c>
      <c r="C46" s="3">
        <v>32</v>
      </c>
      <c r="D46" s="3">
        <f t="shared" si="0"/>
        <v>3088</v>
      </c>
      <c r="E46" s="3">
        <v>2711</v>
      </c>
      <c r="F46" s="3">
        <v>15</v>
      </c>
      <c r="G46" s="3">
        <f t="shared" si="1"/>
        <v>2726</v>
      </c>
      <c r="H46" s="4">
        <f t="shared" si="2"/>
        <v>-11.289267015706807</v>
      </c>
      <c r="I46" s="4">
        <f t="shared" si="3"/>
        <v>-53.125</v>
      </c>
      <c r="J46" s="5">
        <f t="shared" si="4"/>
        <v>-11.722797927461141</v>
      </c>
    </row>
    <row r="47" spans="1:10" x14ac:dyDescent="0.25">
      <c r="A47" s="6" t="s">
        <v>40</v>
      </c>
      <c r="B47" s="7">
        <v>2362</v>
      </c>
      <c r="C47" s="7">
        <v>38</v>
      </c>
      <c r="D47" s="7">
        <f t="shared" si="0"/>
        <v>2400</v>
      </c>
      <c r="E47" s="7">
        <v>1526</v>
      </c>
      <c r="F47" s="7">
        <v>37</v>
      </c>
      <c r="G47" s="7">
        <f t="shared" si="1"/>
        <v>1563</v>
      </c>
      <c r="H47" s="8">
        <f t="shared" si="2"/>
        <v>-35.39373412362405</v>
      </c>
      <c r="I47" s="8">
        <f t="shared" si="3"/>
        <v>-2.6315789473684208</v>
      </c>
      <c r="J47" s="9">
        <f t="shared" si="4"/>
        <v>-34.875</v>
      </c>
    </row>
    <row r="48" spans="1:10" x14ac:dyDescent="0.25">
      <c r="A48" s="10" t="s">
        <v>41</v>
      </c>
      <c r="B48" s="3">
        <v>4015</v>
      </c>
      <c r="C48" s="3">
        <v>207</v>
      </c>
      <c r="D48" s="3">
        <f t="shared" si="0"/>
        <v>4222</v>
      </c>
      <c r="E48" s="3">
        <v>3365</v>
      </c>
      <c r="F48" s="3">
        <v>216</v>
      </c>
      <c r="G48" s="3">
        <f t="shared" si="1"/>
        <v>3581</v>
      </c>
      <c r="H48" s="4">
        <f t="shared" si="2"/>
        <v>-16.189290161892902</v>
      </c>
      <c r="I48" s="4">
        <f t="shared" si="3"/>
        <v>4.3478260869565215</v>
      </c>
      <c r="J48" s="5">
        <f t="shared" si="4"/>
        <v>-15.182378019895785</v>
      </c>
    </row>
    <row r="49" spans="1:11" x14ac:dyDescent="0.25">
      <c r="A49" s="6" t="s">
        <v>42</v>
      </c>
      <c r="B49" s="7">
        <v>120</v>
      </c>
      <c r="C49" s="7">
        <v>0</v>
      </c>
      <c r="D49" s="7">
        <f t="shared" si="0"/>
        <v>120</v>
      </c>
      <c r="E49" s="7">
        <v>100</v>
      </c>
      <c r="F49" s="7">
        <v>0</v>
      </c>
      <c r="G49" s="7">
        <f t="shared" si="1"/>
        <v>100</v>
      </c>
      <c r="H49" s="8">
        <f t="shared" si="2"/>
        <v>-16.666666666666664</v>
      </c>
      <c r="I49" s="8">
        <f t="shared" si="3"/>
        <v>0</v>
      </c>
      <c r="J49" s="9">
        <f t="shared" si="4"/>
        <v>-16.666666666666664</v>
      </c>
    </row>
    <row r="50" spans="1:11" x14ac:dyDescent="0.25">
      <c r="A50" s="10" t="s">
        <v>43</v>
      </c>
      <c r="B50" s="3">
        <v>466</v>
      </c>
      <c r="C50" s="3">
        <v>12</v>
      </c>
      <c r="D50" s="3">
        <f t="shared" si="0"/>
        <v>478</v>
      </c>
      <c r="E50" s="3">
        <v>289</v>
      </c>
      <c r="F50" s="3">
        <v>0</v>
      </c>
      <c r="G50" s="3">
        <f t="shared" si="1"/>
        <v>289</v>
      </c>
      <c r="H50" s="4">
        <f t="shared" si="2"/>
        <v>-37.982832618025753</v>
      </c>
      <c r="I50" s="4">
        <f t="shared" si="3"/>
        <v>-100</v>
      </c>
      <c r="J50" s="5">
        <f t="shared" si="4"/>
        <v>-39.539748953974893</v>
      </c>
    </row>
    <row r="51" spans="1:11" x14ac:dyDescent="0.25">
      <c r="A51" s="6" t="s">
        <v>44</v>
      </c>
      <c r="B51" s="7">
        <v>1253</v>
      </c>
      <c r="C51" s="7">
        <v>17</v>
      </c>
      <c r="D51" s="7">
        <f t="shared" si="0"/>
        <v>1270</v>
      </c>
      <c r="E51" s="7">
        <v>759</v>
      </c>
      <c r="F51" s="7">
        <v>23</v>
      </c>
      <c r="G51" s="7">
        <f t="shared" si="1"/>
        <v>782</v>
      </c>
      <c r="H51" s="8">
        <f t="shared" si="2"/>
        <v>-39.425379090183561</v>
      </c>
      <c r="I51" s="8">
        <f>+IFERROR(((F51-C51)/C51)*100,0)</f>
        <v>35.294117647058826</v>
      </c>
      <c r="J51" s="9">
        <f t="shared" si="4"/>
        <v>-38.425196850393704</v>
      </c>
    </row>
    <row r="52" spans="1:11" x14ac:dyDescent="0.25">
      <c r="A52" s="10" t="s">
        <v>45</v>
      </c>
      <c r="B52" s="3">
        <v>1665</v>
      </c>
      <c r="C52" s="3">
        <v>50</v>
      </c>
      <c r="D52" s="3">
        <f t="shared" si="0"/>
        <v>1715</v>
      </c>
      <c r="E52" s="3">
        <v>1415</v>
      </c>
      <c r="F52" s="3">
        <v>38</v>
      </c>
      <c r="G52" s="3">
        <f t="shared" si="1"/>
        <v>1453</v>
      </c>
      <c r="H52" s="4">
        <f t="shared" si="2"/>
        <v>-15.015015015015015</v>
      </c>
      <c r="I52" s="4">
        <f t="shared" si="3"/>
        <v>-24</v>
      </c>
      <c r="J52" s="5">
        <f t="shared" si="4"/>
        <v>-15.276967930029153</v>
      </c>
    </row>
    <row r="53" spans="1:11" x14ac:dyDescent="0.25">
      <c r="A53" s="6" t="s">
        <v>46</v>
      </c>
      <c r="B53" s="7">
        <v>966</v>
      </c>
      <c r="C53" s="7">
        <v>0</v>
      </c>
      <c r="D53" s="7">
        <f t="shared" si="0"/>
        <v>966</v>
      </c>
      <c r="E53" s="7">
        <v>609</v>
      </c>
      <c r="F53" s="7">
        <v>0</v>
      </c>
      <c r="G53" s="7">
        <f t="shared" si="1"/>
        <v>609</v>
      </c>
      <c r="H53" s="8">
        <f t="shared" si="2"/>
        <v>-36.95652173913043</v>
      </c>
      <c r="I53" s="39">
        <f t="shared" si="3"/>
        <v>0</v>
      </c>
      <c r="J53" s="9">
        <f t="shared" si="4"/>
        <v>-36.95652173913043</v>
      </c>
    </row>
    <row r="54" spans="1:11" x14ac:dyDescent="0.25">
      <c r="A54" s="10" t="s">
        <v>72</v>
      </c>
      <c r="B54" s="3">
        <v>6649</v>
      </c>
      <c r="C54" s="3">
        <v>172</v>
      </c>
      <c r="D54" s="3">
        <f t="shared" si="0"/>
        <v>6821</v>
      </c>
      <c r="E54" s="3">
        <v>5420</v>
      </c>
      <c r="F54" s="3">
        <v>127</v>
      </c>
      <c r="G54" s="3">
        <f t="shared" si="1"/>
        <v>5547</v>
      </c>
      <c r="H54" s="4">
        <f t="shared" si="2"/>
        <v>-18.483982553767483</v>
      </c>
      <c r="I54" s="4">
        <f t="shared" si="3"/>
        <v>-26.162790697674421</v>
      </c>
      <c r="J54" s="5">
        <f t="shared" si="4"/>
        <v>-18.677613253188682</v>
      </c>
    </row>
    <row r="55" spans="1:11" x14ac:dyDescent="0.25">
      <c r="A55" s="6" t="s">
        <v>47</v>
      </c>
      <c r="B55" s="7">
        <v>106</v>
      </c>
      <c r="C55" s="7">
        <v>0</v>
      </c>
      <c r="D55" s="7">
        <f t="shared" si="0"/>
        <v>106</v>
      </c>
      <c r="E55" s="7">
        <v>248</v>
      </c>
      <c r="F55" s="7">
        <v>0</v>
      </c>
      <c r="G55" s="7">
        <f t="shared" si="1"/>
        <v>248</v>
      </c>
      <c r="H55" s="8">
        <f t="shared" si="2"/>
        <v>133.96226415094338</v>
      </c>
      <c r="I55" s="8">
        <f t="shared" si="3"/>
        <v>0</v>
      </c>
      <c r="J55" s="9">
        <f t="shared" si="4"/>
        <v>133.96226415094338</v>
      </c>
    </row>
    <row r="56" spans="1:11" x14ac:dyDescent="0.25">
      <c r="A56" s="10" t="s">
        <v>48</v>
      </c>
      <c r="B56" s="3">
        <v>542</v>
      </c>
      <c r="C56" s="3">
        <v>8</v>
      </c>
      <c r="D56" s="3">
        <f t="shared" si="0"/>
        <v>550</v>
      </c>
      <c r="E56" s="3">
        <v>1471</v>
      </c>
      <c r="F56" s="3">
        <v>7</v>
      </c>
      <c r="G56" s="3">
        <f t="shared" si="1"/>
        <v>1478</v>
      </c>
      <c r="H56" s="4">
        <f t="shared" si="2"/>
        <v>171.40221402214021</v>
      </c>
      <c r="I56" s="4">
        <f t="shared" si="3"/>
        <v>-12.5</v>
      </c>
      <c r="J56" s="5">
        <f t="shared" si="4"/>
        <v>168.72727272727272</v>
      </c>
    </row>
    <row r="57" spans="1:11" x14ac:dyDescent="0.25">
      <c r="A57" s="6" t="s">
        <v>49</v>
      </c>
      <c r="B57" s="7">
        <v>4363</v>
      </c>
      <c r="C57" s="7">
        <v>69</v>
      </c>
      <c r="D57" s="7">
        <f t="shared" si="0"/>
        <v>4432</v>
      </c>
      <c r="E57" s="7">
        <v>3531</v>
      </c>
      <c r="F57" s="7">
        <v>18</v>
      </c>
      <c r="G57" s="7">
        <f t="shared" si="1"/>
        <v>3549</v>
      </c>
      <c r="H57" s="8">
        <f t="shared" si="2"/>
        <v>-19.069447627779052</v>
      </c>
      <c r="I57" s="8">
        <f t="shared" si="3"/>
        <v>-73.91304347826086</v>
      </c>
      <c r="J57" s="9">
        <f t="shared" si="4"/>
        <v>-19.923285198555956</v>
      </c>
    </row>
    <row r="58" spans="1:11" x14ac:dyDescent="0.25">
      <c r="A58" s="10" t="s">
        <v>58</v>
      </c>
      <c r="B58" s="3">
        <v>231</v>
      </c>
      <c r="C58" s="3">
        <v>38</v>
      </c>
      <c r="D58" s="3">
        <f t="shared" si="0"/>
        <v>269</v>
      </c>
      <c r="E58" s="3">
        <v>166</v>
      </c>
      <c r="F58" s="3">
        <v>42</v>
      </c>
      <c r="G58" s="3">
        <f t="shared" si="1"/>
        <v>208</v>
      </c>
      <c r="H58" s="4">
        <f t="shared" si="2"/>
        <v>-28.138528138528141</v>
      </c>
      <c r="I58" s="4">
        <f t="shared" si="3"/>
        <v>10.526315789473683</v>
      </c>
      <c r="J58" s="5">
        <f t="shared" si="4"/>
        <v>-22.676579925650557</v>
      </c>
    </row>
    <row r="59" spans="1:11" x14ac:dyDescent="0.25">
      <c r="A59" s="6" t="s">
        <v>59</v>
      </c>
      <c r="B59" s="7">
        <v>93</v>
      </c>
      <c r="C59" s="7">
        <v>2</v>
      </c>
      <c r="D59" s="7">
        <f t="shared" si="0"/>
        <v>95</v>
      </c>
      <c r="E59" s="7">
        <v>97</v>
      </c>
      <c r="F59" s="7">
        <v>3</v>
      </c>
      <c r="G59" s="7">
        <f t="shared" si="1"/>
        <v>100</v>
      </c>
      <c r="H59" s="8">
        <f t="shared" si="2"/>
        <v>4.3010752688172049</v>
      </c>
      <c r="I59" s="8">
        <f t="shared" si="3"/>
        <v>50</v>
      </c>
      <c r="J59" s="9">
        <f t="shared" si="4"/>
        <v>5.2631578947368416</v>
      </c>
    </row>
    <row r="60" spans="1:11" x14ac:dyDescent="0.25">
      <c r="A60" s="11" t="s">
        <v>50</v>
      </c>
      <c r="B60" s="12">
        <f>B61-SUM(B6+B10+B20+B32+B58+B59+B5)</f>
        <v>197894</v>
      </c>
      <c r="C60" s="12">
        <f t="shared" ref="C60:G60" si="5">C61-SUM(C6+C10+C20+C32+C58+C59+C5)</f>
        <v>121860</v>
      </c>
      <c r="D60" s="12">
        <f t="shared" si="5"/>
        <v>319754</v>
      </c>
      <c r="E60" s="12">
        <f t="shared" si="5"/>
        <v>123932</v>
      </c>
      <c r="F60" s="12">
        <f t="shared" si="5"/>
        <v>26849</v>
      </c>
      <c r="G60" s="12">
        <f t="shared" si="5"/>
        <v>150781</v>
      </c>
      <c r="H60" s="13">
        <f>+IFERROR(((E60-B60)/B60)*100,0)</f>
        <v>-37.374554054190625</v>
      </c>
      <c r="I60" s="13">
        <f t="shared" si="3"/>
        <v>-77.967339569998359</v>
      </c>
      <c r="J60" s="35">
        <f t="shared" si="4"/>
        <v>-52.844686853018253</v>
      </c>
      <c r="K60" s="37"/>
    </row>
    <row r="61" spans="1:11" x14ac:dyDescent="0.25">
      <c r="A61" s="14" t="s">
        <v>51</v>
      </c>
      <c r="B61" s="15">
        <f>SUM(B4:B59)</f>
        <v>257614</v>
      </c>
      <c r="C61" s="15">
        <f t="shared" ref="C61:G61" si="6">SUM(C4:C59)</f>
        <v>174467</v>
      </c>
      <c r="D61" s="15">
        <f t="shared" si="6"/>
        <v>432081</v>
      </c>
      <c r="E61" s="15">
        <f>SUM(E4:E59)</f>
        <v>181917</v>
      </c>
      <c r="F61" s="15">
        <f t="shared" si="6"/>
        <v>112333</v>
      </c>
      <c r="G61" s="15">
        <f t="shared" si="6"/>
        <v>294250</v>
      </c>
      <c r="H61" s="16">
        <f>+IFERROR(((E61-B61)/B61)*100,0)</f>
        <v>-29.383884416219612</v>
      </c>
      <c r="I61" s="16">
        <f t="shared" si="3"/>
        <v>-35.613611743194987</v>
      </c>
      <c r="J61" s="17">
        <f t="shared" si="4"/>
        <v>-31.899342947271457</v>
      </c>
    </row>
    <row r="62" spans="1:11" ht="15.75" thickBot="1" x14ac:dyDescent="0.3">
      <c r="A62" s="18" t="s">
        <v>52</v>
      </c>
      <c r="B62" s="19"/>
      <c r="C62" s="19"/>
      <c r="D62" s="19">
        <v>148647</v>
      </c>
      <c r="E62" s="19"/>
      <c r="F62" s="19"/>
      <c r="G62" s="19">
        <v>95648</v>
      </c>
      <c r="H62" s="57">
        <f>+IFERROR(((G62-D62)/D62)*100,0)</f>
        <v>-35.654268165519653</v>
      </c>
      <c r="I62" s="57"/>
      <c r="J62" s="58"/>
    </row>
    <row r="63" spans="1:11" x14ac:dyDescent="0.25">
      <c r="A63" s="14" t="s">
        <v>53</v>
      </c>
      <c r="B63" s="34"/>
      <c r="C63" s="34"/>
      <c r="D63" s="34">
        <f>+D61+D62</f>
        <v>580728</v>
      </c>
      <c r="E63" s="34"/>
      <c r="F63" s="34"/>
      <c r="G63" s="34">
        <f>+G61+G62</f>
        <v>389898</v>
      </c>
      <c r="H63" s="59">
        <f>+IFERROR(((G63-D63)/D63)*100,0)</f>
        <v>-32.860478571723768</v>
      </c>
      <c r="I63" s="59"/>
      <c r="J63" s="60"/>
    </row>
    <row r="64" spans="1:11" x14ac:dyDescent="0.25">
      <c r="A64" s="42"/>
      <c r="B64" s="43"/>
      <c r="C64" s="43"/>
      <c r="D64" s="43"/>
      <c r="E64" s="43"/>
      <c r="F64" s="43"/>
      <c r="G64" s="43"/>
      <c r="H64" s="43"/>
      <c r="I64" s="43"/>
      <c r="J64" s="44"/>
    </row>
    <row r="65" spans="1:10" ht="15.75" thickBot="1" x14ac:dyDescent="0.3">
      <c r="A65" s="45"/>
      <c r="B65" s="46"/>
      <c r="C65" s="46"/>
      <c r="D65" s="46"/>
      <c r="E65" s="46"/>
      <c r="F65" s="46"/>
      <c r="G65" s="46"/>
      <c r="H65" s="46"/>
      <c r="I65" s="46"/>
      <c r="J65" s="47"/>
    </row>
    <row r="66" spans="1:10" ht="48.75" customHeight="1" x14ac:dyDescent="0.25">
      <c r="A66" s="48" t="s">
        <v>73</v>
      </c>
      <c r="B66" s="48"/>
      <c r="C66" s="48"/>
      <c r="D66" s="48"/>
      <c r="E66" s="48"/>
      <c r="F66" s="48"/>
      <c r="G66" s="48"/>
      <c r="H66" s="48"/>
      <c r="I66" s="48"/>
      <c r="J66" s="48"/>
    </row>
    <row r="67" spans="1:10" x14ac:dyDescent="0.25">
      <c r="A67" s="41" t="s">
        <v>74</v>
      </c>
    </row>
    <row r="68" spans="1:10" x14ac:dyDescent="0.25">
      <c r="H68" s="40"/>
      <c r="I68" s="40"/>
      <c r="J68" s="40"/>
    </row>
    <row r="69" spans="1:10" x14ac:dyDescent="0.25">
      <c r="H69" s="40"/>
      <c r="I69" s="40"/>
      <c r="J69" s="40"/>
    </row>
    <row r="70" spans="1:10" x14ac:dyDescent="0.25">
      <c r="H70" s="40"/>
      <c r="I70" s="40"/>
      <c r="J70" s="40"/>
    </row>
    <row r="71" spans="1:10" x14ac:dyDescent="0.25">
      <c r="H71" s="40"/>
      <c r="I71" s="40"/>
      <c r="J71" s="40"/>
    </row>
  </sheetData>
  <mergeCells count="10">
    <mergeCell ref="A64:J64"/>
    <mergeCell ref="A65:J65"/>
    <mergeCell ref="A66:J66"/>
    <mergeCell ref="A1:J1"/>
    <mergeCell ref="A2:A3"/>
    <mergeCell ref="B2:D2"/>
    <mergeCell ref="E2:G2"/>
    <mergeCell ref="H2:J2"/>
    <mergeCell ref="H62:J62"/>
    <mergeCell ref="H63:J63"/>
  </mergeCells>
  <conditionalFormatting sqref="H4:J5">
    <cfRule type="cellIs" dxfId="26" priority="8" operator="equal">
      <formula>0</formula>
    </cfRule>
  </conditionalFormatting>
  <conditionalFormatting sqref="B4:C5 E4:G5">
    <cfRule type="cellIs" dxfId="25" priority="9" operator="equal">
      <formula>0</formula>
    </cfRule>
  </conditionalFormatting>
  <conditionalFormatting sqref="B6:C7 E6:G7">
    <cfRule type="cellIs" dxfId="24" priority="7" operator="equal">
      <formula>0</formula>
    </cfRule>
  </conditionalFormatting>
  <conditionalFormatting sqref="H6:J7">
    <cfRule type="cellIs" dxfId="23" priority="6" operator="equal">
      <formula>0</formula>
    </cfRule>
  </conditionalFormatting>
  <conditionalFormatting sqref="B8:C59 E8:G59">
    <cfRule type="cellIs" dxfId="22" priority="5" operator="equal">
      <formula>0</formula>
    </cfRule>
  </conditionalFormatting>
  <conditionalFormatting sqref="H8:J59">
    <cfRule type="cellIs" dxfId="21" priority="4" operator="equal">
      <formula>0</formula>
    </cfRule>
  </conditionalFormatting>
  <conditionalFormatting sqref="D4:D5">
    <cfRule type="cellIs" dxfId="20" priority="3" operator="equal">
      <formula>0</formula>
    </cfRule>
  </conditionalFormatting>
  <conditionalFormatting sqref="D6:D7">
    <cfRule type="cellIs" dxfId="19" priority="2" operator="equal">
      <formula>0</formula>
    </cfRule>
  </conditionalFormatting>
  <conditionalFormatting sqref="D8:D59">
    <cfRule type="cellIs" dxfId="18"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2" orientation="portrait" verticalDpi="597" r:id="rId1"/>
  <ignoredErrors>
    <ignoredError sqref="G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topLeftCell="A49" zoomScale="80" zoomScaleNormal="80" workbookViewId="0">
      <selection activeCell="B60" sqref="B60:G65"/>
    </sheetView>
  </sheetViews>
  <sheetFormatPr defaultRowHeight="15" x14ac:dyDescent="0.25"/>
  <cols>
    <col min="1" max="1" width="41.140625" bestFit="1" customWidth="1"/>
    <col min="2" max="10" width="14.28515625" customWidth="1"/>
  </cols>
  <sheetData>
    <row r="1" spans="1:10" ht="25.5" customHeight="1" x14ac:dyDescent="0.25">
      <c r="A1" s="49" t="s">
        <v>60</v>
      </c>
      <c r="B1" s="50"/>
      <c r="C1" s="50"/>
      <c r="D1" s="50"/>
      <c r="E1" s="50"/>
      <c r="F1" s="50"/>
      <c r="G1" s="50"/>
      <c r="H1" s="50"/>
      <c r="I1" s="50"/>
      <c r="J1" s="51"/>
    </row>
    <row r="2" spans="1:10" ht="35.25" customHeight="1" x14ac:dyDescent="0.25">
      <c r="A2" s="63" t="s">
        <v>1</v>
      </c>
      <c r="B2" s="54" t="s">
        <v>76</v>
      </c>
      <c r="C2" s="54"/>
      <c r="D2" s="54"/>
      <c r="E2" s="54" t="s">
        <v>77</v>
      </c>
      <c r="F2" s="54"/>
      <c r="G2" s="54"/>
      <c r="H2" s="55" t="s">
        <v>75</v>
      </c>
      <c r="I2" s="55"/>
      <c r="J2" s="56"/>
    </row>
    <row r="3" spans="1:10" x14ac:dyDescent="0.25">
      <c r="A3" s="64"/>
      <c r="B3" s="1" t="s">
        <v>2</v>
      </c>
      <c r="C3" s="1" t="s">
        <v>3</v>
      </c>
      <c r="D3" s="1" t="s">
        <v>4</v>
      </c>
      <c r="E3" s="1" t="s">
        <v>2</v>
      </c>
      <c r="F3" s="1" t="s">
        <v>3</v>
      </c>
      <c r="G3" s="1" t="s">
        <v>4</v>
      </c>
      <c r="H3" s="1" t="s">
        <v>2</v>
      </c>
      <c r="I3" s="1" t="s">
        <v>3</v>
      </c>
      <c r="J3" s="2" t="s">
        <v>4</v>
      </c>
    </row>
    <row r="4" spans="1:10" x14ac:dyDescent="0.25">
      <c r="A4" s="10" t="s">
        <v>5</v>
      </c>
      <c r="B4" s="3">
        <v>4236203</v>
      </c>
      <c r="C4" s="3">
        <v>11876601</v>
      </c>
      <c r="D4" s="3">
        <f>SUM(B4:C4)</f>
        <v>16112804</v>
      </c>
      <c r="E4" s="3">
        <v>0</v>
      </c>
      <c r="F4" s="3">
        <v>0</v>
      </c>
      <c r="G4" s="3">
        <f>SUM(E4:F4)</f>
        <v>0</v>
      </c>
      <c r="H4" s="4"/>
      <c r="I4" s="4"/>
      <c r="J4" s="5"/>
    </row>
    <row r="5" spans="1:10" x14ac:dyDescent="0.25">
      <c r="A5" s="6" t="s">
        <v>70</v>
      </c>
      <c r="B5" s="7">
        <v>1206540</v>
      </c>
      <c r="C5" s="7">
        <v>3549420</v>
      </c>
      <c r="D5" s="7">
        <f>+B5+C5</f>
        <v>4755960</v>
      </c>
      <c r="E5" s="7">
        <v>3106961</v>
      </c>
      <c r="F5" s="7">
        <v>9170592</v>
      </c>
      <c r="G5" s="7">
        <f>+E5+F5</f>
        <v>12277553</v>
      </c>
      <c r="H5" s="8"/>
      <c r="I5" s="8"/>
      <c r="J5" s="9"/>
    </row>
    <row r="6" spans="1:10" x14ac:dyDescent="0.25">
      <c r="A6" s="10" t="s">
        <v>54</v>
      </c>
      <c r="B6" s="3">
        <v>6875447</v>
      </c>
      <c r="C6" s="3">
        <v>4156832</v>
      </c>
      <c r="D6" s="3">
        <f t="shared" ref="D6:D59" si="0">SUM(B6:C6)</f>
        <v>11032279</v>
      </c>
      <c r="E6" s="3">
        <v>4316677</v>
      </c>
      <c r="F6" s="3">
        <v>2727036</v>
      </c>
      <c r="G6" s="3">
        <f t="shared" ref="G6:G59" si="1">SUM(E6:F6)</f>
        <v>7043713</v>
      </c>
      <c r="H6" s="4">
        <f t="shared" ref="H6:H59" si="2">+IFERROR(((E6-B6)/B6)*100,0)</f>
        <v>-37.216053007171752</v>
      </c>
      <c r="I6" s="4">
        <f t="shared" ref="I6:I59" si="3">+IFERROR(((F6-C6)/C6)*100,0)</f>
        <v>-34.396290251807145</v>
      </c>
      <c r="J6" s="5">
        <f t="shared" ref="J6:J59" si="4">+IFERROR(((G6-D6)/D6)*100,0)</f>
        <v>-36.153599813782812</v>
      </c>
    </row>
    <row r="7" spans="1:10" x14ac:dyDescent="0.25">
      <c r="A7" s="6" t="s">
        <v>6</v>
      </c>
      <c r="B7" s="7">
        <v>4114797</v>
      </c>
      <c r="C7" s="7">
        <v>643537</v>
      </c>
      <c r="D7" s="7">
        <f t="shared" si="0"/>
        <v>4758334</v>
      </c>
      <c r="E7" s="7">
        <v>2128519</v>
      </c>
      <c r="F7" s="7">
        <v>407634</v>
      </c>
      <c r="G7" s="7">
        <f t="shared" si="1"/>
        <v>2536153</v>
      </c>
      <c r="H7" s="8">
        <f t="shared" si="2"/>
        <v>-48.271591526872406</v>
      </c>
      <c r="I7" s="8">
        <f t="shared" si="3"/>
        <v>-36.657255138399194</v>
      </c>
      <c r="J7" s="9">
        <f t="shared" si="4"/>
        <v>-46.700820076942897</v>
      </c>
    </row>
    <row r="8" spans="1:10" x14ac:dyDescent="0.25">
      <c r="A8" s="10" t="s">
        <v>7</v>
      </c>
      <c r="B8" s="3">
        <v>3195457</v>
      </c>
      <c r="C8" s="3">
        <v>523597</v>
      </c>
      <c r="D8" s="3">
        <f t="shared" si="0"/>
        <v>3719054</v>
      </c>
      <c r="E8" s="3">
        <v>1846000</v>
      </c>
      <c r="F8" s="3">
        <v>343894</v>
      </c>
      <c r="G8" s="3">
        <f t="shared" si="1"/>
        <v>2189894</v>
      </c>
      <c r="H8" s="4">
        <f t="shared" si="2"/>
        <v>-42.230485342159199</v>
      </c>
      <c r="I8" s="4">
        <f t="shared" si="3"/>
        <v>-34.320861273078343</v>
      </c>
      <c r="J8" s="5">
        <f t="shared" si="4"/>
        <v>-41.116907686739687</v>
      </c>
    </row>
    <row r="9" spans="1:10" x14ac:dyDescent="0.25">
      <c r="A9" s="6" t="s">
        <v>8</v>
      </c>
      <c r="B9" s="7">
        <v>2222783</v>
      </c>
      <c r="C9" s="7">
        <v>2774121</v>
      </c>
      <c r="D9" s="7">
        <f t="shared" si="0"/>
        <v>4996904</v>
      </c>
      <c r="E9" s="7">
        <v>1306190</v>
      </c>
      <c r="F9" s="7">
        <v>1055268</v>
      </c>
      <c r="G9" s="7">
        <f t="shared" si="1"/>
        <v>2361458</v>
      </c>
      <c r="H9" s="8">
        <f t="shared" si="2"/>
        <v>-41.236279024988043</v>
      </c>
      <c r="I9" s="8">
        <f t="shared" si="3"/>
        <v>-61.960274984400463</v>
      </c>
      <c r="J9" s="9">
        <f t="shared" si="4"/>
        <v>-52.741577584840535</v>
      </c>
    </row>
    <row r="10" spans="1:10" x14ac:dyDescent="0.25">
      <c r="A10" s="10" t="s">
        <v>55</v>
      </c>
      <c r="B10" s="3">
        <v>122533</v>
      </c>
      <c r="C10" s="3">
        <v>47424</v>
      </c>
      <c r="D10" s="3">
        <f t="shared" si="0"/>
        <v>169957</v>
      </c>
      <c r="E10" s="3">
        <v>68287</v>
      </c>
      <c r="F10" s="3">
        <v>10253</v>
      </c>
      <c r="G10" s="3">
        <f t="shared" si="1"/>
        <v>78540</v>
      </c>
      <c r="H10" s="4">
        <f t="shared" si="2"/>
        <v>-44.270523042772155</v>
      </c>
      <c r="I10" s="4">
        <f t="shared" si="3"/>
        <v>-78.380145074224018</v>
      </c>
      <c r="J10" s="5">
        <f t="shared" si="4"/>
        <v>-53.788311161058388</v>
      </c>
    </row>
    <row r="11" spans="1:10" x14ac:dyDescent="0.25">
      <c r="A11" s="6" t="s">
        <v>9</v>
      </c>
      <c r="B11" s="7">
        <v>283912</v>
      </c>
      <c r="C11" s="7">
        <v>159551</v>
      </c>
      <c r="D11" s="7">
        <f t="shared" si="0"/>
        <v>443463</v>
      </c>
      <c r="E11" s="7">
        <v>163589</v>
      </c>
      <c r="F11" s="7">
        <v>5936</v>
      </c>
      <c r="G11" s="7">
        <f t="shared" si="1"/>
        <v>169525</v>
      </c>
      <c r="H11" s="8">
        <f t="shared" si="2"/>
        <v>-42.380385471554568</v>
      </c>
      <c r="I11" s="8">
        <f t="shared" si="3"/>
        <v>-96.279559513885843</v>
      </c>
      <c r="J11" s="9">
        <f t="shared" si="4"/>
        <v>-61.772459032658865</v>
      </c>
    </row>
    <row r="12" spans="1:10" x14ac:dyDescent="0.25">
      <c r="A12" s="10" t="s">
        <v>10</v>
      </c>
      <c r="B12" s="3">
        <v>440055</v>
      </c>
      <c r="C12" s="3">
        <v>56471</v>
      </c>
      <c r="D12" s="3">
        <f t="shared" si="0"/>
        <v>496526</v>
      </c>
      <c r="E12" s="3">
        <v>219629</v>
      </c>
      <c r="F12" s="3">
        <v>0</v>
      </c>
      <c r="G12" s="3">
        <f t="shared" si="1"/>
        <v>219629</v>
      </c>
      <c r="H12" s="4">
        <f t="shared" si="2"/>
        <v>-50.090556862210398</v>
      </c>
      <c r="I12" s="4">
        <f t="shared" si="3"/>
        <v>-100</v>
      </c>
      <c r="J12" s="5">
        <f t="shared" si="4"/>
        <v>-55.766868200255374</v>
      </c>
    </row>
    <row r="13" spans="1:10" x14ac:dyDescent="0.25">
      <c r="A13" s="6" t="s">
        <v>11</v>
      </c>
      <c r="B13" s="7">
        <v>1500009</v>
      </c>
      <c r="C13" s="7">
        <v>215335</v>
      </c>
      <c r="D13" s="7">
        <f t="shared" si="0"/>
        <v>1715344</v>
      </c>
      <c r="E13" s="7">
        <v>926168</v>
      </c>
      <c r="F13" s="7">
        <v>128967</v>
      </c>
      <c r="G13" s="7">
        <f t="shared" si="1"/>
        <v>1055135</v>
      </c>
      <c r="H13" s="8">
        <f t="shared" si="2"/>
        <v>-38.255837131643879</v>
      </c>
      <c r="I13" s="8">
        <f t="shared" si="3"/>
        <v>-40.108667889567414</v>
      </c>
      <c r="J13" s="9">
        <f t="shared" si="4"/>
        <v>-38.488431474969452</v>
      </c>
    </row>
    <row r="14" spans="1:10" x14ac:dyDescent="0.25">
      <c r="A14" s="10" t="s">
        <v>12</v>
      </c>
      <c r="B14" s="3">
        <v>1029361</v>
      </c>
      <c r="C14" s="3">
        <v>36737</v>
      </c>
      <c r="D14" s="3">
        <f t="shared" si="0"/>
        <v>1066098</v>
      </c>
      <c r="E14" s="3">
        <v>630181</v>
      </c>
      <c r="F14" s="3">
        <v>16587</v>
      </c>
      <c r="G14" s="3">
        <f t="shared" si="1"/>
        <v>646768</v>
      </c>
      <c r="H14" s="4">
        <f t="shared" si="2"/>
        <v>-38.779398092603081</v>
      </c>
      <c r="I14" s="4">
        <f t="shared" si="3"/>
        <v>-54.849334458447885</v>
      </c>
      <c r="J14" s="5">
        <f t="shared" si="4"/>
        <v>-39.333156989319932</v>
      </c>
    </row>
    <row r="15" spans="1:10" x14ac:dyDescent="0.25">
      <c r="A15" s="6" t="s">
        <v>13</v>
      </c>
      <c r="B15" s="7">
        <v>364003</v>
      </c>
      <c r="C15" s="7">
        <v>3207</v>
      </c>
      <c r="D15" s="7">
        <f t="shared" si="0"/>
        <v>367210</v>
      </c>
      <c r="E15" s="7">
        <v>179939</v>
      </c>
      <c r="F15" s="7">
        <v>1695</v>
      </c>
      <c r="G15" s="7">
        <f t="shared" si="1"/>
        <v>181634</v>
      </c>
      <c r="H15" s="8">
        <f t="shared" si="2"/>
        <v>-50.566616209207069</v>
      </c>
      <c r="I15" s="8">
        <f t="shared" si="3"/>
        <v>-47.14686623012161</v>
      </c>
      <c r="J15" s="9">
        <f t="shared" si="4"/>
        <v>-50.536750088505208</v>
      </c>
    </row>
    <row r="16" spans="1:10" x14ac:dyDescent="0.25">
      <c r="A16" s="10" t="s">
        <v>14</v>
      </c>
      <c r="B16" s="3">
        <v>747116</v>
      </c>
      <c r="C16" s="3">
        <v>90475</v>
      </c>
      <c r="D16" s="3">
        <f t="shared" si="0"/>
        <v>837591</v>
      </c>
      <c r="E16" s="3">
        <v>494351</v>
      </c>
      <c r="F16" s="3">
        <v>67042</v>
      </c>
      <c r="G16" s="3">
        <f t="shared" si="1"/>
        <v>561393</v>
      </c>
      <c r="H16" s="4">
        <f t="shared" si="2"/>
        <v>-33.832095685275107</v>
      </c>
      <c r="I16" s="4">
        <f t="shared" si="3"/>
        <v>-25.899972368057472</v>
      </c>
      <c r="J16" s="5">
        <f t="shared" si="4"/>
        <v>-32.975282685702211</v>
      </c>
    </row>
    <row r="17" spans="1:10" x14ac:dyDescent="0.25">
      <c r="A17" s="6" t="s">
        <v>15</v>
      </c>
      <c r="B17" s="7">
        <v>79356</v>
      </c>
      <c r="C17" s="7">
        <v>526</v>
      </c>
      <c r="D17" s="7">
        <f t="shared" si="0"/>
        <v>79882</v>
      </c>
      <c r="E17" s="7">
        <v>54430</v>
      </c>
      <c r="F17" s="7">
        <v>1193</v>
      </c>
      <c r="G17" s="7">
        <f t="shared" si="1"/>
        <v>55623</v>
      </c>
      <c r="H17" s="8">
        <f t="shared" si="2"/>
        <v>-31.410353344422603</v>
      </c>
      <c r="I17" s="8">
        <f t="shared" si="3"/>
        <v>126.8060836501901</v>
      </c>
      <c r="J17" s="9">
        <f t="shared" si="4"/>
        <v>-30.368543601812675</v>
      </c>
    </row>
    <row r="18" spans="1:10" x14ac:dyDescent="0.25">
      <c r="A18" s="10" t="s">
        <v>16</v>
      </c>
      <c r="B18" s="3">
        <v>106438</v>
      </c>
      <c r="C18" s="3">
        <v>0</v>
      </c>
      <c r="D18" s="3">
        <f t="shared" si="0"/>
        <v>106438</v>
      </c>
      <c r="E18" s="3">
        <v>71876</v>
      </c>
      <c r="F18" s="3">
        <v>367</v>
      </c>
      <c r="G18" s="3">
        <f t="shared" si="1"/>
        <v>72243</v>
      </c>
      <c r="H18" s="4">
        <f t="shared" si="2"/>
        <v>-32.471485747571357</v>
      </c>
      <c r="I18" s="4">
        <f t="shared" si="3"/>
        <v>0</v>
      </c>
      <c r="J18" s="5">
        <f t="shared" si="4"/>
        <v>-32.126684078994344</v>
      </c>
    </row>
    <row r="19" spans="1:10" x14ac:dyDescent="0.25">
      <c r="A19" s="6" t="s">
        <v>17</v>
      </c>
      <c r="B19" s="7">
        <v>58895</v>
      </c>
      <c r="C19" s="7">
        <v>5426</v>
      </c>
      <c r="D19" s="7">
        <f t="shared" si="0"/>
        <v>64321</v>
      </c>
      <c r="E19" s="7">
        <v>35623</v>
      </c>
      <c r="F19" s="7">
        <v>3191</v>
      </c>
      <c r="G19" s="7">
        <f t="shared" si="1"/>
        <v>38814</v>
      </c>
      <c r="H19" s="8">
        <f t="shared" si="2"/>
        <v>-39.514390016130399</v>
      </c>
      <c r="I19" s="8">
        <f t="shared" si="3"/>
        <v>-41.190563951345368</v>
      </c>
      <c r="J19" s="9">
        <f t="shared" si="4"/>
        <v>-39.655788933629765</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74015</v>
      </c>
      <c r="C21" s="7">
        <v>2652</v>
      </c>
      <c r="D21" s="7">
        <f t="shared" si="0"/>
        <v>76667</v>
      </c>
      <c r="E21" s="7">
        <v>33866</v>
      </c>
      <c r="F21" s="7">
        <v>2953</v>
      </c>
      <c r="G21" s="7">
        <f t="shared" si="1"/>
        <v>36819</v>
      </c>
      <c r="H21" s="8">
        <f t="shared" si="2"/>
        <v>-54.244409916908729</v>
      </c>
      <c r="I21" s="8">
        <f t="shared" si="3"/>
        <v>11.349924585218703</v>
      </c>
      <c r="J21" s="9">
        <f t="shared" si="4"/>
        <v>-51.975426193799159</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205151</v>
      </c>
      <c r="C23" s="7">
        <v>338</v>
      </c>
      <c r="D23" s="7">
        <f t="shared" si="0"/>
        <v>205489</v>
      </c>
      <c r="E23" s="7">
        <v>118046</v>
      </c>
      <c r="F23" s="7">
        <v>864</v>
      </c>
      <c r="G23" s="7">
        <f t="shared" si="1"/>
        <v>118910</v>
      </c>
      <c r="H23" s="8">
        <f t="shared" si="2"/>
        <v>-42.458969247042418</v>
      </c>
      <c r="I23" s="8">
        <f t="shared" si="3"/>
        <v>155.62130177514791</v>
      </c>
      <c r="J23" s="9">
        <f t="shared" si="4"/>
        <v>-42.133155546038957</v>
      </c>
    </row>
    <row r="24" spans="1:10" x14ac:dyDescent="0.25">
      <c r="A24" s="10" t="s">
        <v>21</v>
      </c>
      <c r="B24" s="3">
        <v>66930</v>
      </c>
      <c r="C24" s="3">
        <v>560</v>
      </c>
      <c r="D24" s="3">
        <f t="shared" si="0"/>
        <v>67490</v>
      </c>
      <c r="E24" s="3">
        <v>47651</v>
      </c>
      <c r="F24" s="3">
        <v>0</v>
      </c>
      <c r="G24" s="3">
        <f t="shared" si="1"/>
        <v>47651</v>
      </c>
      <c r="H24" s="4">
        <f t="shared" si="2"/>
        <v>-28.804721350664874</v>
      </c>
      <c r="I24" s="4">
        <f t="shared" si="3"/>
        <v>-100</v>
      </c>
      <c r="J24" s="5">
        <f t="shared" si="4"/>
        <v>-29.395465994962215</v>
      </c>
    </row>
    <row r="25" spans="1:10" x14ac:dyDescent="0.25">
      <c r="A25" s="6" t="s">
        <v>22</v>
      </c>
      <c r="B25" s="7">
        <v>76777</v>
      </c>
      <c r="C25" s="7">
        <v>7563</v>
      </c>
      <c r="D25" s="7">
        <f t="shared" si="0"/>
        <v>84340</v>
      </c>
      <c r="E25" s="7">
        <v>50433</v>
      </c>
      <c r="F25" s="7">
        <v>9151</v>
      </c>
      <c r="G25" s="7">
        <f t="shared" si="1"/>
        <v>59584</v>
      </c>
      <c r="H25" s="8">
        <f t="shared" si="2"/>
        <v>-34.312359170063949</v>
      </c>
      <c r="I25" s="8">
        <f t="shared" si="3"/>
        <v>20.996958878751819</v>
      </c>
      <c r="J25" s="9">
        <f t="shared" si="4"/>
        <v>-29.352620346217691</v>
      </c>
    </row>
    <row r="26" spans="1:10" x14ac:dyDescent="0.25">
      <c r="A26" s="10" t="s">
        <v>23</v>
      </c>
      <c r="B26" s="3">
        <v>38727</v>
      </c>
      <c r="C26" s="3">
        <v>1090</v>
      </c>
      <c r="D26" s="3">
        <f t="shared" si="0"/>
        <v>39817</v>
      </c>
      <c r="E26" s="3">
        <v>22651</v>
      </c>
      <c r="F26" s="3">
        <v>1316</v>
      </c>
      <c r="G26" s="3">
        <f t="shared" si="1"/>
        <v>23967</v>
      </c>
      <c r="H26" s="4">
        <f t="shared" si="2"/>
        <v>-41.511090453688645</v>
      </c>
      <c r="I26" s="4">
        <f t="shared" si="3"/>
        <v>20.733944954128443</v>
      </c>
      <c r="J26" s="5">
        <f t="shared" si="4"/>
        <v>-39.807117562850038</v>
      </c>
    </row>
    <row r="27" spans="1:10" x14ac:dyDescent="0.25">
      <c r="A27" s="6" t="s">
        <v>24</v>
      </c>
      <c r="B27" s="7">
        <v>0</v>
      </c>
      <c r="C27" s="7">
        <v>0</v>
      </c>
      <c r="D27" s="7"/>
      <c r="E27" s="7">
        <v>0</v>
      </c>
      <c r="F27" s="7">
        <v>0</v>
      </c>
      <c r="G27" s="7"/>
      <c r="H27" s="8">
        <f t="shared" si="2"/>
        <v>0</v>
      </c>
      <c r="I27" s="8">
        <f t="shared" si="3"/>
        <v>0</v>
      </c>
      <c r="J27" s="9">
        <f t="shared" si="4"/>
        <v>0</v>
      </c>
    </row>
    <row r="28" spans="1:10" x14ac:dyDescent="0.25">
      <c r="A28" s="10" t="s">
        <v>25</v>
      </c>
      <c r="B28" s="3">
        <v>173248</v>
      </c>
      <c r="C28" s="3">
        <v>39370</v>
      </c>
      <c r="D28" s="3">
        <f t="shared" si="0"/>
        <v>212618</v>
      </c>
      <c r="E28" s="3">
        <v>118322</v>
      </c>
      <c r="F28" s="3">
        <v>6832</v>
      </c>
      <c r="G28" s="3">
        <f t="shared" si="1"/>
        <v>125154</v>
      </c>
      <c r="H28" s="4">
        <f t="shared" si="2"/>
        <v>-31.703684891023272</v>
      </c>
      <c r="I28" s="4">
        <f t="shared" si="3"/>
        <v>-82.646685293370595</v>
      </c>
      <c r="J28" s="5">
        <f t="shared" si="4"/>
        <v>-41.13668645175855</v>
      </c>
    </row>
    <row r="29" spans="1:10" x14ac:dyDescent="0.25">
      <c r="A29" s="6" t="s">
        <v>26</v>
      </c>
      <c r="B29" s="7">
        <v>575721</v>
      </c>
      <c r="C29" s="7">
        <v>12802</v>
      </c>
      <c r="D29" s="7">
        <f t="shared" si="0"/>
        <v>588523</v>
      </c>
      <c r="E29" s="7">
        <v>390366</v>
      </c>
      <c r="F29" s="7">
        <v>8167</v>
      </c>
      <c r="G29" s="7">
        <f t="shared" si="1"/>
        <v>398533</v>
      </c>
      <c r="H29" s="8">
        <f t="shared" si="2"/>
        <v>-32.19528208976223</v>
      </c>
      <c r="I29" s="8">
        <f t="shared" si="3"/>
        <v>-36.205280424933605</v>
      </c>
      <c r="J29" s="9">
        <f t="shared" si="4"/>
        <v>-32.282510624053771</v>
      </c>
    </row>
    <row r="30" spans="1:10" x14ac:dyDescent="0.25">
      <c r="A30" s="10" t="s">
        <v>27</v>
      </c>
      <c r="B30" s="3">
        <v>283575</v>
      </c>
      <c r="C30" s="3">
        <v>4697</v>
      </c>
      <c r="D30" s="3">
        <f t="shared" si="0"/>
        <v>288272</v>
      </c>
      <c r="E30" s="3">
        <v>199424</v>
      </c>
      <c r="F30" s="3">
        <v>2847</v>
      </c>
      <c r="G30" s="3">
        <f t="shared" si="1"/>
        <v>202271</v>
      </c>
      <c r="H30" s="4">
        <f t="shared" si="2"/>
        <v>-29.675041876046905</v>
      </c>
      <c r="I30" s="4">
        <f t="shared" si="3"/>
        <v>-39.386842665531191</v>
      </c>
      <c r="J30" s="5">
        <f t="shared" si="4"/>
        <v>-29.833282455458733</v>
      </c>
    </row>
    <row r="31" spans="1:10" x14ac:dyDescent="0.25">
      <c r="A31" s="6" t="s">
        <v>28</v>
      </c>
      <c r="B31" s="7">
        <v>137514</v>
      </c>
      <c r="C31" s="7">
        <v>384</v>
      </c>
      <c r="D31" s="7">
        <f t="shared" si="0"/>
        <v>137898</v>
      </c>
      <c r="E31" s="7">
        <v>84379</v>
      </c>
      <c r="F31" s="7">
        <v>559</v>
      </c>
      <c r="G31" s="7">
        <f t="shared" si="1"/>
        <v>84938</v>
      </c>
      <c r="H31" s="8">
        <f t="shared" si="2"/>
        <v>-38.639702139418532</v>
      </c>
      <c r="I31" s="8">
        <f t="shared" si="3"/>
        <v>45.572916666666671</v>
      </c>
      <c r="J31" s="9">
        <f t="shared" si="4"/>
        <v>-38.405198044931758</v>
      </c>
    </row>
    <row r="32" spans="1:10" x14ac:dyDescent="0.25">
      <c r="A32" s="10" t="s">
        <v>57</v>
      </c>
      <c r="B32" s="3">
        <v>502</v>
      </c>
      <c r="C32" s="3">
        <v>21866</v>
      </c>
      <c r="D32" s="3">
        <f t="shared" si="0"/>
        <v>22368</v>
      </c>
      <c r="E32" s="3">
        <v>0</v>
      </c>
      <c r="F32" s="3">
        <v>12199</v>
      </c>
      <c r="G32" s="3">
        <f t="shared" si="1"/>
        <v>12199</v>
      </c>
      <c r="H32" s="4">
        <f t="shared" si="2"/>
        <v>-100</v>
      </c>
      <c r="I32" s="4">
        <f t="shared" si="3"/>
        <v>-44.210189335040702</v>
      </c>
      <c r="J32" s="5">
        <f t="shared" si="4"/>
        <v>-45.462267525035763</v>
      </c>
    </row>
    <row r="33" spans="1:10" x14ac:dyDescent="0.25">
      <c r="A33" s="6" t="s">
        <v>69</v>
      </c>
      <c r="B33" s="7">
        <v>44648</v>
      </c>
      <c r="C33" s="7">
        <v>0</v>
      </c>
      <c r="D33" s="7">
        <f t="shared" si="0"/>
        <v>44648</v>
      </c>
      <c r="E33" s="7">
        <v>17357</v>
      </c>
      <c r="F33" s="7">
        <v>0</v>
      </c>
      <c r="G33" s="7">
        <f t="shared" si="1"/>
        <v>17357</v>
      </c>
      <c r="H33" s="8">
        <f t="shared" si="2"/>
        <v>-61.124798423221648</v>
      </c>
      <c r="I33" s="8">
        <f t="shared" si="3"/>
        <v>0</v>
      </c>
      <c r="J33" s="9">
        <f t="shared" si="4"/>
        <v>-61.124798423221648</v>
      </c>
    </row>
    <row r="34" spans="1:10" x14ac:dyDescent="0.25">
      <c r="A34" s="10" t="s">
        <v>29</v>
      </c>
      <c r="B34" s="3">
        <v>346225</v>
      </c>
      <c r="C34" s="3">
        <v>71450</v>
      </c>
      <c r="D34" s="3">
        <f t="shared" si="0"/>
        <v>417675</v>
      </c>
      <c r="E34" s="3">
        <v>223660</v>
      </c>
      <c r="F34" s="3">
        <v>45708</v>
      </c>
      <c r="G34" s="3">
        <f t="shared" si="1"/>
        <v>269368</v>
      </c>
      <c r="H34" s="4">
        <f t="shared" si="2"/>
        <v>-35.400389919849808</v>
      </c>
      <c r="I34" s="4">
        <f t="shared" si="3"/>
        <v>-36.027991602519243</v>
      </c>
      <c r="J34" s="5">
        <f t="shared" si="4"/>
        <v>-35.50775124199437</v>
      </c>
    </row>
    <row r="35" spans="1:10" x14ac:dyDescent="0.25">
      <c r="A35" s="6" t="s">
        <v>68</v>
      </c>
      <c r="B35" s="7">
        <v>89611</v>
      </c>
      <c r="C35" s="7">
        <v>0</v>
      </c>
      <c r="D35" s="7">
        <f t="shared" si="0"/>
        <v>89611</v>
      </c>
      <c r="E35" s="7">
        <v>53269</v>
      </c>
      <c r="F35" s="7">
        <v>169</v>
      </c>
      <c r="G35" s="7">
        <f t="shared" si="1"/>
        <v>53438</v>
      </c>
      <c r="H35" s="8">
        <f t="shared" si="2"/>
        <v>-40.555288971220051</v>
      </c>
      <c r="I35" s="8">
        <f t="shared" si="3"/>
        <v>0</v>
      </c>
      <c r="J35" s="9">
        <f t="shared" si="4"/>
        <v>-40.366696052939929</v>
      </c>
    </row>
    <row r="36" spans="1:10" x14ac:dyDescent="0.25">
      <c r="A36" s="10" t="s">
        <v>30</v>
      </c>
      <c r="B36" s="3">
        <v>28279</v>
      </c>
      <c r="C36" s="3">
        <v>33860</v>
      </c>
      <c r="D36" s="3">
        <f t="shared" si="0"/>
        <v>62139</v>
      </c>
      <c r="E36" s="3">
        <v>17685</v>
      </c>
      <c r="F36" s="3">
        <v>4242</v>
      </c>
      <c r="G36" s="3">
        <f t="shared" si="1"/>
        <v>21927</v>
      </c>
      <c r="H36" s="4">
        <f t="shared" si="2"/>
        <v>-37.462427950068957</v>
      </c>
      <c r="I36" s="4">
        <f t="shared" si="3"/>
        <v>-87.47194329592439</v>
      </c>
      <c r="J36" s="5">
        <f t="shared" si="4"/>
        <v>-64.71298218510114</v>
      </c>
    </row>
    <row r="37" spans="1:10" x14ac:dyDescent="0.25">
      <c r="A37" s="6" t="s">
        <v>31</v>
      </c>
      <c r="B37" s="7">
        <v>89480</v>
      </c>
      <c r="C37" s="7">
        <v>0</v>
      </c>
      <c r="D37" s="7">
        <f t="shared" si="0"/>
        <v>89480</v>
      </c>
      <c r="E37" s="7">
        <v>59405</v>
      </c>
      <c r="F37" s="7">
        <v>470</v>
      </c>
      <c r="G37" s="7">
        <f t="shared" si="1"/>
        <v>59875</v>
      </c>
      <c r="H37" s="8">
        <f t="shared" si="2"/>
        <v>-33.610862762628521</v>
      </c>
      <c r="I37" s="8">
        <f t="shared" si="3"/>
        <v>0</v>
      </c>
      <c r="J37" s="9">
        <f t="shared" si="4"/>
        <v>-33.085605721949044</v>
      </c>
    </row>
    <row r="38" spans="1:10" x14ac:dyDescent="0.25">
      <c r="A38" s="10" t="s">
        <v>32</v>
      </c>
      <c r="B38" s="3">
        <v>199422</v>
      </c>
      <c r="C38" s="3">
        <v>194</v>
      </c>
      <c r="D38" s="3">
        <f t="shared" si="0"/>
        <v>199616</v>
      </c>
      <c r="E38" s="3">
        <v>136899</v>
      </c>
      <c r="F38" s="3">
        <v>0</v>
      </c>
      <c r="G38" s="3">
        <f t="shared" si="1"/>
        <v>136899</v>
      </c>
      <c r="H38" s="4">
        <f t="shared" si="2"/>
        <v>-31.352107590937813</v>
      </c>
      <c r="I38" s="4">
        <f t="shared" si="3"/>
        <v>-100</v>
      </c>
      <c r="J38" s="5">
        <f t="shared" si="4"/>
        <v>-31.418824142353319</v>
      </c>
    </row>
    <row r="39" spans="1:10" x14ac:dyDescent="0.25">
      <c r="A39" s="6" t="s">
        <v>33</v>
      </c>
      <c r="B39" s="7">
        <v>18195</v>
      </c>
      <c r="C39" s="7">
        <v>1252</v>
      </c>
      <c r="D39" s="7">
        <f t="shared" si="0"/>
        <v>19447</v>
      </c>
      <c r="E39" s="7">
        <v>13256</v>
      </c>
      <c r="F39" s="7">
        <v>1267</v>
      </c>
      <c r="G39" s="7">
        <f t="shared" si="1"/>
        <v>14523</v>
      </c>
      <c r="H39" s="8">
        <f t="shared" si="2"/>
        <v>-27.144820005496019</v>
      </c>
      <c r="I39" s="8">
        <f t="shared" si="3"/>
        <v>1.1980830670926517</v>
      </c>
      <c r="J39" s="9">
        <f t="shared" si="4"/>
        <v>-25.320100786753741</v>
      </c>
    </row>
    <row r="40" spans="1:10" x14ac:dyDescent="0.25">
      <c r="A40" s="10" t="s">
        <v>34</v>
      </c>
      <c r="B40" s="3">
        <v>623981</v>
      </c>
      <c r="C40" s="3">
        <v>84328</v>
      </c>
      <c r="D40" s="3">
        <f t="shared" si="0"/>
        <v>708309</v>
      </c>
      <c r="E40" s="3">
        <v>414228</v>
      </c>
      <c r="F40" s="3">
        <v>67200</v>
      </c>
      <c r="G40" s="3">
        <f t="shared" si="1"/>
        <v>481428</v>
      </c>
      <c r="H40" s="4">
        <f t="shared" si="2"/>
        <v>-33.615286362886046</v>
      </c>
      <c r="I40" s="4">
        <f t="shared" si="3"/>
        <v>-20.311165923536667</v>
      </c>
      <c r="J40" s="5">
        <f t="shared" si="4"/>
        <v>-32.031359194927639</v>
      </c>
    </row>
    <row r="41" spans="1:10" x14ac:dyDescent="0.25">
      <c r="A41" s="6" t="s">
        <v>35</v>
      </c>
      <c r="B41" s="7">
        <v>17608</v>
      </c>
      <c r="C41" s="7">
        <v>1188</v>
      </c>
      <c r="D41" s="7">
        <f t="shared" si="0"/>
        <v>18796</v>
      </c>
      <c r="E41" s="7">
        <v>10604</v>
      </c>
      <c r="F41" s="7">
        <v>1016</v>
      </c>
      <c r="G41" s="7">
        <f t="shared" si="1"/>
        <v>11620</v>
      </c>
      <c r="H41" s="8">
        <f t="shared" si="2"/>
        <v>-39.777373920945024</v>
      </c>
      <c r="I41" s="8">
        <f t="shared" si="3"/>
        <v>-14.478114478114479</v>
      </c>
      <c r="J41" s="9">
        <f t="shared" si="4"/>
        <v>-38.178335816131096</v>
      </c>
    </row>
    <row r="42" spans="1:10" x14ac:dyDescent="0.25">
      <c r="A42" s="10" t="s">
        <v>36</v>
      </c>
      <c r="B42" s="3">
        <v>303263</v>
      </c>
      <c r="C42" s="3">
        <v>29585</v>
      </c>
      <c r="D42" s="3">
        <f t="shared" si="0"/>
        <v>332848</v>
      </c>
      <c r="E42" s="3">
        <v>188509</v>
      </c>
      <c r="F42" s="3">
        <v>21404</v>
      </c>
      <c r="G42" s="3">
        <f t="shared" si="1"/>
        <v>209913</v>
      </c>
      <c r="H42" s="4">
        <f t="shared" si="2"/>
        <v>-37.839762846110467</v>
      </c>
      <c r="I42" s="4">
        <f t="shared" si="3"/>
        <v>-27.652526618218694</v>
      </c>
      <c r="J42" s="5">
        <f t="shared" si="4"/>
        <v>-36.934276306301975</v>
      </c>
    </row>
    <row r="43" spans="1:10" x14ac:dyDescent="0.25">
      <c r="A43" s="6" t="s">
        <v>37</v>
      </c>
      <c r="B43" s="7">
        <v>246940</v>
      </c>
      <c r="C43" s="7">
        <v>1289</v>
      </c>
      <c r="D43" s="7">
        <f t="shared" si="0"/>
        <v>248229</v>
      </c>
      <c r="E43" s="7">
        <v>178049</v>
      </c>
      <c r="F43" s="7">
        <v>1516</v>
      </c>
      <c r="G43" s="7">
        <f t="shared" si="1"/>
        <v>179565</v>
      </c>
      <c r="H43" s="8">
        <f t="shared" si="2"/>
        <v>-27.897869927917711</v>
      </c>
      <c r="I43" s="8">
        <f t="shared" si="3"/>
        <v>17.610550814584951</v>
      </c>
      <c r="J43" s="9">
        <f t="shared" si="4"/>
        <v>-27.661554451736098</v>
      </c>
    </row>
    <row r="44" spans="1:10" x14ac:dyDescent="0.25">
      <c r="A44" s="10" t="s">
        <v>38</v>
      </c>
      <c r="B44" s="3">
        <v>208964</v>
      </c>
      <c r="C44" s="3">
        <v>583</v>
      </c>
      <c r="D44" s="3">
        <f t="shared" si="0"/>
        <v>209547</v>
      </c>
      <c r="E44" s="3">
        <v>135205</v>
      </c>
      <c r="F44" s="3">
        <v>312</v>
      </c>
      <c r="G44" s="3">
        <f t="shared" si="1"/>
        <v>135517</v>
      </c>
      <c r="H44" s="4">
        <f t="shared" si="2"/>
        <v>-35.297467506364733</v>
      </c>
      <c r="I44" s="4">
        <f t="shared" si="3"/>
        <v>-46.483704974271014</v>
      </c>
      <c r="J44" s="5">
        <f t="shared" si="4"/>
        <v>-35.328589767450744</v>
      </c>
    </row>
    <row r="45" spans="1:10" x14ac:dyDescent="0.25">
      <c r="A45" s="6" t="s">
        <v>71</v>
      </c>
      <c r="B45" s="7">
        <v>128709</v>
      </c>
      <c r="C45" s="7">
        <v>157</v>
      </c>
      <c r="D45" s="7">
        <f t="shared" si="0"/>
        <v>128866</v>
      </c>
      <c r="E45" s="7">
        <v>81358</v>
      </c>
      <c r="F45" s="7">
        <v>664</v>
      </c>
      <c r="G45" s="7">
        <f t="shared" si="1"/>
        <v>82022</v>
      </c>
      <c r="H45" s="8">
        <f t="shared" si="2"/>
        <v>-36.789191121056028</v>
      </c>
      <c r="I45" s="8">
        <f t="shared" si="3"/>
        <v>322.9299363057325</v>
      </c>
      <c r="J45" s="9">
        <f t="shared" si="4"/>
        <v>-36.350938183849891</v>
      </c>
    </row>
    <row r="46" spans="1:10" x14ac:dyDescent="0.25">
      <c r="A46" s="10" t="s">
        <v>39</v>
      </c>
      <c r="B46" s="3">
        <v>128111</v>
      </c>
      <c r="C46" s="3">
        <v>1814</v>
      </c>
      <c r="D46" s="3">
        <f t="shared" si="0"/>
        <v>129925</v>
      </c>
      <c r="E46" s="3">
        <v>87449</v>
      </c>
      <c r="F46" s="3">
        <v>1148</v>
      </c>
      <c r="G46" s="3">
        <f t="shared" si="1"/>
        <v>88597</v>
      </c>
      <c r="H46" s="4">
        <f t="shared" si="2"/>
        <v>-31.739663260766054</v>
      </c>
      <c r="I46" s="4">
        <f t="shared" si="3"/>
        <v>-36.714443219404629</v>
      </c>
      <c r="J46" s="5">
        <f t="shared" si="4"/>
        <v>-31.809120646526846</v>
      </c>
    </row>
    <row r="47" spans="1:10" x14ac:dyDescent="0.25">
      <c r="A47" s="6" t="s">
        <v>40</v>
      </c>
      <c r="B47" s="7">
        <v>339917</v>
      </c>
      <c r="C47" s="7">
        <v>3319</v>
      </c>
      <c r="D47" s="7">
        <f t="shared" si="0"/>
        <v>343236</v>
      </c>
      <c r="E47" s="7">
        <v>199994</v>
      </c>
      <c r="F47" s="7">
        <v>4301</v>
      </c>
      <c r="G47" s="7">
        <f t="shared" si="1"/>
        <v>204295</v>
      </c>
      <c r="H47" s="8">
        <f t="shared" si="2"/>
        <v>-41.163872357075405</v>
      </c>
      <c r="I47" s="8">
        <f t="shared" si="3"/>
        <v>29.587225067791508</v>
      </c>
      <c r="J47" s="9">
        <f t="shared" si="4"/>
        <v>-40.479728233635164</v>
      </c>
    </row>
    <row r="48" spans="1:10" x14ac:dyDescent="0.25">
      <c r="A48" s="10" t="s">
        <v>41</v>
      </c>
      <c r="B48" s="3">
        <v>490140</v>
      </c>
      <c r="C48" s="3">
        <v>18884</v>
      </c>
      <c r="D48" s="3">
        <f t="shared" si="0"/>
        <v>509024</v>
      </c>
      <c r="E48" s="3">
        <v>308880</v>
      </c>
      <c r="F48" s="3">
        <v>25918</v>
      </c>
      <c r="G48" s="3">
        <f t="shared" si="1"/>
        <v>334798</v>
      </c>
      <c r="H48" s="4">
        <f t="shared" si="2"/>
        <v>-36.981270657363204</v>
      </c>
      <c r="I48" s="4">
        <f t="shared" si="3"/>
        <v>37.248464308409233</v>
      </c>
      <c r="J48" s="5">
        <f t="shared" si="4"/>
        <v>-34.22746275224744</v>
      </c>
    </row>
    <row r="49" spans="1:10" x14ac:dyDescent="0.25">
      <c r="A49" s="6" t="s">
        <v>42</v>
      </c>
      <c r="B49" s="7">
        <v>4666</v>
      </c>
      <c r="C49" s="7">
        <v>0</v>
      </c>
      <c r="D49" s="7">
        <f t="shared" si="0"/>
        <v>4666</v>
      </c>
      <c r="E49" s="7">
        <v>8051</v>
      </c>
      <c r="F49" s="7">
        <v>0</v>
      </c>
      <c r="G49" s="7">
        <f t="shared" si="1"/>
        <v>8051</v>
      </c>
      <c r="H49" s="8">
        <f t="shared" si="2"/>
        <v>72.546078011144459</v>
      </c>
      <c r="I49" s="8">
        <f t="shared" si="3"/>
        <v>0</v>
      </c>
      <c r="J49" s="9">
        <f t="shared" si="4"/>
        <v>72.546078011144459</v>
      </c>
    </row>
    <row r="50" spans="1:10" x14ac:dyDescent="0.25">
      <c r="A50" s="10" t="s">
        <v>43</v>
      </c>
      <c r="B50" s="3">
        <v>44524</v>
      </c>
      <c r="C50" s="3">
        <v>319</v>
      </c>
      <c r="D50" s="3">
        <f t="shared" si="0"/>
        <v>44843</v>
      </c>
      <c r="E50" s="3">
        <v>29741</v>
      </c>
      <c r="F50" s="3">
        <v>0</v>
      </c>
      <c r="G50" s="3">
        <f t="shared" si="1"/>
        <v>29741</v>
      </c>
      <c r="H50" s="4">
        <f t="shared" si="2"/>
        <v>-33.202317851046622</v>
      </c>
      <c r="I50" s="4">
        <f t="shared" si="3"/>
        <v>-100</v>
      </c>
      <c r="J50" s="5">
        <f t="shared" si="4"/>
        <v>-33.677497045246753</v>
      </c>
    </row>
    <row r="51" spans="1:10" x14ac:dyDescent="0.25">
      <c r="A51" s="6" t="s">
        <v>44</v>
      </c>
      <c r="B51" s="7">
        <v>167859</v>
      </c>
      <c r="C51" s="7">
        <v>1598</v>
      </c>
      <c r="D51" s="7">
        <f t="shared" si="0"/>
        <v>169457</v>
      </c>
      <c r="E51" s="7">
        <v>95708</v>
      </c>
      <c r="F51" s="7">
        <v>2603</v>
      </c>
      <c r="G51" s="7">
        <f t="shared" si="1"/>
        <v>98311</v>
      </c>
      <c r="H51" s="8">
        <f t="shared" si="2"/>
        <v>-42.983098910395036</v>
      </c>
      <c r="I51" s="8">
        <f t="shared" si="3"/>
        <v>62.89111389236546</v>
      </c>
      <c r="J51" s="9">
        <f t="shared" si="4"/>
        <v>-41.9846922818178</v>
      </c>
    </row>
    <row r="52" spans="1:10" x14ac:dyDescent="0.25">
      <c r="A52" s="10" t="s">
        <v>45</v>
      </c>
      <c r="B52" s="3">
        <v>248428</v>
      </c>
      <c r="C52" s="3">
        <v>7668</v>
      </c>
      <c r="D52" s="3">
        <f t="shared" si="0"/>
        <v>256096</v>
      </c>
      <c r="E52" s="3">
        <v>178106</v>
      </c>
      <c r="F52" s="3">
        <v>4217</v>
      </c>
      <c r="G52" s="3">
        <f t="shared" si="1"/>
        <v>182323</v>
      </c>
      <c r="H52" s="4">
        <f t="shared" si="2"/>
        <v>-28.306793115107798</v>
      </c>
      <c r="I52" s="4">
        <f t="shared" si="3"/>
        <v>-45.005216484089722</v>
      </c>
      <c r="J52" s="5">
        <f t="shared" si="4"/>
        <v>-28.806775584155943</v>
      </c>
    </row>
    <row r="53" spans="1:10" x14ac:dyDescent="0.25">
      <c r="A53" s="6" t="s">
        <v>46</v>
      </c>
      <c r="B53" s="7">
        <v>128653</v>
      </c>
      <c r="C53" s="7">
        <v>0</v>
      </c>
      <c r="D53" s="7">
        <f t="shared" si="0"/>
        <v>128653</v>
      </c>
      <c r="E53" s="7">
        <v>70695</v>
      </c>
      <c r="F53" s="7">
        <v>0</v>
      </c>
      <c r="G53" s="7">
        <f t="shared" si="1"/>
        <v>70695</v>
      </c>
      <c r="H53" s="8">
        <f t="shared" si="2"/>
        <v>-45.049862809262123</v>
      </c>
      <c r="I53" s="8">
        <f t="shared" si="3"/>
        <v>0</v>
      </c>
      <c r="J53" s="9">
        <f t="shared" si="4"/>
        <v>-45.049862809262123</v>
      </c>
    </row>
    <row r="54" spans="1:10" x14ac:dyDescent="0.25">
      <c r="A54" s="10" t="s">
        <v>72</v>
      </c>
      <c r="B54" s="3">
        <v>23941</v>
      </c>
      <c r="C54" s="3">
        <v>1816</v>
      </c>
      <c r="D54" s="3">
        <f t="shared" si="0"/>
        <v>25757</v>
      </c>
      <c r="E54" s="3">
        <v>17163</v>
      </c>
      <c r="F54" s="3">
        <v>355</v>
      </c>
      <c r="G54" s="3">
        <f t="shared" si="1"/>
        <v>17518</v>
      </c>
      <c r="H54" s="4">
        <f t="shared" si="2"/>
        <v>-28.311265193600939</v>
      </c>
      <c r="I54" s="4">
        <f t="shared" si="3"/>
        <v>-80.451541850220266</v>
      </c>
      <c r="J54" s="5">
        <f t="shared" si="4"/>
        <v>-31.987420895290601</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8828</v>
      </c>
      <c r="C56" s="3">
        <v>508</v>
      </c>
      <c r="D56" s="3">
        <f t="shared" si="0"/>
        <v>9336</v>
      </c>
      <c r="E56" s="3">
        <v>6804</v>
      </c>
      <c r="F56" s="3">
        <v>714</v>
      </c>
      <c r="G56" s="3">
        <f>+E56+F56</f>
        <v>7518</v>
      </c>
      <c r="H56" s="4">
        <f t="shared" si="2"/>
        <v>-22.927050294517446</v>
      </c>
      <c r="I56" s="4">
        <f t="shared" si="3"/>
        <v>40.551181102362207</v>
      </c>
      <c r="J56" s="5">
        <f t="shared" si="4"/>
        <v>-19.473007712082264</v>
      </c>
    </row>
    <row r="57" spans="1:10" x14ac:dyDescent="0.25">
      <c r="A57" s="6" t="s">
        <v>49</v>
      </c>
      <c r="B57" s="7">
        <v>490672</v>
      </c>
      <c r="C57" s="7">
        <v>5118</v>
      </c>
      <c r="D57" s="7">
        <f t="shared" si="0"/>
        <v>495790</v>
      </c>
      <c r="E57" s="7">
        <v>306749</v>
      </c>
      <c r="F57" s="7">
        <v>672</v>
      </c>
      <c r="G57" s="7">
        <f t="shared" si="1"/>
        <v>307421</v>
      </c>
      <c r="H57" s="8">
        <f t="shared" si="2"/>
        <v>-37.483899631525745</v>
      </c>
      <c r="I57" s="8">
        <f t="shared" si="3"/>
        <v>-86.869871043376321</v>
      </c>
      <c r="J57" s="9">
        <f t="shared" si="4"/>
        <v>-37.993707013049885</v>
      </c>
    </row>
    <row r="58" spans="1:10" x14ac:dyDescent="0.25">
      <c r="A58" s="10" t="s">
        <v>58</v>
      </c>
      <c r="B58" s="3">
        <v>22403</v>
      </c>
      <c r="C58" s="3">
        <v>4017</v>
      </c>
      <c r="D58" s="3">
        <f t="shared" si="0"/>
        <v>26420</v>
      </c>
      <c r="E58" s="3">
        <v>9512</v>
      </c>
      <c r="F58" s="3">
        <v>4744</v>
      </c>
      <c r="G58" s="3">
        <f t="shared" si="1"/>
        <v>14256</v>
      </c>
      <c r="H58" s="4">
        <f t="shared" si="2"/>
        <v>-57.541400705262689</v>
      </c>
      <c r="I58" s="4">
        <f t="shared" si="3"/>
        <v>18.098083146626838</v>
      </c>
      <c r="J58" s="5">
        <f t="shared" si="4"/>
        <v>-46.040878122634368</v>
      </c>
    </row>
    <row r="59" spans="1:10" x14ac:dyDescent="0.25">
      <c r="A59" s="6" t="s">
        <v>59</v>
      </c>
      <c r="B59" s="7">
        <v>0</v>
      </c>
      <c r="C59" s="7">
        <v>0</v>
      </c>
      <c r="D59" s="7">
        <f t="shared" si="0"/>
        <v>0</v>
      </c>
      <c r="E59" s="7">
        <v>2703</v>
      </c>
      <c r="F59" s="7">
        <v>0</v>
      </c>
      <c r="G59" s="7">
        <f t="shared" si="1"/>
        <v>2703</v>
      </c>
      <c r="H59" s="8">
        <f t="shared" si="2"/>
        <v>0</v>
      </c>
      <c r="I59" s="8">
        <f t="shared" si="3"/>
        <v>0</v>
      </c>
      <c r="J59" s="9">
        <f t="shared" si="4"/>
        <v>0</v>
      </c>
    </row>
    <row r="60" spans="1:10" x14ac:dyDescent="0.25">
      <c r="A60" s="11" t="s">
        <v>50</v>
      </c>
      <c r="B60" s="12">
        <f>B61-SUM(B6+B10+B20+B32+B58+B59+B5)</f>
        <v>24431107</v>
      </c>
      <c r="C60" s="12">
        <f t="shared" ref="C60:G60" si="5">C61-SUM(C6+C10+C20+C32+C58+C59+C5)</f>
        <v>16719970</v>
      </c>
      <c r="D60" s="12">
        <f t="shared" si="5"/>
        <v>41151077</v>
      </c>
      <c r="E60" s="12">
        <f t="shared" si="5"/>
        <v>11960457</v>
      </c>
      <c r="F60" s="12">
        <f t="shared" si="5"/>
        <v>2248359</v>
      </c>
      <c r="G60" s="12">
        <f t="shared" si="5"/>
        <v>14208816</v>
      </c>
      <c r="H60" s="13">
        <f t="shared" ref="H60:J61" si="6">+IFERROR(((E60-B60)/B60)*100,0)</f>
        <v>-51.044146300861435</v>
      </c>
      <c r="I60" s="13">
        <f t="shared" si="6"/>
        <v>-86.55285266660168</v>
      </c>
      <c r="J60" s="13">
        <f t="shared" si="6"/>
        <v>-65.471581703681778</v>
      </c>
    </row>
    <row r="61" spans="1:10" x14ac:dyDescent="0.25">
      <c r="A61" s="14" t="s">
        <v>51</v>
      </c>
      <c r="B61" s="15">
        <f>SUM(B4:B59)</f>
        <v>32658532</v>
      </c>
      <c r="C61" s="15">
        <f t="shared" ref="C61:F61" si="7">SUM(C4:C59)</f>
        <v>24499529</v>
      </c>
      <c r="D61" s="15">
        <f t="shared" si="7"/>
        <v>57158061</v>
      </c>
      <c r="E61" s="15">
        <f t="shared" si="7"/>
        <v>19464597</v>
      </c>
      <c r="F61" s="15">
        <f t="shared" si="7"/>
        <v>14173183</v>
      </c>
      <c r="G61" s="15">
        <f>SUM(G4:G59)</f>
        <v>33637780</v>
      </c>
      <c r="H61" s="16">
        <f t="shared" si="6"/>
        <v>-40.399657277920511</v>
      </c>
      <c r="I61" s="16">
        <f t="shared" si="6"/>
        <v>-42.149161316529799</v>
      </c>
      <c r="J61" s="16">
        <f t="shared" si="6"/>
        <v>-41.149543193916251</v>
      </c>
    </row>
    <row r="62" spans="1:10" x14ac:dyDescent="0.25">
      <c r="A62" s="11" t="s">
        <v>61</v>
      </c>
      <c r="B62" s="12"/>
      <c r="C62" s="12"/>
      <c r="D62" s="12">
        <v>213611</v>
      </c>
      <c r="E62" s="12"/>
      <c r="F62" s="12"/>
      <c r="G62" s="12">
        <v>33894</v>
      </c>
      <c r="H62" s="13"/>
      <c r="I62" s="13"/>
      <c r="J62" s="13">
        <f t="shared" ref="J62:J63" si="8">+IFERROR(((G62-D62)/D62)*100,0)</f>
        <v>-84.132839600956871</v>
      </c>
    </row>
    <row r="63" spans="1:10" x14ac:dyDescent="0.25">
      <c r="A63" s="11" t="s">
        <v>62</v>
      </c>
      <c r="B63" s="12"/>
      <c r="C63" s="12"/>
      <c r="D63" s="32">
        <v>2592</v>
      </c>
      <c r="E63" s="12"/>
      <c r="F63" s="12"/>
      <c r="G63" s="12">
        <v>75</v>
      </c>
      <c r="H63" s="13"/>
      <c r="I63" s="13"/>
      <c r="J63" s="13">
        <f t="shared" si="8"/>
        <v>-97.106481481481481</v>
      </c>
    </row>
    <row r="64" spans="1:10" ht="15.75" thickBot="1" x14ac:dyDescent="0.3">
      <c r="A64" s="18" t="s">
        <v>63</v>
      </c>
      <c r="B64" s="19"/>
      <c r="C64" s="19"/>
      <c r="D64" s="19">
        <f>+D62+D63</f>
        <v>216203</v>
      </c>
      <c r="E64" s="19"/>
      <c r="F64" s="19"/>
      <c r="G64" s="19">
        <f>+G62+G63</f>
        <v>33969</v>
      </c>
      <c r="H64" s="57">
        <f>+IFERROR(((G64-D64)/D64)*100,0)</f>
        <v>-84.288377127051888</v>
      </c>
      <c r="I64" s="57"/>
      <c r="J64" s="58"/>
    </row>
    <row r="65" spans="1:10" ht="15.75" thickBot="1" x14ac:dyDescent="0.3">
      <c r="A65" s="20" t="s">
        <v>64</v>
      </c>
      <c r="B65" s="33"/>
      <c r="C65" s="33"/>
      <c r="D65" s="33">
        <f>+D61+D64</f>
        <v>57374264</v>
      </c>
      <c r="E65" s="21"/>
      <c r="F65" s="21"/>
      <c r="G65" s="21">
        <f>+G61+G64</f>
        <v>33671749</v>
      </c>
      <c r="H65" s="61">
        <f>+IFERROR(((G65-D65)/D65)*100,0)</f>
        <v>-41.312102931725626</v>
      </c>
      <c r="I65" s="61"/>
      <c r="J65" s="62"/>
    </row>
    <row r="66" spans="1:10" ht="49.5" customHeight="1" x14ac:dyDescent="0.25">
      <c r="A66" s="48" t="s">
        <v>73</v>
      </c>
      <c r="B66" s="48"/>
      <c r="C66" s="48"/>
      <c r="D66" s="48"/>
      <c r="E66" s="48"/>
      <c r="F66" s="48"/>
      <c r="G66" s="48"/>
      <c r="H66" s="48"/>
      <c r="I66" s="48"/>
      <c r="J66" s="48"/>
    </row>
    <row r="67" spans="1:10" x14ac:dyDescent="0.25">
      <c r="A67" s="41" t="s">
        <v>74</v>
      </c>
    </row>
  </sheetData>
  <mergeCells count="8">
    <mergeCell ref="H65:J65"/>
    <mergeCell ref="A66:J66"/>
    <mergeCell ref="A1:J1"/>
    <mergeCell ref="A2:A3"/>
    <mergeCell ref="B2:D2"/>
    <mergeCell ref="E2:G2"/>
    <mergeCell ref="H2:J2"/>
    <mergeCell ref="H64:J64"/>
  </mergeCells>
  <conditionalFormatting sqref="H8:J59">
    <cfRule type="cellIs" dxfId="17" priority="1" operator="equal">
      <formula>0</formula>
    </cfRule>
  </conditionalFormatting>
  <conditionalFormatting sqref="H4:J5">
    <cfRule type="cellIs" dxfId="16" priority="5" operator="equal">
      <formula>0</formula>
    </cfRule>
  </conditionalFormatting>
  <conditionalFormatting sqref="B4:G5">
    <cfRule type="cellIs" dxfId="15" priority="6" operator="equal">
      <formula>0</formula>
    </cfRule>
  </conditionalFormatting>
  <conditionalFormatting sqref="B6:G7">
    <cfRule type="cellIs" dxfId="14" priority="4" operator="equal">
      <formula>0</formula>
    </cfRule>
  </conditionalFormatting>
  <conditionalFormatting sqref="H6:J7">
    <cfRule type="cellIs" dxfId="13" priority="3" operator="equal">
      <formula>0</formula>
    </cfRule>
  </conditionalFormatting>
  <conditionalFormatting sqref="B8:G59">
    <cfRule type="cellIs" dxfId="12"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1" orientation="portrait" verticalDpi="597" r:id="rId1"/>
  <ignoredErrors>
    <ignoredError sqref="D5 G5 G5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zoomScale="80" zoomScaleNormal="80" workbookViewId="0">
      <selection activeCell="D14" sqref="D14"/>
    </sheetView>
  </sheetViews>
  <sheetFormatPr defaultRowHeight="15" x14ac:dyDescent="0.25"/>
  <cols>
    <col min="1" max="1" width="34" bestFit="1" customWidth="1"/>
    <col min="2" max="10" width="14.28515625" customWidth="1"/>
  </cols>
  <sheetData>
    <row r="1" spans="1:10" ht="24.75" customHeight="1" x14ac:dyDescent="0.25">
      <c r="A1" s="49" t="s">
        <v>65</v>
      </c>
      <c r="B1" s="50"/>
      <c r="C1" s="50"/>
      <c r="D1" s="50"/>
      <c r="E1" s="50"/>
      <c r="F1" s="50"/>
      <c r="G1" s="50"/>
      <c r="H1" s="50"/>
      <c r="I1" s="50"/>
      <c r="J1" s="51"/>
    </row>
    <row r="2" spans="1:10" ht="27" customHeight="1" x14ac:dyDescent="0.25">
      <c r="A2" s="63" t="s">
        <v>1</v>
      </c>
      <c r="B2" s="54" t="s">
        <v>76</v>
      </c>
      <c r="C2" s="54"/>
      <c r="D2" s="54"/>
      <c r="E2" s="54" t="s">
        <v>77</v>
      </c>
      <c r="F2" s="54"/>
      <c r="G2" s="54"/>
      <c r="H2" s="55" t="s">
        <v>75</v>
      </c>
      <c r="I2" s="55"/>
      <c r="J2" s="56"/>
    </row>
    <row r="3" spans="1:10" x14ac:dyDescent="0.25">
      <c r="A3" s="64"/>
      <c r="B3" s="1" t="s">
        <v>2</v>
      </c>
      <c r="C3" s="1" t="s">
        <v>3</v>
      </c>
      <c r="D3" s="1" t="s">
        <v>4</v>
      </c>
      <c r="E3" s="1" t="s">
        <v>2</v>
      </c>
      <c r="F3" s="1" t="s">
        <v>3</v>
      </c>
      <c r="G3" s="1" t="s">
        <v>4</v>
      </c>
      <c r="H3" s="1" t="s">
        <v>2</v>
      </c>
      <c r="I3" s="1" t="s">
        <v>3</v>
      </c>
      <c r="J3" s="2" t="s">
        <v>4</v>
      </c>
    </row>
    <row r="4" spans="1:10" x14ac:dyDescent="0.25">
      <c r="A4" s="10" t="s">
        <v>5</v>
      </c>
      <c r="B4" s="3">
        <v>27711</v>
      </c>
      <c r="C4" s="3">
        <v>81943</v>
      </c>
      <c r="D4" s="3">
        <f>SUM(B4:C4)</f>
        <v>109654</v>
      </c>
      <c r="E4" s="3">
        <v>74</v>
      </c>
      <c r="F4" s="3">
        <v>6352</v>
      </c>
      <c r="G4" s="3">
        <f>SUM(E4:F4)</f>
        <v>6426</v>
      </c>
      <c r="H4" s="4"/>
      <c r="I4" s="4"/>
      <c r="J4" s="5"/>
    </row>
    <row r="5" spans="1:10" x14ac:dyDescent="0.25">
      <c r="A5" s="6" t="s">
        <v>70</v>
      </c>
      <c r="B5" s="7">
        <v>7730</v>
      </c>
      <c r="C5" s="7">
        <v>21419</v>
      </c>
      <c r="D5" s="7">
        <f>+B5+C5</f>
        <v>29149</v>
      </c>
      <c r="E5" s="7">
        <v>21556</v>
      </c>
      <c r="F5" s="7">
        <v>64238</v>
      </c>
      <c r="G5" s="7">
        <f>+E5+F5</f>
        <v>85794</v>
      </c>
      <c r="H5" s="8"/>
      <c r="I5" s="8"/>
      <c r="J5" s="9"/>
    </row>
    <row r="6" spans="1:10" x14ac:dyDescent="0.25">
      <c r="A6" s="10" t="s">
        <v>54</v>
      </c>
      <c r="B6" s="3">
        <v>42049</v>
      </c>
      <c r="C6" s="3">
        <v>29462</v>
      </c>
      <c r="D6" s="3">
        <f t="shared" ref="D6:D59" si="0">SUM(B6:C6)</f>
        <v>71511</v>
      </c>
      <c r="E6" s="3">
        <v>27955</v>
      </c>
      <c r="F6" s="3">
        <v>19142</v>
      </c>
      <c r="G6" s="3">
        <f t="shared" ref="G6:G59" si="1">SUM(E6:F6)</f>
        <v>47097</v>
      </c>
      <c r="H6" s="4">
        <f t="shared" ref="H6:H59" si="2">+IFERROR(((E6-B6)/B6)*100,)</f>
        <v>-33.518038478917454</v>
      </c>
      <c r="I6" s="4">
        <f t="shared" ref="I6:I59" si="3">+IFERROR(((F6-C6)/C6)*100,)</f>
        <v>-35.028171882424822</v>
      </c>
      <c r="J6" s="5">
        <f t="shared" ref="J6:J59" si="4">+IFERROR(((G6-D6)/D6)*100,)</f>
        <v>-34.14020220665352</v>
      </c>
    </row>
    <row r="7" spans="1:10" x14ac:dyDescent="0.25">
      <c r="A7" s="6" t="s">
        <v>6</v>
      </c>
      <c r="B7" s="7">
        <v>26044</v>
      </c>
      <c r="C7" s="7">
        <v>5355</v>
      </c>
      <c r="D7" s="7">
        <f t="shared" si="0"/>
        <v>31399</v>
      </c>
      <c r="E7" s="7">
        <v>14587</v>
      </c>
      <c r="F7" s="7">
        <v>3326</v>
      </c>
      <c r="G7" s="7">
        <f t="shared" si="1"/>
        <v>17913</v>
      </c>
      <c r="H7" s="8">
        <f t="shared" si="2"/>
        <v>-43.990938411918293</v>
      </c>
      <c r="I7" s="8">
        <f t="shared" si="3"/>
        <v>-37.889822595704949</v>
      </c>
      <c r="J7" s="9">
        <f t="shared" si="4"/>
        <v>-42.950412433516995</v>
      </c>
    </row>
    <row r="8" spans="1:10" x14ac:dyDescent="0.25">
      <c r="A8" s="10" t="s">
        <v>7</v>
      </c>
      <c r="B8" s="3">
        <v>19358</v>
      </c>
      <c r="C8" s="3">
        <v>3532</v>
      </c>
      <c r="D8" s="3">
        <f t="shared" si="0"/>
        <v>22890</v>
      </c>
      <c r="E8" s="3">
        <v>12175</v>
      </c>
      <c r="F8" s="3">
        <v>2803</v>
      </c>
      <c r="G8" s="3">
        <f t="shared" si="1"/>
        <v>14978</v>
      </c>
      <c r="H8" s="4">
        <f t="shared" si="2"/>
        <v>-37.106106002686232</v>
      </c>
      <c r="I8" s="4">
        <f t="shared" si="3"/>
        <v>-20.639864099660247</v>
      </c>
      <c r="J8" s="5">
        <f t="shared" si="4"/>
        <v>-34.565312363477503</v>
      </c>
    </row>
    <row r="9" spans="1:10" x14ac:dyDescent="0.25">
      <c r="A9" s="6" t="s">
        <v>8</v>
      </c>
      <c r="B9" s="7">
        <v>13807</v>
      </c>
      <c r="C9" s="7">
        <v>18157</v>
      </c>
      <c r="D9" s="7">
        <f t="shared" si="0"/>
        <v>31964</v>
      </c>
      <c r="E9" s="7">
        <v>8740</v>
      </c>
      <c r="F9" s="7">
        <v>8074</v>
      </c>
      <c r="G9" s="7">
        <f t="shared" si="1"/>
        <v>16814</v>
      </c>
      <c r="H9" s="8">
        <f t="shared" si="2"/>
        <v>-36.698775983196931</v>
      </c>
      <c r="I9" s="8">
        <f t="shared" si="3"/>
        <v>-55.532301591672628</v>
      </c>
      <c r="J9" s="9">
        <f t="shared" si="4"/>
        <v>-47.397071705668878</v>
      </c>
    </row>
    <row r="10" spans="1:10" x14ac:dyDescent="0.25">
      <c r="A10" s="10" t="s">
        <v>55</v>
      </c>
      <c r="B10" s="3">
        <v>902</v>
      </c>
      <c r="C10" s="3">
        <v>376</v>
      </c>
      <c r="D10" s="3">
        <f t="shared" si="0"/>
        <v>1278</v>
      </c>
      <c r="E10" s="3">
        <v>554</v>
      </c>
      <c r="F10" s="3">
        <v>102</v>
      </c>
      <c r="G10" s="3">
        <f t="shared" si="1"/>
        <v>656</v>
      </c>
      <c r="H10" s="4">
        <f t="shared" si="2"/>
        <v>-38.580931263858091</v>
      </c>
      <c r="I10" s="4">
        <f t="shared" si="3"/>
        <v>-72.872340425531917</v>
      </c>
      <c r="J10" s="5">
        <f t="shared" si="4"/>
        <v>-48.669796557120499</v>
      </c>
    </row>
    <row r="11" spans="1:10" x14ac:dyDescent="0.25">
      <c r="A11" s="6" t="s">
        <v>9</v>
      </c>
      <c r="B11" s="7">
        <v>1885</v>
      </c>
      <c r="C11" s="7">
        <v>960</v>
      </c>
      <c r="D11" s="7">
        <f t="shared" si="0"/>
        <v>2845</v>
      </c>
      <c r="E11" s="7">
        <v>1175</v>
      </c>
      <c r="F11" s="7">
        <v>47</v>
      </c>
      <c r="G11" s="7">
        <f t="shared" si="1"/>
        <v>1222</v>
      </c>
      <c r="H11" s="8">
        <f t="shared" si="2"/>
        <v>-37.665782493368702</v>
      </c>
      <c r="I11" s="8">
        <f t="shared" si="3"/>
        <v>-95.104166666666671</v>
      </c>
      <c r="J11" s="9">
        <f t="shared" si="4"/>
        <v>-57.04745166959578</v>
      </c>
    </row>
    <row r="12" spans="1:10" x14ac:dyDescent="0.25">
      <c r="A12" s="10" t="s">
        <v>10</v>
      </c>
      <c r="B12" s="3">
        <v>2950</v>
      </c>
      <c r="C12" s="3">
        <v>394</v>
      </c>
      <c r="D12" s="3">
        <f t="shared" si="0"/>
        <v>3344</v>
      </c>
      <c r="E12" s="3">
        <v>1469</v>
      </c>
      <c r="F12" s="3">
        <v>0</v>
      </c>
      <c r="G12" s="3">
        <f t="shared" si="1"/>
        <v>1469</v>
      </c>
      <c r="H12" s="4">
        <f t="shared" si="2"/>
        <v>-50.20338983050847</v>
      </c>
      <c r="I12" s="4">
        <f t="shared" si="3"/>
        <v>-100</v>
      </c>
      <c r="J12" s="5">
        <f t="shared" si="4"/>
        <v>-56.070574162679421</v>
      </c>
    </row>
    <row r="13" spans="1:10" x14ac:dyDescent="0.25">
      <c r="A13" s="6" t="s">
        <v>11</v>
      </c>
      <c r="B13" s="7">
        <v>9090</v>
      </c>
      <c r="C13" s="7">
        <v>1908</v>
      </c>
      <c r="D13" s="7">
        <f t="shared" si="0"/>
        <v>10998</v>
      </c>
      <c r="E13" s="7">
        <v>5958</v>
      </c>
      <c r="F13" s="7">
        <v>1021</v>
      </c>
      <c r="G13" s="7">
        <f t="shared" si="1"/>
        <v>6979</v>
      </c>
      <c r="H13" s="8">
        <f t="shared" si="2"/>
        <v>-34.455445544554451</v>
      </c>
      <c r="I13" s="8">
        <f t="shared" si="3"/>
        <v>-46.488469601677153</v>
      </c>
      <c r="J13" s="9">
        <f t="shared" si="4"/>
        <v>-36.543007819603559</v>
      </c>
    </row>
    <row r="14" spans="1:10" x14ac:dyDescent="0.25">
      <c r="A14" s="10" t="s">
        <v>12</v>
      </c>
      <c r="B14" s="3">
        <v>6210</v>
      </c>
      <c r="C14" s="3">
        <v>286</v>
      </c>
      <c r="D14" s="3">
        <f t="shared" si="0"/>
        <v>6496</v>
      </c>
      <c r="E14" s="3">
        <v>4016</v>
      </c>
      <c r="F14" s="3">
        <v>122</v>
      </c>
      <c r="G14" s="3">
        <f t="shared" si="1"/>
        <v>4138</v>
      </c>
      <c r="H14" s="4">
        <f t="shared" si="2"/>
        <v>-35.330112721417066</v>
      </c>
      <c r="I14" s="4">
        <f t="shared" si="3"/>
        <v>-57.342657342657347</v>
      </c>
      <c r="J14" s="5">
        <f t="shared" si="4"/>
        <v>-36.299261083743843</v>
      </c>
    </row>
    <row r="15" spans="1:10" x14ac:dyDescent="0.25">
      <c r="A15" s="6" t="s">
        <v>13</v>
      </c>
      <c r="B15" s="7">
        <v>2176</v>
      </c>
      <c r="C15" s="7">
        <v>44</v>
      </c>
      <c r="D15" s="7">
        <f t="shared" si="0"/>
        <v>2220</v>
      </c>
      <c r="E15" s="7">
        <v>1108</v>
      </c>
      <c r="F15" s="7">
        <v>12</v>
      </c>
      <c r="G15" s="7">
        <f t="shared" si="1"/>
        <v>1120</v>
      </c>
      <c r="H15" s="8">
        <f t="shared" si="2"/>
        <v>-49.080882352941174</v>
      </c>
      <c r="I15" s="8">
        <f t="shared" si="3"/>
        <v>-72.727272727272734</v>
      </c>
      <c r="J15" s="9">
        <f t="shared" si="4"/>
        <v>-49.549549549549546</v>
      </c>
    </row>
    <row r="16" spans="1:10" x14ac:dyDescent="0.25">
      <c r="A16" s="10" t="s">
        <v>14</v>
      </c>
      <c r="B16" s="3">
        <v>4659</v>
      </c>
      <c r="C16" s="3">
        <v>606</v>
      </c>
      <c r="D16" s="3">
        <f t="shared" si="0"/>
        <v>5265</v>
      </c>
      <c r="E16" s="3">
        <v>3343</v>
      </c>
      <c r="F16" s="3">
        <v>491</v>
      </c>
      <c r="G16" s="3">
        <f t="shared" si="1"/>
        <v>3834</v>
      </c>
      <c r="H16" s="4">
        <f t="shared" si="2"/>
        <v>-28.246404807898688</v>
      </c>
      <c r="I16" s="4">
        <f t="shared" si="3"/>
        <v>-18.976897689768975</v>
      </c>
      <c r="J16" s="5">
        <f t="shared" si="4"/>
        <v>-27.179487179487179</v>
      </c>
    </row>
    <row r="17" spans="1:10" x14ac:dyDescent="0.25">
      <c r="A17" s="6" t="s">
        <v>15</v>
      </c>
      <c r="B17" s="7">
        <v>494</v>
      </c>
      <c r="C17" s="7">
        <v>7</v>
      </c>
      <c r="D17" s="7">
        <f t="shared" si="0"/>
        <v>501</v>
      </c>
      <c r="E17" s="7">
        <v>365</v>
      </c>
      <c r="F17" s="7">
        <v>9</v>
      </c>
      <c r="G17" s="7">
        <f t="shared" si="1"/>
        <v>374</v>
      </c>
      <c r="H17" s="8">
        <f t="shared" si="2"/>
        <v>-26.113360323886642</v>
      </c>
      <c r="I17" s="8">
        <f t="shared" si="3"/>
        <v>28.571428571428569</v>
      </c>
      <c r="J17" s="9">
        <f t="shared" si="4"/>
        <v>-25.349301397205586</v>
      </c>
    </row>
    <row r="18" spans="1:10" x14ac:dyDescent="0.25">
      <c r="A18" s="10" t="s">
        <v>16</v>
      </c>
      <c r="B18" s="3">
        <v>707</v>
      </c>
      <c r="C18" s="3">
        <v>0</v>
      </c>
      <c r="D18" s="3">
        <f t="shared" si="0"/>
        <v>707</v>
      </c>
      <c r="E18" s="3">
        <v>479</v>
      </c>
      <c r="F18" s="3">
        <v>2</v>
      </c>
      <c r="G18" s="3">
        <f t="shared" si="1"/>
        <v>481</v>
      </c>
      <c r="H18" s="4">
        <f t="shared" si="2"/>
        <v>-32.248939179632245</v>
      </c>
      <c r="I18" s="4">
        <f t="shared" si="3"/>
        <v>0</v>
      </c>
      <c r="J18" s="5">
        <f t="shared" si="4"/>
        <v>-31.966053748231964</v>
      </c>
    </row>
    <row r="19" spans="1:10" x14ac:dyDescent="0.25">
      <c r="A19" s="6" t="s">
        <v>17</v>
      </c>
      <c r="B19" s="7">
        <v>406</v>
      </c>
      <c r="C19" s="7">
        <v>33</v>
      </c>
      <c r="D19" s="7">
        <f t="shared" si="0"/>
        <v>439</v>
      </c>
      <c r="E19" s="7">
        <v>241</v>
      </c>
      <c r="F19" s="7">
        <v>24</v>
      </c>
      <c r="G19" s="7">
        <f t="shared" si="1"/>
        <v>265</v>
      </c>
      <c r="H19" s="8">
        <f t="shared" si="2"/>
        <v>-40.64039408866995</v>
      </c>
      <c r="I19" s="8">
        <f t="shared" si="3"/>
        <v>-27.27272727272727</v>
      </c>
      <c r="J19" s="9">
        <f t="shared" si="4"/>
        <v>-39.635535307517081</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520</v>
      </c>
      <c r="C21" s="7">
        <v>22</v>
      </c>
      <c r="D21" s="7">
        <f t="shared" si="0"/>
        <v>542</v>
      </c>
      <c r="E21" s="7">
        <v>279</v>
      </c>
      <c r="F21" s="7">
        <v>21</v>
      </c>
      <c r="G21" s="7">
        <f t="shared" si="1"/>
        <v>300</v>
      </c>
      <c r="H21" s="8">
        <f t="shared" si="2"/>
        <v>-46.346153846153847</v>
      </c>
      <c r="I21" s="8">
        <f t="shared" si="3"/>
        <v>-4.5454545454545459</v>
      </c>
      <c r="J21" s="9">
        <f t="shared" si="4"/>
        <v>-44.649446494464947</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1223</v>
      </c>
      <c r="C23" s="7">
        <v>2</v>
      </c>
      <c r="D23" s="7">
        <f t="shared" si="0"/>
        <v>1225</v>
      </c>
      <c r="E23" s="7">
        <v>762</v>
      </c>
      <c r="F23" s="7">
        <v>6</v>
      </c>
      <c r="G23" s="7">
        <f t="shared" si="1"/>
        <v>768</v>
      </c>
      <c r="H23" s="8">
        <f t="shared" si="2"/>
        <v>-37.694194603434177</v>
      </c>
      <c r="I23" s="8">
        <f t="shared" si="3"/>
        <v>200</v>
      </c>
      <c r="J23" s="9">
        <f t="shared" si="4"/>
        <v>-37.306122448979586</v>
      </c>
    </row>
    <row r="24" spans="1:10" x14ac:dyDescent="0.25">
      <c r="A24" s="10" t="s">
        <v>21</v>
      </c>
      <c r="B24" s="3">
        <v>446</v>
      </c>
      <c r="C24" s="3">
        <v>4</v>
      </c>
      <c r="D24" s="3">
        <f t="shared" si="0"/>
        <v>450</v>
      </c>
      <c r="E24" s="3">
        <v>352</v>
      </c>
      <c r="F24" s="3">
        <v>0</v>
      </c>
      <c r="G24" s="3">
        <f t="shared" si="1"/>
        <v>352</v>
      </c>
      <c r="H24" s="4">
        <f t="shared" si="2"/>
        <v>-21.076233183856502</v>
      </c>
      <c r="I24" s="4">
        <f t="shared" si="3"/>
        <v>-100</v>
      </c>
      <c r="J24" s="5">
        <f t="shared" si="4"/>
        <v>-21.777777777777775</v>
      </c>
    </row>
    <row r="25" spans="1:10" x14ac:dyDescent="0.25">
      <c r="A25" s="6" t="s">
        <v>22</v>
      </c>
      <c r="B25" s="7">
        <v>551</v>
      </c>
      <c r="C25" s="7">
        <v>46</v>
      </c>
      <c r="D25" s="7">
        <f t="shared" si="0"/>
        <v>597</v>
      </c>
      <c r="E25" s="7">
        <v>475</v>
      </c>
      <c r="F25" s="7">
        <v>69</v>
      </c>
      <c r="G25" s="7">
        <f t="shared" si="1"/>
        <v>544</v>
      </c>
      <c r="H25" s="8">
        <f t="shared" si="2"/>
        <v>-13.793103448275861</v>
      </c>
      <c r="I25" s="8">
        <f t="shared" si="3"/>
        <v>50</v>
      </c>
      <c r="J25" s="9">
        <f t="shared" si="4"/>
        <v>-8.8777219430485754</v>
      </c>
    </row>
    <row r="26" spans="1:10" x14ac:dyDescent="0.25">
      <c r="A26" s="10" t="s">
        <v>23</v>
      </c>
      <c r="B26" s="3">
        <v>274</v>
      </c>
      <c r="C26" s="3">
        <v>10</v>
      </c>
      <c r="D26" s="3">
        <f t="shared" si="0"/>
        <v>284</v>
      </c>
      <c r="E26" s="3">
        <v>187</v>
      </c>
      <c r="F26" s="3">
        <v>8</v>
      </c>
      <c r="G26" s="3">
        <f t="shared" si="1"/>
        <v>195</v>
      </c>
      <c r="H26" s="4">
        <f t="shared" si="2"/>
        <v>-31.751824817518248</v>
      </c>
      <c r="I26" s="4">
        <f t="shared" si="3"/>
        <v>-20</v>
      </c>
      <c r="J26" s="5">
        <f t="shared" si="4"/>
        <v>-31.338028169014088</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1212</v>
      </c>
      <c r="C28" s="3">
        <v>239</v>
      </c>
      <c r="D28" s="3">
        <f t="shared" si="0"/>
        <v>1451</v>
      </c>
      <c r="E28" s="3">
        <v>906</v>
      </c>
      <c r="F28" s="3">
        <v>43</v>
      </c>
      <c r="G28" s="3">
        <f t="shared" si="1"/>
        <v>949</v>
      </c>
      <c r="H28" s="4">
        <f t="shared" si="2"/>
        <v>-25.247524752475247</v>
      </c>
      <c r="I28" s="4">
        <f t="shared" si="3"/>
        <v>-82.008368200836827</v>
      </c>
      <c r="J28" s="5">
        <f t="shared" si="4"/>
        <v>-34.596829772570644</v>
      </c>
    </row>
    <row r="29" spans="1:10" x14ac:dyDescent="0.25">
      <c r="A29" s="6" t="s">
        <v>26</v>
      </c>
      <c r="B29" s="7">
        <v>3448</v>
      </c>
      <c r="C29" s="7">
        <v>109</v>
      </c>
      <c r="D29" s="7">
        <f t="shared" si="0"/>
        <v>3557</v>
      </c>
      <c r="E29" s="7">
        <v>2460</v>
      </c>
      <c r="F29" s="7">
        <v>70</v>
      </c>
      <c r="G29" s="7">
        <f t="shared" si="1"/>
        <v>2530</v>
      </c>
      <c r="H29" s="8">
        <f t="shared" si="2"/>
        <v>-28.654292343387471</v>
      </c>
      <c r="I29" s="8">
        <f t="shared" si="3"/>
        <v>-35.779816513761467</v>
      </c>
      <c r="J29" s="9">
        <f t="shared" si="4"/>
        <v>-28.872645487770594</v>
      </c>
    </row>
    <row r="30" spans="1:10" x14ac:dyDescent="0.25">
      <c r="A30" s="10" t="s">
        <v>27</v>
      </c>
      <c r="B30" s="3">
        <v>1759</v>
      </c>
      <c r="C30" s="3">
        <v>35</v>
      </c>
      <c r="D30" s="3">
        <f t="shared" si="0"/>
        <v>1794</v>
      </c>
      <c r="E30" s="3">
        <v>1243</v>
      </c>
      <c r="F30" s="3">
        <v>20</v>
      </c>
      <c r="G30" s="3">
        <f t="shared" si="1"/>
        <v>1263</v>
      </c>
      <c r="H30" s="4">
        <f t="shared" si="2"/>
        <v>-29.334849346219443</v>
      </c>
      <c r="I30" s="4">
        <f t="shared" si="3"/>
        <v>-42.857142857142854</v>
      </c>
      <c r="J30" s="5">
        <f t="shared" si="4"/>
        <v>-29.598662207357862</v>
      </c>
    </row>
    <row r="31" spans="1:10" x14ac:dyDescent="0.25">
      <c r="A31" s="6" t="s">
        <v>28</v>
      </c>
      <c r="B31" s="7">
        <v>897</v>
      </c>
      <c r="C31" s="7">
        <v>2</v>
      </c>
      <c r="D31" s="7">
        <f t="shared" si="0"/>
        <v>899</v>
      </c>
      <c r="E31" s="7">
        <v>562</v>
      </c>
      <c r="F31" s="7">
        <v>3</v>
      </c>
      <c r="G31" s="7">
        <f t="shared" si="1"/>
        <v>565</v>
      </c>
      <c r="H31" s="8">
        <f t="shared" si="2"/>
        <v>-37.346711259754741</v>
      </c>
      <c r="I31" s="8">
        <f t="shared" si="3"/>
        <v>50</v>
      </c>
      <c r="J31" s="9">
        <f t="shared" si="4"/>
        <v>-37.152391546162399</v>
      </c>
    </row>
    <row r="32" spans="1:10" x14ac:dyDescent="0.25">
      <c r="A32" s="10" t="s">
        <v>57</v>
      </c>
      <c r="B32" s="3">
        <v>4</v>
      </c>
      <c r="C32" s="3">
        <v>143</v>
      </c>
      <c r="D32" s="3">
        <f t="shared" si="0"/>
        <v>147</v>
      </c>
      <c r="E32" s="3">
        <v>0</v>
      </c>
      <c r="F32" s="3">
        <v>74</v>
      </c>
      <c r="G32" s="3">
        <f t="shared" si="1"/>
        <v>74</v>
      </c>
      <c r="H32" s="4">
        <f t="shared" si="2"/>
        <v>-100</v>
      </c>
      <c r="I32" s="4">
        <f t="shared" si="3"/>
        <v>-48.251748251748253</v>
      </c>
      <c r="J32" s="5">
        <f t="shared" si="4"/>
        <v>-49.65986394557823</v>
      </c>
    </row>
    <row r="33" spans="1:10" x14ac:dyDescent="0.25">
      <c r="A33" s="6" t="s">
        <v>69</v>
      </c>
      <c r="B33" s="7">
        <v>297</v>
      </c>
      <c r="C33" s="7">
        <v>0</v>
      </c>
      <c r="D33" s="7">
        <f t="shared" si="0"/>
        <v>297</v>
      </c>
      <c r="E33" s="7">
        <v>150</v>
      </c>
      <c r="F33" s="7">
        <v>0</v>
      </c>
      <c r="G33" s="7">
        <f t="shared" si="1"/>
        <v>150</v>
      </c>
      <c r="H33" s="8">
        <f t="shared" si="2"/>
        <v>-49.494949494949495</v>
      </c>
      <c r="I33" s="8">
        <f t="shared" si="3"/>
        <v>0</v>
      </c>
      <c r="J33" s="9">
        <f t="shared" si="4"/>
        <v>-49.494949494949495</v>
      </c>
    </row>
    <row r="34" spans="1:10" x14ac:dyDescent="0.25">
      <c r="A34" s="10" t="s">
        <v>29</v>
      </c>
      <c r="B34" s="3">
        <v>2260</v>
      </c>
      <c r="C34" s="3">
        <v>583</v>
      </c>
      <c r="D34" s="3">
        <f t="shared" si="0"/>
        <v>2843</v>
      </c>
      <c r="E34" s="3">
        <v>1600</v>
      </c>
      <c r="F34" s="3">
        <v>372</v>
      </c>
      <c r="G34" s="3">
        <f t="shared" si="1"/>
        <v>1972</v>
      </c>
      <c r="H34" s="4">
        <f t="shared" si="2"/>
        <v>-29.20353982300885</v>
      </c>
      <c r="I34" s="4">
        <f t="shared" si="3"/>
        <v>-36.192109777015432</v>
      </c>
      <c r="J34" s="5">
        <f t="shared" si="4"/>
        <v>-30.63665142455153</v>
      </c>
    </row>
    <row r="35" spans="1:10" x14ac:dyDescent="0.25">
      <c r="A35" s="6" t="s">
        <v>68</v>
      </c>
      <c r="B35" s="7">
        <v>567</v>
      </c>
      <c r="C35" s="7">
        <v>0</v>
      </c>
      <c r="D35" s="7">
        <f t="shared" si="0"/>
        <v>567</v>
      </c>
      <c r="E35" s="7">
        <v>341</v>
      </c>
      <c r="F35" s="7">
        <v>2</v>
      </c>
      <c r="G35" s="7">
        <f t="shared" si="1"/>
        <v>343</v>
      </c>
      <c r="H35" s="8">
        <f t="shared" si="2"/>
        <v>-39.85890652557319</v>
      </c>
      <c r="I35" s="8">
        <f t="shared" si="3"/>
        <v>0</v>
      </c>
      <c r="J35" s="9">
        <f t="shared" si="4"/>
        <v>-39.506172839506171</v>
      </c>
    </row>
    <row r="36" spans="1:10" x14ac:dyDescent="0.25">
      <c r="A36" s="10" t="s">
        <v>30</v>
      </c>
      <c r="B36" s="3">
        <v>214</v>
      </c>
      <c r="C36" s="3">
        <v>161</v>
      </c>
      <c r="D36" s="3">
        <f t="shared" si="0"/>
        <v>375</v>
      </c>
      <c r="E36" s="3">
        <v>142</v>
      </c>
      <c r="F36" s="3">
        <v>36</v>
      </c>
      <c r="G36" s="3">
        <f t="shared" si="1"/>
        <v>178</v>
      </c>
      <c r="H36" s="4">
        <f t="shared" si="2"/>
        <v>-33.644859813084111</v>
      </c>
      <c r="I36" s="4">
        <f t="shared" si="3"/>
        <v>-77.639751552795033</v>
      </c>
      <c r="J36" s="5">
        <f t="shared" si="4"/>
        <v>-52.533333333333331</v>
      </c>
    </row>
    <row r="37" spans="1:10" x14ac:dyDescent="0.25">
      <c r="A37" s="6" t="s">
        <v>31</v>
      </c>
      <c r="B37" s="7">
        <v>630</v>
      </c>
      <c r="C37" s="7">
        <v>0</v>
      </c>
      <c r="D37" s="7">
        <f t="shared" si="0"/>
        <v>630</v>
      </c>
      <c r="E37" s="7">
        <v>427</v>
      </c>
      <c r="F37" s="7">
        <v>4</v>
      </c>
      <c r="G37" s="7">
        <f t="shared" si="1"/>
        <v>431</v>
      </c>
      <c r="H37" s="8">
        <f t="shared" si="2"/>
        <v>-32.222222222222221</v>
      </c>
      <c r="I37" s="8">
        <f t="shared" si="3"/>
        <v>0</v>
      </c>
      <c r="J37" s="9">
        <f t="shared" si="4"/>
        <v>-31.587301587301585</v>
      </c>
    </row>
    <row r="38" spans="1:10" x14ac:dyDescent="0.25">
      <c r="A38" s="10" t="s">
        <v>32</v>
      </c>
      <c r="B38" s="3">
        <v>1197</v>
      </c>
      <c r="C38" s="3">
        <v>1</v>
      </c>
      <c r="D38" s="3">
        <f t="shared" si="0"/>
        <v>1198</v>
      </c>
      <c r="E38" s="3">
        <v>869</v>
      </c>
      <c r="F38" s="3">
        <v>0</v>
      </c>
      <c r="G38" s="3">
        <f t="shared" si="1"/>
        <v>869</v>
      </c>
      <c r="H38" s="4">
        <f t="shared" si="2"/>
        <v>-27.401837928153718</v>
      </c>
      <c r="I38" s="4">
        <f t="shared" si="3"/>
        <v>-100</v>
      </c>
      <c r="J38" s="5">
        <f t="shared" si="4"/>
        <v>-27.462437395659435</v>
      </c>
    </row>
    <row r="39" spans="1:10" x14ac:dyDescent="0.25">
      <c r="A39" s="6" t="s">
        <v>33</v>
      </c>
      <c r="B39" s="7">
        <v>139</v>
      </c>
      <c r="C39" s="7">
        <v>11</v>
      </c>
      <c r="D39" s="7">
        <f t="shared" si="0"/>
        <v>150</v>
      </c>
      <c r="E39" s="7">
        <v>113</v>
      </c>
      <c r="F39" s="7">
        <v>10</v>
      </c>
      <c r="G39" s="7">
        <f t="shared" si="1"/>
        <v>123</v>
      </c>
      <c r="H39" s="8">
        <f t="shared" si="2"/>
        <v>-18.705035971223023</v>
      </c>
      <c r="I39" s="8">
        <f t="shared" si="3"/>
        <v>-9.0909090909090917</v>
      </c>
      <c r="J39" s="9">
        <f t="shared" si="4"/>
        <v>-18</v>
      </c>
    </row>
    <row r="40" spans="1:10" x14ac:dyDescent="0.25">
      <c r="A40" s="10" t="s">
        <v>34</v>
      </c>
      <c r="B40" s="3">
        <v>3852</v>
      </c>
      <c r="C40" s="3">
        <v>550</v>
      </c>
      <c r="D40" s="3">
        <f t="shared" si="0"/>
        <v>4402</v>
      </c>
      <c r="E40" s="3">
        <v>2789</v>
      </c>
      <c r="F40" s="3">
        <v>421</v>
      </c>
      <c r="G40" s="3">
        <f t="shared" si="1"/>
        <v>3210</v>
      </c>
      <c r="H40" s="4">
        <f t="shared" si="2"/>
        <v>-27.59605399792316</v>
      </c>
      <c r="I40" s="4">
        <f t="shared" si="3"/>
        <v>-23.454545454545457</v>
      </c>
      <c r="J40" s="5">
        <f t="shared" si="4"/>
        <v>-27.078600636074512</v>
      </c>
    </row>
    <row r="41" spans="1:10" x14ac:dyDescent="0.25">
      <c r="A41" s="6" t="s">
        <v>35</v>
      </c>
      <c r="B41" s="7">
        <v>109</v>
      </c>
      <c r="C41" s="7">
        <v>7</v>
      </c>
      <c r="D41" s="7">
        <f t="shared" si="0"/>
        <v>116</v>
      </c>
      <c r="E41" s="7">
        <v>77</v>
      </c>
      <c r="F41" s="7">
        <v>6</v>
      </c>
      <c r="G41" s="7">
        <f t="shared" si="1"/>
        <v>83</v>
      </c>
      <c r="H41" s="8">
        <f t="shared" si="2"/>
        <v>-29.357798165137616</v>
      </c>
      <c r="I41" s="8">
        <f t="shared" si="3"/>
        <v>-14.285714285714285</v>
      </c>
      <c r="J41" s="9">
        <f t="shared" si="4"/>
        <v>-28.448275862068968</v>
      </c>
    </row>
    <row r="42" spans="1:10" x14ac:dyDescent="0.25">
      <c r="A42" s="10" t="s">
        <v>36</v>
      </c>
      <c r="B42" s="3">
        <v>2000</v>
      </c>
      <c r="C42" s="3">
        <v>196</v>
      </c>
      <c r="D42" s="3">
        <f t="shared" si="0"/>
        <v>2196</v>
      </c>
      <c r="E42" s="3">
        <v>1299</v>
      </c>
      <c r="F42" s="3">
        <v>153</v>
      </c>
      <c r="G42" s="3">
        <f t="shared" si="1"/>
        <v>1452</v>
      </c>
      <c r="H42" s="4">
        <f t="shared" si="2"/>
        <v>-35.049999999999997</v>
      </c>
      <c r="I42" s="4">
        <f t="shared" si="3"/>
        <v>-21.938775510204081</v>
      </c>
      <c r="J42" s="5">
        <f t="shared" si="4"/>
        <v>-33.879781420765028</v>
      </c>
    </row>
    <row r="43" spans="1:10" x14ac:dyDescent="0.25">
      <c r="A43" s="6" t="s">
        <v>37</v>
      </c>
      <c r="B43" s="7">
        <v>1554</v>
      </c>
      <c r="C43" s="7">
        <v>13</v>
      </c>
      <c r="D43" s="7">
        <f t="shared" si="0"/>
        <v>1567</v>
      </c>
      <c r="E43" s="7">
        <v>1180</v>
      </c>
      <c r="F43" s="7">
        <v>10</v>
      </c>
      <c r="G43" s="7">
        <f t="shared" si="1"/>
        <v>1190</v>
      </c>
      <c r="H43" s="8">
        <f t="shared" si="2"/>
        <v>-24.066924066924066</v>
      </c>
      <c r="I43" s="8">
        <f t="shared" si="3"/>
        <v>-23.076923076923077</v>
      </c>
      <c r="J43" s="9">
        <f t="shared" si="4"/>
        <v>-24.058710912571794</v>
      </c>
    </row>
    <row r="44" spans="1:10" x14ac:dyDescent="0.25">
      <c r="A44" s="10" t="s">
        <v>38</v>
      </c>
      <c r="B44" s="3">
        <v>1272</v>
      </c>
      <c r="C44" s="3">
        <v>4</v>
      </c>
      <c r="D44" s="3">
        <f t="shared" si="0"/>
        <v>1276</v>
      </c>
      <c r="E44" s="3">
        <v>837</v>
      </c>
      <c r="F44" s="3">
        <v>2</v>
      </c>
      <c r="G44" s="3">
        <f t="shared" si="1"/>
        <v>839</v>
      </c>
      <c r="H44" s="4">
        <f t="shared" si="2"/>
        <v>-34.198113207547173</v>
      </c>
      <c r="I44" s="4">
        <f t="shared" si="3"/>
        <v>-50</v>
      </c>
      <c r="J44" s="5">
        <f t="shared" si="4"/>
        <v>-34.247648902821318</v>
      </c>
    </row>
    <row r="45" spans="1:10" x14ac:dyDescent="0.25">
      <c r="A45" s="6" t="s">
        <v>71</v>
      </c>
      <c r="B45" s="7">
        <v>787</v>
      </c>
      <c r="C45" s="7">
        <v>3</v>
      </c>
      <c r="D45" s="7">
        <f t="shared" si="0"/>
        <v>790</v>
      </c>
      <c r="E45" s="7">
        <v>517</v>
      </c>
      <c r="F45" s="7">
        <v>7</v>
      </c>
      <c r="G45" s="7">
        <f t="shared" si="1"/>
        <v>524</v>
      </c>
      <c r="H45" s="8">
        <f t="shared" si="2"/>
        <v>-34.307496823379921</v>
      </c>
      <c r="I45" s="8">
        <f t="shared" si="3"/>
        <v>133.33333333333331</v>
      </c>
      <c r="J45" s="9">
        <f t="shared" si="4"/>
        <v>-33.670886075949369</v>
      </c>
    </row>
    <row r="46" spans="1:10" x14ac:dyDescent="0.25">
      <c r="A46" s="10" t="s">
        <v>39</v>
      </c>
      <c r="B46" s="3">
        <v>794</v>
      </c>
      <c r="C46" s="3">
        <v>11</v>
      </c>
      <c r="D46" s="3">
        <f t="shared" si="0"/>
        <v>805</v>
      </c>
      <c r="E46" s="3">
        <v>637</v>
      </c>
      <c r="F46" s="3">
        <v>7</v>
      </c>
      <c r="G46" s="3">
        <f t="shared" si="1"/>
        <v>644</v>
      </c>
      <c r="H46" s="4">
        <f t="shared" si="2"/>
        <v>-19.77329974811083</v>
      </c>
      <c r="I46" s="4">
        <f t="shared" si="3"/>
        <v>-36.363636363636367</v>
      </c>
      <c r="J46" s="5">
        <f t="shared" si="4"/>
        <v>-20</v>
      </c>
    </row>
    <row r="47" spans="1:10" x14ac:dyDescent="0.25">
      <c r="A47" s="6" t="s">
        <v>40</v>
      </c>
      <c r="B47" s="7">
        <v>2114</v>
      </c>
      <c r="C47" s="7">
        <v>25</v>
      </c>
      <c r="D47" s="7">
        <f t="shared" si="0"/>
        <v>2139</v>
      </c>
      <c r="E47" s="7">
        <v>1285</v>
      </c>
      <c r="F47" s="7">
        <v>37</v>
      </c>
      <c r="G47" s="7">
        <f t="shared" si="1"/>
        <v>1322</v>
      </c>
      <c r="H47" s="8">
        <f t="shared" si="2"/>
        <v>-39.214758751182593</v>
      </c>
      <c r="I47" s="8">
        <f t="shared" si="3"/>
        <v>48</v>
      </c>
      <c r="J47" s="9">
        <f t="shared" si="4"/>
        <v>-38.195418419822346</v>
      </c>
    </row>
    <row r="48" spans="1:10" x14ac:dyDescent="0.25">
      <c r="A48" s="10" t="s">
        <v>41</v>
      </c>
      <c r="B48" s="3">
        <v>3029</v>
      </c>
      <c r="C48" s="3">
        <v>132</v>
      </c>
      <c r="D48" s="3">
        <f t="shared" si="0"/>
        <v>3161</v>
      </c>
      <c r="E48" s="3">
        <v>1976</v>
      </c>
      <c r="F48" s="3">
        <v>165</v>
      </c>
      <c r="G48" s="3">
        <f t="shared" si="1"/>
        <v>2141</v>
      </c>
      <c r="H48" s="4">
        <f t="shared" si="2"/>
        <v>-34.763948497854074</v>
      </c>
      <c r="I48" s="4">
        <f t="shared" si="3"/>
        <v>25</v>
      </c>
      <c r="J48" s="5">
        <f t="shared" si="4"/>
        <v>-32.268269534957298</v>
      </c>
    </row>
    <row r="49" spans="1:10" x14ac:dyDescent="0.25">
      <c r="A49" s="6" t="s">
        <v>42</v>
      </c>
      <c r="B49" s="7">
        <v>36</v>
      </c>
      <c r="C49" s="7">
        <v>0</v>
      </c>
      <c r="D49" s="7">
        <f t="shared" si="0"/>
        <v>36</v>
      </c>
      <c r="E49" s="7">
        <v>80</v>
      </c>
      <c r="F49" s="7">
        <v>0</v>
      </c>
      <c r="G49" s="7">
        <f t="shared" si="1"/>
        <v>80</v>
      </c>
      <c r="H49" s="8">
        <f t="shared" si="2"/>
        <v>122.22222222222223</v>
      </c>
      <c r="I49" s="8">
        <f t="shared" si="3"/>
        <v>0</v>
      </c>
      <c r="J49" s="9">
        <f t="shared" si="4"/>
        <v>122.22222222222223</v>
      </c>
    </row>
    <row r="50" spans="1:10" x14ac:dyDescent="0.25">
      <c r="A50" s="10" t="s">
        <v>43</v>
      </c>
      <c r="B50" s="3">
        <v>332</v>
      </c>
      <c r="C50" s="3">
        <v>2</v>
      </c>
      <c r="D50" s="3">
        <f t="shared" si="0"/>
        <v>334</v>
      </c>
      <c r="E50" s="3">
        <v>232</v>
      </c>
      <c r="F50" s="3">
        <v>0</v>
      </c>
      <c r="G50" s="3">
        <f t="shared" si="1"/>
        <v>232</v>
      </c>
      <c r="H50" s="4">
        <f t="shared" si="2"/>
        <v>-30.120481927710845</v>
      </c>
      <c r="I50" s="4">
        <f t="shared" si="3"/>
        <v>-100</v>
      </c>
      <c r="J50" s="5">
        <f t="shared" si="4"/>
        <v>-30.538922155688624</v>
      </c>
    </row>
    <row r="51" spans="1:10" x14ac:dyDescent="0.25">
      <c r="A51" s="6" t="s">
        <v>44</v>
      </c>
      <c r="B51" s="7">
        <v>1053</v>
      </c>
      <c r="C51" s="7">
        <v>13</v>
      </c>
      <c r="D51" s="7">
        <f t="shared" si="0"/>
        <v>1066</v>
      </c>
      <c r="E51" s="7">
        <v>674</v>
      </c>
      <c r="F51" s="7">
        <v>22</v>
      </c>
      <c r="G51" s="7">
        <f t="shared" si="1"/>
        <v>696</v>
      </c>
      <c r="H51" s="8">
        <f t="shared" si="2"/>
        <v>-35.992402659069327</v>
      </c>
      <c r="I51" s="8">
        <f t="shared" si="3"/>
        <v>69.230769230769226</v>
      </c>
      <c r="J51" s="9">
        <f t="shared" si="4"/>
        <v>-34.709193245778614</v>
      </c>
    </row>
    <row r="52" spans="1:10" x14ac:dyDescent="0.25">
      <c r="A52" s="10" t="s">
        <v>45</v>
      </c>
      <c r="B52" s="3">
        <v>1527</v>
      </c>
      <c r="C52" s="3">
        <v>44</v>
      </c>
      <c r="D52" s="3">
        <f t="shared" si="0"/>
        <v>1571</v>
      </c>
      <c r="E52" s="3">
        <v>1117</v>
      </c>
      <c r="F52" s="3">
        <v>37</v>
      </c>
      <c r="G52" s="3">
        <f t="shared" si="1"/>
        <v>1154</v>
      </c>
      <c r="H52" s="4">
        <f t="shared" si="2"/>
        <v>-26.850032743942371</v>
      </c>
      <c r="I52" s="4">
        <f t="shared" si="3"/>
        <v>-15.909090909090908</v>
      </c>
      <c r="J52" s="5">
        <f t="shared" si="4"/>
        <v>-26.543602800763843</v>
      </c>
    </row>
    <row r="53" spans="1:10" x14ac:dyDescent="0.25">
      <c r="A53" s="6" t="s">
        <v>46</v>
      </c>
      <c r="B53" s="7">
        <v>793</v>
      </c>
      <c r="C53" s="7">
        <v>0</v>
      </c>
      <c r="D53" s="7">
        <f t="shared" si="0"/>
        <v>793</v>
      </c>
      <c r="E53" s="7">
        <v>466</v>
      </c>
      <c r="F53" s="7">
        <v>0</v>
      </c>
      <c r="G53" s="7">
        <f t="shared" si="1"/>
        <v>466</v>
      </c>
      <c r="H53" s="8">
        <f t="shared" si="2"/>
        <v>-41.235813366960912</v>
      </c>
      <c r="I53" s="8">
        <f t="shared" si="3"/>
        <v>0</v>
      </c>
      <c r="J53" s="9">
        <f t="shared" si="4"/>
        <v>-41.235813366960912</v>
      </c>
    </row>
    <row r="54" spans="1:10" x14ac:dyDescent="0.25">
      <c r="A54" s="10" t="s">
        <v>72</v>
      </c>
      <c r="B54" s="3">
        <v>146</v>
      </c>
      <c r="C54" s="3">
        <v>29</v>
      </c>
      <c r="D54" s="3">
        <f t="shared" si="0"/>
        <v>175</v>
      </c>
      <c r="E54" s="3">
        <v>118</v>
      </c>
      <c r="F54" s="3">
        <v>22</v>
      </c>
      <c r="G54" s="3">
        <f t="shared" si="1"/>
        <v>140</v>
      </c>
      <c r="H54" s="4">
        <f t="shared" si="2"/>
        <v>-19.17808219178082</v>
      </c>
      <c r="I54" s="4">
        <f t="shared" si="3"/>
        <v>-24.137931034482758</v>
      </c>
      <c r="J54" s="5">
        <f t="shared" si="4"/>
        <v>-20</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79</v>
      </c>
      <c r="C56" s="3">
        <v>8</v>
      </c>
      <c r="D56" s="3">
        <f t="shared" si="0"/>
        <v>87</v>
      </c>
      <c r="E56" s="3">
        <v>68</v>
      </c>
      <c r="F56" s="3">
        <v>7</v>
      </c>
      <c r="G56" s="3">
        <f>+E56+F56</f>
        <v>75</v>
      </c>
      <c r="H56" s="4">
        <f t="shared" si="2"/>
        <v>-13.924050632911392</v>
      </c>
      <c r="I56" s="4">
        <f t="shared" si="3"/>
        <v>-12.5</v>
      </c>
      <c r="J56" s="5">
        <f t="shared" si="4"/>
        <v>-13.793103448275861</v>
      </c>
    </row>
    <row r="57" spans="1:10" x14ac:dyDescent="0.25">
      <c r="A57" s="6" t="s">
        <v>49</v>
      </c>
      <c r="B57" s="7">
        <v>2877</v>
      </c>
      <c r="C57" s="7">
        <v>38</v>
      </c>
      <c r="D57" s="7">
        <f t="shared" si="0"/>
        <v>2915</v>
      </c>
      <c r="E57" s="7">
        <v>1881</v>
      </c>
      <c r="F57" s="7">
        <v>9</v>
      </c>
      <c r="G57" s="7">
        <f t="shared" si="1"/>
        <v>1890</v>
      </c>
      <c r="H57" s="8">
        <f t="shared" si="2"/>
        <v>-34.619395203336808</v>
      </c>
      <c r="I57" s="8">
        <f t="shared" si="3"/>
        <v>-76.31578947368422</v>
      </c>
      <c r="J57" s="9">
        <f t="shared" si="4"/>
        <v>-35.162950257289879</v>
      </c>
    </row>
    <row r="58" spans="1:10" x14ac:dyDescent="0.25">
      <c r="A58" s="10" t="s">
        <v>58</v>
      </c>
      <c r="B58" s="3">
        <v>191</v>
      </c>
      <c r="C58" s="3">
        <v>25</v>
      </c>
      <c r="D58" s="3">
        <f t="shared" si="0"/>
        <v>216</v>
      </c>
      <c r="E58" s="3">
        <v>98</v>
      </c>
      <c r="F58" s="3">
        <v>29</v>
      </c>
      <c r="G58" s="3">
        <f t="shared" si="1"/>
        <v>127</v>
      </c>
      <c r="H58" s="4">
        <f t="shared" si="2"/>
        <v>-48.691099476439788</v>
      </c>
      <c r="I58" s="4">
        <f t="shared" si="3"/>
        <v>16</v>
      </c>
      <c r="J58" s="5">
        <f t="shared" si="4"/>
        <v>-41.203703703703702</v>
      </c>
    </row>
    <row r="59" spans="1:10" x14ac:dyDescent="0.25">
      <c r="A59" s="6" t="s">
        <v>59</v>
      </c>
      <c r="B59" s="7">
        <v>0</v>
      </c>
      <c r="C59" s="7">
        <v>0</v>
      </c>
      <c r="D59" s="7">
        <f t="shared" si="0"/>
        <v>0</v>
      </c>
      <c r="E59" s="7">
        <v>29</v>
      </c>
      <c r="F59" s="7">
        <v>0</v>
      </c>
      <c r="G59" s="7">
        <f t="shared" si="1"/>
        <v>29</v>
      </c>
      <c r="H59" s="8">
        <f t="shared" si="2"/>
        <v>0</v>
      </c>
      <c r="I59" s="8">
        <f t="shared" si="3"/>
        <v>0</v>
      </c>
      <c r="J59" s="9">
        <f t="shared" si="4"/>
        <v>0</v>
      </c>
    </row>
    <row r="60" spans="1:10" x14ac:dyDescent="0.25">
      <c r="A60" s="11" t="s">
        <v>50</v>
      </c>
      <c r="B60" s="22">
        <f>+B61-SUM(B6+B10+B20+B32+B58+B59+B5)</f>
        <v>153485</v>
      </c>
      <c r="C60" s="22">
        <f t="shared" ref="C60:G60" si="5">+C61-SUM(C6+C10+C20+C32+C58+C59+C5)</f>
        <v>115525</v>
      </c>
      <c r="D60" s="22">
        <f t="shared" si="5"/>
        <v>269010</v>
      </c>
      <c r="E60" s="22">
        <f t="shared" si="5"/>
        <v>79831</v>
      </c>
      <c r="F60" s="22">
        <f t="shared" si="5"/>
        <v>23852</v>
      </c>
      <c r="G60" s="22">
        <f t="shared" si="5"/>
        <v>103683</v>
      </c>
      <c r="H60" s="23">
        <f>+IFERROR(((E60-B60)/B60)*100,0)</f>
        <v>-47.987751246050102</v>
      </c>
      <c r="I60" s="23">
        <f t="shared" ref="I60:J60" si="6">+IFERROR(((F60-C60)/C60)*100,0)</f>
        <v>-79.353386712832716</v>
      </c>
      <c r="J60" s="23">
        <f t="shared" si="6"/>
        <v>-61.457566633210661</v>
      </c>
    </row>
    <row r="61" spans="1:10" x14ac:dyDescent="0.25">
      <c r="A61" s="14" t="s">
        <v>51</v>
      </c>
      <c r="B61" s="24">
        <f>SUM(B4:B59)</f>
        <v>204361</v>
      </c>
      <c r="C61" s="24">
        <f t="shared" ref="C61:G61" si="7">SUM(C4:C59)</f>
        <v>166950</v>
      </c>
      <c r="D61" s="24">
        <f t="shared" si="7"/>
        <v>371311</v>
      </c>
      <c r="E61" s="24">
        <f t="shared" si="7"/>
        <v>130023</v>
      </c>
      <c r="F61" s="24">
        <f t="shared" si="7"/>
        <v>107437</v>
      </c>
      <c r="G61" s="24">
        <f t="shared" si="7"/>
        <v>237460</v>
      </c>
      <c r="H61" s="25">
        <f>+IFERROR(((E61-B61)/B61)*100,0)</f>
        <v>-36.375825132975471</v>
      </c>
      <c r="I61" s="25">
        <f t="shared" ref="I61" si="8">+IFERROR(((F61-C61)/C61)*100,0)</f>
        <v>-35.647199760407304</v>
      </c>
      <c r="J61" s="25">
        <f t="shared" ref="J61" si="9">+IFERROR(((G61-D61)/D61)*100,0)</f>
        <v>-36.048218339882197</v>
      </c>
    </row>
    <row r="62" spans="1:10" x14ac:dyDescent="0.25">
      <c r="A62" s="26"/>
      <c r="B62" s="27"/>
      <c r="C62" s="27"/>
      <c r="D62" s="27"/>
      <c r="E62" s="27"/>
      <c r="F62" s="27"/>
      <c r="G62" s="27"/>
      <c r="H62" s="27"/>
      <c r="I62" s="27"/>
      <c r="J62" s="28"/>
    </row>
    <row r="63" spans="1:10" x14ac:dyDescent="0.25">
      <c r="A63" s="26"/>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50.25" customHeight="1" x14ac:dyDescent="0.25">
      <c r="A65" s="48" t="s">
        <v>73</v>
      </c>
      <c r="B65" s="48"/>
      <c r="C65" s="48"/>
      <c r="D65" s="48"/>
      <c r="E65" s="48"/>
      <c r="F65" s="48"/>
      <c r="G65" s="48"/>
      <c r="H65" s="48"/>
      <c r="I65" s="48"/>
      <c r="J65" s="48"/>
    </row>
    <row r="66" spans="1:10" x14ac:dyDescent="0.25">
      <c r="A66" s="41" t="s">
        <v>74</v>
      </c>
    </row>
  </sheetData>
  <mergeCells count="6">
    <mergeCell ref="A65:J65"/>
    <mergeCell ref="A1:J1"/>
    <mergeCell ref="A2:A3"/>
    <mergeCell ref="B2:D2"/>
    <mergeCell ref="E2:G2"/>
    <mergeCell ref="H2:J2"/>
  </mergeCells>
  <conditionalFormatting sqref="H8:J59">
    <cfRule type="cellIs" dxfId="11" priority="1" operator="equal">
      <formula>0</formula>
    </cfRule>
  </conditionalFormatting>
  <conditionalFormatting sqref="H4:J5">
    <cfRule type="cellIs" dxfId="10" priority="5" operator="equal">
      <formula>0</formula>
    </cfRule>
  </conditionalFormatting>
  <conditionalFormatting sqref="B4:G5">
    <cfRule type="cellIs" dxfId="9" priority="6" operator="equal">
      <formula>0</formula>
    </cfRule>
  </conditionalFormatting>
  <conditionalFormatting sqref="B6:G7">
    <cfRule type="cellIs" dxfId="8" priority="4" operator="equal">
      <formula>0</formula>
    </cfRule>
  </conditionalFormatting>
  <conditionalFormatting sqref="H6:J7">
    <cfRule type="cellIs" dxfId="7" priority="3" operator="equal">
      <formula>0</formula>
    </cfRule>
  </conditionalFormatting>
  <conditionalFormatting sqref="B8:G59">
    <cfRule type="cellIs" dxfId="6"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D5 G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80" zoomScaleNormal="80" workbookViewId="0">
      <selection activeCell="E6" sqref="E6:F6"/>
    </sheetView>
  </sheetViews>
  <sheetFormatPr defaultRowHeight="15" x14ac:dyDescent="0.25"/>
  <cols>
    <col min="1" max="1" width="34" bestFit="1" customWidth="1"/>
    <col min="2" max="10" width="14.28515625" customWidth="1"/>
  </cols>
  <sheetData>
    <row r="1" spans="1:10" ht="18" customHeight="1" x14ac:dyDescent="0.25">
      <c r="A1" s="49" t="s">
        <v>66</v>
      </c>
      <c r="B1" s="50"/>
      <c r="C1" s="50"/>
      <c r="D1" s="50"/>
      <c r="E1" s="50"/>
      <c r="F1" s="50"/>
      <c r="G1" s="50"/>
      <c r="H1" s="50"/>
      <c r="I1" s="50"/>
      <c r="J1" s="51"/>
    </row>
    <row r="2" spans="1:10" ht="30" customHeight="1" x14ac:dyDescent="0.25">
      <c r="A2" s="63" t="s">
        <v>1</v>
      </c>
      <c r="B2" s="54" t="s">
        <v>76</v>
      </c>
      <c r="C2" s="54"/>
      <c r="D2" s="54"/>
      <c r="E2" s="54" t="s">
        <v>77</v>
      </c>
      <c r="F2" s="54"/>
      <c r="G2" s="54"/>
      <c r="H2" s="55" t="s">
        <v>75</v>
      </c>
      <c r="I2" s="55"/>
      <c r="J2" s="56"/>
    </row>
    <row r="3" spans="1:10" x14ac:dyDescent="0.25">
      <c r="A3" s="64"/>
      <c r="B3" s="1" t="s">
        <v>2</v>
      </c>
      <c r="C3" s="1" t="s">
        <v>3</v>
      </c>
      <c r="D3" s="1" t="s">
        <v>4</v>
      </c>
      <c r="E3" s="1" t="s">
        <v>2</v>
      </c>
      <c r="F3" s="1" t="s">
        <v>3</v>
      </c>
      <c r="G3" s="1" t="s">
        <v>4</v>
      </c>
      <c r="H3" s="1" t="s">
        <v>2</v>
      </c>
      <c r="I3" s="1" t="s">
        <v>3</v>
      </c>
      <c r="J3" s="2" t="s">
        <v>4</v>
      </c>
    </row>
    <row r="4" spans="1:10" x14ac:dyDescent="0.25">
      <c r="A4" s="10" t="s">
        <v>5</v>
      </c>
      <c r="B4" s="3">
        <v>41948.137000000002</v>
      </c>
      <c r="C4" s="3">
        <v>617119.12999999977</v>
      </c>
      <c r="D4" s="3">
        <f>SUM(B4:C4)</f>
        <v>659067.26699999976</v>
      </c>
      <c r="E4" s="3">
        <v>1242</v>
      </c>
      <c r="F4" s="3">
        <v>250895</v>
      </c>
      <c r="G4" s="3">
        <f>SUM(E4:F4)</f>
        <v>252137</v>
      </c>
      <c r="H4" s="4"/>
      <c r="I4" s="4"/>
      <c r="J4" s="5"/>
    </row>
    <row r="5" spans="1:10" x14ac:dyDescent="0.25">
      <c r="A5" s="6" t="s">
        <v>70</v>
      </c>
      <c r="B5" s="7">
        <v>11247.016000000003</v>
      </c>
      <c r="C5" s="7">
        <v>108502.89499999995</v>
      </c>
      <c r="D5" s="7">
        <f>+B5+C5</f>
        <v>119749.91099999995</v>
      </c>
      <c r="E5" s="7">
        <v>29503</v>
      </c>
      <c r="F5" s="7">
        <v>336889</v>
      </c>
      <c r="G5" s="7">
        <f>+E5+F5</f>
        <v>366392</v>
      </c>
      <c r="H5" s="8"/>
      <c r="I5" s="8"/>
      <c r="J5" s="9"/>
    </row>
    <row r="6" spans="1:10" x14ac:dyDescent="0.25">
      <c r="A6" s="10" t="s">
        <v>54</v>
      </c>
      <c r="B6" s="3">
        <v>44063.783000000003</v>
      </c>
      <c r="C6" s="3">
        <v>76002.476000000024</v>
      </c>
      <c r="D6" s="3">
        <f t="shared" ref="D6:D59" si="0">SUM(B6:C6)</f>
        <v>120066.25900000002</v>
      </c>
      <c r="E6" s="3">
        <v>30765</v>
      </c>
      <c r="F6" s="3">
        <v>41171</v>
      </c>
      <c r="G6" s="3">
        <f t="shared" ref="G6:G59" si="1">SUM(E6:F6)</f>
        <v>71936</v>
      </c>
      <c r="H6" s="4">
        <f t="shared" ref="H6:H59" si="2">+IFERROR(((E6-B6)/B6)*100,0)</f>
        <v>-30.180756382174458</v>
      </c>
      <c r="I6" s="4">
        <f t="shared" ref="I6:I60" si="3">+IFERROR(((F6-C6)/C6)*100,0)</f>
        <v>-45.82939640019098</v>
      </c>
      <c r="J6" s="5">
        <f t="shared" ref="J6:J60" si="4">+IFERROR(((G6-D6)/D6)*100,0)</f>
        <v>-40.086415118505535</v>
      </c>
    </row>
    <row r="7" spans="1:10" x14ac:dyDescent="0.25">
      <c r="A7" s="6" t="s">
        <v>6</v>
      </c>
      <c r="B7" s="7">
        <v>26533.998999999996</v>
      </c>
      <c r="C7" s="7">
        <v>10559.740000000002</v>
      </c>
      <c r="D7" s="7">
        <f t="shared" si="0"/>
        <v>37093.739000000001</v>
      </c>
      <c r="E7" s="7">
        <v>12487</v>
      </c>
      <c r="F7" s="7">
        <v>8469</v>
      </c>
      <c r="G7" s="7">
        <f t="shared" si="1"/>
        <v>20956</v>
      </c>
      <c r="H7" s="8">
        <f t="shared" si="2"/>
        <v>-52.939622858959169</v>
      </c>
      <c r="I7" s="8">
        <f t="shared" si="3"/>
        <v>-19.799161721784827</v>
      </c>
      <c r="J7" s="9">
        <f t="shared" si="4"/>
        <v>-43.505290744618655</v>
      </c>
    </row>
    <row r="8" spans="1:10" x14ac:dyDescent="0.25">
      <c r="A8" s="10" t="s">
        <v>7</v>
      </c>
      <c r="B8" s="3">
        <v>23813.295999999998</v>
      </c>
      <c r="C8" s="3">
        <v>10761.941999999997</v>
      </c>
      <c r="D8" s="3">
        <f t="shared" si="0"/>
        <v>34575.237999999998</v>
      </c>
      <c r="E8" s="3">
        <v>20422</v>
      </c>
      <c r="F8" s="3">
        <v>7269</v>
      </c>
      <c r="G8" s="3">
        <f t="shared" si="1"/>
        <v>27691</v>
      </c>
      <c r="H8" s="4">
        <f t="shared" si="2"/>
        <v>-14.241186940270673</v>
      </c>
      <c r="I8" s="4">
        <f t="shared" si="3"/>
        <v>-32.456428402977814</v>
      </c>
      <c r="J8" s="5">
        <f t="shared" si="4"/>
        <v>-19.910891141226557</v>
      </c>
    </row>
    <row r="9" spans="1:10" x14ac:dyDescent="0.25">
      <c r="A9" s="6" t="s">
        <v>8</v>
      </c>
      <c r="B9" s="7">
        <v>17910.559000000001</v>
      </c>
      <c r="C9" s="7">
        <v>40089.193000000014</v>
      </c>
      <c r="D9" s="7">
        <f t="shared" si="0"/>
        <v>57999.752000000015</v>
      </c>
      <c r="E9" s="7">
        <v>11124</v>
      </c>
      <c r="F9" s="7">
        <v>15010</v>
      </c>
      <c r="G9" s="7">
        <f t="shared" si="1"/>
        <v>26134</v>
      </c>
      <c r="H9" s="8">
        <f t="shared" si="2"/>
        <v>-37.8913857462517</v>
      </c>
      <c r="I9" s="8">
        <f t="shared" si="3"/>
        <v>-62.558488019452042</v>
      </c>
      <c r="J9" s="9">
        <f t="shared" si="4"/>
        <v>-54.941186645073948</v>
      </c>
    </row>
    <row r="10" spans="1:10" x14ac:dyDescent="0.25">
      <c r="A10" s="10" t="s">
        <v>55</v>
      </c>
      <c r="B10" s="3">
        <v>1029.1460000000002</v>
      </c>
      <c r="C10" s="3">
        <v>603.86799999999994</v>
      </c>
      <c r="D10" s="3">
        <f t="shared" si="0"/>
        <v>1633.0140000000001</v>
      </c>
      <c r="E10" s="3">
        <v>563</v>
      </c>
      <c r="F10" s="3">
        <v>152</v>
      </c>
      <c r="G10" s="3">
        <f t="shared" si="1"/>
        <v>715</v>
      </c>
      <c r="H10" s="4">
        <f t="shared" si="2"/>
        <v>-45.294448018065474</v>
      </c>
      <c r="I10" s="4">
        <f t="shared" si="3"/>
        <v>-74.82893612511343</v>
      </c>
      <c r="J10" s="5">
        <f t="shared" si="4"/>
        <v>-56.21592956337178</v>
      </c>
    </row>
    <row r="11" spans="1:10" x14ac:dyDescent="0.25">
      <c r="A11" s="6" t="s">
        <v>9</v>
      </c>
      <c r="B11" s="7">
        <v>2107.0619999999999</v>
      </c>
      <c r="C11" s="7">
        <v>1896.9850000000001</v>
      </c>
      <c r="D11" s="7">
        <f t="shared" si="0"/>
        <v>4004.047</v>
      </c>
      <c r="E11" s="7">
        <v>1278</v>
      </c>
      <c r="F11" s="7">
        <v>97</v>
      </c>
      <c r="G11" s="7">
        <f t="shared" si="1"/>
        <v>1375</v>
      </c>
      <c r="H11" s="8">
        <f t="shared" si="2"/>
        <v>-39.346825105288787</v>
      </c>
      <c r="I11" s="8">
        <f t="shared" si="3"/>
        <v>-94.886622719736849</v>
      </c>
      <c r="J11" s="9">
        <f t="shared" si="4"/>
        <v>-65.659743754256624</v>
      </c>
    </row>
    <row r="12" spans="1:10" x14ac:dyDescent="0.25">
      <c r="A12" s="10" t="s">
        <v>10</v>
      </c>
      <c r="B12" s="3">
        <v>2780.355</v>
      </c>
      <c r="C12" s="3">
        <v>665.7299999999999</v>
      </c>
      <c r="D12" s="3">
        <f t="shared" si="0"/>
        <v>3446.085</v>
      </c>
      <c r="E12" s="3">
        <v>1445</v>
      </c>
      <c r="F12" s="3">
        <v>0</v>
      </c>
      <c r="G12" s="3">
        <f t="shared" si="1"/>
        <v>1445</v>
      </c>
      <c r="H12" s="4">
        <f t="shared" si="2"/>
        <v>-48.028219418023959</v>
      </c>
      <c r="I12" s="4">
        <f t="shared" si="3"/>
        <v>-100</v>
      </c>
      <c r="J12" s="5">
        <f t="shared" si="4"/>
        <v>-58.068358731720203</v>
      </c>
    </row>
    <row r="13" spans="1:10" x14ac:dyDescent="0.25">
      <c r="A13" s="6" t="s">
        <v>11</v>
      </c>
      <c r="B13" s="7">
        <v>10981.668999999998</v>
      </c>
      <c r="C13" s="7">
        <v>3516.7980000000002</v>
      </c>
      <c r="D13" s="7">
        <f t="shared" si="0"/>
        <v>14498.466999999999</v>
      </c>
      <c r="E13" s="7">
        <v>7224</v>
      </c>
      <c r="F13" s="7">
        <v>2150</v>
      </c>
      <c r="G13" s="7">
        <f t="shared" si="1"/>
        <v>9374</v>
      </c>
      <c r="H13" s="8">
        <f t="shared" si="2"/>
        <v>-34.217649430154914</v>
      </c>
      <c r="I13" s="8">
        <f t="shared" si="3"/>
        <v>-38.864842393563691</v>
      </c>
      <c r="J13" s="9">
        <f t="shared" si="4"/>
        <v>-35.344888532008241</v>
      </c>
    </row>
    <row r="14" spans="1:10" x14ac:dyDescent="0.25">
      <c r="A14" s="10" t="s">
        <v>12</v>
      </c>
      <c r="B14" s="3">
        <v>7372.3540000000012</v>
      </c>
      <c r="C14" s="3">
        <v>758.48500000000013</v>
      </c>
      <c r="D14" s="3">
        <f t="shared" si="0"/>
        <v>8130.8390000000018</v>
      </c>
      <c r="E14" s="3">
        <v>4806</v>
      </c>
      <c r="F14" s="3">
        <v>358</v>
      </c>
      <c r="G14" s="3">
        <f t="shared" si="1"/>
        <v>5164</v>
      </c>
      <c r="H14" s="4">
        <f t="shared" si="2"/>
        <v>-34.810509641832184</v>
      </c>
      <c r="I14" s="4">
        <f t="shared" si="3"/>
        <v>-52.800648661476501</v>
      </c>
      <c r="J14" s="5">
        <f t="shared" si="4"/>
        <v>-36.488719060849704</v>
      </c>
    </row>
    <row r="15" spans="1:10" x14ac:dyDescent="0.25">
      <c r="A15" s="6" t="s">
        <v>13</v>
      </c>
      <c r="B15" s="7">
        <v>2809.9880000000003</v>
      </c>
      <c r="C15" s="7">
        <v>61.75</v>
      </c>
      <c r="D15" s="7">
        <f t="shared" si="0"/>
        <v>2871.7380000000003</v>
      </c>
      <c r="E15" s="7">
        <v>1583</v>
      </c>
      <c r="F15" s="7">
        <v>32</v>
      </c>
      <c r="G15" s="7">
        <f t="shared" si="1"/>
        <v>1615</v>
      </c>
      <c r="H15" s="8">
        <f t="shared" si="2"/>
        <v>-43.665239851558091</v>
      </c>
      <c r="I15" s="8">
        <f t="shared" si="3"/>
        <v>-48.178137651821864</v>
      </c>
      <c r="J15" s="9">
        <f t="shared" si="4"/>
        <v>-43.762279149421019</v>
      </c>
    </row>
    <row r="16" spans="1:10" x14ac:dyDescent="0.25">
      <c r="A16" s="10" t="s">
        <v>14</v>
      </c>
      <c r="B16" s="3">
        <v>5626.8449999999993</v>
      </c>
      <c r="C16" s="3">
        <v>1513.1950000000002</v>
      </c>
      <c r="D16" s="3">
        <f t="shared" si="0"/>
        <v>7140.0399999999991</v>
      </c>
      <c r="E16" s="3">
        <v>3782</v>
      </c>
      <c r="F16" s="3">
        <v>1091</v>
      </c>
      <c r="G16" s="3">
        <f t="shared" si="1"/>
        <v>4873</v>
      </c>
      <c r="H16" s="4">
        <f t="shared" si="2"/>
        <v>-32.786490475568456</v>
      </c>
      <c r="I16" s="4">
        <f t="shared" si="3"/>
        <v>-27.900898430142853</v>
      </c>
      <c r="J16" s="5">
        <f t="shared" si="4"/>
        <v>-31.751082626988076</v>
      </c>
    </row>
    <row r="17" spans="1:10" x14ac:dyDescent="0.25">
      <c r="A17" s="6" t="s">
        <v>15</v>
      </c>
      <c r="B17" s="7">
        <v>623.57999999999993</v>
      </c>
      <c r="C17" s="7">
        <v>11.747</v>
      </c>
      <c r="D17" s="7">
        <f t="shared" si="0"/>
        <v>635.32699999999988</v>
      </c>
      <c r="E17" s="7">
        <v>445</v>
      </c>
      <c r="F17" s="7">
        <v>23</v>
      </c>
      <c r="G17" s="7">
        <f t="shared" si="1"/>
        <v>468</v>
      </c>
      <c r="H17" s="8">
        <f t="shared" si="2"/>
        <v>-28.637865229802102</v>
      </c>
      <c r="I17" s="8">
        <f t="shared" si="3"/>
        <v>95.79467097982463</v>
      </c>
      <c r="J17" s="9">
        <f t="shared" si="4"/>
        <v>-26.337146068087758</v>
      </c>
    </row>
    <row r="18" spans="1:10" x14ac:dyDescent="0.25">
      <c r="A18" s="10" t="s">
        <v>16</v>
      </c>
      <c r="B18" s="3">
        <v>890.07099999999991</v>
      </c>
      <c r="C18" s="3">
        <v>0</v>
      </c>
      <c r="D18" s="3">
        <f t="shared" si="0"/>
        <v>890.07099999999991</v>
      </c>
      <c r="E18" s="3">
        <v>631</v>
      </c>
      <c r="F18" s="3">
        <v>12</v>
      </c>
      <c r="G18" s="3">
        <f t="shared" si="1"/>
        <v>643</v>
      </c>
      <c r="H18" s="4">
        <f t="shared" si="2"/>
        <v>-29.106779122114972</v>
      </c>
      <c r="I18" s="4">
        <f t="shared" si="3"/>
        <v>0</v>
      </c>
      <c r="J18" s="5">
        <f t="shared" si="4"/>
        <v>-27.758572068969773</v>
      </c>
    </row>
    <row r="19" spans="1:10" x14ac:dyDescent="0.25">
      <c r="A19" s="6" t="s">
        <v>17</v>
      </c>
      <c r="B19" s="7">
        <v>411.40200000000004</v>
      </c>
      <c r="C19" s="7">
        <v>118.49499999999999</v>
      </c>
      <c r="D19" s="7">
        <f t="shared" si="0"/>
        <v>529.89700000000005</v>
      </c>
      <c r="E19" s="7">
        <v>258</v>
      </c>
      <c r="F19" s="7">
        <v>75</v>
      </c>
      <c r="G19" s="7">
        <f t="shared" si="1"/>
        <v>333</v>
      </c>
      <c r="H19" s="8">
        <f t="shared" si="2"/>
        <v>-37.28761649189844</v>
      </c>
      <c r="I19" s="8">
        <f t="shared" si="3"/>
        <v>-36.706190134604832</v>
      </c>
      <c r="J19" s="9">
        <f t="shared" si="4"/>
        <v>-37.157598552171464</v>
      </c>
    </row>
    <row r="20" spans="1:10" x14ac:dyDescent="0.25">
      <c r="A20" s="10" t="s">
        <v>56</v>
      </c>
      <c r="B20" s="3">
        <v>0</v>
      </c>
      <c r="C20" s="3">
        <v>0</v>
      </c>
      <c r="D20" s="3"/>
      <c r="E20" s="3">
        <v>0</v>
      </c>
      <c r="F20" s="3">
        <v>0</v>
      </c>
      <c r="G20" s="3"/>
      <c r="H20" s="4">
        <f t="shared" si="2"/>
        <v>0</v>
      </c>
      <c r="I20" s="4">
        <f t="shared" si="3"/>
        <v>0</v>
      </c>
      <c r="J20" s="5">
        <f t="shared" si="4"/>
        <v>0</v>
      </c>
    </row>
    <row r="21" spans="1:10" x14ac:dyDescent="0.25">
      <c r="A21" s="6" t="s">
        <v>18</v>
      </c>
      <c r="B21" s="7">
        <v>466.19699999999995</v>
      </c>
      <c r="C21" s="7">
        <v>58.305999999999997</v>
      </c>
      <c r="D21" s="7">
        <f t="shared" si="0"/>
        <v>524.50299999999993</v>
      </c>
      <c r="E21" s="7">
        <v>212</v>
      </c>
      <c r="F21" s="7">
        <v>59</v>
      </c>
      <c r="G21" s="7">
        <f t="shared" si="1"/>
        <v>271</v>
      </c>
      <c r="H21" s="8">
        <f t="shared" si="2"/>
        <v>-54.525661898296207</v>
      </c>
      <c r="I21" s="8">
        <f t="shared" si="3"/>
        <v>1.1902720131718909</v>
      </c>
      <c r="J21" s="9">
        <f t="shared" si="4"/>
        <v>-48.332040045528807</v>
      </c>
    </row>
    <row r="22" spans="1:10" x14ac:dyDescent="0.25">
      <c r="A22" s="10" t="s">
        <v>19</v>
      </c>
      <c r="B22" s="3">
        <v>0</v>
      </c>
      <c r="C22" s="3">
        <v>0</v>
      </c>
      <c r="D22" s="3"/>
      <c r="E22" s="3">
        <v>0</v>
      </c>
      <c r="F22" s="3">
        <v>0</v>
      </c>
      <c r="G22" s="3"/>
      <c r="H22" s="4">
        <f t="shared" si="2"/>
        <v>0</v>
      </c>
      <c r="I22" s="4">
        <f t="shared" si="3"/>
        <v>0</v>
      </c>
      <c r="J22" s="5">
        <f t="shared" si="4"/>
        <v>0</v>
      </c>
    </row>
    <row r="23" spans="1:10" x14ac:dyDescent="0.25">
      <c r="A23" s="6" t="s">
        <v>20</v>
      </c>
      <c r="B23" s="7">
        <v>1764.7060000000001</v>
      </c>
      <c r="C23" s="7">
        <v>8.08</v>
      </c>
      <c r="D23" s="7">
        <f t="shared" si="0"/>
        <v>1772.7860000000001</v>
      </c>
      <c r="E23" s="7">
        <v>886</v>
      </c>
      <c r="F23" s="7">
        <v>20</v>
      </c>
      <c r="G23" s="7">
        <f t="shared" si="1"/>
        <v>906</v>
      </c>
      <c r="H23" s="8">
        <f t="shared" si="2"/>
        <v>-49.79333668044422</v>
      </c>
      <c r="I23" s="8">
        <f t="shared" si="3"/>
        <v>147.52475247524751</v>
      </c>
      <c r="J23" s="9">
        <f t="shared" si="4"/>
        <v>-48.894000742334384</v>
      </c>
    </row>
    <row r="24" spans="1:10" x14ac:dyDescent="0.25">
      <c r="A24" s="10" t="s">
        <v>21</v>
      </c>
      <c r="B24" s="3">
        <v>539.94299999999998</v>
      </c>
      <c r="C24" s="3">
        <v>8.2270000000000003</v>
      </c>
      <c r="D24" s="3">
        <f t="shared" si="0"/>
        <v>548.16999999999996</v>
      </c>
      <c r="E24" s="3">
        <v>397</v>
      </c>
      <c r="F24" s="3">
        <v>0</v>
      </c>
      <c r="G24" s="3">
        <f t="shared" si="1"/>
        <v>397</v>
      </c>
      <c r="H24" s="4">
        <f t="shared" si="2"/>
        <v>-26.473720374187643</v>
      </c>
      <c r="I24" s="4">
        <f t="shared" si="3"/>
        <v>-100</v>
      </c>
      <c r="J24" s="5">
        <f t="shared" si="4"/>
        <v>-27.577211449003041</v>
      </c>
    </row>
    <row r="25" spans="1:10" x14ac:dyDescent="0.25">
      <c r="A25" s="6" t="s">
        <v>22</v>
      </c>
      <c r="B25" s="7">
        <v>653.38499999999988</v>
      </c>
      <c r="C25" s="7">
        <v>157.86600000000001</v>
      </c>
      <c r="D25" s="7">
        <f t="shared" si="0"/>
        <v>811.25099999999986</v>
      </c>
      <c r="E25" s="7">
        <v>427</v>
      </c>
      <c r="F25" s="7">
        <v>242</v>
      </c>
      <c r="G25" s="7">
        <f t="shared" si="1"/>
        <v>669</v>
      </c>
      <c r="H25" s="8">
        <f t="shared" si="2"/>
        <v>-34.648025283714794</v>
      </c>
      <c r="I25" s="8">
        <f t="shared" si="3"/>
        <v>53.294566277729203</v>
      </c>
      <c r="J25" s="9">
        <f t="shared" si="4"/>
        <v>-17.534770373164395</v>
      </c>
    </row>
    <row r="26" spans="1:10" x14ac:dyDescent="0.25">
      <c r="A26" s="10" t="s">
        <v>23</v>
      </c>
      <c r="B26" s="3">
        <v>263.16399999999999</v>
      </c>
      <c r="C26" s="3">
        <v>24.376999999999999</v>
      </c>
      <c r="D26" s="3">
        <f t="shared" si="0"/>
        <v>287.541</v>
      </c>
      <c r="E26" s="3">
        <v>172</v>
      </c>
      <c r="F26" s="3">
        <v>30</v>
      </c>
      <c r="G26" s="3">
        <f t="shared" si="1"/>
        <v>202</v>
      </c>
      <c r="H26" s="4">
        <f t="shared" si="2"/>
        <v>-34.641516316821445</v>
      </c>
      <c r="I26" s="4">
        <f t="shared" si="3"/>
        <v>23.066825286130374</v>
      </c>
      <c r="J26" s="5">
        <f t="shared" si="4"/>
        <v>-29.749148817038261</v>
      </c>
    </row>
    <row r="27" spans="1:10" x14ac:dyDescent="0.25">
      <c r="A27" s="6" t="s">
        <v>24</v>
      </c>
      <c r="B27" s="7">
        <v>0</v>
      </c>
      <c r="C27" s="7">
        <v>0</v>
      </c>
      <c r="D27" s="7"/>
      <c r="E27" s="7">
        <v>0</v>
      </c>
      <c r="F27" s="7">
        <v>0</v>
      </c>
      <c r="G27" s="7">
        <f t="shared" si="1"/>
        <v>0</v>
      </c>
      <c r="H27" s="8">
        <f t="shared" si="2"/>
        <v>0</v>
      </c>
      <c r="I27" s="8">
        <f t="shared" si="3"/>
        <v>0</v>
      </c>
      <c r="J27" s="9">
        <f t="shared" si="4"/>
        <v>0</v>
      </c>
    </row>
    <row r="28" spans="1:10" x14ac:dyDescent="0.25">
      <c r="A28" s="10" t="s">
        <v>25</v>
      </c>
      <c r="B28" s="3">
        <v>1282.8889999999999</v>
      </c>
      <c r="C28" s="3">
        <v>755.06099999999992</v>
      </c>
      <c r="D28" s="3">
        <f t="shared" si="0"/>
        <v>2037.9499999999998</v>
      </c>
      <c r="E28" s="3">
        <v>885</v>
      </c>
      <c r="F28" s="3">
        <v>170</v>
      </c>
      <c r="G28" s="3">
        <f t="shared" si="1"/>
        <v>1055</v>
      </c>
      <c r="H28" s="4">
        <f t="shared" si="2"/>
        <v>-31.015076128955808</v>
      </c>
      <c r="I28" s="4">
        <f t="shared" si="3"/>
        <v>-77.485262780093265</v>
      </c>
      <c r="J28" s="5">
        <f t="shared" si="4"/>
        <v>-48.232292254471396</v>
      </c>
    </row>
    <row r="29" spans="1:10" x14ac:dyDescent="0.25">
      <c r="A29" s="6" t="s">
        <v>26</v>
      </c>
      <c r="B29" s="7">
        <v>4003.6059999999998</v>
      </c>
      <c r="C29" s="7">
        <v>289.15800000000002</v>
      </c>
      <c r="D29" s="7">
        <f t="shared" si="0"/>
        <v>4292.7640000000001</v>
      </c>
      <c r="E29" s="7">
        <v>2820</v>
      </c>
      <c r="F29" s="7">
        <v>224</v>
      </c>
      <c r="G29" s="7">
        <f t="shared" si="1"/>
        <v>3044</v>
      </c>
      <c r="H29" s="8">
        <f t="shared" si="2"/>
        <v>-29.563498506096746</v>
      </c>
      <c r="I29" s="8">
        <f t="shared" si="3"/>
        <v>-22.533701298252172</v>
      </c>
      <c r="J29" s="9">
        <f t="shared" si="4"/>
        <v>-29.089975596142718</v>
      </c>
    </row>
    <row r="30" spans="1:10" x14ac:dyDescent="0.25">
      <c r="A30" s="10" t="s">
        <v>27</v>
      </c>
      <c r="B30" s="3">
        <v>2152.5940000000001</v>
      </c>
      <c r="C30" s="3">
        <v>103.116</v>
      </c>
      <c r="D30" s="3">
        <f t="shared" si="0"/>
        <v>2255.71</v>
      </c>
      <c r="E30" s="3">
        <v>1591</v>
      </c>
      <c r="F30" s="3">
        <v>70</v>
      </c>
      <c r="G30" s="3">
        <f t="shared" si="1"/>
        <v>1661</v>
      </c>
      <c r="H30" s="4">
        <f t="shared" si="2"/>
        <v>-26.089174270670647</v>
      </c>
      <c r="I30" s="4">
        <f t="shared" si="3"/>
        <v>-32.1152876372241</v>
      </c>
      <c r="J30" s="5">
        <f t="shared" si="4"/>
        <v>-26.364647937899822</v>
      </c>
    </row>
    <row r="31" spans="1:10" x14ac:dyDescent="0.25">
      <c r="A31" s="6" t="s">
        <v>28</v>
      </c>
      <c r="B31" s="7">
        <v>928.33199999999999</v>
      </c>
      <c r="C31" s="7">
        <v>8.418000000000001</v>
      </c>
      <c r="D31" s="7">
        <f t="shared" si="0"/>
        <v>936.75</v>
      </c>
      <c r="E31" s="7">
        <v>657</v>
      </c>
      <c r="F31" s="7">
        <v>12</v>
      </c>
      <c r="G31" s="7">
        <f t="shared" si="1"/>
        <v>669</v>
      </c>
      <c r="H31" s="8">
        <f t="shared" si="2"/>
        <v>-29.2279055337961</v>
      </c>
      <c r="I31" s="8">
        <f t="shared" si="3"/>
        <v>42.551674982181019</v>
      </c>
      <c r="J31" s="9">
        <f t="shared" si="4"/>
        <v>-28.582866293034424</v>
      </c>
    </row>
    <row r="32" spans="1:10" x14ac:dyDescent="0.25">
      <c r="A32" s="10" t="s">
        <v>57</v>
      </c>
      <c r="B32" s="3">
        <v>6.0820000000000007</v>
      </c>
      <c r="C32" s="3">
        <v>458.06799999999998</v>
      </c>
      <c r="D32" s="3">
        <f t="shared" si="0"/>
        <v>464.15</v>
      </c>
      <c r="E32" s="3">
        <v>0</v>
      </c>
      <c r="F32" s="3">
        <v>266</v>
      </c>
      <c r="G32" s="3">
        <f t="shared" si="1"/>
        <v>266</v>
      </c>
      <c r="H32" s="4">
        <f t="shared" si="2"/>
        <v>-100</v>
      </c>
      <c r="I32" s="4">
        <f t="shared" si="3"/>
        <v>-41.930019123798211</v>
      </c>
      <c r="J32" s="5">
        <f t="shared" si="4"/>
        <v>-42.690940428740703</v>
      </c>
    </row>
    <row r="33" spans="1:10" x14ac:dyDescent="0.25">
      <c r="A33" s="6" t="s">
        <v>69</v>
      </c>
      <c r="B33" s="7">
        <v>467.92500000000001</v>
      </c>
      <c r="C33" s="7">
        <v>0</v>
      </c>
      <c r="D33" s="7">
        <f t="shared" si="0"/>
        <v>467.92500000000001</v>
      </c>
      <c r="E33" s="7">
        <v>177</v>
      </c>
      <c r="F33" s="7">
        <v>0</v>
      </c>
      <c r="G33" s="7">
        <f t="shared" si="1"/>
        <v>177</v>
      </c>
      <c r="H33" s="8">
        <f t="shared" si="2"/>
        <v>-62.173425228401989</v>
      </c>
      <c r="I33" s="8">
        <f t="shared" si="3"/>
        <v>0</v>
      </c>
      <c r="J33" s="9">
        <f t="shared" si="4"/>
        <v>-62.173425228401989</v>
      </c>
    </row>
    <row r="34" spans="1:10" x14ac:dyDescent="0.25">
      <c r="A34" s="10" t="s">
        <v>29</v>
      </c>
      <c r="B34" s="3">
        <v>2786.5810000000001</v>
      </c>
      <c r="C34" s="3">
        <v>1161.9260000000002</v>
      </c>
      <c r="D34" s="3">
        <f t="shared" si="0"/>
        <v>3948.5070000000005</v>
      </c>
      <c r="E34" s="3">
        <v>1982</v>
      </c>
      <c r="F34" s="3">
        <v>725</v>
      </c>
      <c r="G34" s="3">
        <f t="shared" si="1"/>
        <v>2707</v>
      </c>
      <c r="H34" s="4">
        <f t="shared" si="2"/>
        <v>-28.873411539086792</v>
      </c>
      <c r="I34" s="4">
        <f t="shared" si="3"/>
        <v>-37.603599540762502</v>
      </c>
      <c r="J34" s="5">
        <f t="shared" si="4"/>
        <v>-31.442441408866699</v>
      </c>
    </row>
    <row r="35" spans="1:10" x14ac:dyDescent="0.25">
      <c r="A35" s="6" t="s">
        <v>68</v>
      </c>
      <c r="B35" s="7">
        <v>888.52799999999991</v>
      </c>
      <c r="C35" s="7">
        <v>0</v>
      </c>
      <c r="D35" s="7">
        <f t="shared" si="0"/>
        <v>888.52799999999991</v>
      </c>
      <c r="E35" s="7">
        <v>512</v>
      </c>
      <c r="F35" s="7">
        <v>3</v>
      </c>
      <c r="G35" s="7">
        <f t="shared" si="1"/>
        <v>515</v>
      </c>
      <c r="H35" s="8">
        <f t="shared" si="2"/>
        <v>-42.376604901590035</v>
      </c>
      <c r="I35" s="8">
        <f t="shared" si="3"/>
        <v>0</v>
      </c>
      <c r="J35" s="9">
        <f t="shared" si="4"/>
        <v>-42.038967820935291</v>
      </c>
    </row>
    <row r="36" spans="1:10" x14ac:dyDescent="0.25">
      <c r="A36" s="10" t="s">
        <v>30</v>
      </c>
      <c r="B36" s="3">
        <v>225.94799999999998</v>
      </c>
      <c r="C36" s="3">
        <v>594.30799999999999</v>
      </c>
      <c r="D36" s="3">
        <f t="shared" si="0"/>
        <v>820.25599999999997</v>
      </c>
      <c r="E36" s="3">
        <v>140</v>
      </c>
      <c r="F36" s="3">
        <v>101</v>
      </c>
      <c r="G36" s="3">
        <f t="shared" si="1"/>
        <v>241</v>
      </c>
      <c r="H36" s="4">
        <f t="shared" si="2"/>
        <v>-38.038840795227216</v>
      </c>
      <c r="I36" s="4">
        <f t="shared" si="3"/>
        <v>-83.00544498812063</v>
      </c>
      <c r="J36" s="5">
        <f t="shared" si="4"/>
        <v>-70.618928724690832</v>
      </c>
    </row>
    <row r="37" spans="1:10" x14ac:dyDescent="0.25">
      <c r="A37" s="6" t="s">
        <v>31</v>
      </c>
      <c r="B37" s="7">
        <v>701.55200000000013</v>
      </c>
      <c r="C37" s="7">
        <v>0</v>
      </c>
      <c r="D37" s="7">
        <f t="shared" si="0"/>
        <v>701.55200000000013</v>
      </c>
      <c r="E37" s="7">
        <v>446</v>
      </c>
      <c r="F37" s="7">
        <v>11</v>
      </c>
      <c r="G37" s="7">
        <f t="shared" si="1"/>
        <v>457</v>
      </c>
      <c r="H37" s="8">
        <f t="shared" si="2"/>
        <v>-36.42666545031588</v>
      </c>
      <c r="I37" s="8">
        <f t="shared" si="3"/>
        <v>0</v>
      </c>
      <c r="J37" s="9">
        <f t="shared" si="4"/>
        <v>-34.858713252902149</v>
      </c>
    </row>
    <row r="38" spans="1:10" x14ac:dyDescent="0.25">
      <c r="A38" s="10" t="s">
        <v>32</v>
      </c>
      <c r="B38" s="3">
        <v>1790.2990000000002</v>
      </c>
      <c r="C38" s="3">
        <v>1.73</v>
      </c>
      <c r="D38" s="3">
        <f t="shared" si="0"/>
        <v>1792.0290000000002</v>
      </c>
      <c r="E38" s="3">
        <v>1292</v>
      </c>
      <c r="F38" s="3">
        <v>0</v>
      </c>
      <c r="G38" s="3">
        <f t="shared" si="1"/>
        <v>1292</v>
      </c>
      <c r="H38" s="4">
        <f t="shared" si="2"/>
        <v>-27.833283714061182</v>
      </c>
      <c r="I38" s="4">
        <f t="shared" si="3"/>
        <v>-100</v>
      </c>
      <c r="J38" s="5">
        <f t="shared" si="4"/>
        <v>-27.902952463380903</v>
      </c>
    </row>
    <row r="39" spans="1:10" x14ac:dyDescent="0.25">
      <c r="A39" s="6" t="s">
        <v>33</v>
      </c>
      <c r="B39" s="7">
        <v>127.54700000000003</v>
      </c>
      <c r="C39" s="7">
        <v>27.242999999999999</v>
      </c>
      <c r="D39" s="7">
        <f t="shared" si="0"/>
        <v>154.79000000000002</v>
      </c>
      <c r="E39" s="7">
        <v>97</v>
      </c>
      <c r="F39" s="7">
        <v>25</v>
      </c>
      <c r="G39" s="7">
        <f t="shared" si="1"/>
        <v>122</v>
      </c>
      <c r="H39" s="8">
        <f t="shared" si="2"/>
        <v>-23.949602891483153</v>
      </c>
      <c r="I39" s="8">
        <f t="shared" si="3"/>
        <v>-8.2333076386594684</v>
      </c>
      <c r="J39" s="9">
        <f t="shared" si="4"/>
        <v>-21.183538988306751</v>
      </c>
    </row>
    <row r="40" spans="1:10" x14ac:dyDescent="0.25">
      <c r="A40" s="10" t="s">
        <v>34</v>
      </c>
      <c r="B40" s="3">
        <v>5507.6459999999997</v>
      </c>
      <c r="C40" s="3">
        <v>1724.2969999999998</v>
      </c>
      <c r="D40" s="3">
        <f t="shared" si="0"/>
        <v>7231.9429999999993</v>
      </c>
      <c r="E40" s="3">
        <v>3305</v>
      </c>
      <c r="F40" s="3">
        <v>1335</v>
      </c>
      <c r="G40" s="3">
        <f t="shared" si="1"/>
        <v>4640</v>
      </c>
      <c r="H40" s="4">
        <f t="shared" si="2"/>
        <v>-39.992512227546939</v>
      </c>
      <c r="I40" s="4">
        <f t="shared" si="3"/>
        <v>-22.577143032783788</v>
      </c>
      <c r="J40" s="5">
        <f t="shared" si="4"/>
        <v>-35.840202280355356</v>
      </c>
    </row>
    <row r="41" spans="1:10" x14ac:dyDescent="0.25">
      <c r="A41" s="6" t="s">
        <v>35</v>
      </c>
      <c r="B41" s="7">
        <v>155.89100000000002</v>
      </c>
      <c r="C41" s="7">
        <v>23.683</v>
      </c>
      <c r="D41" s="7">
        <f t="shared" si="0"/>
        <v>179.57400000000001</v>
      </c>
      <c r="E41" s="7">
        <v>98</v>
      </c>
      <c r="F41" s="7">
        <v>34</v>
      </c>
      <c r="G41" s="7">
        <f t="shared" si="1"/>
        <v>132</v>
      </c>
      <c r="H41" s="8">
        <f t="shared" si="2"/>
        <v>-37.135562668787813</v>
      </c>
      <c r="I41" s="8">
        <f t="shared" si="3"/>
        <v>43.562893214542072</v>
      </c>
      <c r="J41" s="9">
        <f t="shared" si="4"/>
        <v>-26.492699388552914</v>
      </c>
    </row>
    <row r="42" spans="1:10" x14ac:dyDescent="0.25">
      <c r="A42" s="10" t="s">
        <v>36</v>
      </c>
      <c r="B42" s="3">
        <v>2187.1410000000001</v>
      </c>
      <c r="C42" s="3">
        <v>628.70399999999995</v>
      </c>
      <c r="D42" s="3">
        <f t="shared" si="0"/>
        <v>2815.8450000000003</v>
      </c>
      <c r="E42" s="3">
        <v>1430</v>
      </c>
      <c r="F42" s="3">
        <v>485</v>
      </c>
      <c r="G42" s="3">
        <f t="shared" si="1"/>
        <v>1915</v>
      </c>
      <c r="H42" s="4">
        <f t="shared" si="2"/>
        <v>-34.617841282295018</v>
      </c>
      <c r="I42" s="4">
        <f t="shared" si="3"/>
        <v>-22.857179213111412</v>
      </c>
      <c r="J42" s="5">
        <f t="shared" si="4"/>
        <v>-31.991995298036652</v>
      </c>
    </row>
    <row r="43" spans="1:10" x14ac:dyDescent="0.25">
      <c r="A43" s="6" t="s">
        <v>37</v>
      </c>
      <c r="B43" s="7">
        <v>1889.0149999999999</v>
      </c>
      <c r="C43" s="7">
        <v>31.069000000000003</v>
      </c>
      <c r="D43" s="7">
        <f t="shared" si="0"/>
        <v>1920.0839999999998</v>
      </c>
      <c r="E43" s="7">
        <v>1401</v>
      </c>
      <c r="F43" s="7">
        <v>29</v>
      </c>
      <c r="G43" s="7">
        <f t="shared" si="1"/>
        <v>1430</v>
      </c>
      <c r="H43" s="8">
        <f t="shared" si="2"/>
        <v>-25.834363411619275</v>
      </c>
      <c r="I43" s="8">
        <f t="shared" si="3"/>
        <v>-6.6593710772796122</v>
      </c>
      <c r="J43" s="9">
        <f t="shared" si="4"/>
        <v>-25.524091654323449</v>
      </c>
    </row>
    <row r="44" spans="1:10" x14ac:dyDescent="0.25">
      <c r="A44" s="10" t="s">
        <v>38</v>
      </c>
      <c r="B44" s="3">
        <v>1800.6590000000001</v>
      </c>
      <c r="C44" s="3">
        <v>14.004999999999999</v>
      </c>
      <c r="D44" s="3">
        <f t="shared" si="0"/>
        <v>1814.6640000000002</v>
      </c>
      <c r="E44" s="3">
        <v>1150</v>
      </c>
      <c r="F44" s="3">
        <v>8</v>
      </c>
      <c r="G44" s="3">
        <f t="shared" si="1"/>
        <v>1158</v>
      </c>
      <c r="H44" s="4">
        <f t="shared" si="2"/>
        <v>-36.134492982846837</v>
      </c>
      <c r="I44" s="4">
        <f t="shared" si="3"/>
        <v>-42.877543734380573</v>
      </c>
      <c r="J44" s="5">
        <f t="shared" si="4"/>
        <v>-36.18653370541324</v>
      </c>
    </row>
    <row r="45" spans="1:10" x14ac:dyDescent="0.25">
      <c r="A45" s="6" t="s">
        <v>71</v>
      </c>
      <c r="B45" s="7">
        <v>1068.48</v>
      </c>
      <c r="C45" s="7">
        <v>3.9989999999999997</v>
      </c>
      <c r="D45" s="7">
        <f t="shared" si="0"/>
        <v>1072.479</v>
      </c>
      <c r="E45" s="7">
        <v>685</v>
      </c>
      <c r="F45" s="7">
        <v>17</v>
      </c>
      <c r="G45" s="7">
        <f t="shared" si="1"/>
        <v>702</v>
      </c>
      <c r="H45" s="8">
        <f t="shared" si="2"/>
        <v>-35.890236597783769</v>
      </c>
      <c r="I45" s="8">
        <f t="shared" si="3"/>
        <v>325.10627656914232</v>
      </c>
      <c r="J45" s="9">
        <f t="shared" si="4"/>
        <v>-34.544172892895809</v>
      </c>
    </row>
    <row r="46" spans="1:10" x14ac:dyDescent="0.25">
      <c r="A46" s="10" t="s">
        <v>39</v>
      </c>
      <c r="B46" s="3">
        <v>1225.289</v>
      </c>
      <c r="C46" s="3">
        <v>37.612000000000002</v>
      </c>
      <c r="D46" s="3">
        <f t="shared" si="0"/>
        <v>1262.9010000000001</v>
      </c>
      <c r="E46" s="3">
        <v>715</v>
      </c>
      <c r="F46" s="3">
        <v>26</v>
      </c>
      <c r="G46" s="3">
        <f t="shared" si="1"/>
        <v>741</v>
      </c>
      <c r="H46" s="4">
        <f t="shared" si="2"/>
        <v>-41.646419742607662</v>
      </c>
      <c r="I46" s="4">
        <f t="shared" si="3"/>
        <v>-30.873125598213342</v>
      </c>
      <c r="J46" s="5">
        <f t="shared" si="4"/>
        <v>-41.325567087206366</v>
      </c>
    </row>
    <row r="47" spans="1:10" x14ac:dyDescent="0.25">
      <c r="A47" s="6" t="s">
        <v>40</v>
      </c>
      <c r="B47" s="7">
        <v>2295.002</v>
      </c>
      <c r="C47" s="7">
        <v>69.042000000000002</v>
      </c>
      <c r="D47" s="7">
        <f t="shared" si="0"/>
        <v>2364.0439999999999</v>
      </c>
      <c r="E47" s="7">
        <v>1460</v>
      </c>
      <c r="F47" s="7">
        <v>90</v>
      </c>
      <c r="G47" s="7">
        <f t="shared" si="1"/>
        <v>1550</v>
      </c>
      <c r="H47" s="8">
        <f t="shared" si="2"/>
        <v>-36.383497705012893</v>
      </c>
      <c r="I47" s="8">
        <f t="shared" si="3"/>
        <v>30.355435821673758</v>
      </c>
      <c r="J47" s="9">
        <f t="shared" si="4"/>
        <v>-34.434384470001397</v>
      </c>
    </row>
    <row r="48" spans="1:10" x14ac:dyDescent="0.25">
      <c r="A48" s="10" t="s">
        <v>41</v>
      </c>
      <c r="B48" s="3">
        <v>3640.2389999999996</v>
      </c>
      <c r="C48" s="3">
        <v>435.71500000000003</v>
      </c>
      <c r="D48" s="3">
        <f t="shared" si="0"/>
        <v>4075.9539999999997</v>
      </c>
      <c r="E48" s="3">
        <v>2541</v>
      </c>
      <c r="F48" s="3">
        <v>646</v>
      </c>
      <c r="G48" s="3">
        <f t="shared" si="1"/>
        <v>3187</v>
      </c>
      <c r="H48" s="4">
        <f t="shared" si="2"/>
        <v>-30.19689091842595</v>
      </c>
      <c r="I48" s="4">
        <f t="shared" si="3"/>
        <v>48.26205202942289</v>
      </c>
      <c r="J48" s="5">
        <f t="shared" si="4"/>
        <v>-21.809716203862944</v>
      </c>
    </row>
    <row r="49" spans="1:10" x14ac:dyDescent="0.25">
      <c r="A49" s="6" t="s">
        <v>42</v>
      </c>
      <c r="B49" s="7">
        <v>43.44</v>
      </c>
      <c r="C49" s="7">
        <v>0</v>
      </c>
      <c r="D49" s="7">
        <f t="shared" si="0"/>
        <v>43.44</v>
      </c>
      <c r="E49" s="7">
        <v>73</v>
      </c>
      <c r="F49" s="7">
        <v>0</v>
      </c>
      <c r="G49" s="7">
        <f t="shared" si="1"/>
        <v>73</v>
      </c>
      <c r="H49" s="8">
        <f t="shared" si="2"/>
        <v>68.047882136279938</v>
      </c>
      <c r="I49" s="8">
        <f t="shared" si="3"/>
        <v>0</v>
      </c>
      <c r="J49" s="9">
        <f t="shared" si="4"/>
        <v>68.047882136279938</v>
      </c>
    </row>
    <row r="50" spans="1:10" x14ac:dyDescent="0.25">
      <c r="A50" s="10" t="s">
        <v>43</v>
      </c>
      <c r="B50" s="3">
        <v>320.83699999999999</v>
      </c>
      <c r="C50" s="3">
        <v>6.4419999999999993</v>
      </c>
      <c r="D50" s="3">
        <f t="shared" si="0"/>
        <v>327.279</v>
      </c>
      <c r="E50" s="3">
        <v>221</v>
      </c>
      <c r="F50" s="3">
        <v>0</v>
      </c>
      <c r="G50" s="3">
        <f t="shared" si="1"/>
        <v>221</v>
      </c>
      <c r="H50" s="4">
        <f t="shared" si="2"/>
        <v>-31.117670343507758</v>
      </c>
      <c r="I50" s="4">
        <f t="shared" si="3"/>
        <v>-100</v>
      </c>
      <c r="J50" s="5">
        <f t="shared" si="4"/>
        <v>-32.473516479823026</v>
      </c>
    </row>
    <row r="51" spans="1:10" x14ac:dyDescent="0.25">
      <c r="A51" s="6" t="s">
        <v>44</v>
      </c>
      <c r="B51" s="7">
        <v>1233.162</v>
      </c>
      <c r="C51" s="7">
        <v>32.244000000000007</v>
      </c>
      <c r="D51" s="7">
        <f t="shared" si="0"/>
        <v>1265.4059999999999</v>
      </c>
      <c r="E51" s="7">
        <v>751</v>
      </c>
      <c r="F51" s="7">
        <v>57</v>
      </c>
      <c r="G51" s="7">
        <f t="shared" si="1"/>
        <v>808</v>
      </c>
      <c r="H51" s="8">
        <f t="shared" si="2"/>
        <v>-39.099647897032185</v>
      </c>
      <c r="I51" s="8">
        <f t="shared" si="3"/>
        <v>76.77707480461477</v>
      </c>
      <c r="J51" s="9">
        <f t="shared" si="4"/>
        <v>-36.146975753236511</v>
      </c>
    </row>
    <row r="52" spans="1:10" x14ac:dyDescent="0.25">
      <c r="A52" s="10" t="s">
        <v>45</v>
      </c>
      <c r="B52" s="3">
        <v>1743.0520000000001</v>
      </c>
      <c r="C52" s="3">
        <v>181.726</v>
      </c>
      <c r="D52" s="3">
        <f t="shared" si="0"/>
        <v>1924.7780000000002</v>
      </c>
      <c r="E52" s="3">
        <v>1470</v>
      </c>
      <c r="F52" s="3">
        <v>69</v>
      </c>
      <c r="G52" s="3">
        <f t="shared" si="1"/>
        <v>1539</v>
      </c>
      <c r="H52" s="4">
        <f t="shared" si="2"/>
        <v>-15.665166615798043</v>
      </c>
      <c r="I52" s="4">
        <f t="shared" si="3"/>
        <v>-62.030749590042156</v>
      </c>
      <c r="J52" s="5">
        <f t="shared" si="4"/>
        <v>-20.042727005400113</v>
      </c>
    </row>
    <row r="53" spans="1:10" x14ac:dyDescent="0.25">
      <c r="A53" s="6" t="s">
        <v>46</v>
      </c>
      <c r="B53" s="7">
        <v>1150.1679999999999</v>
      </c>
      <c r="C53" s="7">
        <v>0</v>
      </c>
      <c r="D53" s="7">
        <f t="shared" si="0"/>
        <v>1150.1679999999999</v>
      </c>
      <c r="E53" s="7">
        <v>652</v>
      </c>
      <c r="F53" s="7">
        <v>0</v>
      </c>
      <c r="G53" s="7">
        <f t="shared" si="1"/>
        <v>652</v>
      </c>
      <c r="H53" s="8">
        <f t="shared" si="2"/>
        <v>-43.312629111573258</v>
      </c>
      <c r="I53" s="8">
        <f t="shared" si="3"/>
        <v>0</v>
      </c>
      <c r="J53" s="9">
        <f t="shared" si="4"/>
        <v>-43.312629111573258</v>
      </c>
    </row>
    <row r="54" spans="1:10" x14ac:dyDescent="0.25">
      <c r="A54" s="10" t="s">
        <v>72</v>
      </c>
      <c r="B54" s="3">
        <v>156.79</v>
      </c>
      <c r="C54" s="3">
        <v>137.44499999999999</v>
      </c>
      <c r="D54" s="3">
        <f t="shared" si="0"/>
        <v>294.23500000000001</v>
      </c>
      <c r="E54" s="3">
        <v>112</v>
      </c>
      <c r="F54" s="3">
        <v>628</v>
      </c>
      <c r="G54" s="3">
        <f t="shared" si="1"/>
        <v>740</v>
      </c>
      <c r="H54" s="4">
        <f t="shared" si="2"/>
        <v>-28.566872887301482</v>
      </c>
      <c r="I54" s="4">
        <f t="shared" si="3"/>
        <v>356.91003674196952</v>
      </c>
      <c r="J54" s="5">
        <f t="shared" si="4"/>
        <v>151.49965163899603</v>
      </c>
    </row>
    <row r="55" spans="1:10" x14ac:dyDescent="0.25">
      <c r="A55" s="6" t="s">
        <v>47</v>
      </c>
      <c r="B55" s="7">
        <v>0</v>
      </c>
      <c r="C55" s="7">
        <v>0</v>
      </c>
      <c r="D55" s="7">
        <f t="shared" si="0"/>
        <v>0</v>
      </c>
      <c r="E55" s="7">
        <v>0</v>
      </c>
      <c r="F55" s="7">
        <v>0</v>
      </c>
      <c r="G55" s="7">
        <f t="shared" si="1"/>
        <v>0</v>
      </c>
      <c r="H55" s="8">
        <f t="shared" si="2"/>
        <v>0</v>
      </c>
      <c r="I55" s="8">
        <f t="shared" si="3"/>
        <v>0</v>
      </c>
      <c r="J55" s="9">
        <f t="shared" si="4"/>
        <v>0</v>
      </c>
    </row>
    <row r="56" spans="1:10" x14ac:dyDescent="0.25">
      <c r="A56" s="10" t="s">
        <v>48</v>
      </c>
      <c r="B56" s="3">
        <v>63.174999999999997</v>
      </c>
      <c r="C56" s="3">
        <v>11.763999999999999</v>
      </c>
      <c r="D56" s="3">
        <f t="shared" si="0"/>
        <v>74.938999999999993</v>
      </c>
      <c r="E56" s="3">
        <v>65</v>
      </c>
      <c r="F56" s="3">
        <v>5</v>
      </c>
      <c r="G56" s="3">
        <f>+E56+F56</f>
        <v>70</v>
      </c>
      <c r="H56" s="4">
        <f t="shared" si="2"/>
        <v>2.8888009497427829</v>
      </c>
      <c r="I56" s="4">
        <f t="shared" si="3"/>
        <v>-57.497449846990826</v>
      </c>
      <c r="J56" s="5">
        <f t="shared" si="4"/>
        <v>-6.5906937642615908</v>
      </c>
    </row>
    <row r="57" spans="1:10" x14ac:dyDescent="0.25">
      <c r="A57" s="6" t="s">
        <v>49</v>
      </c>
      <c r="B57" s="7">
        <v>3989.0359999999991</v>
      </c>
      <c r="C57" s="7">
        <v>45.896000000000001</v>
      </c>
      <c r="D57" s="7">
        <f t="shared" si="0"/>
        <v>4034.9319999999993</v>
      </c>
      <c r="E57" s="7">
        <v>2630</v>
      </c>
      <c r="F57" s="7">
        <v>18</v>
      </c>
      <c r="G57" s="7">
        <f t="shared" si="1"/>
        <v>2648</v>
      </c>
      <c r="H57" s="8">
        <f t="shared" si="2"/>
        <v>-34.069283907189593</v>
      </c>
      <c r="I57" s="8">
        <f t="shared" si="3"/>
        <v>-60.780895938643887</v>
      </c>
      <c r="J57" s="9">
        <f t="shared" si="4"/>
        <v>-34.373119546996072</v>
      </c>
    </row>
    <row r="58" spans="1:10" x14ac:dyDescent="0.25">
      <c r="A58" s="10" t="s">
        <v>58</v>
      </c>
      <c r="B58" s="3">
        <v>190.04300000000001</v>
      </c>
      <c r="C58" s="3">
        <v>89.103999999999999</v>
      </c>
      <c r="D58" s="3">
        <f t="shared" si="0"/>
        <v>279.14699999999999</v>
      </c>
      <c r="E58" s="3">
        <v>83</v>
      </c>
      <c r="F58" s="3">
        <v>108</v>
      </c>
      <c r="G58" s="3">
        <f t="shared" si="1"/>
        <v>191</v>
      </c>
      <c r="H58" s="4">
        <f t="shared" si="2"/>
        <v>-56.325673663328821</v>
      </c>
      <c r="I58" s="4">
        <f t="shared" si="3"/>
        <v>21.206679834799786</v>
      </c>
      <c r="J58" s="5">
        <f t="shared" si="4"/>
        <v>-31.577269324047901</v>
      </c>
    </row>
    <row r="59" spans="1:10" x14ac:dyDescent="0.25">
      <c r="A59" s="6" t="s">
        <v>59</v>
      </c>
      <c r="B59" s="7">
        <v>0</v>
      </c>
      <c r="C59" s="7">
        <v>0</v>
      </c>
      <c r="D59" s="7">
        <f t="shared" si="0"/>
        <v>0</v>
      </c>
      <c r="E59" s="7">
        <v>37</v>
      </c>
      <c r="F59" s="7">
        <v>0</v>
      </c>
      <c r="G59" s="7">
        <f t="shared" si="1"/>
        <v>37</v>
      </c>
      <c r="H59" s="8">
        <f t="shared" si="2"/>
        <v>0</v>
      </c>
      <c r="I59" s="8">
        <f t="shared" si="3"/>
        <v>0</v>
      </c>
      <c r="J59" s="9">
        <f t="shared" si="4"/>
        <v>0</v>
      </c>
    </row>
    <row r="60" spans="1:10" x14ac:dyDescent="0.25">
      <c r="A60" s="11" t="s">
        <v>50</v>
      </c>
      <c r="B60" s="22">
        <f>+B61-SUM(B6+B10+B32+B20+B58+B59+B5)</f>
        <v>191321.53500000003</v>
      </c>
      <c r="C60" s="22">
        <f t="shared" ref="C60:G60" si="5">+C61-SUM(C6+C10+C32+C20+C58+C59+C5)</f>
        <v>693654.64899999928</v>
      </c>
      <c r="D60" s="22">
        <f t="shared" si="5"/>
        <v>884976.18399999989</v>
      </c>
      <c r="E60" s="22">
        <f t="shared" si="5"/>
        <v>98179</v>
      </c>
      <c r="F60" s="22">
        <f t="shared" si="5"/>
        <v>290620</v>
      </c>
      <c r="G60" s="22">
        <f t="shared" si="5"/>
        <v>388799</v>
      </c>
      <c r="H60" s="23">
        <f>+IFERROR(((E60-B60)/B60)*100,0)</f>
        <v>-48.683769446027085</v>
      </c>
      <c r="I60" s="23">
        <f t="shared" si="3"/>
        <v>-58.103070394039804</v>
      </c>
      <c r="J60" s="23">
        <f t="shared" si="4"/>
        <v>-56.066727327884792</v>
      </c>
    </row>
    <row r="61" spans="1:10" x14ac:dyDescent="0.25">
      <c r="A61" s="14" t="s">
        <v>51</v>
      </c>
      <c r="B61" s="24">
        <f>SUM(B4:B59)</f>
        <v>247857.60500000004</v>
      </c>
      <c r="C61" s="24">
        <f t="shared" ref="C61:F61" si="6">SUM(C4:C59)</f>
        <v>879311.05999999924</v>
      </c>
      <c r="D61" s="24">
        <f t="shared" si="6"/>
        <v>1127168.6649999998</v>
      </c>
      <c r="E61" s="24">
        <f t="shared" si="6"/>
        <v>159130</v>
      </c>
      <c r="F61" s="24">
        <f t="shared" si="6"/>
        <v>669206</v>
      </c>
      <c r="G61" s="24">
        <f>SUM(G4:G59)</f>
        <v>828336</v>
      </c>
      <c r="H61" s="25">
        <f>+IFERROR(((E61-B61)/B61)*100,0)</f>
        <v>-35.797814232893934</v>
      </c>
      <c r="I61" s="25">
        <f t="shared" ref="I61" si="7">+IFERROR(((F61-C61)/C61)*100,0)</f>
        <v>-23.894281507160777</v>
      </c>
      <c r="J61" s="25">
        <f t="shared" ref="J61" si="8">+IFERROR(((G61-D61)/D61)*100,0)</f>
        <v>-26.511796706130031</v>
      </c>
    </row>
    <row r="62" spans="1:10" x14ac:dyDescent="0.25">
      <c r="A62" s="26"/>
      <c r="B62" s="27"/>
      <c r="C62" s="27"/>
      <c r="D62" s="27"/>
      <c r="E62" s="27"/>
      <c r="F62" s="27"/>
      <c r="G62" s="27"/>
      <c r="H62" s="27"/>
      <c r="I62" s="27"/>
      <c r="J62" s="28"/>
    </row>
    <row r="63" spans="1:10" x14ac:dyDescent="0.25">
      <c r="A63" s="26" t="s">
        <v>67</v>
      </c>
      <c r="B63" s="27"/>
      <c r="C63" s="27"/>
      <c r="D63" s="27"/>
      <c r="E63" s="27"/>
      <c r="F63" s="27"/>
      <c r="G63" s="27"/>
      <c r="H63" s="27"/>
      <c r="I63" s="27"/>
      <c r="J63" s="28"/>
    </row>
    <row r="64" spans="1:10" ht="15.75" thickBot="1" x14ac:dyDescent="0.3">
      <c r="A64" s="29"/>
      <c r="B64" s="30"/>
      <c r="C64" s="30"/>
      <c r="D64" s="30"/>
      <c r="E64" s="30"/>
      <c r="F64" s="30"/>
      <c r="G64" s="30"/>
      <c r="H64" s="30"/>
      <c r="I64" s="30"/>
      <c r="J64" s="31"/>
    </row>
    <row r="65" spans="1:10" ht="45.75" customHeight="1" x14ac:dyDescent="0.25">
      <c r="A65" s="48" t="s">
        <v>73</v>
      </c>
      <c r="B65" s="48"/>
      <c r="C65" s="48"/>
      <c r="D65" s="48"/>
      <c r="E65" s="48"/>
      <c r="F65" s="48"/>
      <c r="G65" s="48"/>
      <c r="H65" s="48"/>
      <c r="I65" s="48"/>
      <c r="J65" s="48"/>
    </row>
    <row r="66" spans="1:10" x14ac:dyDescent="0.25">
      <c r="A66" s="41" t="s">
        <v>74</v>
      </c>
    </row>
    <row r="67" spans="1:10" x14ac:dyDescent="0.25">
      <c r="B67" s="38"/>
      <c r="C67" s="38"/>
      <c r="D67" s="38"/>
      <c r="E67" s="38"/>
      <c r="F67" s="38"/>
      <c r="G67" s="38"/>
    </row>
    <row r="68" spans="1:10" x14ac:dyDescent="0.25">
      <c r="B68" s="38"/>
      <c r="C68" s="38"/>
      <c r="D68" s="38"/>
      <c r="E68" s="38"/>
      <c r="F68" s="38"/>
      <c r="G68" s="38"/>
    </row>
    <row r="69" spans="1:10" x14ac:dyDescent="0.25">
      <c r="B69" s="38"/>
      <c r="C69" s="38"/>
      <c r="D69" s="38"/>
      <c r="E69" s="38"/>
      <c r="F69" s="38"/>
      <c r="G69" s="38"/>
    </row>
  </sheetData>
  <mergeCells count="6">
    <mergeCell ref="A65:J65"/>
    <mergeCell ref="A1:J1"/>
    <mergeCell ref="A2:A3"/>
    <mergeCell ref="B2:D2"/>
    <mergeCell ref="E2:G2"/>
    <mergeCell ref="H2:J2"/>
  </mergeCells>
  <conditionalFormatting sqref="H8:J59">
    <cfRule type="cellIs" dxfId="5" priority="1" operator="equal">
      <formula>0</formula>
    </cfRule>
  </conditionalFormatting>
  <conditionalFormatting sqref="H4:J5">
    <cfRule type="cellIs" dxfId="4" priority="5" operator="equal">
      <formula>0</formula>
    </cfRule>
  </conditionalFormatting>
  <conditionalFormatting sqref="B4:G5">
    <cfRule type="cellIs" dxfId="3" priority="6" operator="equal">
      <formula>0</formula>
    </cfRule>
  </conditionalFormatting>
  <conditionalFormatting sqref="B6:G7">
    <cfRule type="cellIs" dxfId="2" priority="4" operator="equal">
      <formula>0</formula>
    </cfRule>
  </conditionalFormatting>
  <conditionalFormatting sqref="H6:J7">
    <cfRule type="cellIs" dxfId="1" priority="3" operator="equal">
      <formula>0</formula>
    </cfRule>
  </conditionalFormatting>
  <conditionalFormatting sqref="B8:G59">
    <cfRule type="cellIs" dxfId="0" priority="2"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3" orientation="portrait" verticalDpi="597" r:id="rId1"/>
  <ignoredErrors>
    <ignoredError sqref="G56 D5 G5"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DE898D-AAE2-40B6-A8E4-21EE9548ABB6}"/>
</file>

<file path=customXml/itemProps2.xml><?xml version="1.0" encoding="utf-8"?>
<ds:datastoreItem xmlns:ds="http://schemas.openxmlformats.org/officeDocument/2006/customXml" ds:itemID="{5BA50777-C443-4E23-8322-08D7DBDF6419}"/>
</file>

<file path=customXml/itemProps3.xml><?xml version="1.0" encoding="utf-8"?>
<ds:datastoreItem xmlns:ds="http://schemas.openxmlformats.org/officeDocument/2006/customXml" ds:itemID="{6C19F1BF-8886-4251-87FB-150864C776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1</vt:i4>
      </vt:variant>
    </vt:vector>
  </HeadingPairs>
  <TitlesOfParts>
    <vt:vector size="5" baseType="lpstr">
      <vt:lpstr>TÜM UÇAK</vt:lpstr>
      <vt:lpstr>YOLCU</vt:lpstr>
      <vt:lpstr>TİCARİ UÇAK</vt:lpstr>
      <vt:lpstr>YÜK </vt:lpstr>
      <vt:lpstr>'TÜM UÇAK'!Yazdırma_Alanı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Sevil KAPLAN</dc:creator>
  <cp:lastModifiedBy>Asus</cp:lastModifiedBy>
  <cp:lastPrinted>2020-05-06T11:03:55Z</cp:lastPrinted>
  <dcterms:created xsi:type="dcterms:W3CDTF">2017-03-06T11:35:15Z</dcterms:created>
  <dcterms:modified xsi:type="dcterms:W3CDTF">2020-05-06T11:04:03Z</dcterms:modified>
</cp:coreProperties>
</file>