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hm17519\Desktop\4'lü Tablo\2020\2 ŞUBAT\"/>
    </mc:Choice>
  </mc:AlternateContent>
  <bookViews>
    <workbookView xWindow="0" yWindow="0" windowWidth="20490" windowHeight="7635"/>
  </bookViews>
  <sheets>
    <sheet name="TÜM UÇAK" sheetId="1" r:id="rId1"/>
    <sheet name="YOLCU" sheetId="2" r:id="rId2"/>
    <sheet name="TİCARİ UÇAK" sheetId="3" r:id="rId3"/>
    <sheet name="YÜK " sheetId="4" r:id="rId4"/>
  </sheets>
  <definedNames>
    <definedName name="_xlnm.Print_Area" localSheetId="0">'TÜM UÇAK'!$A$1:$J$67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E60" i="1" s="1"/>
  <c r="I28" i="2" l="1"/>
  <c r="I11" i="1" l="1"/>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4" i="1"/>
  <c r="G4" i="1" l="1"/>
  <c r="G5" i="4" l="1"/>
  <c r="D5" i="4"/>
  <c r="G5" i="3"/>
  <c r="D5" i="3"/>
  <c r="G5" i="2"/>
  <c r="D5" i="2"/>
  <c r="G5" i="1"/>
  <c r="G56" i="4" l="1"/>
  <c r="I51" i="1" l="1"/>
  <c r="G56" i="3" l="1"/>
  <c r="G56" i="2"/>
  <c r="G64" i="2"/>
  <c r="D64" i="2"/>
  <c r="H64" i="2" l="1"/>
  <c r="J62" i="2"/>
  <c r="J63" i="2"/>
  <c r="H62" i="1"/>
  <c r="H6" i="4" l="1"/>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J20" i="4"/>
  <c r="H21" i="4"/>
  <c r="I21" i="4"/>
  <c r="H22" i="4"/>
  <c r="I22" i="4"/>
  <c r="J22" i="4"/>
  <c r="H23" i="4"/>
  <c r="I23" i="4"/>
  <c r="H24" i="4"/>
  <c r="I24" i="4"/>
  <c r="H25" i="4"/>
  <c r="I25" i="4"/>
  <c r="H26" i="4"/>
  <c r="I26" i="4"/>
  <c r="H27" i="4"/>
  <c r="I27" i="4"/>
  <c r="H28" i="4"/>
  <c r="I28" i="4"/>
  <c r="H29" i="4"/>
  <c r="I29" i="4"/>
  <c r="H30" i="4"/>
  <c r="I30" i="4"/>
  <c r="H31" i="4"/>
  <c r="I31" i="4"/>
  <c r="H32" i="4"/>
  <c r="I32" i="4"/>
  <c r="H33" i="4"/>
  <c r="I33" i="4"/>
  <c r="H34" i="4"/>
  <c r="I34" i="4"/>
  <c r="H35" i="4"/>
  <c r="I35" i="4"/>
  <c r="H36" i="4"/>
  <c r="I36" i="4"/>
  <c r="H37" i="4"/>
  <c r="I37" i="4"/>
  <c r="H38" i="4"/>
  <c r="I38" i="4"/>
  <c r="H39" i="4"/>
  <c r="I39" i="4"/>
  <c r="H40" i="4"/>
  <c r="I40" i="4"/>
  <c r="H41" i="4"/>
  <c r="I41" i="4"/>
  <c r="H42" i="4"/>
  <c r="I42" i="4"/>
  <c r="H43" i="4"/>
  <c r="I43" i="4"/>
  <c r="H44" i="4"/>
  <c r="I44" i="4"/>
  <c r="H45" i="4"/>
  <c r="I45" i="4"/>
  <c r="H46" i="4"/>
  <c r="I46" i="4"/>
  <c r="H47" i="4"/>
  <c r="I47" i="4"/>
  <c r="H48" i="4"/>
  <c r="I48" i="4"/>
  <c r="H49" i="4"/>
  <c r="I49" i="4"/>
  <c r="H50" i="4"/>
  <c r="I50" i="4"/>
  <c r="H51" i="4"/>
  <c r="I51" i="4"/>
  <c r="H52" i="4"/>
  <c r="I52" i="4"/>
  <c r="H53" i="4"/>
  <c r="I53" i="4"/>
  <c r="H54" i="4"/>
  <c r="I54" i="4"/>
  <c r="H55" i="4"/>
  <c r="I55" i="4"/>
  <c r="H56" i="4"/>
  <c r="I56" i="4"/>
  <c r="H57" i="4"/>
  <c r="I57" i="4"/>
  <c r="H58" i="4"/>
  <c r="I58" i="4"/>
  <c r="H59" i="4"/>
  <c r="I59" i="4"/>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J20" i="3"/>
  <c r="H21" i="3"/>
  <c r="I21" i="3"/>
  <c r="H22" i="3"/>
  <c r="I22" i="3"/>
  <c r="J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I6" i="2"/>
  <c r="I7" i="2"/>
  <c r="I8" i="2"/>
  <c r="I9" i="2"/>
  <c r="I10" i="2"/>
  <c r="I11" i="2"/>
  <c r="I12" i="2"/>
  <c r="I13" i="2"/>
  <c r="I14" i="2"/>
  <c r="I15" i="2"/>
  <c r="I16" i="2"/>
  <c r="I17" i="2"/>
  <c r="I18" i="2"/>
  <c r="I19" i="2"/>
  <c r="I20" i="2"/>
  <c r="J20" i="2"/>
  <c r="I21" i="2"/>
  <c r="I22" i="2"/>
  <c r="J22" i="2"/>
  <c r="I23" i="2"/>
  <c r="I24" i="2"/>
  <c r="I25" i="2"/>
  <c r="I26" i="2"/>
  <c r="I27" i="2"/>
  <c r="J27"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I6" i="1" l="1"/>
  <c r="I7" i="1"/>
  <c r="I8"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2" i="1"/>
  <c r="I53" i="1"/>
  <c r="I54" i="1"/>
  <c r="I55" i="1"/>
  <c r="I56" i="1"/>
  <c r="I57" i="1"/>
  <c r="I58" i="1"/>
  <c r="I59"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D21" i="4" l="1"/>
  <c r="D23" i="4"/>
  <c r="D24" i="4"/>
  <c r="D25" i="4"/>
  <c r="D26" i="4"/>
  <c r="D28" i="4"/>
  <c r="D29" i="4"/>
  <c r="D30" i="4"/>
  <c r="D31" i="4"/>
  <c r="D32" i="4"/>
  <c r="D33" i="4"/>
  <c r="G21" i="3"/>
  <c r="G21" i="2"/>
  <c r="D28" i="2"/>
  <c r="D29" i="2"/>
  <c r="D30" i="2"/>
  <c r="D31" i="2"/>
  <c r="D32" i="2"/>
  <c r="D33" i="2"/>
  <c r="D21" i="2"/>
  <c r="G40" i="1"/>
  <c r="G38" i="1"/>
  <c r="G36" i="1"/>
  <c r="J36" i="1" s="1"/>
  <c r="G32" i="1"/>
  <c r="G30" i="1"/>
  <c r="G28" i="1"/>
  <c r="G24" i="1"/>
  <c r="G22" i="1"/>
  <c r="G20" i="1"/>
  <c r="G16" i="1"/>
  <c r="J16" i="1" s="1"/>
  <c r="G14" i="1"/>
  <c r="J14" i="1" s="1"/>
  <c r="G12" i="1"/>
  <c r="G8" i="1"/>
  <c r="G6" i="1"/>
  <c r="G7" i="1"/>
  <c r="G9" i="1"/>
  <c r="G10" i="1"/>
  <c r="G11" i="1"/>
  <c r="G13" i="1"/>
  <c r="G15" i="1"/>
  <c r="G17" i="1"/>
  <c r="G18" i="1"/>
  <c r="G19" i="1"/>
  <c r="G21" i="1"/>
  <c r="G23" i="1"/>
  <c r="G25" i="1"/>
  <c r="G26" i="1"/>
  <c r="G27" i="1"/>
  <c r="G29" i="1"/>
  <c r="G31" i="1"/>
  <c r="G33" i="1"/>
  <c r="G34" i="1"/>
  <c r="G35" i="1"/>
  <c r="G37" i="1"/>
  <c r="G39" i="1"/>
  <c r="G41" i="1"/>
  <c r="G42" i="1"/>
  <c r="G43" i="1"/>
  <c r="G44" i="1"/>
  <c r="G45" i="1"/>
  <c r="G46" i="1"/>
  <c r="G47" i="1"/>
  <c r="G48" i="1"/>
  <c r="G49" i="1"/>
  <c r="G50" i="1"/>
  <c r="G51" i="1"/>
  <c r="G52" i="1"/>
  <c r="G53" i="1"/>
  <c r="G54" i="1"/>
  <c r="G55" i="1"/>
  <c r="G56" i="1"/>
  <c r="G57" i="1"/>
  <c r="G58" i="1"/>
  <c r="G59" i="1"/>
  <c r="J39" i="1" l="1"/>
  <c r="J25" i="1"/>
  <c r="J35" i="1"/>
  <c r="J21" i="1"/>
  <c r="J12" i="1"/>
  <c r="J7" i="1"/>
  <c r="J24" i="1"/>
  <c r="J18" i="1"/>
  <c r="J21" i="2"/>
  <c r="J28" i="1"/>
  <c r="J40" i="1"/>
  <c r="J19" i="1"/>
  <c r="J9" i="1"/>
  <c r="J20" i="1"/>
  <c r="J37" i="1"/>
  <c r="J23" i="1"/>
  <c r="J8" i="1"/>
  <c r="J58" i="1"/>
  <c r="J56" i="1"/>
  <c r="J54" i="1"/>
  <c r="J52" i="1"/>
  <c r="J50" i="1"/>
  <c r="J48" i="1"/>
  <c r="J46" i="1"/>
  <c r="J44" i="1"/>
  <c r="J42" i="1"/>
  <c r="J33" i="1"/>
  <c r="J29" i="1"/>
  <c r="J15" i="1"/>
  <c r="J11" i="1"/>
  <c r="J6" i="1"/>
  <c r="J22" i="1"/>
  <c r="J30" i="1"/>
  <c r="J38" i="1"/>
  <c r="J32" i="1"/>
  <c r="J59" i="1"/>
  <c r="J57" i="1"/>
  <c r="J55" i="1"/>
  <c r="J53" i="1"/>
  <c r="J51" i="1"/>
  <c r="J49" i="1"/>
  <c r="J47" i="1"/>
  <c r="J45" i="1"/>
  <c r="J43" i="1"/>
  <c r="J41" i="1"/>
  <c r="J31" i="1"/>
  <c r="J27" i="1"/>
  <c r="J17" i="1"/>
  <c r="J13" i="1"/>
  <c r="J10" i="1"/>
  <c r="J26" i="1"/>
  <c r="J34" i="1"/>
  <c r="D33" i="3"/>
  <c r="G21" i="4" l="1"/>
  <c r="J21" i="4" s="1"/>
  <c r="G23" i="4"/>
  <c r="J23" i="4" s="1"/>
  <c r="G24" i="4"/>
  <c r="J24" i="4" s="1"/>
  <c r="G25" i="4"/>
  <c r="J25" i="4" s="1"/>
  <c r="G26" i="4"/>
  <c r="J26" i="4" s="1"/>
  <c r="G27" i="4"/>
  <c r="J27" i="4" s="1"/>
  <c r="G28" i="4"/>
  <c r="J28" i="4" s="1"/>
  <c r="G29" i="4"/>
  <c r="J29" i="4" s="1"/>
  <c r="G30" i="4"/>
  <c r="J30" i="4" s="1"/>
  <c r="G31" i="4"/>
  <c r="J31" i="4" s="1"/>
  <c r="G32" i="4"/>
  <c r="J32" i="4" s="1"/>
  <c r="G33" i="4"/>
  <c r="J33" i="4" s="1"/>
  <c r="G34" i="4"/>
  <c r="G35" i="4"/>
  <c r="G36" i="4"/>
  <c r="G37" i="4"/>
  <c r="J37" i="4" s="1"/>
  <c r="G38" i="4"/>
  <c r="G39" i="4"/>
  <c r="G40" i="4"/>
  <c r="G41" i="4"/>
  <c r="J41" i="4" s="1"/>
  <c r="G42" i="4"/>
  <c r="G43" i="4"/>
  <c r="G44" i="4"/>
  <c r="G45" i="4"/>
  <c r="J45" i="4" s="1"/>
  <c r="G46" i="4"/>
  <c r="G47" i="4"/>
  <c r="G48" i="4"/>
  <c r="G49" i="4"/>
  <c r="J49" i="4" s="1"/>
  <c r="G50" i="4"/>
  <c r="G51" i="4"/>
  <c r="G52" i="4"/>
  <c r="G53" i="4"/>
  <c r="J53" i="4" s="1"/>
  <c r="G54" i="4"/>
  <c r="G55" i="4"/>
  <c r="D19" i="4"/>
  <c r="D34" i="4"/>
  <c r="D35" i="4"/>
  <c r="D36" i="4"/>
  <c r="D37" i="4"/>
  <c r="D38" i="4"/>
  <c r="D39" i="4"/>
  <c r="D40" i="4"/>
  <c r="D41" i="4"/>
  <c r="D42" i="4"/>
  <c r="D43" i="4"/>
  <c r="D44" i="4"/>
  <c r="D45" i="4"/>
  <c r="D46" i="4"/>
  <c r="D47" i="4"/>
  <c r="D48" i="4"/>
  <c r="D49" i="4"/>
  <c r="D50" i="4"/>
  <c r="D51" i="4"/>
  <c r="D52" i="4"/>
  <c r="D53" i="4"/>
  <c r="D54" i="4"/>
  <c r="D55" i="4"/>
  <c r="D56" i="4"/>
  <c r="J56" i="4" s="1"/>
  <c r="D57" i="4"/>
  <c r="D58" i="4"/>
  <c r="D59" i="4"/>
  <c r="J55" i="4" l="1"/>
  <c r="J51" i="4"/>
  <c r="J47" i="4"/>
  <c r="J43" i="4"/>
  <c r="J39" i="4"/>
  <c r="J35" i="4"/>
  <c r="J54" i="4"/>
  <c r="J50" i="4"/>
  <c r="J46" i="4"/>
  <c r="J42" i="4"/>
  <c r="J38" i="4"/>
  <c r="J34" i="4"/>
  <c r="J52" i="4"/>
  <c r="J48" i="4"/>
  <c r="J44" i="4"/>
  <c r="J40" i="4"/>
  <c r="J36" i="4"/>
  <c r="G6" i="4"/>
  <c r="G7" i="4"/>
  <c r="G8" i="4"/>
  <c r="G9" i="4"/>
  <c r="G10" i="4"/>
  <c r="G11" i="4"/>
  <c r="G12" i="4"/>
  <c r="G13" i="4"/>
  <c r="G14" i="4"/>
  <c r="G15" i="4"/>
  <c r="G16" i="4"/>
  <c r="G17" i="4"/>
  <c r="G18" i="4"/>
  <c r="G19" i="4"/>
  <c r="J19" i="4" s="1"/>
  <c r="G57" i="4"/>
  <c r="J57" i="4" s="1"/>
  <c r="G58" i="4"/>
  <c r="J58" i="4" s="1"/>
  <c r="G59" i="4"/>
  <c r="J59" i="4" s="1"/>
  <c r="G4" i="4"/>
  <c r="D6" i="4"/>
  <c r="D7" i="4"/>
  <c r="D8" i="4"/>
  <c r="D9" i="4"/>
  <c r="D10" i="4"/>
  <c r="D11" i="4"/>
  <c r="D12" i="4"/>
  <c r="D13" i="4"/>
  <c r="D14" i="4"/>
  <c r="D15" i="4"/>
  <c r="D16" i="4"/>
  <c r="D17" i="4"/>
  <c r="D18" i="4"/>
  <c r="D4" i="4"/>
  <c r="G59" i="3"/>
  <c r="G58" i="3"/>
  <c r="G57" i="3"/>
  <c r="G55" i="3"/>
  <c r="G54" i="3"/>
  <c r="G53" i="3"/>
  <c r="G52" i="3"/>
  <c r="G51" i="3"/>
  <c r="G50" i="3"/>
  <c r="G49" i="3"/>
  <c r="G48" i="3"/>
  <c r="G47" i="3"/>
  <c r="G46" i="3"/>
  <c r="G45" i="3"/>
  <c r="G44" i="3"/>
  <c r="G43" i="3"/>
  <c r="G42" i="3"/>
  <c r="G41" i="3"/>
  <c r="G40" i="3"/>
  <c r="G39" i="3"/>
  <c r="G38" i="3"/>
  <c r="G37" i="3"/>
  <c r="G36" i="3"/>
  <c r="G35" i="3"/>
  <c r="G34" i="3"/>
  <c r="G33" i="3"/>
  <c r="J33" i="3" s="1"/>
  <c r="G32" i="3"/>
  <c r="G31" i="3"/>
  <c r="G30" i="3"/>
  <c r="G29" i="3"/>
  <c r="G28" i="3"/>
  <c r="G27" i="3"/>
  <c r="J27" i="3" s="1"/>
  <c r="G26" i="3"/>
  <c r="G25" i="3"/>
  <c r="G24" i="3"/>
  <c r="G23" i="3"/>
  <c r="G19" i="3"/>
  <c r="G18" i="3"/>
  <c r="G17" i="3"/>
  <c r="G16" i="3"/>
  <c r="G15" i="3"/>
  <c r="G14" i="3"/>
  <c r="G13" i="3"/>
  <c r="G12" i="3"/>
  <c r="G11" i="3"/>
  <c r="G10" i="3"/>
  <c r="G9" i="3"/>
  <c r="G8" i="3"/>
  <c r="G7" i="3"/>
  <c r="G6" i="3"/>
  <c r="G4" i="3"/>
  <c r="D6" i="3"/>
  <c r="D7" i="3"/>
  <c r="D8" i="3"/>
  <c r="D9" i="3"/>
  <c r="D10" i="3"/>
  <c r="D11" i="3"/>
  <c r="D12" i="3"/>
  <c r="D13" i="3"/>
  <c r="D14" i="3"/>
  <c r="D15" i="3"/>
  <c r="D16" i="3"/>
  <c r="D17" i="3"/>
  <c r="D18" i="3"/>
  <c r="D19" i="3"/>
  <c r="D21" i="3"/>
  <c r="J21" i="3" s="1"/>
  <c r="D23" i="3"/>
  <c r="D24" i="3"/>
  <c r="D25" i="3"/>
  <c r="D26" i="3"/>
  <c r="D28" i="3"/>
  <c r="D29" i="3"/>
  <c r="D30" i="3"/>
  <c r="D31" i="3"/>
  <c r="D32" i="3"/>
  <c r="D34" i="3"/>
  <c r="D35" i="3"/>
  <c r="D36" i="3"/>
  <c r="D37" i="3"/>
  <c r="D38" i="3"/>
  <c r="D39" i="3"/>
  <c r="D40" i="3"/>
  <c r="D41" i="3"/>
  <c r="D42" i="3"/>
  <c r="D43" i="3"/>
  <c r="D44" i="3"/>
  <c r="D45" i="3"/>
  <c r="D46" i="3"/>
  <c r="D47" i="3"/>
  <c r="D48" i="3"/>
  <c r="D49" i="3"/>
  <c r="D50" i="3"/>
  <c r="D51" i="3"/>
  <c r="D52" i="3"/>
  <c r="D53" i="3"/>
  <c r="D54" i="3"/>
  <c r="D55" i="3"/>
  <c r="D56" i="3"/>
  <c r="J56" i="3" s="1"/>
  <c r="D57" i="3"/>
  <c r="D58" i="3"/>
  <c r="D59" i="3"/>
  <c r="D4" i="3"/>
  <c r="G6" i="2"/>
  <c r="G7" i="2"/>
  <c r="G8" i="2"/>
  <c r="G9" i="2"/>
  <c r="G10" i="2"/>
  <c r="G11" i="2"/>
  <c r="G12" i="2"/>
  <c r="G13" i="2"/>
  <c r="G14" i="2"/>
  <c r="G15" i="2"/>
  <c r="G16" i="2"/>
  <c r="G17" i="2"/>
  <c r="G18" i="2"/>
  <c r="G19" i="2"/>
  <c r="G23" i="2"/>
  <c r="G24" i="2"/>
  <c r="G25" i="2"/>
  <c r="G26" i="2"/>
  <c r="G28" i="2"/>
  <c r="J28" i="2" s="1"/>
  <c r="G29" i="2"/>
  <c r="J29" i="2" s="1"/>
  <c r="G30" i="2"/>
  <c r="J30" i="2" s="1"/>
  <c r="G31" i="2"/>
  <c r="J31" i="2" s="1"/>
  <c r="G32" i="2"/>
  <c r="J32" i="2" s="1"/>
  <c r="G33" i="2"/>
  <c r="J33" i="2" s="1"/>
  <c r="G34" i="2"/>
  <c r="G35" i="2"/>
  <c r="G36" i="2"/>
  <c r="G37" i="2"/>
  <c r="G38" i="2"/>
  <c r="G39" i="2"/>
  <c r="G40" i="2"/>
  <c r="G41" i="2"/>
  <c r="G42" i="2"/>
  <c r="G43" i="2"/>
  <c r="G44" i="2"/>
  <c r="G45" i="2"/>
  <c r="G46" i="2"/>
  <c r="G47" i="2"/>
  <c r="G48" i="2"/>
  <c r="G49" i="2"/>
  <c r="G50" i="2"/>
  <c r="G51" i="2"/>
  <c r="G52" i="2"/>
  <c r="G53" i="2"/>
  <c r="G54" i="2"/>
  <c r="G55" i="2"/>
  <c r="G57" i="2"/>
  <c r="G58" i="2"/>
  <c r="G59" i="2"/>
  <c r="G4" i="2"/>
  <c r="D6" i="2"/>
  <c r="D7" i="2"/>
  <c r="D8" i="2"/>
  <c r="D9" i="2"/>
  <c r="D10" i="2"/>
  <c r="D11" i="2"/>
  <c r="D12" i="2"/>
  <c r="D13" i="2"/>
  <c r="D14" i="2"/>
  <c r="D15" i="2"/>
  <c r="D16" i="2"/>
  <c r="D17" i="2"/>
  <c r="D18" i="2"/>
  <c r="D19" i="2"/>
  <c r="D23" i="2"/>
  <c r="D24" i="2"/>
  <c r="D25" i="2"/>
  <c r="D26" i="2"/>
  <c r="D34" i="2"/>
  <c r="D35" i="2"/>
  <c r="J35" i="2" s="1"/>
  <c r="D36" i="2"/>
  <c r="J36" i="2" s="1"/>
  <c r="D37" i="2"/>
  <c r="D38" i="2"/>
  <c r="J38" i="2" s="1"/>
  <c r="D39" i="2"/>
  <c r="D40" i="2"/>
  <c r="D41" i="2"/>
  <c r="D42" i="2"/>
  <c r="D43" i="2"/>
  <c r="D44" i="2"/>
  <c r="J44" i="2" s="1"/>
  <c r="D45" i="2"/>
  <c r="J45" i="2" s="1"/>
  <c r="D46" i="2"/>
  <c r="J46" i="2" s="1"/>
  <c r="D47" i="2"/>
  <c r="D48" i="2"/>
  <c r="J48" i="2" s="1"/>
  <c r="D49" i="2"/>
  <c r="D50" i="2"/>
  <c r="D51" i="2"/>
  <c r="J51" i="2" s="1"/>
  <c r="D52" i="2"/>
  <c r="J52" i="2" s="1"/>
  <c r="D53" i="2"/>
  <c r="J53" i="2" s="1"/>
  <c r="D54" i="2"/>
  <c r="J54" i="2" s="1"/>
  <c r="D55" i="2"/>
  <c r="D56" i="2"/>
  <c r="J56" i="2" s="1"/>
  <c r="D57" i="2"/>
  <c r="D58" i="2"/>
  <c r="D59" i="2"/>
  <c r="D4" i="2"/>
  <c r="J50" i="2" l="1"/>
  <c r="J34" i="2"/>
  <c r="J41" i="2"/>
  <c r="J42" i="2"/>
  <c r="J49" i="2"/>
  <c r="J39" i="2"/>
  <c r="J40" i="2"/>
  <c r="J47" i="2"/>
  <c r="J55" i="2"/>
  <c r="J43" i="2"/>
  <c r="J25" i="3"/>
  <c r="J18" i="4"/>
  <c r="J14" i="4"/>
  <c r="J10" i="4"/>
  <c r="J6" i="4"/>
  <c r="J17" i="4"/>
  <c r="J13" i="4"/>
  <c r="J9" i="4"/>
  <c r="J57" i="2"/>
  <c r="J26" i="2"/>
  <c r="J19" i="2"/>
  <c r="J15" i="2"/>
  <c r="J11" i="2"/>
  <c r="J7" i="2"/>
  <c r="G61" i="2"/>
  <c r="G60" i="2" s="1"/>
  <c r="J6" i="3"/>
  <c r="J10" i="3"/>
  <c r="J14" i="3"/>
  <c r="J18" i="3"/>
  <c r="J29" i="3"/>
  <c r="J37" i="3"/>
  <c r="J41" i="3"/>
  <c r="J45" i="3"/>
  <c r="J49" i="3"/>
  <c r="J53" i="3"/>
  <c r="J58" i="3"/>
  <c r="J34" i="3"/>
  <c r="J38" i="3"/>
  <c r="J42" i="3"/>
  <c r="J46" i="3"/>
  <c r="J50" i="3"/>
  <c r="J54" i="3"/>
  <c r="J23" i="3"/>
  <c r="J25" i="2"/>
  <c r="J18" i="2"/>
  <c r="J14" i="2"/>
  <c r="J10" i="2"/>
  <c r="J6" i="2"/>
  <c r="J59" i="2"/>
  <c r="J16" i="4"/>
  <c r="J12" i="4"/>
  <c r="J8" i="4"/>
  <c r="J15" i="4"/>
  <c r="J11" i="4"/>
  <c r="J7" i="4"/>
  <c r="J11" i="3"/>
  <c r="J19" i="3"/>
  <c r="J26" i="3"/>
  <c r="J8" i="3"/>
  <c r="J12" i="3"/>
  <c r="J16" i="3"/>
  <c r="J31" i="3"/>
  <c r="J35" i="3"/>
  <c r="J39" i="3"/>
  <c r="J43" i="3"/>
  <c r="J47" i="3"/>
  <c r="J51" i="3"/>
  <c r="J55" i="3"/>
  <c r="J7" i="3"/>
  <c r="J15" i="3"/>
  <c r="J30" i="3"/>
  <c r="J59" i="3"/>
  <c r="J9" i="3"/>
  <c r="J13" i="3"/>
  <c r="J17" i="3"/>
  <c r="J24" i="3"/>
  <c r="J28" i="3"/>
  <c r="J32" i="3"/>
  <c r="J36" i="3"/>
  <c r="J40" i="3"/>
  <c r="J44" i="3"/>
  <c r="J48" i="3"/>
  <c r="J52" i="3"/>
  <c r="J57" i="3"/>
  <c r="J24" i="2"/>
  <c r="J17" i="2"/>
  <c r="J13" i="2"/>
  <c r="J9" i="2"/>
  <c r="J37" i="2"/>
  <c r="J58" i="2"/>
  <c r="J23" i="2"/>
  <c r="J16" i="2"/>
  <c r="J12" i="2"/>
  <c r="J8" i="2"/>
  <c r="G61" i="4"/>
  <c r="G60" i="4" s="1"/>
  <c r="B61" i="1" l="1"/>
  <c r="B60" i="1" s="1"/>
  <c r="C61" i="1"/>
  <c r="C60" i="1" s="1"/>
  <c r="D61" i="1"/>
  <c r="D60" i="1" s="1"/>
  <c r="F61" i="1"/>
  <c r="F60" i="1" s="1"/>
  <c r="G61" i="1"/>
  <c r="G60" i="1" s="1"/>
  <c r="J61" i="1" l="1"/>
  <c r="H60" i="1"/>
  <c r="H61" i="1"/>
  <c r="I60" i="1"/>
  <c r="I61" i="1"/>
  <c r="D63" i="1"/>
  <c r="G63" i="1"/>
  <c r="J60" i="1" l="1"/>
  <c r="H63" i="1"/>
  <c r="F61" i="4"/>
  <c r="F60" i="4" s="1"/>
  <c r="E61" i="4"/>
  <c r="E60" i="4" s="1"/>
  <c r="C61" i="4"/>
  <c r="C60" i="4" s="1"/>
  <c r="B61" i="4"/>
  <c r="B60" i="4" s="1"/>
  <c r="D61" i="4"/>
  <c r="D60" i="4" s="1"/>
  <c r="F61" i="3"/>
  <c r="F60" i="3" s="1"/>
  <c r="E61" i="3"/>
  <c r="E60" i="3" s="1"/>
  <c r="C61" i="3"/>
  <c r="C60" i="3" s="1"/>
  <c r="B61" i="3"/>
  <c r="B60" i="3" s="1"/>
  <c r="F61" i="2"/>
  <c r="F60" i="2" s="1"/>
  <c r="E61" i="2"/>
  <c r="E60" i="2" s="1"/>
  <c r="C61" i="2"/>
  <c r="C60" i="2" s="1"/>
  <c r="B61" i="2"/>
  <c r="B60" i="2" s="1"/>
  <c r="I60" i="4" l="1"/>
  <c r="I61" i="4"/>
  <c r="J61" i="4"/>
  <c r="H61" i="4"/>
  <c r="I60" i="3"/>
  <c r="I61" i="3"/>
  <c r="H61" i="3"/>
  <c r="I61" i="2"/>
  <c r="H61" i="2"/>
  <c r="D61" i="3"/>
  <c r="D60" i="3" s="1"/>
  <c r="G61" i="3"/>
  <c r="G60" i="3" s="1"/>
  <c r="D61" i="2"/>
  <c r="D60" i="2" s="1"/>
  <c r="H60" i="4" l="1"/>
  <c r="H60" i="3"/>
  <c r="J61" i="3"/>
  <c r="H60" i="2"/>
  <c r="I60" i="2"/>
  <c r="J61" i="2"/>
  <c r="J60" i="4"/>
  <c r="G65" i="2"/>
  <c r="J60" i="3" l="1"/>
  <c r="J60" i="2"/>
  <c r="D65" i="2"/>
  <c r="H65" i="2" s="1"/>
</calcChain>
</file>

<file path=xl/sharedStrings.xml><?xml version="1.0" encoding="utf-8"?>
<sst xmlns="http://schemas.openxmlformats.org/spreadsheetml/2006/main" count="303" uniqueCount="78">
  <si>
    <t xml:space="preserve">   TÜM UÇAK TRAFİĞİ</t>
  </si>
  <si>
    <t xml:space="preserve">Havalimanları </t>
  </si>
  <si>
    <t>İç Hat</t>
  </si>
  <si>
    <t>Dış Hat</t>
  </si>
  <si>
    <t>Toplam</t>
  </si>
  <si>
    <t>İstanbul Atatürk</t>
  </si>
  <si>
    <t>Ankara Esenboğa</t>
  </si>
  <si>
    <t>İzmir Adnan Menderes</t>
  </si>
  <si>
    <t>Antalya</t>
  </si>
  <si>
    <t>Muğla Dalaman</t>
  </si>
  <si>
    <t>Muğla Milas-Bodrum</t>
  </si>
  <si>
    <t>Adana</t>
  </si>
  <si>
    <t>Trabzon</t>
  </si>
  <si>
    <t>Erzurum</t>
  </si>
  <si>
    <t>Gaziantep</t>
  </si>
  <si>
    <t>Adıyaman</t>
  </si>
  <si>
    <t>Ağrı Ahmed-i Hani</t>
  </si>
  <si>
    <t>Amasya Merzifon</t>
  </si>
  <si>
    <t>Balıkesir Koca Seyit</t>
  </si>
  <si>
    <t>Balıkesir Merkez</t>
  </si>
  <si>
    <t>Batman</t>
  </si>
  <si>
    <t>Bingöl</t>
  </si>
  <si>
    <t>Bursa Yenişehir</t>
  </si>
  <si>
    <t>Çanakkale</t>
  </si>
  <si>
    <t>Çanakkale Gökçeada</t>
  </si>
  <si>
    <t>Denizli Çardak</t>
  </si>
  <si>
    <t>Diyarbakır</t>
  </si>
  <si>
    <t>Elazığ</t>
  </si>
  <si>
    <t>Erzincan</t>
  </si>
  <si>
    <t>Hatay</t>
  </si>
  <si>
    <t>Isparta Süleyman Demirel</t>
  </si>
  <si>
    <t>Kahramanmaraş</t>
  </si>
  <si>
    <t>Kars Harakani</t>
  </si>
  <si>
    <t>Kastamonu</t>
  </si>
  <si>
    <t>Kayseri</t>
  </si>
  <si>
    <t>Kocaeli Cengiz Topel</t>
  </si>
  <si>
    <t>Konya</t>
  </si>
  <si>
    <t>Malatya</t>
  </si>
  <si>
    <t>Mardin</t>
  </si>
  <si>
    <t>Kapadokya</t>
  </si>
  <si>
    <t>Ordu-Giresun</t>
  </si>
  <si>
    <t>Samsun Çarşamba</t>
  </si>
  <si>
    <t>Siirt</t>
  </si>
  <si>
    <t>Sinop</t>
  </si>
  <si>
    <t>Sivas Nuri Demirağ</t>
  </si>
  <si>
    <t>Şanlıurfa Gap</t>
  </si>
  <si>
    <t>Şırnak Şerafettin Elçi</t>
  </si>
  <si>
    <t>Tokat</t>
  </si>
  <si>
    <t>Uşak</t>
  </si>
  <si>
    <t>Van Ferit Melen</t>
  </si>
  <si>
    <t>DHMİ TOPLAMI</t>
  </si>
  <si>
    <t>TÜRKİYE GENELİ</t>
  </si>
  <si>
    <t>OVERFLIGHT</t>
  </si>
  <si>
    <t>TÜRKİYE GENELİ OVERFLIGHT DAHİL</t>
  </si>
  <si>
    <t>İstanbul Sabiha Gökçen(*)</t>
  </si>
  <si>
    <t>Gazipaşa Alanya(*)</t>
  </si>
  <si>
    <t>Aydın Çıldır(*)</t>
  </si>
  <si>
    <t>Eskişehir Hasan Polatkan(*)</t>
  </si>
  <si>
    <t>Zafer(*)</t>
  </si>
  <si>
    <t>Zonguldak Çaycuma(*)</t>
  </si>
  <si>
    <t>YOLCU TRAFİĞİ (Gelen-Giden)</t>
  </si>
  <si>
    <t>DHMİ DİREKT TRANSİT</t>
  </si>
  <si>
    <t>DİĞER DİREKT TRANSİT</t>
  </si>
  <si>
    <t>TÜRKİYE GENELİ DİREKT TRANSİT</t>
  </si>
  <si>
    <t>TÜRKİYE GENELİ DİREKT TRANSİT DAHİL</t>
  </si>
  <si>
    <t xml:space="preserve">   TİCARİ  UÇAK TRAFİĞİ</t>
  </si>
  <si>
    <t>YÜK TRAFİĞİ ( Bagaj+Kargo+Posta) (TON)</t>
  </si>
  <si>
    <t xml:space="preserve"> </t>
  </si>
  <si>
    <t>Iğdır Şehit Bülent Aydın</t>
  </si>
  <si>
    <t>Hakkari Yüksekova Selahaddin Eyyubi</t>
  </si>
  <si>
    <t>İstanbul(*)</t>
  </si>
  <si>
    <t xml:space="preserve">Muş Sultan Alparslan </t>
  </si>
  <si>
    <t>Tekirdağ Çorlu Atatürk</t>
  </si>
  <si>
    <t>(*)İşaretli havalimanlarından  Zonguldak Çaycuma,Gazipaşa Alanya,Zafer ve Aydın Çıldır Havalimanları DHMİ denetimli özel şirket tarafından işletilmektedir. İstanbul Sabiha Gökçen Havalimanı Savunma Sanayii Başkanlığı denetiminde özel şirket tarafından,Eskişehir Hasan Polatkan Havalimanı, Eskişehir Teknik Üniversitesi tarafından, İstanbul Havalimanı DHMİ denetimi ve gözetimi altında özel şirket tarafından işletilmekte olduğundan DHMİ toplamında hariç tutulmuştur.</t>
  </si>
  <si>
    <t>(**) Yıl içerisinde geçmiş aylarda yapılan revizeler mevcut ay verilerine yansıtılmıştır.</t>
  </si>
  <si>
    <t xml:space="preserve"> 2020/2019 (%)</t>
  </si>
  <si>
    <t>2019 YILI ŞUBAT SONU
(Kesin Olmayan)</t>
  </si>
  <si>
    <t>2020 YILI ŞUBAT SONU
(Kesin Olmayan)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</si>
</sst>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T_L_-;\-* #,##0.00\ _T_L_-;_-* &quot;-&quot;??\ _T_L_-;_-@_-"/>
    <numFmt numFmtId="165" formatCode="_-* #,##0\ _T_L_-;\-* #,##0\ _T_L_-;_-* &quot;-&quot;??\ _T_L_-;_-@_-"/>
    <numFmt numFmtId="166" formatCode="#,##0.0"/>
    <numFmt numFmtId="167" formatCode="#,##0_ ;\-#,##0\ "/>
    <numFmt numFmtId="168" formatCode="0.0"/>
  </numFmts>
  <fonts count="12" x14ac:knownFonts="1">
    <font>
      <sz val="11"/>
      <color theme="1"/>
      <name val="Calibri"/>
      <family val="2"/>
      <charset val="162"/>
      <scheme val="minor"/>
    </font>
    <font>
      <sz val="11"/>
      <color theme="0"/>
      <name val="Calibri"/>
      <family val="2"/>
      <charset val="162"/>
      <scheme val="minor"/>
    </font>
    <font>
      <b/>
      <sz val="11"/>
      <color theme="1"/>
      <name val="Tahoma"/>
      <family val="2"/>
      <charset val="162"/>
    </font>
    <font>
      <b/>
      <sz val="11"/>
      <color indexed="9"/>
      <name val="Tahoma"/>
      <family val="2"/>
      <charset val="162"/>
    </font>
    <font>
      <b/>
      <sz val="10"/>
      <color indexed="9"/>
      <name val="Tahoma"/>
      <family val="2"/>
      <charset val="162"/>
    </font>
    <font>
      <sz val="10"/>
      <name val="Arial Tur"/>
      <charset val="162"/>
    </font>
    <font>
      <b/>
      <sz val="8"/>
      <color indexed="8"/>
      <name val="Tahoma"/>
      <family val="2"/>
      <charset val="162"/>
    </font>
    <font>
      <b/>
      <sz val="9.5"/>
      <color indexed="8"/>
      <name val="Tahoma"/>
      <family val="2"/>
      <charset val="162"/>
    </font>
    <font>
      <b/>
      <sz val="9.5"/>
      <color indexed="10"/>
      <name val="Tahoma"/>
      <family val="2"/>
      <charset val="162"/>
    </font>
    <font>
      <b/>
      <sz val="10"/>
      <color theme="0"/>
      <name val="Tahoma"/>
      <family val="2"/>
      <charset val="162"/>
    </font>
    <font>
      <b/>
      <sz val="9.5"/>
      <color indexed="9"/>
      <name val="Tahoma"/>
      <family val="2"/>
      <charset val="162"/>
    </font>
    <font>
      <b/>
      <sz val="9.5"/>
      <color theme="0"/>
      <name val="Tahoma"/>
      <family val="2"/>
      <charset val="162"/>
    </font>
  </fonts>
  <fills count="12">
    <fill>
      <patternFill patternType="none"/>
    </fill>
    <fill>
      <patternFill patternType="gray125"/>
    </fill>
    <fill>
      <patternFill patternType="solid">
        <fgColor theme="4"/>
      </patternFill>
    </fill>
    <fill>
      <patternFill patternType="solid">
        <fgColor theme="7"/>
      </patternFill>
    </fill>
    <fill>
      <patternFill patternType="solid">
        <fgColor theme="6" tint="0.39997558519241921"/>
        <bgColor indexed="64"/>
      </patternFill>
    </fill>
    <fill>
      <patternFill patternType="solid">
        <fgColor rgb="FFC00000"/>
        <bgColor indexed="64"/>
      </patternFill>
    </fill>
    <fill>
      <patternFill patternType="solid">
        <fgColor theme="0"/>
        <bgColor indexed="64"/>
      </patternFill>
    </fill>
    <fill>
      <patternFill patternType="solid">
        <fgColor theme="0"/>
        <bgColor indexed="31"/>
      </patternFill>
    </fill>
    <fill>
      <patternFill patternType="solid">
        <fgColor theme="6" tint="-0.499984740745262"/>
        <bgColor indexed="31"/>
      </patternFill>
    </fill>
    <fill>
      <patternFill patternType="solid">
        <fgColor theme="6" tint="-0.499984740745262"/>
        <bgColor indexed="64"/>
      </patternFill>
    </fill>
    <fill>
      <patternFill patternType="solid">
        <fgColor rgb="FFC00000"/>
        <bgColor indexed="9"/>
      </patternFill>
    </fill>
    <fill>
      <patternFill patternType="solid">
        <fgColor theme="3" tint="-0.49998474074526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164" fontId="5" fillId="0" borderId="0" applyFont="0" applyFill="0" applyBorder="0" applyAlignment="0" applyProtection="0"/>
    <xf numFmtId="9" fontId="5" fillId="0" borderId="0" applyFont="0" applyFill="0" applyBorder="0" applyAlignment="0" applyProtection="0"/>
    <xf numFmtId="0" fontId="5" fillId="0" borderId="0"/>
  </cellStyleXfs>
  <cellXfs count="68">
    <xf numFmtId="0" fontId="0" fillId="0" borderId="0" xfId="0"/>
    <xf numFmtId="2" fontId="4" fillId="5" borderId="7" xfId="1" applyNumberFormat="1" applyFont="1" applyFill="1" applyBorder="1" applyAlignment="1">
      <alignment horizontal="right" vertical="center"/>
    </xf>
    <xf numFmtId="2" fontId="4" fillId="5" borderId="8" xfId="1" applyNumberFormat="1" applyFont="1" applyFill="1" applyBorder="1" applyAlignment="1">
      <alignment horizontal="right" vertical="center"/>
    </xf>
    <xf numFmtId="3" fontId="7" fillId="6" borderId="0" xfId="3" applyNumberFormat="1" applyFont="1" applyFill="1" applyBorder="1" applyAlignment="1">
      <alignment horizontal="right" vertical="center"/>
    </xf>
    <xf numFmtId="3" fontId="8" fillId="6" borderId="0" xfId="3" applyNumberFormat="1" applyFont="1" applyFill="1" applyBorder="1" applyAlignment="1">
      <alignment horizontal="right" vertical="center"/>
    </xf>
    <xf numFmtId="3" fontId="8" fillId="6" borderId="5" xfId="3" applyNumberFormat="1" applyFont="1" applyFill="1" applyBorder="1" applyAlignment="1">
      <alignment horizontal="right" vertical="center"/>
    </xf>
    <xf numFmtId="165" fontId="6" fillId="4" borderId="4" xfId="3" applyNumberFormat="1" applyFont="1" applyFill="1" applyBorder="1" applyAlignment="1">
      <alignment horizontal="left"/>
    </xf>
    <xf numFmtId="3" fontId="7" fillId="4" borderId="0" xfId="3" applyNumberFormat="1" applyFont="1" applyFill="1" applyBorder="1" applyAlignment="1">
      <alignment horizontal="right" vertical="center"/>
    </xf>
    <xf numFmtId="3" fontId="8" fillId="4" borderId="0" xfId="3" applyNumberFormat="1" applyFont="1" applyFill="1" applyBorder="1" applyAlignment="1">
      <alignment horizontal="right" vertical="center"/>
    </xf>
    <xf numFmtId="3" fontId="8" fillId="4" borderId="5" xfId="3" applyNumberFormat="1" applyFont="1" applyFill="1" applyBorder="1" applyAlignment="1">
      <alignment horizontal="right" vertical="center"/>
    </xf>
    <xf numFmtId="165" fontId="6" fillId="7" borderId="4" xfId="3" applyNumberFormat="1" applyFont="1" applyFill="1" applyBorder="1" applyAlignment="1">
      <alignment horizontal="left"/>
    </xf>
    <xf numFmtId="0" fontId="9" fillId="8" borderId="4" xfId="3" applyNumberFormat="1" applyFont="1" applyFill="1" applyBorder="1" applyAlignment="1">
      <alignment horizontal="left" vertical="center"/>
    </xf>
    <xf numFmtId="3" fontId="10" fillId="9" borderId="0" xfId="3" applyNumberFormat="1" applyFont="1" applyFill="1" applyBorder="1" applyAlignment="1">
      <alignment horizontal="right" vertical="center"/>
    </xf>
    <xf numFmtId="166" fontId="10" fillId="9" borderId="0" xfId="4" applyNumberFormat="1" applyFont="1" applyFill="1" applyBorder="1" applyAlignment="1">
      <alignment horizontal="right" vertical="center"/>
    </xf>
    <xf numFmtId="0" fontId="4" fillId="10" borderId="4" xfId="3" applyNumberFormat="1" applyFont="1" applyFill="1" applyBorder="1" applyAlignment="1">
      <alignment horizontal="left" vertical="center"/>
    </xf>
    <xf numFmtId="3" fontId="10" fillId="5" borderId="0" xfId="3" applyNumberFormat="1" applyFont="1" applyFill="1" applyBorder="1" applyAlignment="1">
      <alignment horizontal="right" vertical="center"/>
    </xf>
    <xf numFmtId="166" fontId="10" fillId="5" borderId="0" xfId="4" applyNumberFormat="1" applyFont="1" applyFill="1" applyBorder="1" applyAlignment="1">
      <alignment horizontal="right" vertical="center"/>
    </xf>
    <xf numFmtId="166" fontId="10" fillId="5" borderId="5" xfId="4" applyNumberFormat="1" applyFont="1" applyFill="1" applyBorder="1" applyAlignment="1">
      <alignment horizontal="right" vertical="center"/>
    </xf>
    <xf numFmtId="0" fontId="4" fillId="11" borderId="9" xfId="1" applyNumberFormat="1" applyFont="1" applyFill="1" applyBorder="1" applyAlignment="1">
      <alignment horizontal="left" vertical="center"/>
    </xf>
    <xf numFmtId="167" fontId="10" fillId="11" borderId="0" xfId="2" applyNumberFormat="1" applyFont="1" applyFill="1" applyBorder="1" applyAlignment="1">
      <alignment vertical="center"/>
    </xf>
    <xf numFmtId="0" fontId="4" fillId="10" borderId="9" xfId="5" applyNumberFormat="1" applyFont="1" applyFill="1" applyBorder="1" applyAlignment="1">
      <alignment horizontal="left" vertical="center"/>
    </xf>
    <xf numFmtId="3" fontId="10" fillId="5" borderId="12" xfId="5" applyNumberFormat="1" applyFont="1" applyFill="1" applyBorder="1" applyAlignment="1"/>
    <xf numFmtId="3" fontId="4" fillId="9" borderId="0" xfId="3" applyNumberFormat="1" applyFont="1" applyFill="1" applyBorder="1" applyAlignment="1">
      <alignment horizontal="right" vertical="center"/>
    </xf>
    <xf numFmtId="166" fontId="4" fillId="9" borderId="0" xfId="4" applyNumberFormat="1" applyFont="1" applyFill="1" applyBorder="1" applyAlignment="1">
      <alignment horizontal="right" vertical="center"/>
    </xf>
    <xf numFmtId="3" fontId="4" fillId="5" borderId="0" xfId="3" applyNumberFormat="1" applyFont="1" applyFill="1" applyBorder="1" applyAlignment="1">
      <alignment horizontal="right" vertical="center"/>
    </xf>
    <xf numFmtId="166" fontId="4" fillId="5" borderId="0" xfId="4" applyNumberFormat="1" applyFont="1" applyFill="1" applyBorder="1" applyAlignment="1">
      <alignment horizontal="right" vertical="center"/>
    </xf>
    <xf numFmtId="165" fontId="10" fillId="4" borderId="4" xfId="2" applyNumberFormat="1" applyFont="1" applyFill="1" applyBorder="1" applyAlignment="1">
      <alignment vertical="center"/>
    </xf>
    <xf numFmtId="165" fontId="10" fillId="4" borderId="0" xfId="2" applyNumberFormat="1" applyFont="1" applyFill="1" applyBorder="1" applyAlignment="1">
      <alignment vertical="center"/>
    </xf>
    <xf numFmtId="165" fontId="10" fillId="4" borderId="5" xfId="2" applyNumberFormat="1" applyFont="1" applyFill="1" applyBorder="1" applyAlignment="1">
      <alignment vertical="center"/>
    </xf>
    <xf numFmtId="165" fontId="10" fillId="4" borderId="9" xfId="2" applyNumberFormat="1" applyFont="1" applyFill="1" applyBorder="1" applyAlignment="1">
      <alignment vertical="center"/>
    </xf>
    <xf numFmtId="165" fontId="10" fillId="4" borderId="10" xfId="2" applyNumberFormat="1" applyFont="1" applyFill="1" applyBorder="1" applyAlignment="1">
      <alignment vertical="center"/>
    </xf>
    <xf numFmtId="165" fontId="10" fillId="4" borderId="11" xfId="2" applyNumberFormat="1" applyFont="1" applyFill="1" applyBorder="1" applyAlignment="1">
      <alignment vertical="center"/>
    </xf>
    <xf numFmtId="3" fontId="11" fillId="9" borderId="0" xfId="3" applyNumberFormat="1" applyFont="1" applyFill="1" applyBorder="1" applyAlignment="1">
      <alignment horizontal="right" vertical="center"/>
    </xf>
    <xf numFmtId="3" fontId="10" fillId="5" borderId="12" xfId="5" applyNumberFormat="1" applyFont="1" applyFill="1" applyBorder="1" applyAlignment="1">
      <alignment horizontal="right"/>
    </xf>
    <xf numFmtId="3" fontId="10" fillId="5" borderId="2" xfId="3" applyNumberFormat="1" applyFont="1" applyFill="1" applyBorder="1" applyAlignment="1">
      <alignment horizontal="right" vertical="center"/>
    </xf>
    <xf numFmtId="166" fontId="10" fillId="9" borderId="5" xfId="4" applyNumberFormat="1" applyFont="1" applyFill="1" applyBorder="1" applyAlignment="1">
      <alignment horizontal="right" vertical="center"/>
    </xf>
    <xf numFmtId="0" fontId="0" fillId="0" borderId="0" xfId="0" applyBorder="1"/>
    <xf numFmtId="0" fontId="0" fillId="0" borderId="4" xfId="0" applyBorder="1"/>
    <xf numFmtId="1" fontId="0" fillId="0" borderId="0" xfId="0" applyNumberFormat="1"/>
    <xf numFmtId="166" fontId="8" fillId="4" borderId="0" xfId="3" applyNumberFormat="1" applyFont="1" applyFill="1" applyBorder="1" applyAlignment="1">
      <alignment horizontal="right" vertical="center"/>
    </xf>
    <xf numFmtId="168" fontId="0" fillId="0" borderId="0" xfId="0" applyNumberFormat="1"/>
    <xf numFmtId="166" fontId="8" fillId="6" borderId="0" xfId="3" applyNumberFormat="1" applyFont="1" applyFill="1" applyBorder="1" applyAlignment="1">
      <alignment horizontal="right" vertical="center"/>
    </xf>
    <xf numFmtId="166" fontId="8" fillId="4" borderId="5" xfId="3" applyNumberFormat="1" applyFont="1" applyFill="1" applyBorder="1" applyAlignment="1">
      <alignment horizontal="right" vertical="center"/>
    </xf>
    <xf numFmtId="0" fontId="0" fillId="0" borderId="0" xfId="0" applyAlignment="1">
      <alignment vertical="center"/>
    </xf>
    <xf numFmtId="165" fontId="10" fillId="4" borderId="4" xfId="2" applyNumberFormat="1" applyFont="1" applyFill="1" applyBorder="1" applyAlignment="1">
      <alignment horizontal="center" vertical="center"/>
    </xf>
    <xf numFmtId="165" fontId="10" fillId="4" borderId="0" xfId="2" applyNumberFormat="1" applyFont="1" applyFill="1" applyBorder="1" applyAlignment="1">
      <alignment horizontal="center" vertical="center"/>
    </xf>
    <xf numFmtId="165" fontId="10" fillId="4" borderId="5" xfId="2" applyNumberFormat="1" applyFont="1" applyFill="1" applyBorder="1" applyAlignment="1">
      <alignment horizontal="center" vertical="center"/>
    </xf>
    <xf numFmtId="165" fontId="10" fillId="4" borderId="9" xfId="2" applyNumberFormat="1" applyFont="1" applyFill="1" applyBorder="1" applyAlignment="1">
      <alignment horizontal="center" vertical="center"/>
    </xf>
    <xf numFmtId="165" fontId="10" fillId="4" borderId="10" xfId="2" applyNumberFormat="1" applyFont="1" applyFill="1" applyBorder="1" applyAlignment="1">
      <alignment horizontal="center" vertical="center"/>
    </xf>
    <xf numFmtId="165" fontId="10" fillId="4" borderId="11" xfId="2" applyNumberFormat="1" applyFont="1" applyFill="1" applyBorder="1" applyAlignment="1">
      <alignment horizontal="center" vertical="center"/>
    </xf>
    <xf numFmtId="0" fontId="0" fillId="0" borderId="2" xfId="0" applyBorder="1" applyAlignment="1">
      <alignment horizontal="left" wrapText="1"/>
    </xf>
    <xf numFmtId="165" fontId="2" fillId="4" borderId="1" xfId="1" applyNumberFormat="1" applyFont="1" applyFill="1" applyBorder="1" applyAlignment="1">
      <alignment horizontal="center" vertical="center"/>
    </xf>
    <xf numFmtId="165" fontId="2" fillId="4" borderId="2" xfId="1" applyNumberFormat="1" applyFont="1" applyFill="1" applyBorder="1" applyAlignment="1">
      <alignment horizontal="center" vertical="center"/>
    </xf>
    <xf numFmtId="165" fontId="2" fillId="4" borderId="3" xfId="1" applyNumberFormat="1" applyFont="1" applyFill="1" applyBorder="1" applyAlignment="1">
      <alignment horizontal="center" vertical="center"/>
    </xf>
    <xf numFmtId="165" fontId="3" fillId="5" borderId="4" xfId="1" applyNumberFormat="1" applyFont="1" applyFill="1" applyBorder="1" applyAlignment="1">
      <alignment horizontal="left" vertical="center"/>
    </xf>
    <xf numFmtId="165" fontId="3" fillId="5" borderId="6" xfId="1" applyNumberFormat="1" applyFont="1" applyFill="1" applyBorder="1" applyAlignment="1">
      <alignment horizontal="left" vertical="center"/>
    </xf>
    <xf numFmtId="0" fontId="4" fillId="5" borderId="0" xfId="1" applyFont="1" applyFill="1" applyBorder="1" applyAlignment="1" applyProtection="1">
      <alignment horizontal="center" vertical="center" wrapText="1"/>
    </xf>
    <xf numFmtId="0" fontId="4" fillId="5" borderId="0" xfId="1" applyFont="1" applyFill="1" applyBorder="1" applyAlignment="1" applyProtection="1">
      <alignment horizontal="center" vertical="center"/>
    </xf>
    <xf numFmtId="0" fontId="4" fillId="5" borderId="5" xfId="1" applyFont="1" applyFill="1" applyBorder="1" applyAlignment="1" applyProtection="1">
      <alignment horizontal="center" vertical="center"/>
    </xf>
    <xf numFmtId="166" fontId="10" fillId="11" borderId="10" xfId="2" applyNumberFormat="1" applyFont="1" applyFill="1" applyBorder="1" applyAlignment="1">
      <alignment horizontal="right" vertical="center"/>
    </xf>
    <xf numFmtId="166" fontId="10" fillId="11" borderId="11" xfId="2" applyNumberFormat="1" applyFont="1" applyFill="1" applyBorder="1" applyAlignment="1">
      <alignment horizontal="right" vertical="center"/>
    </xf>
    <xf numFmtId="166" fontId="10" fillId="5" borderId="2" xfId="4" applyNumberFormat="1" applyFont="1" applyFill="1" applyBorder="1" applyAlignment="1">
      <alignment horizontal="right" vertical="center"/>
    </xf>
    <xf numFmtId="166" fontId="10" fillId="5" borderId="3" xfId="4" applyNumberFormat="1" applyFont="1" applyFill="1" applyBorder="1" applyAlignment="1">
      <alignment horizontal="right" vertical="center"/>
    </xf>
    <xf numFmtId="166" fontId="10" fillId="5" borderId="12" xfId="5" applyNumberFormat="1" applyFont="1" applyFill="1" applyBorder="1" applyAlignment="1">
      <alignment horizontal="right"/>
    </xf>
    <xf numFmtId="166" fontId="10" fillId="5" borderId="13" xfId="5" applyNumberFormat="1" applyFont="1" applyFill="1" applyBorder="1" applyAlignment="1">
      <alignment horizontal="right"/>
    </xf>
    <xf numFmtId="165" fontId="3" fillId="5" borderId="4" xfId="1" applyNumberFormat="1" applyFont="1" applyFill="1" applyBorder="1" applyAlignment="1">
      <alignment horizontal="center" vertical="center"/>
    </xf>
    <xf numFmtId="165" fontId="3" fillId="5" borderId="6" xfId="1" applyNumberFormat="1" applyFont="1" applyFill="1" applyBorder="1" applyAlignment="1">
      <alignment horizontal="center" vertical="center"/>
    </xf>
    <xf numFmtId="166" fontId="8" fillId="6" borderId="5" xfId="3" applyNumberFormat="1" applyFont="1" applyFill="1" applyBorder="1" applyAlignment="1">
      <alignment horizontal="right" vertical="center"/>
    </xf>
  </cellXfs>
  <cellStyles count="6">
    <cellStyle name="Binlik Ayracı 2" xfId="3"/>
    <cellStyle name="Normal" xfId="0" builtinId="0"/>
    <cellStyle name="Normal 2" xfId="5"/>
    <cellStyle name="Vurgu1" xfId="1" builtinId="29"/>
    <cellStyle name="Vurgu4" xfId="2" builtinId="41"/>
    <cellStyle name="Yüzde 2" xfId="4"/>
  </cellStyles>
  <dxfs count="27">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1"/>
  <sheetViews>
    <sheetView tabSelected="1" zoomScale="80" zoomScaleNormal="80" workbookViewId="0">
      <selection activeCell="D62" sqref="D62:G62"/>
    </sheetView>
  </sheetViews>
  <sheetFormatPr defaultRowHeight="15" x14ac:dyDescent="0.25"/>
  <cols>
    <col min="1" max="1" width="36.7109375" bestFit="1" customWidth="1"/>
    <col min="2" max="10" width="14.28515625" customWidth="1"/>
  </cols>
  <sheetData>
    <row r="1" spans="1:11" ht="22.5" customHeight="1" x14ac:dyDescent="0.25">
      <c r="A1" s="51" t="s">
        <v>0</v>
      </c>
      <c r="B1" s="52"/>
      <c r="C1" s="52"/>
      <c r="D1" s="52"/>
      <c r="E1" s="52"/>
      <c r="F1" s="52"/>
      <c r="G1" s="52"/>
      <c r="H1" s="52"/>
      <c r="I1" s="52"/>
      <c r="J1" s="53"/>
    </row>
    <row r="2" spans="1:11" ht="27" customHeight="1" x14ac:dyDescent="0.25">
      <c r="A2" s="54" t="s">
        <v>1</v>
      </c>
      <c r="B2" s="56" t="s">
        <v>76</v>
      </c>
      <c r="C2" s="56"/>
      <c r="D2" s="56"/>
      <c r="E2" s="56" t="s">
        <v>77</v>
      </c>
      <c r="F2" s="56"/>
      <c r="G2" s="56"/>
      <c r="H2" s="57" t="s">
        <v>75</v>
      </c>
      <c r="I2" s="57"/>
      <c r="J2" s="58"/>
    </row>
    <row r="3" spans="1:11" x14ac:dyDescent="0.25">
      <c r="A3" s="55"/>
      <c r="B3" s="1" t="s">
        <v>2</v>
      </c>
      <c r="C3" s="1" t="s">
        <v>3</v>
      </c>
      <c r="D3" s="1" t="s">
        <v>4</v>
      </c>
      <c r="E3" s="1" t="s">
        <v>2</v>
      </c>
      <c r="F3" s="1" t="s">
        <v>3</v>
      </c>
      <c r="G3" s="1" t="s">
        <v>4</v>
      </c>
      <c r="H3" s="1" t="s">
        <v>2</v>
      </c>
      <c r="I3" s="1" t="s">
        <v>3</v>
      </c>
      <c r="J3" s="2" t="s">
        <v>4</v>
      </c>
    </row>
    <row r="4" spans="1:11" x14ac:dyDescent="0.25">
      <c r="A4" s="10" t="s">
        <v>5</v>
      </c>
      <c r="B4" s="3">
        <v>18862</v>
      </c>
      <c r="C4" s="3">
        <v>51106</v>
      </c>
      <c r="D4" s="3">
        <f>+B4+C4</f>
        <v>69968</v>
      </c>
      <c r="E4" s="3">
        <v>1244</v>
      </c>
      <c r="F4" s="3">
        <v>3525</v>
      </c>
      <c r="G4" s="3">
        <f>SUM(E4:F4)</f>
        <v>4769</v>
      </c>
      <c r="H4" s="4"/>
      <c r="I4" s="4"/>
      <c r="J4" s="5"/>
      <c r="K4" s="36"/>
    </row>
    <row r="5" spans="1:11" x14ac:dyDescent="0.25">
      <c r="A5" s="6" t="s">
        <v>70</v>
      </c>
      <c r="B5" s="7">
        <v>911</v>
      </c>
      <c r="C5" s="7">
        <v>767</v>
      </c>
      <c r="D5" s="7">
        <f t="shared" ref="D5:D59" si="0">+B5+C5</f>
        <v>1678</v>
      </c>
      <c r="E5" s="7">
        <v>16012</v>
      </c>
      <c r="F5" s="7">
        <v>50637</v>
      </c>
      <c r="G5" s="7">
        <f>+E5+F5</f>
        <v>66649</v>
      </c>
      <c r="H5" s="8"/>
      <c r="I5" s="8"/>
      <c r="J5" s="9"/>
      <c r="K5" s="36"/>
    </row>
    <row r="6" spans="1:11" x14ac:dyDescent="0.25">
      <c r="A6" s="10" t="s">
        <v>54</v>
      </c>
      <c r="B6" s="3">
        <v>21419</v>
      </c>
      <c r="C6" s="3">
        <v>14273</v>
      </c>
      <c r="D6" s="3">
        <f t="shared" si="0"/>
        <v>35692</v>
      </c>
      <c r="E6" s="3">
        <v>20806</v>
      </c>
      <c r="F6" s="3">
        <v>15770</v>
      </c>
      <c r="G6" s="3">
        <f t="shared" ref="G6:G59" si="1">SUM(E6:F6)</f>
        <v>36576</v>
      </c>
      <c r="H6" s="4">
        <f t="shared" ref="H6:H59" si="2">+IFERROR(((E6-B6)/B6)*100,0)</f>
        <v>-2.8619450021009385</v>
      </c>
      <c r="I6" s="4">
        <f t="shared" ref="I6:I61" si="3">+IFERROR(((F6-C6)/C6)*100,0)</f>
        <v>10.488334617809851</v>
      </c>
      <c r="J6" s="5">
        <f t="shared" ref="J6:J61" si="4">+IFERROR(((G6-D6)/D6)*100,0)</f>
        <v>2.4767454891852516</v>
      </c>
    </row>
    <row r="7" spans="1:11" x14ac:dyDescent="0.25">
      <c r="A7" s="6" t="s">
        <v>6</v>
      </c>
      <c r="B7" s="7">
        <v>14110</v>
      </c>
      <c r="C7" s="7">
        <v>2769</v>
      </c>
      <c r="D7" s="7">
        <f t="shared" si="0"/>
        <v>16879</v>
      </c>
      <c r="E7" s="7">
        <v>11641</v>
      </c>
      <c r="F7" s="7">
        <v>2938</v>
      </c>
      <c r="G7" s="7">
        <f t="shared" si="1"/>
        <v>14579</v>
      </c>
      <c r="H7" s="8">
        <f t="shared" si="2"/>
        <v>-17.498228206945431</v>
      </c>
      <c r="I7" s="8">
        <f t="shared" si="3"/>
        <v>6.103286384976526</v>
      </c>
      <c r="J7" s="9">
        <f t="shared" si="4"/>
        <v>-13.62639966822679</v>
      </c>
    </row>
    <row r="8" spans="1:11" x14ac:dyDescent="0.25">
      <c r="A8" s="10" t="s">
        <v>7</v>
      </c>
      <c r="B8" s="3">
        <v>10892</v>
      </c>
      <c r="C8" s="3">
        <v>1557</v>
      </c>
      <c r="D8" s="3">
        <f t="shared" si="0"/>
        <v>12449</v>
      </c>
      <c r="E8" s="3">
        <v>9654</v>
      </c>
      <c r="F8" s="3">
        <v>2182</v>
      </c>
      <c r="G8" s="3">
        <f t="shared" si="1"/>
        <v>11836</v>
      </c>
      <c r="H8" s="4">
        <f t="shared" si="2"/>
        <v>-11.36614028644877</v>
      </c>
      <c r="I8" s="4">
        <f t="shared" si="3"/>
        <v>40.141297366730896</v>
      </c>
      <c r="J8" s="5">
        <f t="shared" si="4"/>
        <v>-4.9240902883765765</v>
      </c>
    </row>
    <row r="9" spans="1:11" x14ac:dyDescent="0.25">
      <c r="A9" s="6" t="s">
        <v>8</v>
      </c>
      <c r="B9" s="7">
        <v>7726</v>
      </c>
      <c r="C9" s="7">
        <v>5098</v>
      </c>
      <c r="D9" s="7">
        <f t="shared" si="0"/>
        <v>12824</v>
      </c>
      <c r="E9" s="7">
        <v>8872</v>
      </c>
      <c r="F9" s="7">
        <v>5859</v>
      </c>
      <c r="G9" s="7">
        <f t="shared" si="1"/>
        <v>14731</v>
      </c>
      <c r="H9" s="8">
        <f t="shared" si="2"/>
        <v>14.833031322806109</v>
      </c>
      <c r="I9" s="8">
        <f t="shared" si="3"/>
        <v>14.927422518634758</v>
      </c>
      <c r="J9" s="9">
        <f t="shared" si="4"/>
        <v>14.870555208983157</v>
      </c>
    </row>
    <row r="10" spans="1:11" x14ac:dyDescent="0.25">
      <c r="A10" s="10" t="s">
        <v>55</v>
      </c>
      <c r="B10" s="3">
        <v>506</v>
      </c>
      <c r="C10" s="3">
        <v>92</v>
      </c>
      <c r="D10" s="3">
        <f t="shared" si="0"/>
        <v>598</v>
      </c>
      <c r="E10" s="3">
        <v>442</v>
      </c>
      <c r="F10" s="3">
        <v>80</v>
      </c>
      <c r="G10" s="3">
        <f t="shared" si="1"/>
        <v>522</v>
      </c>
      <c r="H10" s="4">
        <f t="shared" si="2"/>
        <v>-12.648221343873518</v>
      </c>
      <c r="I10" s="4">
        <f t="shared" si="3"/>
        <v>-13.043478260869565</v>
      </c>
      <c r="J10" s="5">
        <f t="shared" si="4"/>
        <v>-12.709030100334449</v>
      </c>
    </row>
    <row r="11" spans="1:11" x14ac:dyDescent="0.25">
      <c r="A11" s="6" t="s">
        <v>9</v>
      </c>
      <c r="B11" s="7">
        <v>1785</v>
      </c>
      <c r="C11" s="7">
        <v>53</v>
      </c>
      <c r="D11" s="7">
        <f t="shared" si="0"/>
        <v>1838</v>
      </c>
      <c r="E11" s="7">
        <v>2847</v>
      </c>
      <c r="F11" s="7">
        <v>50</v>
      </c>
      <c r="G11" s="7">
        <f t="shared" si="1"/>
        <v>2897</v>
      </c>
      <c r="H11" s="8">
        <f t="shared" si="2"/>
        <v>59.495798319327733</v>
      </c>
      <c r="I11" s="8">
        <f>+IFERROR(((F11-C11)/C11)*100,0)</f>
        <v>-5.6603773584905666</v>
      </c>
      <c r="J11" s="9">
        <f t="shared" si="4"/>
        <v>57.61697497279652</v>
      </c>
    </row>
    <row r="12" spans="1:11" x14ac:dyDescent="0.25">
      <c r="A12" s="10" t="s">
        <v>10</v>
      </c>
      <c r="B12" s="3">
        <v>1408</v>
      </c>
      <c r="C12" s="3">
        <v>44</v>
      </c>
      <c r="D12" s="3">
        <f t="shared" si="0"/>
        <v>1452</v>
      </c>
      <c r="E12" s="3">
        <v>1890</v>
      </c>
      <c r="F12" s="3">
        <v>19</v>
      </c>
      <c r="G12" s="3">
        <f t="shared" si="1"/>
        <v>1909</v>
      </c>
      <c r="H12" s="4">
        <f t="shared" si="2"/>
        <v>34.232954545454547</v>
      </c>
      <c r="I12" s="4">
        <f t="shared" si="3"/>
        <v>-56.81818181818182</v>
      </c>
      <c r="J12" s="5">
        <f t="shared" si="4"/>
        <v>31.473829201101928</v>
      </c>
    </row>
    <row r="13" spans="1:11" x14ac:dyDescent="0.25">
      <c r="A13" s="6" t="s">
        <v>11</v>
      </c>
      <c r="B13" s="7">
        <v>5494</v>
      </c>
      <c r="C13" s="7">
        <v>747</v>
      </c>
      <c r="D13" s="7">
        <f t="shared" si="0"/>
        <v>6241</v>
      </c>
      <c r="E13" s="7">
        <v>5616</v>
      </c>
      <c r="F13" s="7">
        <v>819</v>
      </c>
      <c r="G13" s="7">
        <f t="shared" si="1"/>
        <v>6435</v>
      </c>
      <c r="H13" s="8">
        <f t="shared" si="2"/>
        <v>2.2206042955951948</v>
      </c>
      <c r="I13" s="8">
        <f t="shared" si="3"/>
        <v>9.6385542168674707</v>
      </c>
      <c r="J13" s="9">
        <f t="shared" si="4"/>
        <v>3.1084762057362605</v>
      </c>
    </row>
    <row r="14" spans="1:11" x14ac:dyDescent="0.25">
      <c r="A14" s="10" t="s">
        <v>12</v>
      </c>
      <c r="B14" s="3">
        <v>3261</v>
      </c>
      <c r="C14" s="3">
        <v>363</v>
      </c>
      <c r="D14" s="3">
        <f t="shared" si="0"/>
        <v>3624</v>
      </c>
      <c r="E14" s="3">
        <v>3014</v>
      </c>
      <c r="F14" s="3">
        <v>261</v>
      </c>
      <c r="G14" s="3">
        <f t="shared" si="1"/>
        <v>3275</v>
      </c>
      <c r="H14" s="4">
        <f t="shared" si="2"/>
        <v>-7.5743636921189825</v>
      </c>
      <c r="I14" s="4">
        <f t="shared" si="3"/>
        <v>-28.099173553719009</v>
      </c>
      <c r="J14" s="5">
        <f t="shared" si="4"/>
        <v>-9.6302428256070645</v>
      </c>
    </row>
    <row r="15" spans="1:11" x14ac:dyDescent="0.25">
      <c r="A15" s="6" t="s">
        <v>13</v>
      </c>
      <c r="B15" s="7">
        <v>1358</v>
      </c>
      <c r="C15" s="7">
        <v>45</v>
      </c>
      <c r="D15" s="7">
        <f t="shared" si="0"/>
        <v>1403</v>
      </c>
      <c r="E15" s="7">
        <v>830</v>
      </c>
      <c r="F15" s="7">
        <v>20</v>
      </c>
      <c r="G15" s="7">
        <f t="shared" si="1"/>
        <v>850</v>
      </c>
      <c r="H15" s="8">
        <f t="shared" si="2"/>
        <v>-38.880706921944039</v>
      </c>
      <c r="I15" s="8">
        <f t="shared" si="3"/>
        <v>-55.555555555555557</v>
      </c>
      <c r="J15" s="9">
        <f t="shared" si="4"/>
        <v>-39.415538132573062</v>
      </c>
    </row>
    <row r="16" spans="1:11" x14ac:dyDescent="0.25">
      <c r="A16" s="10" t="s">
        <v>14</v>
      </c>
      <c r="B16" s="3">
        <v>2907</v>
      </c>
      <c r="C16" s="3">
        <v>286</v>
      </c>
      <c r="D16" s="3">
        <f t="shared" si="0"/>
        <v>3193</v>
      </c>
      <c r="E16" s="3">
        <v>2944</v>
      </c>
      <c r="F16" s="3">
        <v>397</v>
      </c>
      <c r="G16" s="3">
        <f t="shared" si="1"/>
        <v>3341</v>
      </c>
      <c r="H16" s="4">
        <f t="shared" si="2"/>
        <v>1.2727898176814585</v>
      </c>
      <c r="I16" s="4">
        <f t="shared" si="3"/>
        <v>38.811188811188813</v>
      </c>
      <c r="J16" s="5">
        <f t="shared" si="4"/>
        <v>4.6351393673661132</v>
      </c>
    </row>
    <row r="17" spans="1:10" x14ac:dyDescent="0.25">
      <c r="A17" s="6" t="s">
        <v>15</v>
      </c>
      <c r="B17" s="7">
        <v>243</v>
      </c>
      <c r="C17" s="7">
        <v>3</v>
      </c>
      <c r="D17" s="7">
        <f t="shared" si="0"/>
        <v>246</v>
      </c>
      <c r="E17" s="7">
        <v>269</v>
      </c>
      <c r="F17" s="7">
        <v>6</v>
      </c>
      <c r="G17" s="7">
        <f t="shared" si="1"/>
        <v>275</v>
      </c>
      <c r="H17" s="8">
        <f t="shared" si="2"/>
        <v>10.699588477366255</v>
      </c>
      <c r="I17" s="8">
        <f t="shared" si="3"/>
        <v>100</v>
      </c>
      <c r="J17" s="9">
        <f t="shared" si="4"/>
        <v>11.788617886178862</v>
      </c>
    </row>
    <row r="18" spans="1:10" x14ac:dyDescent="0.25">
      <c r="A18" s="10" t="s">
        <v>16</v>
      </c>
      <c r="B18" s="3">
        <v>366</v>
      </c>
      <c r="C18" s="3">
        <v>0</v>
      </c>
      <c r="D18" s="3">
        <f t="shared" si="0"/>
        <v>366</v>
      </c>
      <c r="E18" s="3">
        <v>346</v>
      </c>
      <c r="F18" s="3">
        <v>0</v>
      </c>
      <c r="G18" s="3">
        <f t="shared" si="1"/>
        <v>346</v>
      </c>
      <c r="H18" s="4">
        <f t="shared" si="2"/>
        <v>-5.4644808743169397</v>
      </c>
      <c r="I18" s="4">
        <f t="shared" si="3"/>
        <v>0</v>
      </c>
      <c r="J18" s="5">
        <f t="shared" si="4"/>
        <v>-5.4644808743169397</v>
      </c>
    </row>
    <row r="19" spans="1:10" x14ac:dyDescent="0.25">
      <c r="A19" s="6" t="s">
        <v>17</v>
      </c>
      <c r="B19" s="7">
        <v>240</v>
      </c>
      <c r="C19" s="7">
        <v>24</v>
      </c>
      <c r="D19" s="7">
        <f t="shared" si="0"/>
        <v>264</v>
      </c>
      <c r="E19" s="7">
        <v>177</v>
      </c>
      <c r="F19" s="7">
        <v>19</v>
      </c>
      <c r="G19" s="7">
        <f t="shared" si="1"/>
        <v>196</v>
      </c>
      <c r="H19" s="8">
        <f t="shared" si="2"/>
        <v>-26.25</v>
      </c>
      <c r="I19" s="8">
        <f t="shared" si="3"/>
        <v>-20.833333333333336</v>
      </c>
      <c r="J19" s="9">
        <f t="shared" si="4"/>
        <v>-25.757575757575758</v>
      </c>
    </row>
    <row r="20" spans="1:10" x14ac:dyDescent="0.25">
      <c r="A20" s="10" t="s">
        <v>56</v>
      </c>
      <c r="B20" s="3">
        <v>2208</v>
      </c>
      <c r="C20" s="3">
        <v>0</v>
      </c>
      <c r="D20" s="3">
        <f t="shared" si="0"/>
        <v>2208</v>
      </c>
      <c r="E20" s="3">
        <v>4073</v>
      </c>
      <c r="F20" s="3">
        <v>0</v>
      </c>
      <c r="G20" s="3">
        <f t="shared" si="1"/>
        <v>4073</v>
      </c>
      <c r="H20" s="4">
        <f t="shared" si="2"/>
        <v>84.465579710144922</v>
      </c>
      <c r="I20" s="4">
        <f t="shared" si="3"/>
        <v>0</v>
      </c>
      <c r="J20" s="5">
        <f t="shared" si="4"/>
        <v>84.465579710144922</v>
      </c>
    </row>
    <row r="21" spans="1:10" x14ac:dyDescent="0.25">
      <c r="A21" s="6" t="s">
        <v>18</v>
      </c>
      <c r="B21" s="7">
        <v>2270</v>
      </c>
      <c r="C21" s="7">
        <v>16</v>
      </c>
      <c r="D21" s="7">
        <f t="shared" si="0"/>
        <v>2286</v>
      </c>
      <c r="E21" s="7">
        <v>3468</v>
      </c>
      <c r="F21" s="7">
        <v>13</v>
      </c>
      <c r="G21" s="7">
        <f t="shared" si="1"/>
        <v>3481</v>
      </c>
      <c r="H21" s="8">
        <f t="shared" si="2"/>
        <v>52.775330396475773</v>
      </c>
      <c r="I21" s="8">
        <f t="shared" si="3"/>
        <v>-18.75</v>
      </c>
      <c r="J21" s="9">
        <f t="shared" si="4"/>
        <v>52.274715660542434</v>
      </c>
    </row>
    <row r="22" spans="1:10" x14ac:dyDescent="0.25">
      <c r="A22" s="10" t="s">
        <v>19</v>
      </c>
      <c r="B22" s="3">
        <v>20</v>
      </c>
      <c r="C22" s="3">
        <v>0</v>
      </c>
      <c r="D22" s="3">
        <f t="shared" si="0"/>
        <v>20</v>
      </c>
      <c r="E22" s="3">
        <v>7</v>
      </c>
      <c r="F22" s="3">
        <v>0</v>
      </c>
      <c r="G22" s="3">
        <f t="shared" si="1"/>
        <v>7</v>
      </c>
      <c r="H22" s="4">
        <f t="shared" si="2"/>
        <v>-65</v>
      </c>
      <c r="I22" s="4">
        <f t="shared" si="3"/>
        <v>0</v>
      </c>
      <c r="J22" s="5">
        <f t="shared" si="4"/>
        <v>-65</v>
      </c>
    </row>
    <row r="23" spans="1:10" x14ac:dyDescent="0.25">
      <c r="A23" s="6" t="s">
        <v>20</v>
      </c>
      <c r="B23" s="7">
        <v>719</v>
      </c>
      <c r="C23" s="7">
        <v>1</v>
      </c>
      <c r="D23" s="7">
        <f t="shared" si="0"/>
        <v>720</v>
      </c>
      <c r="E23" s="7">
        <v>534</v>
      </c>
      <c r="F23" s="7">
        <v>4</v>
      </c>
      <c r="G23" s="7">
        <f t="shared" si="1"/>
        <v>538</v>
      </c>
      <c r="H23" s="8">
        <f t="shared" si="2"/>
        <v>-25.730180806675939</v>
      </c>
      <c r="I23" s="8">
        <f t="shared" si="3"/>
        <v>300</v>
      </c>
      <c r="J23" s="9">
        <f t="shared" si="4"/>
        <v>-25.277777777777779</v>
      </c>
    </row>
    <row r="24" spans="1:10" x14ac:dyDescent="0.25">
      <c r="A24" s="10" t="s">
        <v>21</v>
      </c>
      <c r="B24" s="3">
        <v>256</v>
      </c>
      <c r="C24" s="3">
        <v>2</v>
      </c>
      <c r="D24" s="3">
        <f t="shared" si="0"/>
        <v>258</v>
      </c>
      <c r="E24" s="3">
        <v>248</v>
      </c>
      <c r="F24" s="3">
        <v>0</v>
      </c>
      <c r="G24" s="3">
        <f t="shared" si="1"/>
        <v>248</v>
      </c>
      <c r="H24" s="4">
        <f t="shared" si="2"/>
        <v>-3.125</v>
      </c>
      <c r="I24" s="4">
        <f t="shared" si="3"/>
        <v>-100</v>
      </c>
      <c r="J24" s="5">
        <f t="shared" si="4"/>
        <v>-3.8759689922480618</v>
      </c>
    </row>
    <row r="25" spans="1:10" x14ac:dyDescent="0.25">
      <c r="A25" s="6" t="s">
        <v>22</v>
      </c>
      <c r="B25" s="7">
        <v>545</v>
      </c>
      <c r="C25" s="7">
        <v>40</v>
      </c>
      <c r="D25" s="7">
        <f t="shared" si="0"/>
        <v>585</v>
      </c>
      <c r="E25" s="7">
        <v>1578</v>
      </c>
      <c r="F25" s="7">
        <v>69</v>
      </c>
      <c r="G25" s="7">
        <f t="shared" si="1"/>
        <v>1647</v>
      </c>
      <c r="H25" s="8">
        <f t="shared" si="2"/>
        <v>189.54128440366972</v>
      </c>
      <c r="I25" s="8">
        <f t="shared" si="3"/>
        <v>72.5</v>
      </c>
      <c r="J25" s="9">
        <f t="shared" si="4"/>
        <v>181.53846153846155</v>
      </c>
    </row>
    <row r="26" spans="1:10" x14ac:dyDescent="0.25">
      <c r="A26" s="10" t="s">
        <v>23</v>
      </c>
      <c r="B26" s="3">
        <v>445</v>
      </c>
      <c r="C26" s="3">
        <v>9</v>
      </c>
      <c r="D26" s="3">
        <f t="shared" si="0"/>
        <v>454</v>
      </c>
      <c r="E26" s="3">
        <v>861</v>
      </c>
      <c r="F26" s="3">
        <v>13</v>
      </c>
      <c r="G26" s="3">
        <f t="shared" si="1"/>
        <v>874</v>
      </c>
      <c r="H26" s="4">
        <f t="shared" si="2"/>
        <v>93.483146067415731</v>
      </c>
      <c r="I26" s="4">
        <f t="shared" si="3"/>
        <v>44.444444444444443</v>
      </c>
      <c r="J26" s="5">
        <f t="shared" si="4"/>
        <v>92.511013215859023</v>
      </c>
    </row>
    <row r="27" spans="1:10" x14ac:dyDescent="0.25">
      <c r="A27" s="6" t="s">
        <v>24</v>
      </c>
      <c r="B27" s="7">
        <v>0</v>
      </c>
      <c r="C27" s="7">
        <v>0</v>
      </c>
      <c r="D27" s="7">
        <f t="shared" si="0"/>
        <v>0</v>
      </c>
      <c r="E27" s="7">
        <v>4</v>
      </c>
      <c r="F27" s="7">
        <v>0</v>
      </c>
      <c r="G27" s="7">
        <f t="shared" si="1"/>
        <v>4</v>
      </c>
      <c r="H27" s="8">
        <f t="shared" si="2"/>
        <v>0</v>
      </c>
      <c r="I27" s="8">
        <f t="shared" si="3"/>
        <v>0</v>
      </c>
      <c r="J27" s="9">
        <f t="shared" si="4"/>
        <v>0</v>
      </c>
    </row>
    <row r="28" spans="1:10" x14ac:dyDescent="0.25">
      <c r="A28" s="10" t="s">
        <v>25</v>
      </c>
      <c r="B28" s="3">
        <v>731</v>
      </c>
      <c r="C28" s="3">
        <v>62</v>
      </c>
      <c r="D28" s="3">
        <f t="shared" si="0"/>
        <v>793</v>
      </c>
      <c r="E28" s="3">
        <v>903</v>
      </c>
      <c r="F28" s="3">
        <v>40</v>
      </c>
      <c r="G28" s="3">
        <f t="shared" si="1"/>
        <v>943</v>
      </c>
      <c r="H28" s="4">
        <f t="shared" si="2"/>
        <v>23.52941176470588</v>
      </c>
      <c r="I28" s="4">
        <f t="shared" si="3"/>
        <v>-35.483870967741936</v>
      </c>
      <c r="J28" s="5">
        <f t="shared" si="4"/>
        <v>18.915510718789406</v>
      </c>
    </row>
    <row r="29" spans="1:10" x14ac:dyDescent="0.25">
      <c r="A29" s="6" t="s">
        <v>26</v>
      </c>
      <c r="B29" s="7">
        <v>1806</v>
      </c>
      <c r="C29" s="7">
        <v>35</v>
      </c>
      <c r="D29" s="7">
        <f t="shared" si="0"/>
        <v>1841</v>
      </c>
      <c r="E29" s="7">
        <v>1788</v>
      </c>
      <c r="F29" s="7">
        <v>59</v>
      </c>
      <c r="G29" s="7">
        <f t="shared" si="1"/>
        <v>1847</v>
      </c>
      <c r="H29" s="8">
        <f t="shared" si="2"/>
        <v>-0.99667774086378735</v>
      </c>
      <c r="I29" s="8">
        <f t="shared" si="3"/>
        <v>68.571428571428569</v>
      </c>
      <c r="J29" s="42">
        <f t="shared" si="4"/>
        <v>0.32590983161325365</v>
      </c>
    </row>
    <row r="30" spans="1:10" x14ac:dyDescent="0.25">
      <c r="A30" s="10" t="s">
        <v>27</v>
      </c>
      <c r="B30" s="3">
        <v>934</v>
      </c>
      <c r="C30" s="3">
        <v>24</v>
      </c>
      <c r="D30" s="3">
        <f t="shared" si="0"/>
        <v>958</v>
      </c>
      <c r="E30" s="3">
        <v>1231</v>
      </c>
      <c r="F30" s="3">
        <v>20</v>
      </c>
      <c r="G30" s="3">
        <f t="shared" si="1"/>
        <v>1251</v>
      </c>
      <c r="H30" s="4">
        <f t="shared" si="2"/>
        <v>31.798715203426127</v>
      </c>
      <c r="I30" s="4">
        <f t="shared" si="3"/>
        <v>-16.666666666666664</v>
      </c>
      <c r="J30" s="5">
        <f t="shared" si="4"/>
        <v>30.584551148225469</v>
      </c>
    </row>
    <row r="31" spans="1:10" x14ac:dyDescent="0.25">
      <c r="A31" s="6" t="s">
        <v>28</v>
      </c>
      <c r="B31" s="7">
        <v>496</v>
      </c>
      <c r="C31" s="7">
        <v>3</v>
      </c>
      <c r="D31" s="7">
        <f t="shared" si="0"/>
        <v>499</v>
      </c>
      <c r="E31" s="7">
        <v>402</v>
      </c>
      <c r="F31" s="7">
        <v>3</v>
      </c>
      <c r="G31" s="7">
        <f t="shared" si="1"/>
        <v>405</v>
      </c>
      <c r="H31" s="8">
        <f t="shared" si="2"/>
        <v>-18.951612903225808</v>
      </c>
      <c r="I31" s="8">
        <f t="shared" si="3"/>
        <v>0</v>
      </c>
      <c r="J31" s="9">
        <f t="shared" si="4"/>
        <v>-18.837675350701403</v>
      </c>
    </row>
    <row r="32" spans="1:10" x14ac:dyDescent="0.25">
      <c r="A32" s="10" t="s">
        <v>57</v>
      </c>
      <c r="B32" s="3">
        <v>663</v>
      </c>
      <c r="C32" s="3">
        <v>75</v>
      </c>
      <c r="D32" s="3">
        <f t="shared" si="0"/>
        <v>738</v>
      </c>
      <c r="E32" s="3">
        <v>710</v>
      </c>
      <c r="F32" s="3">
        <v>64</v>
      </c>
      <c r="G32" s="3">
        <f t="shared" si="1"/>
        <v>774</v>
      </c>
      <c r="H32" s="4">
        <f t="shared" si="2"/>
        <v>7.0889894419306181</v>
      </c>
      <c r="I32" s="4">
        <f t="shared" si="3"/>
        <v>-14.666666666666666</v>
      </c>
      <c r="J32" s="5">
        <f t="shared" si="4"/>
        <v>4.8780487804878048</v>
      </c>
    </row>
    <row r="33" spans="1:10" x14ac:dyDescent="0.25">
      <c r="A33" s="6" t="s">
        <v>69</v>
      </c>
      <c r="B33" s="7">
        <v>134</v>
      </c>
      <c r="C33" s="7">
        <v>0</v>
      </c>
      <c r="D33" s="7">
        <f t="shared" si="0"/>
        <v>134</v>
      </c>
      <c r="E33" s="7">
        <v>106</v>
      </c>
      <c r="F33" s="7">
        <v>0</v>
      </c>
      <c r="G33" s="7">
        <f t="shared" si="1"/>
        <v>106</v>
      </c>
      <c r="H33" s="8">
        <f t="shared" si="2"/>
        <v>-20.8955223880597</v>
      </c>
      <c r="I33" s="8">
        <f t="shared" si="3"/>
        <v>0</v>
      </c>
      <c r="J33" s="9">
        <f t="shared" si="4"/>
        <v>-20.8955223880597</v>
      </c>
    </row>
    <row r="34" spans="1:10" x14ac:dyDescent="0.25">
      <c r="A34" s="10" t="s">
        <v>29</v>
      </c>
      <c r="B34" s="3">
        <v>1294</v>
      </c>
      <c r="C34" s="3">
        <v>294</v>
      </c>
      <c r="D34" s="3">
        <f t="shared" si="0"/>
        <v>1588</v>
      </c>
      <c r="E34" s="3">
        <v>1262</v>
      </c>
      <c r="F34" s="3">
        <v>313</v>
      </c>
      <c r="G34" s="3">
        <f t="shared" si="1"/>
        <v>1575</v>
      </c>
      <c r="H34" s="4">
        <f t="shared" si="2"/>
        <v>-2.472952086553323</v>
      </c>
      <c r="I34" s="4">
        <f t="shared" si="3"/>
        <v>6.462585034013606</v>
      </c>
      <c r="J34" s="5">
        <f t="shared" si="4"/>
        <v>-0.81863979848866497</v>
      </c>
    </row>
    <row r="35" spans="1:10" x14ac:dyDescent="0.25">
      <c r="A35" s="6" t="s">
        <v>68</v>
      </c>
      <c r="B35" s="7">
        <v>326</v>
      </c>
      <c r="C35" s="7">
        <v>0</v>
      </c>
      <c r="D35" s="7">
        <f t="shared" si="0"/>
        <v>326</v>
      </c>
      <c r="E35" s="7">
        <v>299</v>
      </c>
      <c r="F35" s="7">
        <v>0</v>
      </c>
      <c r="G35" s="7">
        <f t="shared" si="1"/>
        <v>299</v>
      </c>
      <c r="H35" s="8">
        <f t="shared" si="2"/>
        <v>-8.2822085889570545</v>
      </c>
      <c r="I35" s="8">
        <f t="shared" si="3"/>
        <v>0</v>
      </c>
      <c r="J35" s="9">
        <f t="shared" si="4"/>
        <v>-8.2822085889570545</v>
      </c>
    </row>
    <row r="36" spans="1:10" x14ac:dyDescent="0.25">
      <c r="A36" s="10" t="s">
        <v>30</v>
      </c>
      <c r="B36" s="3">
        <v>1625</v>
      </c>
      <c r="C36" s="3">
        <v>43</v>
      </c>
      <c r="D36" s="3">
        <f t="shared" si="0"/>
        <v>1668</v>
      </c>
      <c r="E36" s="3">
        <v>3695</v>
      </c>
      <c r="F36" s="3">
        <v>44</v>
      </c>
      <c r="G36" s="3">
        <f t="shared" si="1"/>
        <v>3739</v>
      </c>
      <c r="H36" s="4">
        <f t="shared" si="2"/>
        <v>127.38461538461539</v>
      </c>
      <c r="I36" s="4">
        <f t="shared" si="3"/>
        <v>2.3255813953488373</v>
      </c>
      <c r="J36" s="5">
        <f t="shared" si="4"/>
        <v>124.16067146282974</v>
      </c>
    </row>
    <row r="37" spans="1:10" x14ac:dyDescent="0.25">
      <c r="A37" s="6" t="s">
        <v>31</v>
      </c>
      <c r="B37" s="7">
        <v>363</v>
      </c>
      <c r="C37" s="7">
        <v>0</v>
      </c>
      <c r="D37" s="7">
        <f t="shared" si="0"/>
        <v>363</v>
      </c>
      <c r="E37" s="7">
        <v>381</v>
      </c>
      <c r="F37" s="7">
        <v>4</v>
      </c>
      <c r="G37" s="7">
        <f t="shared" si="1"/>
        <v>385</v>
      </c>
      <c r="H37" s="8">
        <f t="shared" si="2"/>
        <v>4.9586776859504136</v>
      </c>
      <c r="I37" s="8">
        <f t="shared" si="3"/>
        <v>0</v>
      </c>
      <c r="J37" s="9">
        <f t="shared" si="4"/>
        <v>6.0606060606060606</v>
      </c>
    </row>
    <row r="38" spans="1:10" x14ac:dyDescent="0.25">
      <c r="A38" s="10" t="s">
        <v>32</v>
      </c>
      <c r="B38" s="3">
        <v>763</v>
      </c>
      <c r="C38" s="3">
        <v>0</v>
      </c>
      <c r="D38" s="3">
        <f t="shared" si="0"/>
        <v>763</v>
      </c>
      <c r="E38" s="3">
        <v>646</v>
      </c>
      <c r="F38" s="3">
        <v>0</v>
      </c>
      <c r="G38" s="3">
        <f t="shared" si="1"/>
        <v>646</v>
      </c>
      <c r="H38" s="4">
        <f t="shared" si="2"/>
        <v>-15.334207077326342</v>
      </c>
      <c r="I38" s="4">
        <f t="shared" si="3"/>
        <v>0</v>
      </c>
      <c r="J38" s="5">
        <f t="shared" si="4"/>
        <v>-15.334207077326342</v>
      </c>
    </row>
    <row r="39" spans="1:10" x14ac:dyDescent="0.25">
      <c r="A39" s="6" t="s">
        <v>33</v>
      </c>
      <c r="B39" s="7">
        <v>97</v>
      </c>
      <c r="C39" s="7">
        <v>1</v>
      </c>
      <c r="D39" s="7">
        <f t="shared" si="0"/>
        <v>98</v>
      </c>
      <c r="E39" s="7">
        <v>99</v>
      </c>
      <c r="F39" s="7">
        <v>7</v>
      </c>
      <c r="G39" s="7">
        <f t="shared" si="1"/>
        <v>106</v>
      </c>
      <c r="H39" s="8">
        <f t="shared" si="2"/>
        <v>2.0618556701030926</v>
      </c>
      <c r="I39" s="8">
        <f t="shared" si="3"/>
        <v>600</v>
      </c>
      <c r="J39" s="9">
        <f t="shared" si="4"/>
        <v>8.1632653061224492</v>
      </c>
    </row>
    <row r="40" spans="1:10" x14ac:dyDescent="0.25">
      <c r="A40" s="10" t="s">
        <v>34</v>
      </c>
      <c r="B40" s="3">
        <v>2047</v>
      </c>
      <c r="C40" s="3">
        <v>279</v>
      </c>
      <c r="D40" s="3">
        <f t="shared" si="0"/>
        <v>2326</v>
      </c>
      <c r="E40" s="3">
        <v>2125</v>
      </c>
      <c r="F40" s="3">
        <v>333</v>
      </c>
      <c r="G40" s="3">
        <f t="shared" si="1"/>
        <v>2458</v>
      </c>
      <c r="H40" s="4">
        <f t="shared" si="2"/>
        <v>3.8104543234000978</v>
      </c>
      <c r="I40" s="4">
        <f t="shared" si="3"/>
        <v>19.35483870967742</v>
      </c>
      <c r="J40" s="5">
        <f t="shared" si="4"/>
        <v>5.674978503869303</v>
      </c>
    </row>
    <row r="41" spans="1:10" x14ac:dyDescent="0.25">
      <c r="A41" s="6" t="s">
        <v>35</v>
      </c>
      <c r="B41" s="7">
        <v>155</v>
      </c>
      <c r="C41" s="7">
        <v>16</v>
      </c>
      <c r="D41" s="7">
        <f t="shared" si="0"/>
        <v>171</v>
      </c>
      <c r="E41" s="7">
        <v>194</v>
      </c>
      <c r="F41" s="7">
        <v>20</v>
      </c>
      <c r="G41" s="7">
        <f t="shared" si="1"/>
        <v>214</v>
      </c>
      <c r="H41" s="8">
        <f t="shared" si="2"/>
        <v>25.161290322580644</v>
      </c>
      <c r="I41" s="8">
        <f t="shared" si="3"/>
        <v>25</v>
      </c>
      <c r="J41" s="9">
        <f t="shared" si="4"/>
        <v>25.146198830409354</v>
      </c>
    </row>
    <row r="42" spans="1:10" x14ac:dyDescent="0.25">
      <c r="A42" s="10" t="s">
        <v>36</v>
      </c>
      <c r="B42" s="3">
        <v>1067</v>
      </c>
      <c r="C42" s="3">
        <v>112</v>
      </c>
      <c r="D42" s="3">
        <f t="shared" si="0"/>
        <v>1179</v>
      </c>
      <c r="E42" s="3">
        <v>1001</v>
      </c>
      <c r="F42" s="3">
        <v>113</v>
      </c>
      <c r="G42" s="3">
        <f t="shared" si="1"/>
        <v>1114</v>
      </c>
      <c r="H42" s="4">
        <f t="shared" si="2"/>
        <v>-6.1855670103092786</v>
      </c>
      <c r="I42" s="4">
        <f t="shared" si="3"/>
        <v>0.89285714285714279</v>
      </c>
      <c r="J42" s="5">
        <f t="shared" si="4"/>
        <v>-5.5131467345207801</v>
      </c>
    </row>
    <row r="43" spans="1:10" x14ac:dyDescent="0.25">
      <c r="A43" s="6" t="s">
        <v>37</v>
      </c>
      <c r="B43" s="7">
        <v>888</v>
      </c>
      <c r="C43" s="7">
        <v>7</v>
      </c>
      <c r="D43" s="7">
        <f t="shared" si="0"/>
        <v>895</v>
      </c>
      <c r="E43" s="7">
        <v>936</v>
      </c>
      <c r="F43" s="7">
        <v>9</v>
      </c>
      <c r="G43" s="7">
        <f t="shared" si="1"/>
        <v>945</v>
      </c>
      <c r="H43" s="8">
        <f t="shared" si="2"/>
        <v>5.4054054054054053</v>
      </c>
      <c r="I43" s="8">
        <f t="shared" si="3"/>
        <v>28.571428571428569</v>
      </c>
      <c r="J43" s="9">
        <f t="shared" si="4"/>
        <v>5.5865921787709496</v>
      </c>
    </row>
    <row r="44" spans="1:10" x14ac:dyDescent="0.25">
      <c r="A44" s="10" t="s">
        <v>38</v>
      </c>
      <c r="B44" s="3">
        <v>664</v>
      </c>
      <c r="C44" s="3">
        <v>2</v>
      </c>
      <c r="D44" s="3">
        <f t="shared" si="0"/>
        <v>666</v>
      </c>
      <c r="E44" s="3">
        <v>596</v>
      </c>
      <c r="F44" s="3">
        <v>2</v>
      </c>
      <c r="G44" s="3">
        <f t="shared" si="1"/>
        <v>598</v>
      </c>
      <c r="H44" s="4">
        <f t="shared" si="2"/>
        <v>-10.240963855421686</v>
      </c>
      <c r="I44" s="4">
        <f t="shared" si="3"/>
        <v>0</v>
      </c>
      <c r="J44" s="5">
        <f t="shared" si="4"/>
        <v>-10.21021021021021</v>
      </c>
    </row>
    <row r="45" spans="1:10" x14ac:dyDescent="0.25">
      <c r="A45" s="6" t="s">
        <v>71</v>
      </c>
      <c r="B45" s="7">
        <v>391</v>
      </c>
      <c r="C45" s="7">
        <v>1</v>
      </c>
      <c r="D45" s="7">
        <f t="shared" si="0"/>
        <v>392</v>
      </c>
      <c r="E45" s="7">
        <v>357</v>
      </c>
      <c r="F45" s="7">
        <v>5</v>
      </c>
      <c r="G45" s="7">
        <f t="shared" si="1"/>
        <v>362</v>
      </c>
      <c r="H45" s="8">
        <f t="shared" si="2"/>
        <v>-8.695652173913043</v>
      </c>
      <c r="I45" s="8">
        <f t="shared" si="3"/>
        <v>400</v>
      </c>
      <c r="J45" s="9">
        <f t="shared" si="4"/>
        <v>-7.6530612244897958</v>
      </c>
    </row>
    <row r="46" spans="1:10" x14ac:dyDescent="0.25">
      <c r="A46" s="10" t="s">
        <v>39</v>
      </c>
      <c r="B46" s="3">
        <v>1097</v>
      </c>
      <c r="C46" s="3">
        <v>6</v>
      </c>
      <c r="D46" s="3">
        <f t="shared" si="0"/>
        <v>1103</v>
      </c>
      <c r="E46" s="3">
        <v>1846</v>
      </c>
      <c r="F46" s="3">
        <v>7</v>
      </c>
      <c r="G46" s="3">
        <f t="shared" si="1"/>
        <v>1853</v>
      </c>
      <c r="H46" s="4">
        <f t="shared" si="2"/>
        <v>68.277119416590708</v>
      </c>
      <c r="I46" s="4">
        <f t="shared" si="3"/>
        <v>16.666666666666664</v>
      </c>
      <c r="J46" s="5">
        <f t="shared" si="4"/>
        <v>67.996373526745231</v>
      </c>
    </row>
    <row r="47" spans="1:10" x14ac:dyDescent="0.25">
      <c r="A47" s="6" t="s">
        <v>40</v>
      </c>
      <c r="B47" s="7">
        <v>1160</v>
      </c>
      <c r="C47" s="7">
        <v>15</v>
      </c>
      <c r="D47" s="7">
        <f t="shared" si="0"/>
        <v>1175</v>
      </c>
      <c r="E47" s="7">
        <v>1044</v>
      </c>
      <c r="F47" s="7">
        <v>22</v>
      </c>
      <c r="G47" s="7">
        <f t="shared" si="1"/>
        <v>1066</v>
      </c>
      <c r="H47" s="8">
        <f t="shared" si="2"/>
        <v>-10</v>
      </c>
      <c r="I47" s="8">
        <f t="shared" si="3"/>
        <v>46.666666666666664</v>
      </c>
      <c r="J47" s="9">
        <f t="shared" si="4"/>
        <v>-9.2765957446808525</v>
      </c>
    </row>
    <row r="48" spans="1:10" x14ac:dyDescent="0.25">
      <c r="A48" s="10" t="s">
        <v>41</v>
      </c>
      <c r="B48" s="3">
        <v>1999</v>
      </c>
      <c r="C48" s="3">
        <v>65</v>
      </c>
      <c r="D48" s="3">
        <f t="shared" si="0"/>
        <v>2064</v>
      </c>
      <c r="E48" s="3">
        <v>2286</v>
      </c>
      <c r="F48" s="3">
        <v>156</v>
      </c>
      <c r="G48" s="3">
        <f t="shared" si="1"/>
        <v>2442</v>
      </c>
      <c r="H48" s="4">
        <f t="shared" si="2"/>
        <v>14.357178589294648</v>
      </c>
      <c r="I48" s="4">
        <f t="shared" si="3"/>
        <v>140</v>
      </c>
      <c r="J48" s="5">
        <f t="shared" si="4"/>
        <v>18.313953488372093</v>
      </c>
    </row>
    <row r="49" spans="1:11" x14ac:dyDescent="0.25">
      <c r="A49" s="6" t="s">
        <v>42</v>
      </c>
      <c r="B49" s="7">
        <v>26</v>
      </c>
      <c r="C49" s="7">
        <v>0</v>
      </c>
      <c r="D49" s="7">
        <f t="shared" si="0"/>
        <v>26</v>
      </c>
      <c r="E49" s="7">
        <v>62</v>
      </c>
      <c r="F49" s="7">
        <v>0</v>
      </c>
      <c r="G49" s="7">
        <f t="shared" si="1"/>
        <v>62</v>
      </c>
      <c r="H49" s="8">
        <f t="shared" si="2"/>
        <v>138.46153846153845</v>
      </c>
      <c r="I49" s="8">
        <f t="shared" si="3"/>
        <v>0</v>
      </c>
      <c r="J49" s="9">
        <f t="shared" si="4"/>
        <v>138.46153846153845</v>
      </c>
    </row>
    <row r="50" spans="1:11" x14ac:dyDescent="0.25">
      <c r="A50" s="10" t="s">
        <v>43</v>
      </c>
      <c r="B50" s="3">
        <v>201</v>
      </c>
      <c r="C50" s="3">
        <v>6</v>
      </c>
      <c r="D50" s="3">
        <f t="shared" si="0"/>
        <v>207</v>
      </c>
      <c r="E50" s="3">
        <v>215</v>
      </c>
      <c r="F50" s="3">
        <v>0</v>
      </c>
      <c r="G50" s="3">
        <f t="shared" si="1"/>
        <v>215</v>
      </c>
      <c r="H50" s="4">
        <f t="shared" si="2"/>
        <v>6.9651741293532341</v>
      </c>
      <c r="I50" s="4">
        <f t="shared" si="3"/>
        <v>-100</v>
      </c>
      <c r="J50" s="5">
        <f t="shared" si="4"/>
        <v>3.8647342995169081</v>
      </c>
    </row>
    <row r="51" spans="1:11" x14ac:dyDescent="0.25">
      <c r="A51" s="6" t="s">
        <v>44</v>
      </c>
      <c r="B51" s="7">
        <v>608</v>
      </c>
      <c r="C51" s="7">
        <v>9</v>
      </c>
      <c r="D51" s="7">
        <f t="shared" si="0"/>
        <v>617</v>
      </c>
      <c r="E51" s="7">
        <v>484</v>
      </c>
      <c r="F51" s="7">
        <v>6</v>
      </c>
      <c r="G51" s="7">
        <f t="shared" si="1"/>
        <v>490</v>
      </c>
      <c r="H51" s="8">
        <f t="shared" si="2"/>
        <v>-20.394736842105264</v>
      </c>
      <c r="I51" s="8">
        <f>+IFERROR(((F51-C51)/C51)*100,0)</f>
        <v>-33.333333333333329</v>
      </c>
      <c r="J51" s="9">
        <f t="shared" si="4"/>
        <v>-20.583468395461914</v>
      </c>
    </row>
    <row r="52" spans="1:11" x14ac:dyDescent="0.25">
      <c r="A52" s="10" t="s">
        <v>45</v>
      </c>
      <c r="B52" s="3">
        <v>791</v>
      </c>
      <c r="C52" s="3">
        <v>17</v>
      </c>
      <c r="D52" s="3">
        <f t="shared" si="0"/>
        <v>808</v>
      </c>
      <c r="E52" s="3">
        <v>892</v>
      </c>
      <c r="F52" s="3">
        <v>25</v>
      </c>
      <c r="G52" s="3">
        <f t="shared" si="1"/>
        <v>917</v>
      </c>
      <c r="H52" s="4">
        <f t="shared" si="2"/>
        <v>12.76864728192162</v>
      </c>
      <c r="I52" s="4">
        <f t="shared" si="3"/>
        <v>47.058823529411761</v>
      </c>
      <c r="J52" s="5">
        <f t="shared" si="4"/>
        <v>13.490099009900991</v>
      </c>
    </row>
    <row r="53" spans="1:11" x14ac:dyDescent="0.25">
      <c r="A53" s="6" t="s">
        <v>46</v>
      </c>
      <c r="B53" s="7">
        <v>442</v>
      </c>
      <c r="C53" s="7">
        <v>0</v>
      </c>
      <c r="D53" s="7">
        <f t="shared" si="0"/>
        <v>442</v>
      </c>
      <c r="E53" s="7">
        <v>380</v>
      </c>
      <c r="F53" s="7">
        <v>0</v>
      </c>
      <c r="G53" s="7">
        <f t="shared" si="1"/>
        <v>380</v>
      </c>
      <c r="H53" s="8">
        <f t="shared" si="2"/>
        <v>-14.027149321266968</v>
      </c>
      <c r="I53" s="39">
        <f t="shared" si="3"/>
        <v>0</v>
      </c>
      <c r="J53" s="42">
        <f t="shared" si="4"/>
        <v>-14.027149321266968</v>
      </c>
    </row>
    <row r="54" spans="1:11" x14ac:dyDescent="0.25">
      <c r="A54" s="10" t="s">
        <v>72</v>
      </c>
      <c r="B54" s="3">
        <v>2418</v>
      </c>
      <c r="C54" s="3">
        <v>61</v>
      </c>
      <c r="D54" s="3">
        <f t="shared" si="0"/>
        <v>2479</v>
      </c>
      <c r="E54" s="3">
        <v>3929</v>
      </c>
      <c r="F54" s="3">
        <v>70</v>
      </c>
      <c r="G54" s="3">
        <f t="shared" si="1"/>
        <v>3999</v>
      </c>
      <c r="H54" s="4">
        <f t="shared" si="2"/>
        <v>62.489660876757647</v>
      </c>
      <c r="I54" s="4">
        <f t="shared" si="3"/>
        <v>14.754098360655737</v>
      </c>
      <c r="J54" s="5">
        <f t="shared" si="4"/>
        <v>61.315046389673256</v>
      </c>
    </row>
    <row r="55" spans="1:11" x14ac:dyDescent="0.25">
      <c r="A55" s="6" t="s">
        <v>47</v>
      </c>
      <c r="B55" s="7">
        <v>40</v>
      </c>
      <c r="C55" s="7">
        <v>0</v>
      </c>
      <c r="D55" s="7">
        <f t="shared" si="0"/>
        <v>40</v>
      </c>
      <c r="E55" s="7">
        <v>47</v>
      </c>
      <c r="F55" s="7">
        <v>0</v>
      </c>
      <c r="G55" s="7">
        <f t="shared" si="1"/>
        <v>47</v>
      </c>
      <c r="H55" s="8">
        <f t="shared" si="2"/>
        <v>17.5</v>
      </c>
      <c r="I55" s="8">
        <f t="shared" si="3"/>
        <v>0</v>
      </c>
      <c r="J55" s="9">
        <f t="shared" si="4"/>
        <v>17.5</v>
      </c>
    </row>
    <row r="56" spans="1:11" x14ac:dyDescent="0.25">
      <c r="A56" s="10" t="s">
        <v>48</v>
      </c>
      <c r="B56" s="3">
        <v>99</v>
      </c>
      <c r="C56" s="3">
        <v>3</v>
      </c>
      <c r="D56" s="3">
        <f t="shared" si="0"/>
        <v>102</v>
      </c>
      <c r="E56" s="3">
        <v>1044</v>
      </c>
      <c r="F56" s="3">
        <v>1</v>
      </c>
      <c r="G56" s="3">
        <f t="shared" si="1"/>
        <v>1045</v>
      </c>
      <c r="H56" s="4">
        <f t="shared" si="2"/>
        <v>954.5454545454545</v>
      </c>
      <c r="I56" s="4">
        <f t="shared" si="3"/>
        <v>-66.666666666666657</v>
      </c>
      <c r="J56" s="5">
        <f t="shared" si="4"/>
        <v>924.5098039215685</v>
      </c>
    </row>
    <row r="57" spans="1:11" x14ac:dyDescent="0.25">
      <c r="A57" s="6" t="s">
        <v>49</v>
      </c>
      <c r="B57" s="7">
        <v>2070</v>
      </c>
      <c r="C57" s="7">
        <v>14</v>
      </c>
      <c r="D57" s="7">
        <f t="shared" si="0"/>
        <v>2084</v>
      </c>
      <c r="E57" s="7">
        <v>2044</v>
      </c>
      <c r="F57" s="7">
        <v>14</v>
      </c>
      <c r="G57" s="7">
        <f t="shared" si="1"/>
        <v>2058</v>
      </c>
      <c r="H57" s="8">
        <f t="shared" si="2"/>
        <v>-1.2560386473429952</v>
      </c>
      <c r="I57" s="8">
        <f t="shared" si="3"/>
        <v>0</v>
      </c>
      <c r="J57" s="9">
        <f t="shared" si="4"/>
        <v>-1.2476007677543186</v>
      </c>
    </row>
    <row r="58" spans="1:11" x14ac:dyDescent="0.25">
      <c r="A58" s="10" t="s">
        <v>58</v>
      </c>
      <c r="B58" s="3">
        <v>105</v>
      </c>
      <c r="C58" s="3">
        <v>16</v>
      </c>
      <c r="D58" s="3">
        <f t="shared" si="0"/>
        <v>121</v>
      </c>
      <c r="E58" s="3">
        <v>98</v>
      </c>
      <c r="F58" s="3">
        <v>21</v>
      </c>
      <c r="G58" s="3">
        <f t="shared" si="1"/>
        <v>119</v>
      </c>
      <c r="H58" s="4">
        <f t="shared" si="2"/>
        <v>-6.666666666666667</v>
      </c>
      <c r="I58" s="4">
        <f t="shared" si="3"/>
        <v>31.25</v>
      </c>
      <c r="J58" s="5">
        <f t="shared" si="4"/>
        <v>-1.6528925619834711</v>
      </c>
    </row>
    <row r="59" spans="1:11" x14ac:dyDescent="0.25">
      <c r="A59" s="6" t="s">
        <v>59</v>
      </c>
      <c r="B59" s="7">
        <v>20</v>
      </c>
      <c r="C59" s="7">
        <v>0</v>
      </c>
      <c r="D59" s="7">
        <f t="shared" si="0"/>
        <v>20</v>
      </c>
      <c r="E59" s="7">
        <v>79</v>
      </c>
      <c r="F59" s="7">
        <v>1</v>
      </c>
      <c r="G59" s="7">
        <f t="shared" si="1"/>
        <v>80</v>
      </c>
      <c r="H59" s="8">
        <f t="shared" si="2"/>
        <v>295</v>
      </c>
      <c r="I59" s="8">
        <f t="shared" si="3"/>
        <v>0</v>
      </c>
      <c r="J59" s="9">
        <f t="shared" si="4"/>
        <v>300</v>
      </c>
    </row>
    <row r="60" spans="1:11" x14ac:dyDescent="0.25">
      <c r="A60" s="11" t="s">
        <v>50</v>
      </c>
      <c r="B60" s="12">
        <f>B61-SUM(B6+B10+B20+B32+B58+B59+B5)</f>
        <v>97639</v>
      </c>
      <c r="C60" s="12">
        <f t="shared" ref="C60:G60" si="5">C61-SUM(C6+C10+C20+C32+C58+C59+C5)</f>
        <v>63238</v>
      </c>
      <c r="D60" s="12">
        <f t="shared" si="5"/>
        <v>160877</v>
      </c>
      <c r="E60" s="12">
        <f t="shared" si="5"/>
        <v>86338</v>
      </c>
      <c r="F60" s="12">
        <f t="shared" si="5"/>
        <v>17467</v>
      </c>
      <c r="G60" s="12">
        <f t="shared" si="5"/>
        <v>103805</v>
      </c>
      <c r="H60" s="13">
        <f>+IFERROR(((E60-B60)/B60)*100,0)</f>
        <v>-11.574268478784093</v>
      </c>
      <c r="I60" s="13">
        <f t="shared" si="3"/>
        <v>-72.378949365887607</v>
      </c>
      <c r="J60" s="35">
        <f t="shared" si="4"/>
        <v>-35.475549643516473</v>
      </c>
      <c r="K60" s="37"/>
    </row>
    <row r="61" spans="1:11" x14ac:dyDescent="0.25">
      <c r="A61" s="14" t="s">
        <v>51</v>
      </c>
      <c r="B61" s="15">
        <f>SUM(B4:B59)</f>
        <v>123471</v>
      </c>
      <c r="C61" s="15">
        <f t="shared" ref="C61:G61" si="6">SUM(C4:C59)</f>
        <v>78461</v>
      </c>
      <c r="D61" s="15">
        <f t="shared" si="6"/>
        <v>201932</v>
      </c>
      <c r="E61" s="15">
        <f>SUM(E4:E59)</f>
        <v>128558</v>
      </c>
      <c r="F61" s="15">
        <f t="shared" si="6"/>
        <v>84040</v>
      </c>
      <c r="G61" s="15">
        <f t="shared" si="6"/>
        <v>212598</v>
      </c>
      <c r="H61" s="16">
        <f>+IFERROR(((E61-B61)/B61)*100,0)</f>
        <v>4.1199957884847453</v>
      </c>
      <c r="I61" s="16">
        <f t="shared" si="3"/>
        <v>7.1105389938950561</v>
      </c>
      <c r="J61" s="17">
        <f t="shared" si="4"/>
        <v>5.2819761107699623</v>
      </c>
    </row>
    <row r="62" spans="1:11" ht="15.75" thickBot="1" x14ac:dyDescent="0.3">
      <c r="A62" s="18" t="s">
        <v>52</v>
      </c>
      <c r="B62" s="19"/>
      <c r="C62" s="19"/>
      <c r="D62" s="19">
        <v>70741</v>
      </c>
      <c r="E62" s="19"/>
      <c r="F62" s="19"/>
      <c r="G62" s="19">
        <v>66072</v>
      </c>
      <c r="H62" s="59">
        <f>+IFERROR(((G62-D62)/D62)*100,0)</f>
        <v>-6.6001328790941605</v>
      </c>
      <c r="I62" s="59"/>
      <c r="J62" s="60"/>
    </row>
    <row r="63" spans="1:11" x14ac:dyDescent="0.25">
      <c r="A63" s="14" t="s">
        <v>53</v>
      </c>
      <c r="B63" s="34"/>
      <c r="C63" s="34"/>
      <c r="D63" s="34">
        <f>+D61+D62</f>
        <v>272673</v>
      </c>
      <c r="E63" s="34"/>
      <c r="F63" s="34"/>
      <c r="G63" s="34">
        <f>+G61+G62</f>
        <v>278670</v>
      </c>
      <c r="H63" s="61">
        <f>+IFERROR(((G63-D63)/D63)*100,0)</f>
        <v>2.1993376681959709</v>
      </c>
      <c r="I63" s="61"/>
      <c r="J63" s="62"/>
    </row>
    <row r="64" spans="1:11" x14ac:dyDescent="0.25">
      <c r="A64" s="44"/>
      <c r="B64" s="45"/>
      <c r="C64" s="45"/>
      <c r="D64" s="45"/>
      <c r="E64" s="45"/>
      <c r="F64" s="45"/>
      <c r="G64" s="45"/>
      <c r="H64" s="45"/>
      <c r="I64" s="45"/>
      <c r="J64" s="46"/>
    </row>
    <row r="65" spans="1:10" ht="15.75" thickBot="1" x14ac:dyDescent="0.3">
      <c r="A65" s="47"/>
      <c r="B65" s="48"/>
      <c r="C65" s="48"/>
      <c r="D65" s="48"/>
      <c r="E65" s="48"/>
      <c r="F65" s="48"/>
      <c r="G65" s="48"/>
      <c r="H65" s="48"/>
      <c r="I65" s="48"/>
      <c r="J65" s="49"/>
    </row>
    <row r="66" spans="1:10" ht="48.75" customHeight="1" x14ac:dyDescent="0.25">
      <c r="A66" s="50" t="s">
        <v>73</v>
      </c>
      <c r="B66" s="50"/>
      <c r="C66" s="50"/>
      <c r="D66" s="50"/>
      <c r="E66" s="50"/>
      <c r="F66" s="50"/>
      <c r="G66" s="50"/>
      <c r="H66" s="50"/>
      <c r="I66" s="50"/>
      <c r="J66" s="50"/>
    </row>
    <row r="67" spans="1:10" x14ac:dyDescent="0.25">
      <c r="A67" s="43" t="s">
        <v>74</v>
      </c>
    </row>
    <row r="68" spans="1:10" x14ac:dyDescent="0.25">
      <c r="H68" s="40"/>
      <c r="I68" s="40"/>
      <c r="J68" s="40"/>
    </row>
    <row r="69" spans="1:10" x14ac:dyDescent="0.25">
      <c r="H69" s="40"/>
      <c r="I69" s="40"/>
      <c r="J69" s="40"/>
    </row>
    <row r="70" spans="1:10" x14ac:dyDescent="0.25">
      <c r="H70" s="40"/>
      <c r="I70" s="40"/>
      <c r="J70" s="40"/>
    </row>
    <row r="71" spans="1:10" x14ac:dyDescent="0.25">
      <c r="H71" s="40"/>
      <c r="I71" s="40"/>
      <c r="J71" s="40"/>
    </row>
  </sheetData>
  <mergeCells count="10">
    <mergeCell ref="A64:J64"/>
    <mergeCell ref="A65:J65"/>
    <mergeCell ref="A66:J66"/>
    <mergeCell ref="A1:J1"/>
    <mergeCell ref="A2:A3"/>
    <mergeCell ref="B2:D2"/>
    <mergeCell ref="E2:G2"/>
    <mergeCell ref="H2:J2"/>
    <mergeCell ref="H62:J62"/>
    <mergeCell ref="H63:J63"/>
  </mergeCells>
  <conditionalFormatting sqref="H4:J5">
    <cfRule type="cellIs" dxfId="26" priority="8" operator="equal">
      <formula>0</formula>
    </cfRule>
  </conditionalFormatting>
  <conditionalFormatting sqref="B4:C5 E4:G5">
    <cfRule type="cellIs" dxfId="25" priority="9" operator="equal">
      <formula>0</formula>
    </cfRule>
  </conditionalFormatting>
  <conditionalFormatting sqref="B6:C7 E6:G7">
    <cfRule type="cellIs" dxfId="24" priority="7" operator="equal">
      <formula>0</formula>
    </cfRule>
  </conditionalFormatting>
  <conditionalFormatting sqref="H6:J7">
    <cfRule type="cellIs" dxfId="23" priority="6" operator="equal">
      <formula>0</formula>
    </cfRule>
  </conditionalFormatting>
  <conditionalFormatting sqref="B8:C59 E8:G59">
    <cfRule type="cellIs" dxfId="22" priority="5" operator="equal">
      <formula>0</formula>
    </cfRule>
  </conditionalFormatting>
  <conditionalFormatting sqref="H8:J59">
    <cfRule type="cellIs" dxfId="21" priority="4" operator="equal">
      <formula>0</formula>
    </cfRule>
  </conditionalFormatting>
  <conditionalFormatting sqref="D4:D5">
    <cfRule type="cellIs" dxfId="20" priority="3" operator="equal">
      <formula>0</formula>
    </cfRule>
  </conditionalFormatting>
  <conditionalFormatting sqref="D6:D7">
    <cfRule type="cellIs" dxfId="19" priority="2" operator="equal">
      <formula>0</formula>
    </cfRule>
  </conditionalFormatting>
  <conditionalFormatting sqref="D8:D59">
    <cfRule type="cellIs" dxfId="18"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2" orientation="portrait" verticalDpi="597" r:id="rId1"/>
  <ignoredErrors>
    <ignoredError sqref="G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topLeftCell="A22" zoomScale="80" zoomScaleNormal="80" workbookViewId="0">
      <selection activeCell="B60" sqref="B60:G65"/>
    </sheetView>
  </sheetViews>
  <sheetFormatPr defaultRowHeight="15" x14ac:dyDescent="0.25"/>
  <cols>
    <col min="1" max="1" width="41.140625" bestFit="1" customWidth="1"/>
    <col min="2" max="10" width="14.28515625" customWidth="1"/>
  </cols>
  <sheetData>
    <row r="1" spans="1:10" ht="25.5" customHeight="1" x14ac:dyDescent="0.25">
      <c r="A1" s="51" t="s">
        <v>60</v>
      </c>
      <c r="B1" s="52"/>
      <c r="C1" s="52"/>
      <c r="D1" s="52"/>
      <c r="E1" s="52"/>
      <c r="F1" s="52"/>
      <c r="G1" s="52"/>
      <c r="H1" s="52"/>
      <c r="I1" s="52"/>
      <c r="J1" s="53"/>
    </row>
    <row r="2" spans="1:10" ht="35.25" customHeight="1" x14ac:dyDescent="0.25">
      <c r="A2" s="65" t="s">
        <v>1</v>
      </c>
      <c r="B2" s="56" t="s">
        <v>76</v>
      </c>
      <c r="C2" s="56"/>
      <c r="D2" s="56"/>
      <c r="E2" s="56" t="s">
        <v>77</v>
      </c>
      <c r="F2" s="56"/>
      <c r="G2" s="56"/>
      <c r="H2" s="57" t="s">
        <v>75</v>
      </c>
      <c r="I2" s="57"/>
      <c r="J2" s="58"/>
    </row>
    <row r="3" spans="1:10" x14ac:dyDescent="0.25">
      <c r="A3" s="66"/>
      <c r="B3" s="1" t="s">
        <v>2</v>
      </c>
      <c r="C3" s="1" t="s">
        <v>3</v>
      </c>
      <c r="D3" s="1" t="s">
        <v>4</v>
      </c>
      <c r="E3" s="1" t="s">
        <v>2</v>
      </c>
      <c r="F3" s="1" t="s">
        <v>3</v>
      </c>
      <c r="G3" s="1" t="s">
        <v>4</v>
      </c>
      <c r="H3" s="1" t="s">
        <v>2</v>
      </c>
      <c r="I3" s="1" t="s">
        <v>3</v>
      </c>
      <c r="J3" s="2" t="s">
        <v>4</v>
      </c>
    </row>
    <row r="4" spans="1:10" x14ac:dyDescent="0.25">
      <c r="A4" s="10" t="s">
        <v>5</v>
      </c>
      <c r="B4" s="3">
        <v>2654917</v>
      </c>
      <c r="C4" s="3">
        <v>7189114</v>
      </c>
      <c r="D4" s="3">
        <f>SUM(B4:C4)</f>
        <v>9844031</v>
      </c>
      <c r="E4" s="3">
        <v>0</v>
      </c>
      <c r="F4" s="3">
        <v>0</v>
      </c>
      <c r="G4" s="3">
        <f>SUM(E4:F4)</f>
        <v>0</v>
      </c>
      <c r="H4" s="4"/>
      <c r="I4" s="4"/>
      <c r="J4" s="5"/>
    </row>
    <row r="5" spans="1:10" x14ac:dyDescent="0.25">
      <c r="A5" s="6" t="s">
        <v>70</v>
      </c>
      <c r="B5" s="7">
        <v>119268</v>
      </c>
      <c r="C5" s="7">
        <v>83310</v>
      </c>
      <c r="D5" s="7">
        <f>+B5+C5</f>
        <v>202578</v>
      </c>
      <c r="E5" s="7">
        <v>2360709</v>
      </c>
      <c r="F5" s="7">
        <v>7519008</v>
      </c>
      <c r="G5" s="7">
        <f>+E5+F5</f>
        <v>9879717</v>
      </c>
      <c r="H5" s="8"/>
      <c r="I5" s="8"/>
      <c r="J5" s="9"/>
    </row>
    <row r="6" spans="1:10" x14ac:dyDescent="0.25">
      <c r="A6" s="10" t="s">
        <v>54</v>
      </c>
      <c r="B6" s="3">
        <v>3350610</v>
      </c>
      <c r="C6" s="3">
        <v>1888298</v>
      </c>
      <c r="D6" s="3">
        <f t="shared" ref="D6:D59" si="0">SUM(B6:C6)</f>
        <v>5238908</v>
      </c>
      <c r="E6" s="3">
        <v>3263079</v>
      </c>
      <c r="F6" s="3">
        <v>2268734</v>
      </c>
      <c r="G6" s="3">
        <f t="shared" ref="G6:G59" si="1">SUM(E6:F6)</f>
        <v>5531813</v>
      </c>
      <c r="H6" s="4">
        <f t="shared" ref="H6:H59" si="2">+IFERROR(((E6-B6)/B6)*100,0)</f>
        <v>-2.6123899827195642</v>
      </c>
      <c r="I6" s="4">
        <f t="shared" ref="I6:I59" si="3">+IFERROR(((F6-C6)/C6)*100,0)</f>
        <v>20.14703187738376</v>
      </c>
      <c r="J6" s="5">
        <f t="shared" ref="J6:J59" si="4">+IFERROR(((G6-D6)/D6)*100,0)</f>
        <v>5.5909552143309256</v>
      </c>
    </row>
    <row r="7" spans="1:10" x14ac:dyDescent="0.25">
      <c r="A7" s="6" t="s">
        <v>6</v>
      </c>
      <c r="B7" s="7">
        <v>2032181</v>
      </c>
      <c r="C7" s="7">
        <v>294820</v>
      </c>
      <c r="D7" s="7">
        <f t="shared" si="0"/>
        <v>2327001</v>
      </c>
      <c r="E7" s="7">
        <v>1632206</v>
      </c>
      <c r="F7" s="7">
        <v>333090</v>
      </c>
      <c r="G7" s="7">
        <f t="shared" si="1"/>
        <v>1965296</v>
      </c>
      <c r="H7" s="8">
        <f t="shared" si="2"/>
        <v>-19.682055879865032</v>
      </c>
      <c r="I7" s="8">
        <f t="shared" si="3"/>
        <v>12.980801845193676</v>
      </c>
      <c r="J7" s="9">
        <f t="shared" si="4"/>
        <v>-15.543826581939587</v>
      </c>
    </row>
    <row r="8" spans="1:10" x14ac:dyDescent="0.25">
      <c r="A8" s="10" t="s">
        <v>7</v>
      </c>
      <c r="B8" s="3">
        <v>1635373</v>
      </c>
      <c r="C8" s="3">
        <v>200200</v>
      </c>
      <c r="D8" s="3">
        <f t="shared" si="0"/>
        <v>1835573</v>
      </c>
      <c r="E8" s="3">
        <v>1404652</v>
      </c>
      <c r="F8" s="3">
        <v>277666</v>
      </c>
      <c r="G8" s="3">
        <f t="shared" si="1"/>
        <v>1682318</v>
      </c>
      <c r="H8" s="4">
        <f t="shared" si="2"/>
        <v>-14.108157588513444</v>
      </c>
      <c r="I8" s="4">
        <f t="shared" si="3"/>
        <v>38.69430569430569</v>
      </c>
      <c r="J8" s="5">
        <f t="shared" si="4"/>
        <v>-8.3491639940225753</v>
      </c>
    </row>
    <row r="9" spans="1:10" x14ac:dyDescent="0.25">
      <c r="A9" s="6" t="s">
        <v>8</v>
      </c>
      <c r="B9" s="7">
        <v>1058008</v>
      </c>
      <c r="C9" s="7">
        <v>624455</v>
      </c>
      <c r="D9" s="7">
        <f t="shared" si="0"/>
        <v>1682463</v>
      </c>
      <c r="E9" s="7">
        <v>1000502</v>
      </c>
      <c r="F9" s="7">
        <v>785813</v>
      </c>
      <c r="G9" s="7">
        <f t="shared" si="1"/>
        <v>1786315</v>
      </c>
      <c r="H9" s="8">
        <f t="shared" si="2"/>
        <v>-5.435308617704214</v>
      </c>
      <c r="I9" s="8">
        <f t="shared" si="3"/>
        <v>25.839812316339849</v>
      </c>
      <c r="J9" s="9">
        <f t="shared" si="4"/>
        <v>6.1726171689956928</v>
      </c>
    </row>
    <row r="10" spans="1:10" x14ac:dyDescent="0.25">
      <c r="A10" s="10" t="s">
        <v>55</v>
      </c>
      <c r="B10" s="3">
        <v>56663</v>
      </c>
      <c r="C10" s="3">
        <v>8409</v>
      </c>
      <c r="D10" s="3">
        <f t="shared" si="0"/>
        <v>65072</v>
      </c>
      <c r="E10" s="3">
        <v>52029</v>
      </c>
      <c r="F10" s="3">
        <v>7871</v>
      </c>
      <c r="G10" s="3">
        <f t="shared" si="1"/>
        <v>59900</v>
      </c>
      <c r="H10" s="4">
        <f t="shared" si="2"/>
        <v>-8.1781762349328488</v>
      </c>
      <c r="I10" s="4">
        <f t="shared" si="3"/>
        <v>-6.3979070044000466</v>
      </c>
      <c r="J10" s="5">
        <f t="shared" si="4"/>
        <v>-7.9481190066387999</v>
      </c>
    </row>
    <row r="11" spans="1:10" x14ac:dyDescent="0.25">
      <c r="A11" s="6" t="s">
        <v>9</v>
      </c>
      <c r="B11" s="7">
        <v>117087</v>
      </c>
      <c r="C11" s="7">
        <v>4410</v>
      </c>
      <c r="D11" s="7">
        <f t="shared" si="0"/>
        <v>121497</v>
      </c>
      <c r="E11" s="7">
        <v>123459</v>
      </c>
      <c r="F11" s="7">
        <v>3482</v>
      </c>
      <c r="G11" s="7">
        <f t="shared" si="1"/>
        <v>126941</v>
      </c>
      <c r="H11" s="8">
        <f t="shared" si="2"/>
        <v>5.4421071510927774</v>
      </c>
      <c r="I11" s="8">
        <f t="shared" si="3"/>
        <v>-21.043083900226758</v>
      </c>
      <c r="J11" s="9">
        <f t="shared" si="4"/>
        <v>4.4807690724873863</v>
      </c>
    </row>
    <row r="12" spans="1:10" x14ac:dyDescent="0.25">
      <c r="A12" s="10" t="s">
        <v>10</v>
      </c>
      <c r="B12" s="3">
        <v>184807</v>
      </c>
      <c r="C12" s="3">
        <v>0</v>
      </c>
      <c r="D12" s="3">
        <f t="shared" si="0"/>
        <v>184807</v>
      </c>
      <c r="E12" s="3">
        <v>165806</v>
      </c>
      <c r="F12" s="3">
        <v>0</v>
      </c>
      <c r="G12" s="3">
        <f t="shared" si="1"/>
        <v>165806</v>
      </c>
      <c r="H12" s="4">
        <f t="shared" si="2"/>
        <v>-10.281536954769029</v>
      </c>
      <c r="I12" s="4">
        <f t="shared" si="3"/>
        <v>0</v>
      </c>
      <c r="J12" s="5">
        <f t="shared" si="4"/>
        <v>-10.281536954769029</v>
      </c>
    </row>
    <row r="13" spans="1:10" x14ac:dyDescent="0.25">
      <c r="A13" s="6" t="s">
        <v>11</v>
      </c>
      <c r="B13" s="7">
        <v>747785</v>
      </c>
      <c r="C13" s="7">
        <v>95121</v>
      </c>
      <c r="D13" s="7">
        <f t="shared" si="0"/>
        <v>842906</v>
      </c>
      <c r="E13" s="7">
        <v>696388</v>
      </c>
      <c r="F13" s="7">
        <v>101475</v>
      </c>
      <c r="G13" s="7">
        <f t="shared" si="1"/>
        <v>797863</v>
      </c>
      <c r="H13" s="8">
        <f t="shared" si="2"/>
        <v>-6.8732322793316261</v>
      </c>
      <c r="I13" s="8">
        <f t="shared" si="3"/>
        <v>6.6799129529756831</v>
      </c>
      <c r="J13" s="9">
        <f t="shared" si="4"/>
        <v>-5.3437749879583256</v>
      </c>
    </row>
    <row r="14" spans="1:10" x14ac:dyDescent="0.25">
      <c r="A14" s="10" t="s">
        <v>12</v>
      </c>
      <c r="B14" s="3">
        <v>513301</v>
      </c>
      <c r="C14" s="3">
        <v>17586</v>
      </c>
      <c r="D14" s="3">
        <f t="shared" si="0"/>
        <v>530887</v>
      </c>
      <c r="E14" s="3">
        <v>469389</v>
      </c>
      <c r="F14" s="3">
        <v>13910</v>
      </c>
      <c r="G14" s="3">
        <f t="shared" si="1"/>
        <v>483299</v>
      </c>
      <c r="H14" s="4">
        <f t="shared" si="2"/>
        <v>-8.5548245571311963</v>
      </c>
      <c r="I14" s="4">
        <f t="shared" si="3"/>
        <v>-20.902991015580575</v>
      </c>
      <c r="J14" s="5">
        <f t="shared" si="4"/>
        <v>-8.9638661334709635</v>
      </c>
    </row>
    <row r="15" spans="1:10" x14ac:dyDescent="0.25">
      <c r="A15" s="6" t="s">
        <v>13</v>
      </c>
      <c r="B15" s="7">
        <v>194629</v>
      </c>
      <c r="C15" s="7">
        <v>1059</v>
      </c>
      <c r="D15" s="7">
        <f t="shared" si="0"/>
        <v>195688</v>
      </c>
      <c r="E15" s="7">
        <v>127429</v>
      </c>
      <c r="F15" s="7">
        <v>1151</v>
      </c>
      <c r="G15" s="7">
        <f t="shared" si="1"/>
        <v>128580</v>
      </c>
      <c r="H15" s="8">
        <f t="shared" si="2"/>
        <v>-34.527228727476377</v>
      </c>
      <c r="I15" s="8">
        <f t="shared" si="3"/>
        <v>8.6874409820585452</v>
      </c>
      <c r="J15" s="9">
        <f t="shared" si="4"/>
        <v>-34.293364948285024</v>
      </c>
    </row>
    <row r="16" spans="1:10" x14ac:dyDescent="0.25">
      <c r="A16" s="10" t="s">
        <v>14</v>
      </c>
      <c r="B16" s="3">
        <v>375406</v>
      </c>
      <c r="C16" s="3">
        <v>39393</v>
      </c>
      <c r="D16" s="3">
        <f t="shared" si="0"/>
        <v>414799</v>
      </c>
      <c r="E16" s="3">
        <v>374410</v>
      </c>
      <c r="F16" s="3">
        <v>54349</v>
      </c>
      <c r="G16" s="3">
        <f t="shared" si="1"/>
        <v>428759</v>
      </c>
      <c r="H16" s="41">
        <f t="shared" si="2"/>
        <v>-0.26531275472421861</v>
      </c>
      <c r="I16" s="4">
        <f t="shared" si="3"/>
        <v>37.966136115553525</v>
      </c>
      <c r="J16" s="5">
        <f t="shared" si="4"/>
        <v>3.3654854519900002</v>
      </c>
    </row>
    <row r="17" spans="1:10" x14ac:dyDescent="0.25">
      <c r="A17" s="6" t="s">
        <v>15</v>
      </c>
      <c r="B17" s="7">
        <v>38331</v>
      </c>
      <c r="C17" s="7">
        <v>331</v>
      </c>
      <c r="D17" s="7">
        <f t="shared" si="0"/>
        <v>38662</v>
      </c>
      <c r="E17" s="7">
        <v>39153</v>
      </c>
      <c r="F17" s="7">
        <v>716</v>
      </c>
      <c r="G17" s="7">
        <f t="shared" si="1"/>
        <v>39869</v>
      </c>
      <c r="H17" s="8">
        <f t="shared" si="2"/>
        <v>2.1444783595523207</v>
      </c>
      <c r="I17" s="8">
        <f t="shared" si="3"/>
        <v>116.31419939577039</v>
      </c>
      <c r="J17" s="9">
        <f t="shared" si="4"/>
        <v>3.1219285086131086</v>
      </c>
    </row>
    <row r="18" spans="1:10" x14ac:dyDescent="0.25">
      <c r="A18" s="10" t="s">
        <v>16</v>
      </c>
      <c r="B18" s="3">
        <v>52018</v>
      </c>
      <c r="C18" s="3">
        <v>0</v>
      </c>
      <c r="D18" s="3">
        <f t="shared" si="0"/>
        <v>52018</v>
      </c>
      <c r="E18" s="3">
        <v>48752</v>
      </c>
      <c r="F18" s="3">
        <v>0</v>
      </c>
      <c r="G18" s="3">
        <f t="shared" si="1"/>
        <v>48752</v>
      </c>
      <c r="H18" s="4">
        <f t="shared" si="2"/>
        <v>-6.2785958706601557</v>
      </c>
      <c r="I18" s="4">
        <f t="shared" si="3"/>
        <v>0</v>
      </c>
      <c r="J18" s="5">
        <f t="shared" si="4"/>
        <v>-6.2785958706601557</v>
      </c>
    </row>
    <row r="19" spans="1:10" x14ac:dyDescent="0.25">
      <c r="A19" s="6" t="s">
        <v>17</v>
      </c>
      <c r="B19" s="7">
        <v>32923</v>
      </c>
      <c r="C19" s="7">
        <v>3412</v>
      </c>
      <c r="D19" s="7">
        <f t="shared" si="0"/>
        <v>36335</v>
      </c>
      <c r="E19" s="7">
        <v>26260</v>
      </c>
      <c r="F19" s="7">
        <v>1897</v>
      </c>
      <c r="G19" s="7">
        <f t="shared" si="1"/>
        <v>28157</v>
      </c>
      <c r="H19" s="8">
        <f t="shared" si="2"/>
        <v>-20.238131397503263</v>
      </c>
      <c r="I19" s="8">
        <f t="shared" si="3"/>
        <v>-44.402110199296601</v>
      </c>
      <c r="J19" s="9">
        <f t="shared" si="4"/>
        <v>-22.507224439245906</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32374</v>
      </c>
      <c r="C21" s="7">
        <v>1959</v>
      </c>
      <c r="D21" s="7">
        <f t="shared" si="0"/>
        <v>34333</v>
      </c>
      <c r="E21" s="7">
        <v>26003</v>
      </c>
      <c r="F21" s="7">
        <v>1655</v>
      </c>
      <c r="G21" s="7">
        <f t="shared" si="1"/>
        <v>27658</v>
      </c>
      <c r="H21" s="8">
        <f t="shared" si="2"/>
        <v>-19.679372335825047</v>
      </c>
      <c r="I21" s="8">
        <f t="shared" si="3"/>
        <v>-15.518121490556405</v>
      </c>
      <c r="J21" s="9">
        <f t="shared" si="4"/>
        <v>-19.441936329478928</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108126</v>
      </c>
      <c r="C23" s="7">
        <v>170</v>
      </c>
      <c r="D23" s="7">
        <f t="shared" si="0"/>
        <v>108296</v>
      </c>
      <c r="E23" s="7">
        <v>83801</v>
      </c>
      <c r="F23" s="7">
        <v>699</v>
      </c>
      <c r="G23" s="7">
        <f t="shared" si="1"/>
        <v>84500</v>
      </c>
      <c r="H23" s="8">
        <f t="shared" si="2"/>
        <v>-22.496901762758263</v>
      </c>
      <c r="I23" s="8">
        <f t="shared" si="3"/>
        <v>311.1764705882353</v>
      </c>
      <c r="J23" s="9">
        <f t="shared" si="4"/>
        <v>-21.973110733545099</v>
      </c>
    </row>
    <row r="24" spans="1:10" x14ac:dyDescent="0.25">
      <c r="A24" s="10" t="s">
        <v>21</v>
      </c>
      <c r="B24" s="3">
        <v>32195</v>
      </c>
      <c r="C24" s="3">
        <v>63</v>
      </c>
      <c r="D24" s="3">
        <f t="shared" si="0"/>
        <v>32258</v>
      </c>
      <c r="E24" s="3">
        <v>34390</v>
      </c>
      <c r="F24" s="3">
        <v>0</v>
      </c>
      <c r="G24" s="3">
        <f t="shared" si="1"/>
        <v>34390</v>
      </c>
      <c r="H24" s="4">
        <f t="shared" si="2"/>
        <v>6.8178288554123307</v>
      </c>
      <c r="I24" s="4">
        <f t="shared" si="3"/>
        <v>-100</v>
      </c>
      <c r="J24" s="5">
        <f t="shared" si="4"/>
        <v>6.6092132184264365</v>
      </c>
    </row>
    <row r="25" spans="1:10" x14ac:dyDescent="0.25">
      <c r="A25" s="6" t="s">
        <v>22</v>
      </c>
      <c r="B25" s="7">
        <v>34270</v>
      </c>
      <c r="C25" s="7">
        <v>3978</v>
      </c>
      <c r="D25" s="7">
        <f t="shared" si="0"/>
        <v>38248</v>
      </c>
      <c r="E25" s="7">
        <v>36203</v>
      </c>
      <c r="F25" s="7">
        <v>8265</v>
      </c>
      <c r="G25" s="7">
        <f t="shared" si="1"/>
        <v>44468</v>
      </c>
      <c r="H25" s="8">
        <f t="shared" si="2"/>
        <v>5.6405018967026557</v>
      </c>
      <c r="I25" s="8">
        <f t="shared" si="3"/>
        <v>107.76772247360482</v>
      </c>
      <c r="J25" s="9">
        <f t="shared" si="4"/>
        <v>16.262288224220875</v>
      </c>
    </row>
    <row r="26" spans="1:10" x14ac:dyDescent="0.25">
      <c r="A26" s="10" t="s">
        <v>23</v>
      </c>
      <c r="B26" s="3">
        <v>16477</v>
      </c>
      <c r="C26" s="3">
        <v>352</v>
      </c>
      <c r="D26" s="3">
        <f t="shared" si="0"/>
        <v>16829</v>
      </c>
      <c r="E26" s="3">
        <v>16426</v>
      </c>
      <c r="F26" s="3">
        <v>933</v>
      </c>
      <c r="G26" s="3">
        <f t="shared" si="1"/>
        <v>17359</v>
      </c>
      <c r="H26" s="41">
        <f t="shared" si="2"/>
        <v>-0.30952236450810217</v>
      </c>
      <c r="I26" s="4">
        <f t="shared" si="3"/>
        <v>165.05681818181819</v>
      </c>
      <c r="J26" s="5">
        <f t="shared" si="4"/>
        <v>3.1493255689583459</v>
      </c>
    </row>
    <row r="27" spans="1:10" x14ac:dyDescent="0.25">
      <c r="A27" s="6" t="s">
        <v>24</v>
      </c>
      <c r="B27" s="7">
        <v>0</v>
      </c>
      <c r="C27" s="7">
        <v>0</v>
      </c>
      <c r="D27" s="7"/>
      <c r="E27" s="7">
        <v>0</v>
      </c>
      <c r="F27" s="7">
        <v>0</v>
      </c>
      <c r="G27" s="7"/>
      <c r="H27" s="8">
        <f t="shared" si="2"/>
        <v>0</v>
      </c>
      <c r="I27" s="8">
        <f t="shared" si="3"/>
        <v>0</v>
      </c>
      <c r="J27" s="9">
        <f t="shared" si="4"/>
        <v>0</v>
      </c>
    </row>
    <row r="28" spans="1:10" x14ac:dyDescent="0.25">
      <c r="A28" s="10" t="s">
        <v>25</v>
      </c>
      <c r="B28" s="3">
        <v>87268</v>
      </c>
      <c r="C28" s="3">
        <v>10721</v>
      </c>
      <c r="D28" s="3">
        <f t="shared" si="0"/>
        <v>97989</v>
      </c>
      <c r="E28" s="3">
        <v>91619</v>
      </c>
      <c r="F28" s="3">
        <v>5735</v>
      </c>
      <c r="G28" s="3">
        <f t="shared" si="1"/>
        <v>97354</v>
      </c>
      <c r="H28" s="4">
        <f t="shared" si="2"/>
        <v>4.9857908970069209</v>
      </c>
      <c r="I28" s="4">
        <f t="shared" si="3"/>
        <v>-46.506855703758973</v>
      </c>
      <c r="J28" s="5">
        <f t="shared" si="4"/>
        <v>-0.64803192195042303</v>
      </c>
    </row>
    <row r="29" spans="1:10" x14ac:dyDescent="0.25">
      <c r="A29" s="6" t="s">
        <v>26</v>
      </c>
      <c r="B29" s="7">
        <v>293776</v>
      </c>
      <c r="C29" s="7">
        <v>4665</v>
      </c>
      <c r="D29" s="7">
        <f t="shared" si="0"/>
        <v>298441</v>
      </c>
      <c r="E29" s="7">
        <v>286527</v>
      </c>
      <c r="F29" s="7">
        <v>6777</v>
      </c>
      <c r="G29" s="7">
        <f t="shared" si="1"/>
        <v>293304</v>
      </c>
      <c r="H29" s="8">
        <f t="shared" si="2"/>
        <v>-2.4675262785251348</v>
      </c>
      <c r="I29" s="8">
        <f t="shared" si="3"/>
        <v>45.273311897106112</v>
      </c>
      <c r="J29" s="9">
        <f t="shared" si="4"/>
        <v>-1.7212782426007149</v>
      </c>
    </row>
    <row r="30" spans="1:10" x14ac:dyDescent="0.25">
      <c r="A30" s="10" t="s">
        <v>27</v>
      </c>
      <c r="B30" s="3">
        <v>139504</v>
      </c>
      <c r="C30" s="3">
        <v>1964</v>
      </c>
      <c r="D30" s="3">
        <f t="shared" si="0"/>
        <v>141468</v>
      </c>
      <c r="E30" s="3">
        <v>148363</v>
      </c>
      <c r="F30" s="3">
        <v>2470</v>
      </c>
      <c r="G30" s="3">
        <f t="shared" si="1"/>
        <v>150833</v>
      </c>
      <c r="H30" s="4">
        <f t="shared" si="2"/>
        <v>6.3503555453607072</v>
      </c>
      <c r="I30" s="4">
        <f t="shared" si="3"/>
        <v>25.763747454175149</v>
      </c>
      <c r="J30" s="5">
        <f t="shared" si="4"/>
        <v>6.6198716317471096</v>
      </c>
    </row>
    <row r="31" spans="1:10" x14ac:dyDescent="0.25">
      <c r="A31" s="6" t="s">
        <v>28</v>
      </c>
      <c r="B31" s="7">
        <v>68452</v>
      </c>
      <c r="C31" s="7">
        <v>384</v>
      </c>
      <c r="D31" s="7">
        <f t="shared" si="0"/>
        <v>68836</v>
      </c>
      <c r="E31" s="7">
        <v>64914</v>
      </c>
      <c r="F31" s="7">
        <v>386</v>
      </c>
      <c r="G31" s="7">
        <f t="shared" si="1"/>
        <v>65300</v>
      </c>
      <c r="H31" s="8">
        <f t="shared" si="2"/>
        <v>-5.1685852860398525</v>
      </c>
      <c r="I31" s="8">
        <f t="shared" si="3"/>
        <v>0.52083333333333326</v>
      </c>
      <c r="J31" s="9">
        <f t="shared" si="4"/>
        <v>-5.1368469986634899</v>
      </c>
    </row>
    <row r="32" spans="1:10" x14ac:dyDescent="0.25">
      <c r="A32" s="10" t="s">
        <v>57</v>
      </c>
      <c r="B32" s="3">
        <v>55</v>
      </c>
      <c r="C32" s="3">
        <v>10502</v>
      </c>
      <c r="D32" s="3">
        <f t="shared" si="0"/>
        <v>10557</v>
      </c>
      <c r="E32" s="3">
        <v>0</v>
      </c>
      <c r="F32" s="3">
        <v>9759</v>
      </c>
      <c r="G32" s="3">
        <f t="shared" si="1"/>
        <v>9759</v>
      </c>
      <c r="H32" s="4">
        <f t="shared" si="2"/>
        <v>-100</v>
      </c>
      <c r="I32" s="4">
        <f t="shared" si="3"/>
        <v>-7.0748428870691296</v>
      </c>
      <c r="J32" s="5">
        <f t="shared" si="4"/>
        <v>-7.5589656152315996</v>
      </c>
    </row>
    <row r="33" spans="1:10" x14ac:dyDescent="0.25">
      <c r="A33" s="6" t="s">
        <v>69</v>
      </c>
      <c r="B33" s="7">
        <v>15410</v>
      </c>
      <c r="C33" s="7">
        <v>0</v>
      </c>
      <c r="D33" s="7">
        <f t="shared" si="0"/>
        <v>15410</v>
      </c>
      <c r="E33" s="7">
        <v>9298</v>
      </c>
      <c r="F33" s="7">
        <v>0</v>
      </c>
      <c r="G33" s="7">
        <f t="shared" si="1"/>
        <v>9298</v>
      </c>
      <c r="H33" s="8">
        <f t="shared" si="2"/>
        <v>-39.66255678131084</v>
      </c>
      <c r="I33" s="8">
        <f t="shared" si="3"/>
        <v>0</v>
      </c>
      <c r="J33" s="9">
        <f t="shared" si="4"/>
        <v>-39.66255678131084</v>
      </c>
    </row>
    <row r="34" spans="1:10" x14ac:dyDescent="0.25">
      <c r="A34" s="10" t="s">
        <v>29</v>
      </c>
      <c r="B34" s="3">
        <v>179386</v>
      </c>
      <c r="C34" s="3">
        <v>35606</v>
      </c>
      <c r="D34" s="3">
        <f t="shared" si="0"/>
        <v>214992</v>
      </c>
      <c r="E34" s="3">
        <v>165578</v>
      </c>
      <c r="F34" s="3">
        <v>38019</v>
      </c>
      <c r="G34" s="3">
        <f t="shared" si="1"/>
        <v>203597</v>
      </c>
      <c r="H34" s="4">
        <f t="shared" si="2"/>
        <v>-7.6973676875564427</v>
      </c>
      <c r="I34" s="4">
        <f t="shared" si="3"/>
        <v>6.7769477054429021</v>
      </c>
      <c r="J34" s="5">
        <f t="shared" si="4"/>
        <v>-5.300197216640619</v>
      </c>
    </row>
    <row r="35" spans="1:10" x14ac:dyDescent="0.25">
      <c r="A35" s="6" t="s">
        <v>68</v>
      </c>
      <c r="B35" s="7">
        <v>44735</v>
      </c>
      <c r="C35" s="7">
        <v>0</v>
      </c>
      <c r="D35" s="7">
        <f t="shared" si="0"/>
        <v>44735</v>
      </c>
      <c r="E35" s="7">
        <v>37612</v>
      </c>
      <c r="F35" s="7">
        <v>0</v>
      </c>
      <c r="G35" s="7">
        <f t="shared" si="1"/>
        <v>37612</v>
      </c>
      <c r="H35" s="8">
        <f t="shared" si="2"/>
        <v>-15.922655638761595</v>
      </c>
      <c r="I35" s="8">
        <f t="shared" si="3"/>
        <v>0</v>
      </c>
      <c r="J35" s="9">
        <f t="shared" si="4"/>
        <v>-15.922655638761595</v>
      </c>
    </row>
    <row r="36" spans="1:10" x14ac:dyDescent="0.25">
      <c r="A36" s="10" t="s">
        <v>30</v>
      </c>
      <c r="B36" s="3">
        <v>16489</v>
      </c>
      <c r="C36" s="3">
        <v>7645</v>
      </c>
      <c r="D36" s="3">
        <f t="shared" si="0"/>
        <v>24134</v>
      </c>
      <c r="E36" s="3">
        <v>13425</v>
      </c>
      <c r="F36" s="3">
        <v>3169</v>
      </c>
      <c r="G36" s="3">
        <f t="shared" si="1"/>
        <v>16594</v>
      </c>
      <c r="H36" s="4">
        <f t="shared" si="2"/>
        <v>-18.582085026381222</v>
      </c>
      <c r="I36" s="4">
        <f t="shared" si="3"/>
        <v>-58.548070634401569</v>
      </c>
      <c r="J36" s="5">
        <f t="shared" si="4"/>
        <v>-31.242230877600068</v>
      </c>
    </row>
    <row r="37" spans="1:10" x14ac:dyDescent="0.25">
      <c r="A37" s="6" t="s">
        <v>31</v>
      </c>
      <c r="B37" s="7">
        <v>44934</v>
      </c>
      <c r="C37" s="7">
        <v>0</v>
      </c>
      <c r="D37" s="7">
        <f t="shared" si="0"/>
        <v>44934</v>
      </c>
      <c r="E37" s="7">
        <v>45037</v>
      </c>
      <c r="F37" s="7">
        <v>470</v>
      </c>
      <c r="G37" s="7">
        <f t="shared" si="1"/>
        <v>45507</v>
      </c>
      <c r="H37" s="39">
        <f t="shared" si="2"/>
        <v>0.22922508568122135</v>
      </c>
      <c r="I37" s="8">
        <f t="shared" si="3"/>
        <v>0</v>
      </c>
      <c r="J37" s="9">
        <f t="shared" si="4"/>
        <v>1.2752036319935907</v>
      </c>
    </row>
    <row r="38" spans="1:10" x14ac:dyDescent="0.25">
      <c r="A38" s="10" t="s">
        <v>32</v>
      </c>
      <c r="B38" s="3">
        <v>105874</v>
      </c>
      <c r="C38" s="3">
        <v>0</v>
      </c>
      <c r="D38" s="3">
        <f t="shared" si="0"/>
        <v>105874</v>
      </c>
      <c r="E38" s="3">
        <v>98601</v>
      </c>
      <c r="F38" s="3">
        <v>0</v>
      </c>
      <c r="G38" s="3">
        <f t="shared" si="1"/>
        <v>98601</v>
      </c>
      <c r="H38" s="4">
        <f t="shared" si="2"/>
        <v>-6.8694863705914573</v>
      </c>
      <c r="I38" s="4">
        <f t="shared" si="3"/>
        <v>0</v>
      </c>
      <c r="J38" s="5">
        <f t="shared" si="4"/>
        <v>-6.8694863705914573</v>
      </c>
    </row>
    <row r="39" spans="1:10" x14ac:dyDescent="0.25">
      <c r="A39" s="6" t="s">
        <v>33</v>
      </c>
      <c r="B39" s="7">
        <v>9412</v>
      </c>
      <c r="C39" s="7">
        <v>48</v>
      </c>
      <c r="D39" s="7">
        <f t="shared" si="0"/>
        <v>9460</v>
      </c>
      <c r="E39" s="7">
        <v>9762</v>
      </c>
      <c r="F39" s="7">
        <v>918</v>
      </c>
      <c r="G39" s="7">
        <f t="shared" si="1"/>
        <v>10680</v>
      </c>
      <c r="H39" s="8">
        <f t="shared" si="2"/>
        <v>3.7186570335741602</v>
      </c>
      <c r="I39" s="8">
        <f t="shared" si="3"/>
        <v>1812.5</v>
      </c>
      <c r="J39" s="9">
        <f t="shared" si="4"/>
        <v>12.896405919661733</v>
      </c>
    </row>
    <row r="40" spans="1:10" x14ac:dyDescent="0.25">
      <c r="A40" s="10" t="s">
        <v>34</v>
      </c>
      <c r="B40" s="3">
        <v>311392</v>
      </c>
      <c r="C40" s="3">
        <v>41007</v>
      </c>
      <c r="D40" s="3">
        <f t="shared" si="0"/>
        <v>352399</v>
      </c>
      <c r="E40" s="3">
        <v>319738</v>
      </c>
      <c r="F40" s="3">
        <v>54231</v>
      </c>
      <c r="G40" s="3">
        <f t="shared" si="1"/>
        <v>373969</v>
      </c>
      <c r="H40" s="4">
        <f t="shared" si="2"/>
        <v>2.6802229986640635</v>
      </c>
      <c r="I40" s="4">
        <f t="shared" si="3"/>
        <v>32.248152754407784</v>
      </c>
      <c r="J40" s="5">
        <f t="shared" si="4"/>
        <v>6.1209027267387253</v>
      </c>
    </row>
    <row r="41" spans="1:10" x14ac:dyDescent="0.25">
      <c r="A41" s="6" t="s">
        <v>35</v>
      </c>
      <c r="B41" s="7">
        <v>8532</v>
      </c>
      <c r="C41" s="7">
        <v>1188</v>
      </c>
      <c r="D41" s="7">
        <f t="shared" si="0"/>
        <v>9720</v>
      </c>
      <c r="E41" s="7">
        <v>8109</v>
      </c>
      <c r="F41" s="7">
        <v>1016</v>
      </c>
      <c r="G41" s="7">
        <f t="shared" si="1"/>
        <v>9125</v>
      </c>
      <c r="H41" s="8">
        <f t="shared" si="2"/>
        <v>-4.9578059071729959</v>
      </c>
      <c r="I41" s="8">
        <f t="shared" si="3"/>
        <v>-14.478114478114479</v>
      </c>
      <c r="J41" s="9">
        <f t="shared" si="4"/>
        <v>-6.121399176954732</v>
      </c>
    </row>
    <row r="42" spans="1:10" x14ac:dyDescent="0.25">
      <c r="A42" s="10" t="s">
        <v>36</v>
      </c>
      <c r="B42" s="3">
        <v>149809</v>
      </c>
      <c r="C42" s="3">
        <v>14846</v>
      </c>
      <c r="D42" s="3">
        <f t="shared" si="0"/>
        <v>164655</v>
      </c>
      <c r="E42" s="3">
        <v>142863</v>
      </c>
      <c r="F42" s="3">
        <v>16139</v>
      </c>
      <c r="G42" s="3">
        <f t="shared" si="1"/>
        <v>159002</v>
      </c>
      <c r="H42" s="4">
        <f t="shared" si="2"/>
        <v>-4.6365705665213701</v>
      </c>
      <c r="I42" s="4">
        <f t="shared" si="3"/>
        <v>8.7094166778930351</v>
      </c>
      <c r="J42" s="5">
        <f t="shared" si="4"/>
        <v>-3.4332391971091072</v>
      </c>
    </row>
    <row r="43" spans="1:10" x14ac:dyDescent="0.25">
      <c r="A43" s="6" t="s">
        <v>37</v>
      </c>
      <c r="B43" s="7">
        <v>124781</v>
      </c>
      <c r="C43" s="7">
        <v>816</v>
      </c>
      <c r="D43" s="7">
        <f t="shared" si="0"/>
        <v>125597</v>
      </c>
      <c r="E43" s="7">
        <v>131742</v>
      </c>
      <c r="F43" s="7">
        <v>910</v>
      </c>
      <c r="G43" s="7">
        <f t="shared" si="1"/>
        <v>132652</v>
      </c>
      <c r="H43" s="8">
        <f t="shared" si="2"/>
        <v>5.5785736610541665</v>
      </c>
      <c r="I43" s="8">
        <f t="shared" si="3"/>
        <v>11.519607843137255</v>
      </c>
      <c r="J43" s="9">
        <f t="shared" si="4"/>
        <v>5.6171723846907167</v>
      </c>
    </row>
    <row r="44" spans="1:10" x14ac:dyDescent="0.25">
      <c r="A44" s="10" t="s">
        <v>38</v>
      </c>
      <c r="B44" s="3">
        <v>106052</v>
      </c>
      <c r="C44" s="3">
        <v>84</v>
      </c>
      <c r="D44" s="3">
        <f t="shared" si="0"/>
        <v>106136</v>
      </c>
      <c r="E44" s="3">
        <v>91777</v>
      </c>
      <c r="F44" s="3">
        <v>312</v>
      </c>
      <c r="G44" s="3">
        <f t="shared" si="1"/>
        <v>92089</v>
      </c>
      <c r="H44" s="4">
        <f t="shared" si="2"/>
        <v>-13.460377927809001</v>
      </c>
      <c r="I44" s="4">
        <f t="shared" si="3"/>
        <v>271.42857142857144</v>
      </c>
      <c r="J44" s="5">
        <f t="shared" si="4"/>
        <v>-13.234906158136731</v>
      </c>
    </row>
    <row r="45" spans="1:10" x14ac:dyDescent="0.25">
      <c r="A45" s="6" t="s">
        <v>71</v>
      </c>
      <c r="B45" s="7">
        <v>64306</v>
      </c>
      <c r="C45" s="7">
        <v>129</v>
      </c>
      <c r="D45" s="7">
        <f t="shared" si="0"/>
        <v>64435</v>
      </c>
      <c r="E45" s="7">
        <v>57503</v>
      </c>
      <c r="F45" s="7">
        <v>483</v>
      </c>
      <c r="G45" s="7">
        <f t="shared" si="1"/>
        <v>57986</v>
      </c>
      <c r="H45" s="8">
        <f t="shared" si="2"/>
        <v>-10.579106148726401</v>
      </c>
      <c r="I45" s="8">
        <f t="shared" si="3"/>
        <v>274.41860465116281</v>
      </c>
      <c r="J45" s="9">
        <f t="shared" si="4"/>
        <v>-10.008535733685109</v>
      </c>
    </row>
    <row r="46" spans="1:10" x14ac:dyDescent="0.25">
      <c r="A46" s="10" t="s">
        <v>39</v>
      </c>
      <c r="B46" s="3">
        <v>52673</v>
      </c>
      <c r="C46" s="3">
        <v>868</v>
      </c>
      <c r="D46" s="3">
        <f t="shared" si="0"/>
        <v>53541</v>
      </c>
      <c r="E46" s="3">
        <v>68332</v>
      </c>
      <c r="F46" s="3">
        <v>257</v>
      </c>
      <c r="G46" s="3">
        <f t="shared" si="1"/>
        <v>68589</v>
      </c>
      <c r="H46" s="4">
        <f t="shared" si="2"/>
        <v>29.728703510337361</v>
      </c>
      <c r="I46" s="4">
        <f t="shared" si="3"/>
        <v>-70.391705069124427</v>
      </c>
      <c r="J46" s="5">
        <f t="shared" si="4"/>
        <v>28.105563960329466</v>
      </c>
    </row>
    <row r="47" spans="1:10" x14ac:dyDescent="0.25">
      <c r="A47" s="6" t="s">
        <v>40</v>
      </c>
      <c r="B47" s="7">
        <v>169665</v>
      </c>
      <c r="C47" s="7">
        <v>1264</v>
      </c>
      <c r="D47" s="7">
        <f t="shared" si="0"/>
        <v>170929</v>
      </c>
      <c r="E47" s="7">
        <v>148658</v>
      </c>
      <c r="F47" s="7">
        <v>1997</v>
      </c>
      <c r="G47" s="7">
        <f t="shared" si="1"/>
        <v>150655</v>
      </c>
      <c r="H47" s="8">
        <f t="shared" si="2"/>
        <v>-12.381457578168744</v>
      </c>
      <c r="I47" s="8">
        <f t="shared" si="3"/>
        <v>57.99050632911392</v>
      </c>
      <c r="J47" s="9">
        <f t="shared" si="4"/>
        <v>-11.861065120605632</v>
      </c>
    </row>
    <row r="48" spans="1:10" x14ac:dyDescent="0.25">
      <c r="A48" s="10" t="s">
        <v>41</v>
      </c>
      <c r="B48" s="3">
        <v>258061</v>
      </c>
      <c r="C48" s="3">
        <v>6442</v>
      </c>
      <c r="D48" s="3">
        <f t="shared" si="0"/>
        <v>264503</v>
      </c>
      <c r="E48" s="3">
        <v>230303</v>
      </c>
      <c r="F48" s="3">
        <v>18957</v>
      </c>
      <c r="G48" s="3">
        <f t="shared" si="1"/>
        <v>249260</v>
      </c>
      <c r="H48" s="4">
        <f t="shared" si="2"/>
        <v>-10.756371555562444</v>
      </c>
      <c r="I48" s="4">
        <f t="shared" si="3"/>
        <v>194.27196522819003</v>
      </c>
      <c r="J48" s="5">
        <f t="shared" si="4"/>
        <v>-5.7628835967834009</v>
      </c>
    </row>
    <row r="49" spans="1:10" x14ac:dyDescent="0.25">
      <c r="A49" s="6" t="s">
        <v>42</v>
      </c>
      <c r="B49" s="7">
        <v>0</v>
      </c>
      <c r="C49" s="7">
        <v>0</v>
      </c>
      <c r="D49" s="7">
        <f t="shared" si="0"/>
        <v>0</v>
      </c>
      <c r="E49" s="7">
        <v>5238</v>
      </c>
      <c r="F49" s="7">
        <v>0</v>
      </c>
      <c r="G49" s="7">
        <f t="shared" si="1"/>
        <v>5238</v>
      </c>
      <c r="H49" s="8">
        <f t="shared" si="2"/>
        <v>0</v>
      </c>
      <c r="I49" s="8">
        <f t="shared" si="3"/>
        <v>0</v>
      </c>
      <c r="J49" s="9">
        <f t="shared" si="4"/>
        <v>0</v>
      </c>
    </row>
    <row r="50" spans="1:10" x14ac:dyDescent="0.25">
      <c r="A50" s="10" t="s">
        <v>43</v>
      </c>
      <c r="B50" s="3">
        <v>22535</v>
      </c>
      <c r="C50" s="3">
        <v>0</v>
      </c>
      <c r="D50" s="3">
        <f t="shared" si="0"/>
        <v>22535</v>
      </c>
      <c r="E50" s="3">
        <v>22330</v>
      </c>
      <c r="F50" s="3">
        <v>0</v>
      </c>
      <c r="G50" s="3">
        <f t="shared" si="1"/>
        <v>22330</v>
      </c>
      <c r="H50" s="4">
        <f t="shared" si="2"/>
        <v>-0.90969602840026631</v>
      </c>
      <c r="I50" s="4">
        <f t="shared" si="3"/>
        <v>0</v>
      </c>
      <c r="J50" s="5">
        <f t="shared" si="4"/>
        <v>-0.90969602840026631</v>
      </c>
    </row>
    <row r="51" spans="1:10" x14ac:dyDescent="0.25">
      <c r="A51" s="6" t="s">
        <v>44</v>
      </c>
      <c r="B51" s="7">
        <v>84784</v>
      </c>
      <c r="C51" s="7">
        <v>1058</v>
      </c>
      <c r="D51" s="7">
        <f t="shared" si="0"/>
        <v>85842</v>
      </c>
      <c r="E51" s="7">
        <v>67243</v>
      </c>
      <c r="F51" s="7">
        <v>687</v>
      </c>
      <c r="G51" s="7">
        <f t="shared" si="1"/>
        <v>67930</v>
      </c>
      <c r="H51" s="8">
        <f t="shared" si="2"/>
        <v>-20.689045102849594</v>
      </c>
      <c r="I51" s="8">
        <f t="shared" si="3"/>
        <v>-35.066162570888473</v>
      </c>
      <c r="J51" s="9">
        <f t="shared" si="4"/>
        <v>-20.866242631811936</v>
      </c>
    </row>
    <row r="52" spans="1:10" x14ac:dyDescent="0.25">
      <c r="A52" s="10" t="s">
        <v>45</v>
      </c>
      <c r="B52" s="3">
        <v>120442</v>
      </c>
      <c r="C52" s="3">
        <v>3056</v>
      </c>
      <c r="D52" s="3">
        <f t="shared" si="0"/>
        <v>123498</v>
      </c>
      <c r="E52" s="3">
        <v>117047</v>
      </c>
      <c r="F52" s="3">
        <v>3094</v>
      </c>
      <c r="G52" s="3">
        <f t="shared" si="1"/>
        <v>120141</v>
      </c>
      <c r="H52" s="4">
        <f t="shared" si="2"/>
        <v>-2.8187841450656745</v>
      </c>
      <c r="I52" s="4">
        <f t="shared" si="3"/>
        <v>1.243455497382199</v>
      </c>
      <c r="J52" s="5">
        <f t="shared" si="4"/>
        <v>-2.7182626439294566</v>
      </c>
    </row>
    <row r="53" spans="1:10" x14ac:dyDescent="0.25">
      <c r="A53" s="6" t="s">
        <v>46</v>
      </c>
      <c r="B53" s="7">
        <v>64467</v>
      </c>
      <c r="C53" s="7">
        <v>0</v>
      </c>
      <c r="D53" s="7">
        <f t="shared" si="0"/>
        <v>64467</v>
      </c>
      <c r="E53" s="7">
        <v>50489</v>
      </c>
      <c r="F53" s="7">
        <v>0</v>
      </c>
      <c r="G53" s="7">
        <f t="shared" si="1"/>
        <v>50489</v>
      </c>
      <c r="H53" s="8">
        <f t="shared" si="2"/>
        <v>-21.682411156095366</v>
      </c>
      <c r="I53" s="8">
        <f t="shared" si="3"/>
        <v>0</v>
      </c>
      <c r="J53" s="9">
        <f t="shared" si="4"/>
        <v>-21.682411156095366</v>
      </c>
    </row>
    <row r="54" spans="1:10" x14ac:dyDescent="0.25">
      <c r="A54" s="10" t="s">
        <v>72</v>
      </c>
      <c r="B54" s="3">
        <v>11848</v>
      </c>
      <c r="C54" s="3">
        <v>572</v>
      </c>
      <c r="D54" s="3">
        <f t="shared" si="0"/>
        <v>12420</v>
      </c>
      <c r="E54" s="3">
        <v>13469</v>
      </c>
      <c r="F54" s="3">
        <v>161</v>
      </c>
      <c r="G54" s="3">
        <f t="shared" si="1"/>
        <v>13630</v>
      </c>
      <c r="H54" s="4">
        <f t="shared" si="2"/>
        <v>13.681634031060094</v>
      </c>
      <c r="I54" s="4">
        <f t="shared" si="3"/>
        <v>-71.853146853146853</v>
      </c>
      <c r="J54" s="5">
        <f t="shared" si="4"/>
        <v>9.7423510466988734</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4419</v>
      </c>
      <c r="C56" s="3">
        <v>285</v>
      </c>
      <c r="D56" s="3">
        <f t="shared" si="0"/>
        <v>4704</v>
      </c>
      <c r="E56" s="3">
        <v>5151</v>
      </c>
      <c r="F56" s="3">
        <v>165</v>
      </c>
      <c r="G56" s="3">
        <f>+E56+F56</f>
        <v>5316</v>
      </c>
      <c r="H56" s="4">
        <f t="shared" si="2"/>
        <v>16.564833672776647</v>
      </c>
      <c r="I56" s="4">
        <f t="shared" si="3"/>
        <v>-42.105263157894733</v>
      </c>
      <c r="J56" s="5">
        <f t="shared" si="4"/>
        <v>13.010204081632654</v>
      </c>
    </row>
    <row r="57" spans="1:10" x14ac:dyDescent="0.25">
      <c r="A57" s="6" t="s">
        <v>49</v>
      </c>
      <c r="B57" s="7">
        <v>242685</v>
      </c>
      <c r="C57" s="7">
        <v>161</v>
      </c>
      <c r="D57" s="7">
        <f t="shared" si="0"/>
        <v>242846</v>
      </c>
      <c r="E57" s="7">
        <v>215797</v>
      </c>
      <c r="F57" s="7">
        <v>277</v>
      </c>
      <c r="G57" s="7">
        <f t="shared" si="1"/>
        <v>216074</v>
      </c>
      <c r="H57" s="8">
        <f t="shared" si="2"/>
        <v>-11.079382738941426</v>
      </c>
      <c r="I57" s="8">
        <f t="shared" si="3"/>
        <v>72.049689440993788</v>
      </c>
      <c r="J57" s="9">
        <f t="shared" si="4"/>
        <v>-11.024270525353517</v>
      </c>
    </row>
    <row r="58" spans="1:10" x14ac:dyDescent="0.25">
      <c r="A58" s="10" t="s">
        <v>58</v>
      </c>
      <c r="B58" s="3">
        <v>11536</v>
      </c>
      <c r="C58" s="3">
        <v>1987</v>
      </c>
      <c r="D58" s="3">
        <f t="shared" si="0"/>
        <v>13523</v>
      </c>
      <c r="E58" s="3">
        <v>7964</v>
      </c>
      <c r="F58" s="3">
        <v>2200</v>
      </c>
      <c r="G58" s="3">
        <f t="shared" si="1"/>
        <v>10164</v>
      </c>
      <c r="H58" s="4">
        <f t="shared" si="2"/>
        <v>-30.963938973647707</v>
      </c>
      <c r="I58" s="4">
        <f t="shared" si="3"/>
        <v>10.719677906391546</v>
      </c>
      <c r="J58" s="5">
        <f t="shared" si="4"/>
        <v>-24.839162907638837</v>
      </c>
    </row>
    <row r="59" spans="1:10" x14ac:dyDescent="0.25">
      <c r="A59" s="6" t="s">
        <v>59</v>
      </c>
      <c r="B59" s="7">
        <v>0</v>
      </c>
      <c r="C59" s="7">
        <v>0</v>
      </c>
      <c r="D59" s="7">
        <f t="shared" si="0"/>
        <v>0</v>
      </c>
      <c r="E59" s="7">
        <v>1478</v>
      </c>
      <c r="F59" s="7">
        <v>0</v>
      </c>
      <c r="G59" s="7">
        <f t="shared" si="1"/>
        <v>1478</v>
      </c>
      <c r="H59" s="8">
        <f t="shared" si="2"/>
        <v>0</v>
      </c>
      <c r="I59" s="8">
        <f t="shared" si="3"/>
        <v>0</v>
      </c>
      <c r="J59" s="9">
        <f t="shared" si="4"/>
        <v>0</v>
      </c>
    </row>
    <row r="60" spans="1:10" x14ac:dyDescent="0.25">
      <c r="A60" s="11" t="s">
        <v>50</v>
      </c>
      <c r="B60" s="12">
        <f>B61-SUM(B6+B10+B20+B32+B58+B59+B5)</f>
        <v>12661899</v>
      </c>
      <c r="C60" s="12">
        <f t="shared" ref="C60:G60" si="5">C61-SUM(C6+C10+C20+C32+C58+C59+C5)</f>
        <v>8609232</v>
      </c>
      <c r="D60" s="12">
        <f t="shared" si="5"/>
        <v>21271131</v>
      </c>
      <c r="E60" s="12">
        <f t="shared" si="5"/>
        <v>8971754</v>
      </c>
      <c r="F60" s="12">
        <f t="shared" si="5"/>
        <v>1741731</v>
      </c>
      <c r="G60" s="12">
        <f t="shared" si="5"/>
        <v>10713485</v>
      </c>
      <c r="H60" s="13">
        <f t="shared" ref="H60:J61" si="6">+IFERROR(((E60-B60)/B60)*100,0)</f>
        <v>-29.143693216949529</v>
      </c>
      <c r="I60" s="13">
        <f t="shared" si="6"/>
        <v>-79.769031662754585</v>
      </c>
      <c r="J60" s="13">
        <f t="shared" si="6"/>
        <v>-49.63368426436751</v>
      </c>
    </row>
    <row r="61" spans="1:10" x14ac:dyDescent="0.25">
      <c r="A61" s="14" t="s">
        <v>51</v>
      </c>
      <c r="B61" s="15">
        <f>SUM(B4:B59)</f>
        <v>16200031</v>
      </c>
      <c r="C61" s="15">
        <f t="shared" ref="C61:F61" si="7">SUM(C4:C59)</f>
        <v>10601738</v>
      </c>
      <c r="D61" s="15">
        <f t="shared" si="7"/>
        <v>26801769</v>
      </c>
      <c r="E61" s="15">
        <f t="shared" si="7"/>
        <v>14657013</v>
      </c>
      <c r="F61" s="15">
        <f t="shared" si="7"/>
        <v>11549303</v>
      </c>
      <c r="G61" s="15">
        <f>SUM(G4:G59)</f>
        <v>26206316</v>
      </c>
      <c r="H61" s="16">
        <f t="shared" si="6"/>
        <v>-9.5247842426968194</v>
      </c>
      <c r="I61" s="16">
        <f t="shared" si="6"/>
        <v>8.9378269864808964</v>
      </c>
      <c r="J61" s="16">
        <f t="shared" si="6"/>
        <v>-2.221692903927349</v>
      </c>
    </row>
    <row r="62" spans="1:10" x14ac:dyDescent="0.25">
      <c r="A62" s="11" t="s">
        <v>61</v>
      </c>
      <c r="B62" s="12"/>
      <c r="C62" s="12"/>
      <c r="D62" s="12">
        <v>39347</v>
      </c>
      <c r="E62" s="12"/>
      <c r="F62" s="12"/>
      <c r="G62" s="12">
        <v>31260</v>
      </c>
      <c r="H62" s="13"/>
      <c r="I62" s="13"/>
      <c r="J62" s="13">
        <f t="shared" ref="J62:J63" si="8">+IFERROR(((G62-D62)/D62)*100,0)</f>
        <v>-20.55302818512212</v>
      </c>
    </row>
    <row r="63" spans="1:10" x14ac:dyDescent="0.25">
      <c r="A63" s="11" t="s">
        <v>62</v>
      </c>
      <c r="B63" s="12"/>
      <c r="C63" s="12"/>
      <c r="D63" s="32">
        <v>4</v>
      </c>
      <c r="E63" s="12"/>
      <c r="F63" s="12"/>
      <c r="G63" s="12">
        <v>75</v>
      </c>
      <c r="H63" s="13"/>
      <c r="I63" s="13"/>
      <c r="J63" s="13">
        <f t="shared" si="8"/>
        <v>1775</v>
      </c>
    </row>
    <row r="64" spans="1:10" ht="15.75" thickBot="1" x14ac:dyDescent="0.3">
      <c r="A64" s="18" t="s">
        <v>63</v>
      </c>
      <c r="B64" s="19"/>
      <c r="C64" s="19"/>
      <c r="D64" s="19">
        <f>+D62+D63</f>
        <v>39351</v>
      </c>
      <c r="E64" s="19"/>
      <c r="F64" s="19"/>
      <c r="G64" s="19">
        <f>+G62+G63</f>
        <v>31335</v>
      </c>
      <c r="H64" s="59">
        <f>+IFERROR(((G64-D64)/D64)*100,0)</f>
        <v>-20.370511549897081</v>
      </c>
      <c r="I64" s="59"/>
      <c r="J64" s="60"/>
    </row>
    <row r="65" spans="1:10" ht="15.75" thickBot="1" x14ac:dyDescent="0.3">
      <c r="A65" s="20" t="s">
        <v>64</v>
      </c>
      <c r="B65" s="33"/>
      <c r="C65" s="33"/>
      <c r="D65" s="33">
        <f>+D61+D64</f>
        <v>26841120</v>
      </c>
      <c r="E65" s="21"/>
      <c r="F65" s="21"/>
      <c r="G65" s="21">
        <f>+G61+G64</f>
        <v>26237651</v>
      </c>
      <c r="H65" s="63">
        <f>+IFERROR(((G65-D65)/D65)*100,0)</f>
        <v>-2.2483003689860932</v>
      </c>
      <c r="I65" s="63"/>
      <c r="J65" s="64"/>
    </row>
    <row r="66" spans="1:10" ht="49.5" customHeight="1" x14ac:dyDescent="0.25">
      <c r="A66" s="50" t="s">
        <v>73</v>
      </c>
      <c r="B66" s="50"/>
      <c r="C66" s="50"/>
      <c r="D66" s="50"/>
      <c r="E66" s="50"/>
      <c r="F66" s="50"/>
      <c r="G66" s="50"/>
      <c r="H66" s="50"/>
      <c r="I66" s="50"/>
      <c r="J66" s="50"/>
    </row>
    <row r="67" spans="1:10" x14ac:dyDescent="0.25">
      <c r="A67" s="43" t="s">
        <v>74</v>
      </c>
    </row>
  </sheetData>
  <mergeCells count="8">
    <mergeCell ref="H65:J65"/>
    <mergeCell ref="A66:J66"/>
    <mergeCell ref="A1:J1"/>
    <mergeCell ref="A2:A3"/>
    <mergeCell ref="B2:D2"/>
    <mergeCell ref="E2:G2"/>
    <mergeCell ref="H2:J2"/>
    <mergeCell ref="H64:J64"/>
  </mergeCells>
  <conditionalFormatting sqref="H8:J59">
    <cfRule type="cellIs" dxfId="17" priority="1" operator="equal">
      <formula>0</formula>
    </cfRule>
  </conditionalFormatting>
  <conditionalFormatting sqref="H4:J5">
    <cfRule type="cellIs" dxfId="16" priority="5" operator="equal">
      <formula>0</formula>
    </cfRule>
  </conditionalFormatting>
  <conditionalFormatting sqref="B4:G5">
    <cfRule type="cellIs" dxfId="15" priority="6" operator="equal">
      <formula>0</formula>
    </cfRule>
  </conditionalFormatting>
  <conditionalFormatting sqref="B6:G7">
    <cfRule type="cellIs" dxfId="14" priority="4" operator="equal">
      <formula>0</formula>
    </cfRule>
  </conditionalFormatting>
  <conditionalFormatting sqref="H6:J7">
    <cfRule type="cellIs" dxfId="13" priority="3" operator="equal">
      <formula>0</formula>
    </cfRule>
  </conditionalFormatting>
  <conditionalFormatting sqref="B8:G59">
    <cfRule type="cellIs" dxfId="12"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1" orientation="portrait" verticalDpi="597" r:id="rId1"/>
  <ignoredErrors>
    <ignoredError sqref="D5 G5 G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topLeftCell="A19" zoomScale="80" zoomScaleNormal="80" workbookViewId="0">
      <selection activeCell="B60" sqref="B60:G61"/>
    </sheetView>
  </sheetViews>
  <sheetFormatPr defaultRowHeight="15" x14ac:dyDescent="0.25"/>
  <cols>
    <col min="1" max="1" width="34" bestFit="1" customWidth="1"/>
    <col min="2" max="10" width="14.28515625" customWidth="1"/>
  </cols>
  <sheetData>
    <row r="1" spans="1:10" ht="24.75" customHeight="1" x14ac:dyDescent="0.25">
      <c r="A1" s="51" t="s">
        <v>65</v>
      </c>
      <c r="B1" s="52"/>
      <c r="C1" s="52"/>
      <c r="D1" s="52"/>
      <c r="E1" s="52"/>
      <c r="F1" s="52"/>
      <c r="G1" s="52"/>
      <c r="H1" s="52"/>
      <c r="I1" s="52"/>
      <c r="J1" s="53"/>
    </row>
    <row r="2" spans="1:10" ht="27" customHeight="1" x14ac:dyDescent="0.25">
      <c r="A2" s="65" t="s">
        <v>1</v>
      </c>
      <c r="B2" s="56" t="s">
        <v>76</v>
      </c>
      <c r="C2" s="56"/>
      <c r="D2" s="56"/>
      <c r="E2" s="56" t="s">
        <v>77</v>
      </c>
      <c r="F2" s="56"/>
      <c r="G2" s="56"/>
      <c r="H2" s="57" t="s">
        <v>75</v>
      </c>
      <c r="I2" s="57"/>
      <c r="J2" s="58"/>
    </row>
    <row r="3" spans="1:10" x14ac:dyDescent="0.25">
      <c r="A3" s="66"/>
      <c r="B3" s="1" t="s">
        <v>2</v>
      </c>
      <c r="C3" s="1" t="s">
        <v>3</v>
      </c>
      <c r="D3" s="1" t="s">
        <v>4</v>
      </c>
      <c r="E3" s="1" t="s">
        <v>2</v>
      </c>
      <c r="F3" s="1" t="s">
        <v>3</v>
      </c>
      <c r="G3" s="1" t="s">
        <v>4</v>
      </c>
      <c r="H3" s="1" t="s">
        <v>2</v>
      </c>
      <c r="I3" s="1" t="s">
        <v>3</v>
      </c>
      <c r="J3" s="2" t="s">
        <v>4</v>
      </c>
    </row>
    <row r="4" spans="1:10" x14ac:dyDescent="0.25">
      <c r="A4" s="10" t="s">
        <v>5</v>
      </c>
      <c r="B4" s="3">
        <v>17913</v>
      </c>
      <c r="C4" s="3">
        <v>50569</v>
      </c>
      <c r="D4" s="3">
        <f>SUM(B4:C4)</f>
        <v>68482</v>
      </c>
      <c r="E4" s="3">
        <v>43</v>
      </c>
      <c r="F4" s="3">
        <v>2962</v>
      </c>
      <c r="G4" s="3">
        <f>SUM(E4:F4)</f>
        <v>3005</v>
      </c>
      <c r="H4" s="4"/>
      <c r="I4" s="4"/>
      <c r="J4" s="5"/>
    </row>
    <row r="5" spans="1:10" x14ac:dyDescent="0.25">
      <c r="A5" s="6" t="s">
        <v>70</v>
      </c>
      <c r="B5" s="7">
        <v>895</v>
      </c>
      <c r="C5" s="7">
        <v>767</v>
      </c>
      <c r="D5" s="7">
        <f>+B5+C5</f>
        <v>1662</v>
      </c>
      <c r="E5" s="7">
        <v>15605</v>
      </c>
      <c r="F5" s="7">
        <v>50195</v>
      </c>
      <c r="G5" s="7">
        <f>+E5+F5</f>
        <v>65800</v>
      </c>
      <c r="H5" s="8"/>
      <c r="I5" s="8"/>
      <c r="J5" s="9"/>
    </row>
    <row r="6" spans="1:10" x14ac:dyDescent="0.25">
      <c r="A6" s="10" t="s">
        <v>54</v>
      </c>
      <c r="B6" s="3">
        <v>20918</v>
      </c>
      <c r="C6" s="3">
        <v>13872</v>
      </c>
      <c r="D6" s="3">
        <f t="shared" ref="D6:D59" si="0">SUM(B6:C6)</f>
        <v>34790</v>
      </c>
      <c r="E6" s="3">
        <v>20328</v>
      </c>
      <c r="F6" s="3">
        <v>15456</v>
      </c>
      <c r="G6" s="3">
        <f t="shared" ref="G6:G59" si="1">SUM(E6:F6)</f>
        <v>35784</v>
      </c>
      <c r="H6" s="4">
        <f t="shared" ref="H6:H59" si="2">+IFERROR(((E6-B6)/B6)*100,)</f>
        <v>-2.8205373362654171</v>
      </c>
      <c r="I6" s="4">
        <f t="shared" ref="I6:I59" si="3">+IFERROR(((F6-C6)/C6)*100,)</f>
        <v>11.418685121107266</v>
      </c>
      <c r="J6" s="5">
        <f t="shared" ref="J6:J59" si="4">+IFERROR(((G6-D6)/D6)*100,)</f>
        <v>2.8571428571428572</v>
      </c>
    </row>
    <row r="7" spans="1:10" x14ac:dyDescent="0.25">
      <c r="A7" s="6" t="s">
        <v>6</v>
      </c>
      <c r="B7" s="7">
        <v>13174</v>
      </c>
      <c r="C7" s="7">
        <v>2430</v>
      </c>
      <c r="D7" s="7">
        <f t="shared" si="0"/>
        <v>15604</v>
      </c>
      <c r="E7" s="7">
        <v>10644</v>
      </c>
      <c r="F7" s="7">
        <v>2644</v>
      </c>
      <c r="G7" s="7">
        <f t="shared" si="1"/>
        <v>13288</v>
      </c>
      <c r="H7" s="8">
        <f t="shared" si="2"/>
        <v>-19.204493699711552</v>
      </c>
      <c r="I7" s="8">
        <f t="shared" si="3"/>
        <v>8.8065843621399171</v>
      </c>
      <c r="J7" s="9">
        <f t="shared" si="4"/>
        <v>-14.842348115867726</v>
      </c>
    </row>
    <row r="8" spans="1:10" x14ac:dyDescent="0.25">
      <c r="A8" s="10" t="s">
        <v>7</v>
      </c>
      <c r="B8" s="3">
        <v>10168</v>
      </c>
      <c r="C8" s="3">
        <v>1506</v>
      </c>
      <c r="D8" s="3">
        <f t="shared" si="0"/>
        <v>11674</v>
      </c>
      <c r="E8" s="3">
        <v>8945</v>
      </c>
      <c r="F8" s="3">
        <v>2122</v>
      </c>
      <c r="G8" s="3">
        <f t="shared" si="1"/>
        <v>11067</v>
      </c>
      <c r="H8" s="4">
        <f t="shared" si="2"/>
        <v>-12.027930763178601</v>
      </c>
      <c r="I8" s="4">
        <f t="shared" si="3"/>
        <v>40.903054448871181</v>
      </c>
      <c r="J8" s="5">
        <f t="shared" si="4"/>
        <v>-5.1995888298783619</v>
      </c>
    </row>
    <row r="9" spans="1:10" x14ac:dyDescent="0.25">
      <c r="A9" s="6" t="s">
        <v>8</v>
      </c>
      <c r="B9" s="7">
        <v>6903</v>
      </c>
      <c r="C9" s="7">
        <v>4983</v>
      </c>
      <c r="D9" s="7">
        <f t="shared" si="0"/>
        <v>11886</v>
      </c>
      <c r="E9" s="7">
        <v>6395</v>
      </c>
      <c r="F9" s="7">
        <v>5676</v>
      </c>
      <c r="G9" s="7">
        <f t="shared" si="1"/>
        <v>12071</v>
      </c>
      <c r="H9" s="8">
        <f t="shared" si="2"/>
        <v>-7.3591192235260037</v>
      </c>
      <c r="I9" s="8">
        <f t="shared" si="3"/>
        <v>13.90728476821192</v>
      </c>
      <c r="J9" s="9">
        <f t="shared" si="4"/>
        <v>1.5564529698805318</v>
      </c>
    </row>
    <row r="10" spans="1:10" x14ac:dyDescent="0.25">
      <c r="A10" s="10" t="s">
        <v>55</v>
      </c>
      <c r="B10" s="3">
        <v>418</v>
      </c>
      <c r="C10" s="3">
        <v>84</v>
      </c>
      <c r="D10" s="3">
        <f t="shared" si="0"/>
        <v>502</v>
      </c>
      <c r="E10" s="3">
        <v>412</v>
      </c>
      <c r="F10" s="3">
        <v>78</v>
      </c>
      <c r="G10" s="3">
        <f t="shared" si="1"/>
        <v>490</v>
      </c>
      <c r="H10" s="4">
        <f t="shared" si="2"/>
        <v>-1.4354066985645932</v>
      </c>
      <c r="I10" s="4">
        <f t="shared" si="3"/>
        <v>-7.1428571428571423</v>
      </c>
      <c r="J10" s="5">
        <f t="shared" si="4"/>
        <v>-2.3904382470119523</v>
      </c>
    </row>
    <row r="11" spans="1:10" x14ac:dyDescent="0.25">
      <c r="A11" s="6" t="s">
        <v>9</v>
      </c>
      <c r="B11" s="7">
        <v>907</v>
      </c>
      <c r="C11" s="7">
        <v>31</v>
      </c>
      <c r="D11" s="7">
        <f t="shared" si="0"/>
        <v>938</v>
      </c>
      <c r="E11" s="7">
        <v>849</v>
      </c>
      <c r="F11" s="7">
        <v>23</v>
      </c>
      <c r="G11" s="7">
        <f t="shared" si="1"/>
        <v>872</v>
      </c>
      <c r="H11" s="8">
        <f t="shared" si="2"/>
        <v>-6.3947078280044103</v>
      </c>
      <c r="I11" s="8">
        <f t="shared" si="3"/>
        <v>-25.806451612903224</v>
      </c>
      <c r="J11" s="9">
        <f t="shared" si="4"/>
        <v>-7.0362473347547976</v>
      </c>
    </row>
    <row r="12" spans="1:10" x14ac:dyDescent="0.25">
      <c r="A12" s="10" t="s">
        <v>10</v>
      </c>
      <c r="B12" s="3">
        <v>1271</v>
      </c>
      <c r="C12" s="3">
        <v>0</v>
      </c>
      <c r="D12" s="3">
        <f t="shared" si="0"/>
        <v>1271</v>
      </c>
      <c r="E12" s="3">
        <v>1078</v>
      </c>
      <c r="F12" s="3">
        <v>0</v>
      </c>
      <c r="G12" s="3">
        <f t="shared" si="1"/>
        <v>1078</v>
      </c>
      <c r="H12" s="4">
        <f t="shared" si="2"/>
        <v>-15.184893784421716</v>
      </c>
      <c r="I12" s="4">
        <f t="shared" si="3"/>
        <v>0</v>
      </c>
      <c r="J12" s="5">
        <f t="shared" si="4"/>
        <v>-15.184893784421716</v>
      </c>
    </row>
    <row r="13" spans="1:10" x14ac:dyDescent="0.25">
      <c r="A13" s="6" t="s">
        <v>11</v>
      </c>
      <c r="B13" s="7">
        <v>4595</v>
      </c>
      <c r="C13" s="7">
        <v>701</v>
      </c>
      <c r="D13" s="7">
        <f t="shared" si="0"/>
        <v>5296</v>
      </c>
      <c r="E13" s="7">
        <v>4292</v>
      </c>
      <c r="F13" s="7">
        <v>768</v>
      </c>
      <c r="G13" s="7">
        <f t="shared" si="1"/>
        <v>5060</v>
      </c>
      <c r="H13" s="8">
        <f t="shared" si="2"/>
        <v>-6.5941240478781289</v>
      </c>
      <c r="I13" s="8">
        <f t="shared" si="3"/>
        <v>9.5577746077032817</v>
      </c>
      <c r="J13" s="9">
        <f t="shared" si="4"/>
        <v>-4.4561933534743199</v>
      </c>
    </row>
    <row r="14" spans="1:10" x14ac:dyDescent="0.25">
      <c r="A14" s="10" t="s">
        <v>12</v>
      </c>
      <c r="B14" s="3">
        <v>3134</v>
      </c>
      <c r="C14" s="3">
        <v>122</v>
      </c>
      <c r="D14" s="3">
        <f t="shared" si="0"/>
        <v>3256</v>
      </c>
      <c r="E14" s="3">
        <v>2872</v>
      </c>
      <c r="F14" s="3">
        <v>104</v>
      </c>
      <c r="G14" s="3">
        <f t="shared" si="1"/>
        <v>2976</v>
      </c>
      <c r="H14" s="4">
        <f t="shared" si="2"/>
        <v>-8.3599234205488191</v>
      </c>
      <c r="I14" s="4">
        <f t="shared" si="3"/>
        <v>-14.754098360655737</v>
      </c>
      <c r="J14" s="5">
        <f t="shared" si="4"/>
        <v>-8.5995085995085994</v>
      </c>
    </row>
    <row r="15" spans="1:10" x14ac:dyDescent="0.25">
      <c r="A15" s="6" t="s">
        <v>13</v>
      </c>
      <c r="B15" s="7">
        <v>1119</v>
      </c>
      <c r="C15" s="7">
        <v>8</v>
      </c>
      <c r="D15" s="7">
        <f t="shared" si="0"/>
        <v>1127</v>
      </c>
      <c r="E15" s="7">
        <v>752</v>
      </c>
      <c r="F15" s="7">
        <v>9</v>
      </c>
      <c r="G15" s="7">
        <f t="shared" si="1"/>
        <v>761</v>
      </c>
      <c r="H15" s="8">
        <f t="shared" si="2"/>
        <v>-32.797140303842717</v>
      </c>
      <c r="I15" s="8">
        <f t="shared" si="3"/>
        <v>12.5</v>
      </c>
      <c r="J15" s="9">
        <f t="shared" si="4"/>
        <v>-32.475598935226266</v>
      </c>
    </row>
    <row r="16" spans="1:10" x14ac:dyDescent="0.25">
      <c r="A16" s="10" t="s">
        <v>14</v>
      </c>
      <c r="B16" s="3">
        <v>2392</v>
      </c>
      <c r="C16" s="3">
        <v>276</v>
      </c>
      <c r="D16" s="3">
        <f t="shared" si="0"/>
        <v>2668</v>
      </c>
      <c r="E16" s="3">
        <v>2425</v>
      </c>
      <c r="F16" s="3">
        <v>390</v>
      </c>
      <c r="G16" s="3">
        <f t="shared" si="1"/>
        <v>2815</v>
      </c>
      <c r="H16" s="4">
        <f t="shared" si="2"/>
        <v>1.3795986622073577</v>
      </c>
      <c r="I16" s="4">
        <f t="shared" si="3"/>
        <v>41.304347826086953</v>
      </c>
      <c r="J16" s="5">
        <f t="shared" si="4"/>
        <v>5.5097451274362816</v>
      </c>
    </row>
    <row r="17" spans="1:10" x14ac:dyDescent="0.25">
      <c r="A17" s="6" t="s">
        <v>15</v>
      </c>
      <c r="B17" s="7">
        <v>237</v>
      </c>
      <c r="C17" s="7">
        <v>3</v>
      </c>
      <c r="D17" s="7">
        <f t="shared" si="0"/>
        <v>240</v>
      </c>
      <c r="E17" s="7">
        <v>251</v>
      </c>
      <c r="F17" s="7">
        <v>6</v>
      </c>
      <c r="G17" s="7">
        <f t="shared" si="1"/>
        <v>257</v>
      </c>
      <c r="H17" s="8">
        <f t="shared" si="2"/>
        <v>5.9071729957805905</v>
      </c>
      <c r="I17" s="8">
        <f t="shared" si="3"/>
        <v>100</v>
      </c>
      <c r="J17" s="9">
        <f t="shared" si="4"/>
        <v>7.083333333333333</v>
      </c>
    </row>
    <row r="18" spans="1:10" x14ac:dyDescent="0.25">
      <c r="A18" s="10" t="s">
        <v>16</v>
      </c>
      <c r="B18" s="3">
        <v>350</v>
      </c>
      <c r="C18" s="3">
        <v>0</v>
      </c>
      <c r="D18" s="3">
        <f t="shared" si="0"/>
        <v>350</v>
      </c>
      <c r="E18" s="3">
        <v>320</v>
      </c>
      <c r="F18" s="3">
        <v>0</v>
      </c>
      <c r="G18" s="3">
        <f t="shared" si="1"/>
        <v>320</v>
      </c>
      <c r="H18" s="4">
        <f t="shared" si="2"/>
        <v>-8.5714285714285712</v>
      </c>
      <c r="I18" s="4">
        <f t="shared" si="3"/>
        <v>0</v>
      </c>
      <c r="J18" s="5">
        <f t="shared" si="4"/>
        <v>-8.5714285714285712</v>
      </c>
    </row>
    <row r="19" spans="1:10" x14ac:dyDescent="0.25">
      <c r="A19" s="6" t="s">
        <v>17</v>
      </c>
      <c r="B19" s="7">
        <v>219</v>
      </c>
      <c r="C19" s="7">
        <v>19</v>
      </c>
      <c r="D19" s="7">
        <f t="shared" si="0"/>
        <v>238</v>
      </c>
      <c r="E19" s="7">
        <v>169</v>
      </c>
      <c r="F19" s="7">
        <v>13</v>
      </c>
      <c r="G19" s="7">
        <f t="shared" si="1"/>
        <v>182</v>
      </c>
      <c r="H19" s="8">
        <f t="shared" si="2"/>
        <v>-22.831050228310502</v>
      </c>
      <c r="I19" s="8">
        <f t="shared" si="3"/>
        <v>-31.578947368421051</v>
      </c>
      <c r="J19" s="9">
        <f t="shared" si="4"/>
        <v>-23.52941176470588</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261</v>
      </c>
      <c r="C21" s="7">
        <v>14</v>
      </c>
      <c r="D21" s="7">
        <f t="shared" si="0"/>
        <v>275</v>
      </c>
      <c r="E21" s="7">
        <v>207</v>
      </c>
      <c r="F21" s="7">
        <v>11</v>
      </c>
      <c r="G21" s="7">
        <f t="shared" si="1"/>
        <v>218</v>
      </c>
      <c r="H21" s="8">
        <f t="shared" si="2"/>
        <v>-20.689655172413794</v>
      </c>
      <c r="I21" s="8">
        <f t="shared" si="3"/>
        <v>-21.428571428571427</v>
      </c>
      <c r="J21" s="9">
        <f t="shared" si="4"/>
        <v>-20.727272727272727</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643</v>
      </c>
      <c r="C23" s="7">
        <v>1</v>
      </c>
      <c r="D23" s="7">
        <f t="shared" si="0"/>
        <v>644</v>
      </c>
      <c r="E23" s="7">
        <v>522</v>
      </c>
      <c r="F23" s="7">
        <v>4</v>
      </c>
      <c r="G23" s="7">
        <f t="shared" si="1"/>
        <v>526</v>
      </c>
      <c r="H23" s="8">
        <f t="shared" si="2"/>
        <v>-18.818040435458787</v>
      </c>
      <c r="I23" s="8">
        <f t="shared" si="3"/>
        <v>300</v>
      </c>
      <c r="J23" s="9">
        <f t="shared" si="4"/>
        <v>-18.322981366459629</v>
      </c>
    </row>
    <row r="24" spans="1:10" x14ac:dyDescent="0.25">
      <c r="A24" s="10" t="s">
        <v>21</v>
      </c>
      <c r="B24" s="3">
        <v>222</v>
      </c>
      <c r="C24" s="3">
        <v>2</v>
      </c>
      <c r="D24" s="3">
        <f t="shared" si="0"/>
        <v>224</v>
      </c>
      <c r="E24" s="3">
        <v>240</v>
      </c>
      <c r="F24" s="3">
        <v>0</v>
      </c>
      <c r="G24" s="3">
        <f t="shared" si="1"/>
        <v>240</v>
      </c>
      <c r="H24" s="4">
        <f t="shared" si="2"/>
        <v>8.1081081081081088</v>
      </c>
      <c r="I24" s="4">
        <f t="shared" si="3"/>
        <v>-100</v>
      </c>
      <c r="J24" s="5">
        <f t="shared" si="4"/>
        <v>7.1428571428571423</v>
      </c>
    </row>
    <row r="25" spans="1:10" x14ac:dyDescent="0.25">
      <c r="A25" s="6" t="s">
        <v>22</v>
      </c>
      <c r="B25" s="7">
        <v>268</v>
      </c>
      <c r="C25" s="7">
        <v>28</v>
      </c>
      <c r="D25" s="7">
        <f t="shared" si="0"/>
        <v>296</v>
      </c>
      <c r="E25" s="7">
        <v>330</v>
      </c>
      <c r="F25" s="7">
        <v>61</v>
      </c>
      <c r="G25" s="7">
        <f t="shared" si="1"/>
        <v>391</v>
      </c>
      <c r="H25" s="8">
        <f t="shared" si="2"/>
        <v>23.134328358208954</v>
      </c>
      <c r="I25" s="8">
        <f t="shared" si="3"/>
        <v>117.85714285714286</v>
      </c>
      <c r="J25" s="9">
        <f t="shared" si="4"/>
        <v>32.094594594594597</v>
      </c>
    </row>
    <row r="26" spans="1:10" x14ac:dyDescent="0.25">
      <c r="A26" s="10" t="s">
        <v>23</v>
      </c>
      <c r="B26" s="3">
        <v>122</v>
      </c>
      <c r="C26" s="3">
        <v>2</v>
      </c>
      <c r="D26" s="3">
        <f t="shared" si="0"/>
        <v>124</v>
      </c>
      <c r="E26" s="3">
        <v>128</v>
      </c>
      <c r="F26" s="3">
        <v>6</v>
      </c>
      <c r="G26" s="3">
        <f t="shared" si="1"/>
        <v>134</v>
      </c>
      <c r="H26" s="4">
        <f t="shared" si="2"/>
        <v>4.918032786885246</v>
      </c>
      <c r="I26" s="4">
        <f t="shared" si="3"/>
        <v>200</v>
      </c>
      <c r="J26" s="5">
        <f t="shared" si="4"/>
        <v>8.064516129032258</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628</v>
      </c>
      <c r="C28" s="3">
        <v>58</v>
      </c>
      <c r="D28" s="3">
        <f t="shared" si="0"/>
        <v>686</v>
      </c>
      <c r="E28" s="3">
        <v>676</v>
      </c>
      <c r="F28" s="3">
        <v>37</v>
      </c>
      <c r="G28" s="3">
        <f t="shared" si="1"/>
        <v>713</v>
      </c>
      <c r="H28" s="4">
        <f t="shared" si="2"/>
        <v>7.6433121019108281</v>
      </c>
      <c r="I28" s="4">
        <f t="shared" si="3"/>
        <v>-36.206896551724135</v>
      </c>
      <c r="J28" s="5">
        <f t="shared" si="4"/>
        <v>3.9358600583090384</v>
      </c>
    </row>
    <row r="29" spans="1:10" x14ac:dyDescent="0.25">
      <c r="A29" s="6" t="s">
        <v>26</v>
      </c>
      <c r="B29" s="7">
        <v>1804</v>
      </c>
      <c r="C29" s="7">
        <v>35</v>
      </c>
      <c r="D29" s="7">
        <f t="shared" si="0"/>
        <v>1839</v>
      </c>
      <c r="E29" s="7">
        <v>1719</v>
      </c>
      <c r="F29" s="7">
        <v>57</v>
      </c>
      <c r="G29" s="7">
        <f t="shared" si="1"/>
        <v>1776</v>
      </c>
      <c r="H29" s="8">
        <f t="shared" si="2"/>
        <v>-4.7117516629711753</v>
      </c>
      <c r="I29" s="8">
        <f t="shared" si="3"/>
        <v>62.857142857142854</v>
      </c>
      <c r="J29" s="9">
        <f t="shared" si="4"/>
        <v>-3.4257748776508974</v>
      </c>
    </row>
    <row r="30" spans="1:10" x14ac:dyDescent="0.25">
      <c r="A30" s="10" t="s">
        <v>27</v>
      </c>
      <c r="B30" s="3">
        <v>902</v>
      </c>
      <c r="C30" s="3">
        <v>22</v>
      </c>
      <c r="D30" s="3">
        <f t="shared" si="0"/>
        <v>924</v>
      </c>
      <c r="E30" s="3">
        <v>872</v>
      </c>
      <c r="F30" s="3">
        <v>17</v>
      </c>
      <c r="G30" s="3">
        <f t="shared" si="1"/>
        <v>889</v>
      </c>
      <c r="H30" s="4">
        <f t="shared" si="2"/>
        <v>-3.325942350332594</v>
      </c>
      <c r="I30" s="4">
        <f t="shared" si="3"/>
        <v>-22.727272727272727</v>
      </c>
      <c r="J30" s="5">
        <f t="shared" si="4"/>
        <v>-3.7878787878787881</v>
      </c>
    </row>
    <row r="31" spans="1:10" x14ac:dyDescent="0.25">
      <c r="A31" s="6" t="s">
        <v>28</v>
      </c>
      <c r="B31" s="7">
        <v>439</v>
      </c>
      <c r="C31" s="7">
        <v>3</v>
      </c>
      <c r="D31" s="7">
        <f t="shared" si="0"/>
        <v>442</v>
      </c>
      <c r="E31" s="7">
        <v>388</v>
      </c>
      <c r="F31" s="7">
        <v>2</v>
      </c>
      <c r="G31" s="7">
        <f t="shared" si="1"/>
        <v>390</v>
      </c>
      <c r="H31" s="8">
        <f t="shared" si="2"/>
        <v>-11.617312072892938</v>
      </c>
      <c r="I31" s="8">
        <f t="shared" si="3"/>
        <v>-33.333333333333329</v>
      </c>
      <c r="J31" s="9">
        <f t="shared" si="4"/>
        <v>-11.76470588235294</v>
      </c>
    </row>
    <row r="32" spans="1:10" x14ac:dyDescent="0.25">
      <c r="A32" s="10" t="s">
        <v>57</v>
      </c>
      <c r="B32" s="3">
        <v>1</v>
      </c>
      <c r="C32" s="3">
        <v>67</v>
      </c>
      <c r="D32" s="3">
        <f t="shared" si="0"/>
        <v>68</v>
      </c>
      <c r="E32" s="3">
        <v>0</v>
      </c>
      <c r="F32" s="3">
        <v>60</v>
      </c>
      <c r="G32" s="3">
        <f t="shared" si="1"/>
        <v>60</v>
      </c>
      <c r="H32" s="4">
        <f t="shared" si="2"/>
        <v>-100</v>
      </c>
      <c r="I32" s="4">
        <f t="shared" si="3"/>
        <v>-10.44776119402985</v>
      </c>
      <c r="J32" s="5">
        <f t="shared" si="4"/>
        <v>-11.76470588235294</v>
      </c>
    </row>
    <row r="33" spans="1:10" x14ac:dyDescent="0.25">
      <c r="A33" s="6" t="s">
        <v>69</v>
      </c>
      <c r="B33" s="7">
        <v>106</v>
      </c>
      <c r="C33" s="7">
        <v>0</v>
      </c>
      <c r="D33" s="7">
        <f t="shared" si="0"/>
        <v>106</v>
      </c>
      <c r="E33" s="7">
        <v>76</v>
      </c>
      <c r="F33" s="7">
        <v>0</v>
      </c>
      <c r="G33" s="7">
        <f t="shared" si="1"/>
        <v>76</v>
      </c>
      <c r="H33" s="8">
        <f t="shared" si="2"/>
        <v>-28.30188679245283</v>
      </c>
      <c r="I33" s="8">
        <f t="shared" si="3"/>
        <v>0</v>
      </c>
      <c r="J33" s="9">
        <f t="shared" si="4"/>
        <v>-28.30188679245283</v>
      </c>
    </row>
    <row r="34" spans="1:10" x14ac:dyDescent="0.25">
      <c r="A34" s="10" t="s">
        <v>29</v>
      </c>
      <c r="B34" s="3">
        <v>1231</v>
      </c>
      <c r="C34" s="3">
        <v>292</v>
      </c>
      <c r="D34" s="3">
        <f t="shared" si="0"/>
        <v>1523</v>
      </c>
      <c r="E34" s="3">
        <v>1122</v>
      </c>
      <c r="F34" s="3">
        <v>301</v>
      </c>
      <c r="G34" s="3">
        <f t="shared" si="1"/>
        <v>1423</v>
      </c>
      <c r="H34" s="4">
        <f t="shared" si="2"/>
        <v>-8.8545897644191705</v>
      </c>
      <c r="I34" s="4">
        <f t="shared" si="3"/>
        <v>3.0821917808219177</v>
      </c>
      <c r="J34" s="5">
        <f t="shared" si="4"/>
        <v>-6.5659881812212744</v>
      </c>
    </row>
    <row r="35" spans="1:10" x14ac:dyDescent="0.25">
      <c r="A35" s="6" t="s">
        <v>68</v>
      </c>
      <c r="B35" s="7">
        <v>286</v>
      </c>
      <c r="C35" s="7">
        <v>0</v>
      </c>
      <c r="D35" s="7">
        <f t="shared" si="0"/>
        <v>286</v>
      </c>
      <c r="E35" s="7">
        <v>232</v>
      </c>
      <c r="F35" s="7">
        <v>0</v>
      </c>
      <c r="G35" s="7">
        <f t="shared" si="1"/>
        <v>232</v>
      </c>
      <c r="H35" s="8">
        <f t="shared" si="2"/>
        <v>-18.88111888111888</v>
      </c>
      <c r="I35" s="8">
        <f t="shared" si="3"/>
        <v>0</v>
      </c>
      <c r="J35" s="9">
        <f t="shared" si="4"/>
        <v>-18.88111888111888</v>
      </c>
    </row>
    <row r="36" spans="1:10" x14ac:dyDescent="0.25">
      <c r="A36" s="10" t="s">
        <v>30</v>
      </c>
      <c r="B36" s="3">
        <v>108</v>
      </c>
      <c r="C36" s="3">
        <v>43</v>
      </c>
      <c r="D36" s="3">
        <f t="shared" si="0"/>
        <v>151</v>
      </c>
      <c r="E36" s="3">
        <v>106</v>
      </c>
      <c r="F36" s="3">
        <v>24</v>
      </c>
      <c r="G36" s="3">
        <f t="shared" si="1"/>
        <v>130</v>
      </c>
      <c r="H36" s="4">
        <f t="shared" si="2"/>
        <v>-1.8518518518518516</v>
      </c>
      <c r="I36" s="4">
        <f t="shared" si="3"/>
        <v>-44.186046511627907</v>
      </c>
      <c r="J36" s="5">
        <f t="shared" si="4"/>
        <v>-13.90728476821192</v>
      </c>
    </row>
    <row r="37" spans="1:10" x14ac:dyDescent="0.25">
      <c r="A37" s="6" t="s">
        <v>31</v>
      </c>
      <c r="B37" s="7">
        <v>319</v>
      </c>
      <c r="C37" s="7">
        <v>0</v>
      </c>
      <c r="D37" s="7">
        <f t="shared" si="0"/>
        <v>319</v>
      </c>
      <c r="E37" s="7">
        <v>305</v>
      </c>
      <c r="F37" s="7">
        <v>4</v>
      </c>
      <c r="G37" s="7">
        <f t="shared" si="1"/>
        <v>309</v>
      </c>
      <c r="H37" s="8">
        <f t="shared" si="2"/>
        <v>-4.3887147335423196</v>
      </c>
      <c r="I37" s="8">
        <f t="shared" si="3"/>
        <v>0</v>
      </c>
      <c r="J37" s="9">
        <f t="shared" si="4"/>
        <v>-3.1347962382445136</v>
      </c>
    </row>
    <row r="38" spans="1:10" x14ac:dyDescent="0.25">
      <c r="A38" s="10" t="s">
        <v>32</v>
      </c>
      <c r="B38" s="3">
        <v>650</v>
      </c>
      <c r="C38" s="3">
        <v>0</v>
      </c>
      <c r="D38" s="3">
        <f t="shared" si="0"/>
        <v>650</v>
      </c>
      <c r="E38" s="3">
        <v>603</v>
      </c>
      <c r="F38" s="3">
        <v>0</v>
      </c>
      <c r="G38" s="3">
        <f t="shared" si="1"/>
        <v>603</v>
      </c>
      <c r="H38" s="4">
        <f t="shared" si="2"/>
        <v>-7.2307692307692308</v>
      </c>
      <c r="I38" s="4">
        <f t="shared" si="3"/>
        <v>0</v>
      </c>
      <c r="J38" s="5">
        <f t="shared" si="4"/>
        <v>-7.2307692307692308</v>
      </c>
    </row>
    <row r="39" spans="1:10" x14ac:dyDescent="0.25">
      <c r="A39" s="6" t="s">
        <v>33</v>
      </c>
      <c r="B39" s="7">
        <v>75</v>
      </c>
      <c r="C39" s="7">
        <v>1</v>
      </c>
      <c r="D39" s="7">
        <f t="shared" si="0"/>
        <v>76</v>
      </c>
      <c r="E39" s="7">
        <v>83</v>
      </c>
      <c r="F39" s="7">
        <v>7</v>
      </c>
      <c r="G39" s="7">
        <f t="shared" si="1"/>
        <v>90</v>
      </c>
      <c r="H39" s="8">
        <f t="shared" si="2"/>
        <v>10.666666666666668</v>
      </c>
      <c r="I39" s="8">
        <f t="shared" si="3"/>
        <v>600</v>
      </c>
      <c r="J39" s="9">
        <f t="shared" si="4"/>
        <v>18.421052631578945</v>
      </c>
    </row>
    <row r="40" spans="1:10" x14ac:dyDescent="0.25">
      <c r="A40" s="10" t="s">
        <v>34</v>
      </c>
      <c r="B40" s="3">
        <v>1951</v>
      </c>
      <c r="C40" s="3">
        <v>272</v>
      </c>
      <c r="D40" s="3">
        <f t="shared" si="0"/>
        <v>2223</v>
      </c>
      <c r="E40" s="3">
        <v>2064</v>
      </c>
      <c r="F40" s="3">
        <v>329</v>
      </c>
      <c r="G40" s="3">
        <f t="shared" si="1"/>
        <v>2393</v>
      </c>
      <c r="H40" s="4">
        <f t="shared" si="2"/>
        <v>5.791901588928754</v>
      </c>
      <c r="I40" s="4">
        <f t="shared" si="3"/>
        <v>20.955882352941178</v>
      </c>
      <c r="J40" s="5">
        <f t="shared" si="4"/>
        <v>7.6473234367971212</v>
      </c>
    </row>
    <row r="41" spans="1:10" x14ac:dyDescent="0.25">
      <c r="A41" s="6" t="s">
        <v>35</v>
      </c>
      <c r="B41" s="7">
        <v>53</v>
      </c>
      <c r="C41" s="7">
        <v>7</v>
      </c>
      <c r="D41" s="7">
        <f t="shared" si="0"/>
        <v>60</v>
      </c>
      <c r="E41" s="7">
        <v>56</v>
      </c>
      <c r="F41" s="7">
        <v>6</v>
      </c>
      <c r="G41" s="7">
        <f t="shared" si="1"/>
        <v>62</v>
      </c>
      <c r="H41" s="8">
        <f t="shared" si="2"/>
        <v>5.6603773584905666</v>
      </c>
      <c r="I41" s="8">
        <f t="shared" si="3"/>
        <v>-14.285714285714285</v>
      </c>
      <c r="J41" s="9">
        <f t="shared" si="4"/>
        <v>3.3333333333333335</v>
      </c>
    </row>
    <row r="42" spans="1:10" x14ac:dyDescent="0.25">
      <c r="A42" s="10" t="s">
        <v>36</v>
      </c>
      <c r="B42" s="3">
        <v>1031</v>
      </c>
      <c r="C42" s="3">
        <v>111</v>
      </c>
      <c r="D42" s="3">
        <f t="shared" si="0"/>
        <v>1142</v>
      </c>
      <c r="E42" s="3">
        <v>928</v>
      </c>
      <c r="F42" s="3">
        <v>113</v>
      </c>
      <c r="G42" s="3">
        <f t="shared" si="1"/>
        <v>1041</v>
      </c>
      <c r="H42" s="4">
        <f t="shared" si="2"/>
        <v>-9.9903006789524742</v>
      </c>
      <c r="I42" s="4">
        <f t="shared" si="3"/>
        <v>1.8018018018018018</v>
      </c>
      <c r="J42" s="5">
        <f t="shared" si="4"/>
        <v>-8.8441330998248695</v>
      </c>
    </row>
    <row r="43" spans="1:10" x14ac:dyDescent="0.25">
      <c r="A43" s="6" t="s">
        <v>37</v>
      </c>
      <c r="B43" s="7">
        <v>782</v>
      </c>
      <c r="C43" s="7">
        <v>6</v>
      </c>
      <c r="D43" s="7">
        <f t="shared" si="0"/>
        <v>788</v>
      </c>
      <c r="E43" s="7">
        <v>831</v>
      </c>
      <c r="F43" s="7">
        <v>6</v>
      </c>
      <c r="G43" s="7">
        <f t="shared" si="1"/>
        <v>837</v>
      </c>
      <c r="H43" s="8">
        <f t="shared" si="2"/>
        <v>6.265984654731457</v>
      </c>
      <c r="I43" s="8">
        <f t="shared" si="3"/>
        <v>0</v>
      </c>
      <c r="J43" s="9">
        <f t="shared" si="4"/>
        <v>6.218274111675127</v>
      </c>
    </row>
    <row r="44" spans="1:10" x14ac:dyDescent="0.25">
      <c r="A44" s="10" t="s">
        <v>38</v>
      </c>
      <c r="B44" s="3">
        <v>648</v>
      </c>
      <c r="C44" s="3">
        <v>2</v>
      </c>
      <c r="D44" s="3">
        <f t="shared" si="0"/>
        <v>650</v>
      </c>
      <c r="E44" s="3">
        <v>567</v>
      </c>
      <c r="F44" s="3">
        <v>2</v>
      </c>
      <c r="G44" s="3">
        <f t="shared" si="1"/>
        <v>569</v>
      </c>
      <c r="H44" s="4">
        <f t="shared" si="2"/>
        <v>-12.5</v>
      </c>
      <c r="I44" s="4">
        <f t="shared" si="3"/>
        <v>0</v>
      </c>
      <c r="J44" s="5">
        <f t="shared" si="4"/>
        <v>-12.461538461538462</v>
      </c>
    </row>
    <row r="45" spans="1:10" x14ac:dyDescent="0.25">
      <c r="A45" s="6" t="s">
        <v>71</v>
      </c>
      <c r="B45" s="7">
        <v>391</v>
      </c>
      <c r="C45" s="7">
        <v>1</v>
      </c>
      <c r="D45" s="7">
        <f t="shared" si="0"/>
        <v>392</v>
      </c>
      <c r="E45" s="7">
        <v>353</v>
      </c>
      <c r="F45" s="7">
        <v>5</v>
      </c>
      <c r="G45" s="7">
        <f t="shared" si="1"/>
        <v>358</v>
      </c>
      <c r="H45" s="8">
        <f t="shared" si="2"/>
        <v>-9.7186700767263421</v>
      </c>
      <c r="I45" s="8">
        <f t="shared" si="3"/>
        <v>400</v>
      </c>
      <c r="J45" s="9">
        <f t="shared" si="4"/>
        <v>-8.6734693877551017</v>
      </c>
    </row>
    <row r="46" spans="1:10" x14ac:dyDescent="0.25">
      <c r="A46" s="10" t="s">
        <v>39</v>
      </c>
      <c r="B46" s="3">
        <v>345</v>
      </c>
      <c r="C46" s="3">
        <v>5</v>
      </c>
      <c r="D46" s="3">
        <f t="shared" si="0"/>
        <v>350</v>
      </c>
      <c r="E46" s="3">
        <v>465</v>
      </c>
      <c r="F46" s="3">
        <v>2</v>
      </c>
      <c r="G46" s="3">
        <f t="shared" si="1"/>
        <v>467</v>
      </c>
      <c r="H46" s="4">
        <f t="shared" si="2"/>
        <v>34.782608695652172</v>
      </c>
      <c r="I46" s="4">
        <f t="shared" si="3"/>
        <v>-60</v>
      </c>
      <c r="J46" s="5">
        <f t="shared" si="4"/>
        <v>33.428571428571431</v>
      </c>
    </row>
    <row r="47" spans="1:10" x14ac:dyDescent="0.25">
      <c r="A47" s="6" t="s">
        <v>40</v>
      </c>
      <c r="B47" s="7">
        <v>1069</v>
      </c>
      <c r="C47" s="7">
        <v>15</v>
      </c>
      <c r="D47" s="7">
        <f t="shared" si="0"/>
        <v>1084</v>
      </c>
      <c r="E47" s="7">
        <v>906</v>
      </c>
      <c r="F47" s="7">
        <v>22</v>
      </c>
      <c r="G47" s="7">
        <f t="shared" si="1"/>
        <v>928</v>
      </c>
      <c r="H47" s="8">
        <f t="shared" si="2"/>
        <v>-15.247895229186156</v>
      </c>
      <c r="I47" s="8">
        <f t="shared" si="3"/>
        <v>46.666666666666664</v>
      </c>
      <c r="J47" s="9">
        <f t="shared" si="4"/>
        <v>-14.391143911439114</v>
      </c>
    </row>
    <row r="48" spans="1:10" x14ac:dyDescent="0.25">
      <c r="A48" s="10" t="s">
        <v>41</v>
      </c>
      <c r="B48" s="3">
        <v>1538</v>
      </c>
      <c r="C48" s="3">
        <v>44</v>
      </c>
      <c r="D48" s="3">
        <f t="shared" si="0"/>
        <v>1582</v>
      </c>
      <c r="E48" s="3">
        <v>1408</v>
      </c>
      <c r="F48" s="3">
        <v>125</v>
      </c>
      <c r="G48" s="3">
        <f t="shared" si="1"/>
        <v>1533</v>
      </c>
      <c r="H48" s="4">
        <f t="shared" si="2"/>
        <v>-8.4525357607282174</v>
      </c>
      <c r="I48" s="4">
        <f t="shared" si="3"/>
        <v>184.09090909090909</v>
      </c>
      <c r="J48" s="5">
        <f t="shared" si="4"/>
        <v>-3.0973451327433628</v>
      </c>
    </row>
    <row r="49" spans="1:10" x14ac:dyDescent="0.25">
      <c r="A49" s="6" t="s">
        <v>42</v>
      </c>
      <c r="B49" s="7">
        <v>0</v>
      </c>
      <c r="C49" s="7">
        <v>0</v>
      </c>
      <c r="D49" s="7">
        <f t="shared" si="0"/>
        <v>0</v>
      </c>
      <c r="E49" s="7">
        <v>50</v>
      </c>
      <c r="F49" s="7">
        <v>0</v>
      </c>
      <c r="G49" s="7">
        <f t="shared" si="1"/>
        <v>50</v>
      </c>
      <c r="H49" s="8">
        <f t="shared" si="2"/>
        <v>0</v>
      </c>
      <c r="I49" s="8">
        <f t="shared" si="3"/>
        <v>0</v>
      </c>
      <c r="J49" s="9">
        <f t="shared" si="4"/>
        <v>0</v>
      </c>
    </row>
    <row r="50" spans="1:10" x14ac:dyDescent="0.25">
      <c r="A50" s="10" t="s">
        <v>43</v>
      </c>
      <c r="B50" s="3">
        <v>158</v>
      </c>
      <c r="C50" s="3">
        <v>0</v>
      </c>
      <c r="D50" s="3">
        <f t="shared" si="0"/>
        <v>158</v>
      </c>
      <c r="E50" s="3">
        <v>168</v>
      </c>
      <c r="F50" s="3">
        <v>0</v>
      </c>
      <c r="G50" s="3">
        <f t="shared" si="1"/>
        <v>168</v>
      </c>
      <c r="H50" s="4">
        <f t="shared" si="2"/>
        <v>6.3291139240506329</v>
      </c>
      <c r="I50" s="4">
        <f t="shared" si="3"/>
        <v>0</v>
      </c>
      <c r="J50" s="5">
        <f t="shared" si="4"/>
        <v>6.3291139240506329</v>
      </c>
    </row>
    <row r="51" spans="1:10" x14ac:dyDescent="0.25">
      <c r="A51" s="6" t="s">
        <v>44</v>
      </c>
      <c r="B51" s="7">
        <v>530</v>
      </c>
      <c r="C51" s="7">
        <v>9</v>
      </c>
      <c r="D51" s="7">
        <f t="shared" si="0"/>
        <v>539</v>
      </c>
      <c r="E51" s="7">
        <v>440</v>
      </c>
      <c r="F51" s="7">
        <v>5</v>
      </c>
      <c r="G51" s="7">
        <f t="shared" si="1"/>
        <v>445</v>
      </c>
      <c r="H51" s="8">
        <f t="shared" si="2"/>
        <v>-16.981132075471699</v>
      </c>
      <c r="I51" s="8">
        <f t="shared" si="3"/>
        <v>-44.444444444444443</v>
      </c>
      <c r="J51" s="9">
        <f t="shared" si="4"/>
        <v>-17.439703153988866</v>
      </c>
    </row>
    <row r="52" spans="1:10" x14ac:dyDescent="0.25">
      <c r="A52" s="10" t="s">
        <v>45</v>
      </c>
      <c r="B52" s="3">
        <v>747</v>
      </c>
      <c r="C52" s="3">
        <v>17</v>
      </c>
      <c r="D52" s="3">
        <f t="shared" si="0"/>
        <v>764</v>
      </c>
      <c r="E52" s="3">
        <v>741</v>
      </c>
      <c r="F52" s="3">
        <v>25</v>
      </c>
      <c r="G52" s="3">
        <f t="shared" si="1"/>
        <v>766</v>
      </c>
      <c r="H52" s="4">
        <f t="shared" si="2"/>
        <v>-0.80321285140562237</v>
      </c>
      <c r="I52" s="4">
        <f t="shared" si="3"/>
        <v>47.058823529411761</v>
      </c>
      <c r="J52" s="67">
        <f t="shared" si="4"/>
        <v>0.26178010471204188</v>
      </c>
    </row>
    <row r="53" spans="1:10" x14ac:dyDescent="0.25">
      <c r="A53" s="6" t="s">
        <v>46</v>
      </c>
      <c r="B53" s="7">
        <v>402</v>
      </c>
      <c r="C53" s="7">
        <v>0</v>
      </c>
      <c r="D53" s="7">
        <f t="shared" si="0"/>
        <v>402</v>
      </c>
      <c r="E53" s="7">
        <v>316</v>
      </c>
      <c r="F53" s="7">
        <v>0</v>
      </c>
      <c r="G53" s="7">
        <f t="shared" si="1"/>
        <v>316</v>
      </c>
      <c r="H53" s="8">
        <f t="shared" si="2"/>
        <v>-21.393034825870647</v>
      </c>
      <c r="I53" s="8">
        <f t="shared" si="3"/>
        <v>0</v>
      </c>
      <c r="J53" s="9">
        <f t="shared" si="4"/>
        <v>-21.393034825870647</v>
      </c>
    </row>
    <row r="54" spans="1:10" x14ac:dyDescent="0.25">
      <c r="A54" s="10" t="s">
        <v>72</v>
      </c>
      <c r="B54" s="3">
        <v>83</v>
      </c>
      <c r="C54" s="3">
        <v>9</v>
      </c>
      <c r="D54" s="3">
        <f t="shared" si="0"/>
        <v>92</v>
      </c>
      <c r="E54" s="3">
        <v>91</v>
      </c>
      <c r="F54" s="3">
        <v>10</v>
      </c>
      <c r="G54" s="3">
        <f t="shared" si="1"/>
        <v>101</v>
      </c>
      <c r="H54" s="4">
        <f t="shared" si="2"/>
        <v>9.6385542168674707</v>
      </c>
      <c r="I54" s="4">
        <f t="shared" si="3"/>
        <v>11.111111111111111</v>
      </c>
      <c r="J54" s="5">
        <f t="shared" si="4"/>
        <v>9.7826086956521738</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38</v>
      </c>
      <c r="C56" s="3">
        <v>3</v>
      </c>
      <c r="D56" s="3">
        <f t="shared" si="0"/>
        <v>41</v>
      </c>
      <c r="E56" s="3">
        <v>48</v>
      </c>
      <c r="F56" s="3">
        <v>1</v>
      </c>
      <c r="G56" s="3">
        <f>+E56+F56</f>
        <v>49</v>
      </c>
      <c r="H56" s="4">
        <f t="shared" si="2"/>
        <v>26.315789473684209</v>
      </c>
      <c r="I56" s="4">
        <f t="shared" si="3"/>
        <v>-66.666666666666657</v>
      </c>
      <c r="J56" s="5">
        <f t="shared" si="4"/>
        <v>19.512195121951219</v>
      </c>
    </row>
    <row r="57" spans="1:10" x14ac:dyDescent="0.25">
      <c r="A57" s="6" t="s">
        <v>49</v>
      </c>
      <c r="B57" s="7">
        <v>1400</v>
      </c>
      <c r="C57" s="7">
        <v>4</v>
      </c>
      <c r="D57" s="7">
        <f t="shared" si="0"/>
        <v>1404</v>
      </c>
      <c r="E57" s="7">
        <v>1267</v>
      </c>
      <c r="F57" s="7">
        <v>6</v>
      </c>
      <c r="G57" s="7">
        <f t="shared" si="1"/>
        <v>1273</v>
      </c>
      <c r="H57" s="8">
        <f t="shared" si="2"/>
        <v>-9.5</v>
      </c>
      <c r="I57" s="8">
        <f t="shared" si="3"/>
        <v>50</v>
      </c>
      <c r="J57" s="9">
        <f t="shared" si="4"/>
        <v>-9.3304843304843299</v>
      </c>
    </row>
    <row r="58" spans="1:10" x14ac:dyDescent="0.25">
      <c r="A58" s="10" t="s">
        <v>58</v>
      </c>
      <c r="B58" s="3">
        <v>94</v>
      </c>
      <c r="C58" s="3">
        <v>14</v>
      </c>
      <c r="D58" s="3">
        <f t="shared" si="0"/>
        <v>108</v>
      </c>
      <c r="E58" s="3">
        <v>77</v>
      </c>
      <c r="F58" s="3">
        <v>14</v>
      </c>
      <c r="G58" s="3">
        <f t="shared" si="1"/>
        <v>91</v>
      </c>
      <c r="H58" s="4">
        <f t="shared" si="2"/>
        <v>-18.085106382978726</v>
      </c>
      <c r="I58" s="4">
        <f t="shared" si="3"/>
        <v>0</v>
      </c>
      <c r="J58" s="5">
        <f t="shared" si="4"/>
        <v>-15.74074074074074</v>
      </c>
    </row>
    <row r="59" spans="1:10" x14ac:dyDescent="0.25">
      <c r="A59" s="6" t="s">
        <v>59</v>
      </c>
      <c r="B59" s="7">
        <v>0</v>
      </c>
      <c r="C59" s="7">
        <v>0</v>
      </c>
      <c r="D59" s="7">
        <f t="shared" si="0"/>
        <v>0</v>
      </c>
      <c r="E59" s="7">
        <v>20</v>
      </c>
      <c r="F59" s="7">
        <v>0</v>
      </c>
      <c r="G59" s="7">
        <f t="shared" si="1"/>
        <v>20</v>
      </c>
      <c r="H59" s="8">
        <f t="shared" si="2"/>
        <v>0</v>
      </c>
      <c r="I59" s="8">
        <f t="shared" si="3"/>
        <v>0</v>
      </c>
      <c r="J59" s="9">
        <f t="shared" si="4"/>
        <v>0</v>
      </c>
    </row>
    <row r="60" spans="1:10" x14ac:dyDescent="0.25">
      <c r="A60" s="11" t="s">
        <v>50</v>
      </c>
      <c r="B60" s="22">
        <f>+B61-SUM(B6+B10+B20+B32+B58+B59+B5)</f>
        <v>81612</v>
      </c>
      <c r="C60" s="22">
        <f t="shared" ref="C60:G60" si="5">+C61-SUM(C6+C10+C20+C32+C58+C59+C5)</f>
        <v>61654</v>
      </c>
      <c r="D60" s="22">
        <f t="shared" si="5"/>
        <v>143266</v>
      </c>
      <c r="E60" s="22">
        <f t="shared" si="5"/>
        <v>57343</v>
      </c>
      <c r="F60" s="22">
        <f t="shared" si="5"/>
        <v>15905</v>
      </c>
      <c r="G60" s="22">
        <f t="shared" si="5"/>
        <v>73248</v>
      </c>
      <c r="H60" s="23">
        <f>+IFERROR(((E60-B60)/B60)*100,0)</f>
        <v>-29.737048473263734</v>
      </c>
      <c r="I60" s="23">
        <f t="shared" ref="I60:J60" si="6">+IFERROR(((F60-C60)/C60)*100,0)</f>
        <v>-74.202809225678791</v>
      </c>
      <c r="J60" s="23">
        <f t="shared" si="6"/>
        <v>-48.872726257451177</v>
      </c>
    </row>
    <row r="61" spans="1:10" x14ac:dyDescent="0.25">
      <c r="A61" s="14" t="s">
        <v>51</v>
      </c>
      <c r="B61" s="24">
        <f>SUM(B4:B59)</f>
        <v>103938</v>
      </c>
      <c r="C61" s="24">
        <f t="shared" ref="C61:G61" si="7">SUM(C4:C59)</f>
        <v>76458</v>
      </c>
      <c r="D61" s="24">
        <f t="shared" si="7"/>
        <v>180396</v>
      </c>
      <c r="E61" s="24">
        <f t="shared" si="7"/>
        <v>93785</v>
      </c>
      <c r="F61" s="24">
        <f t="shared" si="7"/>
        <v>81708</v>
      </c>
      <c r="G61" s="24">
        <f t="shared" si="7"/>
        <v>175493</v>
      </c>
      <c r="H61" s="25">
        <f>+IFERROR(((E61-B61)/B61)*100,0)</f>
        <v>-9.7683234235794423</v>
      </c>
      <c r="I61" s="25">
        <f t="shared" ref="I61" si="8">+IFERROR(((F61-C61)/C61)*100,0)</f>
        <v>6.8665149493839754</v>
      </c>
      <c r="J61" s="25">
        <f t="shared" ref="J61" si="9">+IFERROR(((G61-D61)/D61)*100,0)</f>
        <v>-2.7179094880152554</v>
      </c>
    </row>
    <row r="62" spans="1:10" x14ac:dyDescent="0.25">
      <c r="A62" s="26"/>
      <c r="B62" s="27"/>
      <c r="C62" s="27"/>
      <c r="D62" s="27"/>
      <c r="E62" s="27"/>
      <c r="F62" s="27"/>
      <c r="G62" s="27"/>
      <c r="H62" s="27"/>
      <c r="I62" s="27"/>
      <c r="J62" s="28"/>
    </row>
    <row r="63" spans="1:10" x14ac:dyDescent="0.25">
      <c r="A63" s="26"/>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50.25" customHeight="1" x14ac:dyDescent="0.25">
      <c r="A65" s="50" t="s">
        <v>73</v>
      </c>
      <c r="B65" s="50"/>
      <c r="C65" s="50"/>
      <c r="D65" s="50"/>
      <c r="E65" s="50"/>
      <c r="F65" s="50"/>
      <c r="G65" s="50"/>
      <c r="H65" s="50"/>
      <c r="I65" s="50"/>
      <c r="J65" s="50"/>
    </row>
    <row r="66" spans="1:10" x14ac:dyDescent="0.25">
      <c r="A66" s="43" t="s">
        <v>74</v>
      </c>
    </row>
  </sheetData>
  <mergeCells count="6">
    <mergeCell ref="A65:J65"/>
    <mergeCell ref="A1:J1"/>
    <mergeCell ref="A2:A3"/>
    <mergeCell ref="B2:D2"/>
    <mergeCell ref="E2:G2"/>
    <mergeCell ref="H2:J2"/>
  </mergeCells>
  <conditionalFormatting sqref="H8:J59">
    <cfRule type="cellIs" dxfId="11" priority="1" operator="equal">
      <formula>0</formula>
    </cfRule>
  </conditionalFormatting>
  <conditionalFormatting sqref="H4:J5">
    <cfRule type="cellIs" dxfId="10" priority="5" operator="equal">
      <formula>0</formula>
    </cfRule>
  </conditionalFormatting>
  <conditionalFormatting sqref="B4:G5">
    <cfRule type="cellIs" dxfId="9" priority="6" operator="equal">
      <formula>0</formula>
    </cfRule>
  </conditionalFormatting>
  <conditionalFormatting sqref="B6:G7">
    <cfRule type="cellIs" dxfId="8" priority="4" operator="equal">
      <formula>0</formula>
    </cfRule>
  </conditionalFormatting>
  <conditionalFormatting sqref="H6:J7">
    <cfRule type="cellIs" dxfId="7" priority="3" operator="equal">
      <formula>0</formula>
    </cfRule>
  </conditionalFormatting>
  <conditionalFormatting sqref="B8:G59">
    <cfRule type="cellIs" dxfId="6"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D5 G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80" zoomScaleNormal="80" workbookViewId="0">
      <selection activeCell="B60" sqref="B60:G61"/>
    </sheetView>
  </sheetViews>
  <sheetFormatPr defaultRowHeight="15" x14ac:dyDescent="0.25"/>
  <cols>
    <col min="1" max="1" width="34" bestFit="1" customWidth="1"/>
    <col min="2" max="10" width="14.28515625" customWidth="1"/>
  </cols>
  <sheetData>
    <row r="1" spans="1:10" ht="18" customHeight="1" x14ac:dyDescent="0.25">
      <c r="A1" s="51" t="s">
        <v>66</v>
      </c>
      <c r="B1" s="52"/>
      <c r="C1" s="52"/>
      <c r="D1" s="52"/>
      <c r="E1" s="52"/>
      <c r="F1" s="52"/>
      <c r="G1" s="52"/>
      <c r="H1" s="52"/>
      <c r="I1" s="52"/>
      <c r="J1" s="53"/>
    </row>
    <row r="2" spans="1:10" ht="30" customHeight="1" x14ac:dyDescent="0.25">
      <c r="A2" s="65" t="s">
        <v>1</v>
      </c>
      <c r="B2" s="56" t="s">
        <v>76</v>
      </c>
      <c r="C2" s="56"/>
      <c r="D2" s="56"/>
      <c r="E2" s="56" t="s">
        <v>77</v>
      </c>
      <c r="F2" s="56"/>
      <c r="G2" s="56"/>
      <c r="H2" s="57" t="s">
        <v>75</v>
      </c>
      <c r="I2" s="57"/>
      <c r="J2" s="58"/>
    </row>
    <row r="3" spans="1:10" x14ac:dyDescent="0.25">
      <c r="A3" s="66"/>
      <c r="B3" s="1" t="s">
        <v>2</v>
      </c>
      <c r="C3" s="1" t="s">
        <v>3</v>
      </c>
      <c r="D3" s="1" t="s">
        <v>4</v>
      </c>
      <c r="E3" s="1" t="s">
        <v>2</v>
      </c>
      <c r="F3" s="1" t="s">
        <v>3</v>
      </c>
      <c r="G3" s="1" t="s">
        <v>4</v>
      </c>
      <c r="H3" s="1" t="s">
        <v>2</v>
      </c>
      <c r="I3" s="1" t="s">
        <v>3</v>
      </c>
      <c r="J3" s="2" t="s">
        <v>4</v>
      </c>
    </row>
    <row r="4" spans="1:10" x14ac:dyDescent="0.25">
      <c r="A4" s="10" t="s">
        <v>5</v>
      </c>
      <c r="B4" s="3">
        <v>24387</v>
      </c>
      <c r="C4" s="3">
        <v>334200</v>
      </c>
      <c r="D4" s="3">
        <f>SUM(B4:C4)</f>
        <v>358587</v>
      </c>
      <c r="E4" s="3">
        <v>726</v>
      </c>
      <c r="F4" s="3">
        <v>106409</v>
      </c>
      <c r="G4" s="3">
        <f>SUM(E4:F4)</f>
        <v>107135</v>
      </c>
      <c r="H4" s="4"/>
      <c r="I4" s="4"/>
      <c r="J4" s="5"/>
    </row>
    <row r="5" spans="1:10" x14ac:dyDescent="0.25">
      <c r="A5" s="6" t="s">
        <v>70</v>
      </c>
      <c r="B5" s="7">
        <v>837</v>
      </c>
      <c r="C5" s="7">
        <v>1251</v>
      </c>
      <c r="D5" s="7">
        <f>+B5+C5</f>
        <v>2088</v>
      </c>
      <c r="E5" s="7">
        <v>21910</v>
      </c>
      <c r="F5" s="7">
        <v>250054</v>
      </c>
      <c r="G5" s="7">
        <f>+E5+F5</f>
        <v>271964</v>
      </c>
      <c r="H5" s="8"/>
      <c r="I5" s="8"/>
      <c r="J5" s="9"/>
    </row>
    <row r="6" spans="1:10" x14ac:dyDescent="0.25">
      <c r="A6" s="10" t="s">
        <v>54</v>
      </c>
      <c r="B6" s="3">
        <v>24449</v>
      </c>
      <c r="C6" s="3">
        <v>33745</v>
      </c>
      <c r="D6" s="3">
        <f t="shared" ref="D6:D59" si="0">SUM(B6:C6)</f>
        <v>58194</v>
      </c>
      <c r="E6" s="3">
        <v>23605</v>
      </c>
      <c r="F6" s="3">
        <v>34260</v>
      </c>
      <c r="G6" s="3">
        <f t="shared" ref="G6:G59" si="1">SUM(E6:F6)</f>
        <v>57865</v>
      </c>
      <c r="H6" s="4">
        <f t="shared" ref="H6:H59" si="2">+IFERROR(((E6-B6)/B6)*100,0)</f>
        <v>-3.4520839298130803</v>
      </c>
      <c r="I6" s="4">
        <f t="shared" ref="I6:I60" si="3">+IFERROR(((F6-C6)/C6)*100,0)</f>
        <v>1.526152022521855</v>
      </c>
      <c r="J6" s="5">
        <f t="shared" ref="J6:J60" si="4">+IFERROR(((G6-D6)/D6)*100,0)</f>
        <v>-0.56535037976423685</v>
      </c>
    </row>
    <row r="7" spans="1:10" x14ac:dyDescent="0.25">
      <c r="A7" s="6" t="s">
        <v>6</v>
      </c>
      <c r="B7" s="7">
        <v>13061</v>
      </c>
      <c r="C7" s="7">
        <v>4727</v>
      </c>
      <c r="D7" s="7">
        <f t="shared" si="0"/>
        <v>17788</v>
      </c>
      <c r="E7" s="7">
        <v>8741</v>
      </c>
      <c r="F7" s="7">
        <v>6026</v>
      </c>
      <c r="G7" s="7">
        <f t="shared" si="1"/>
        <v>14767</v>
      </c>
      <c r="H7" s="8">
        <f t="shared" si="2"/>
        <v>-33.07556848633336</v>
      </c>
      <c r="I7" s="8">
        <f t="shared" si="3"/>
        <v>27.480431563359424</v>
      </c>
      <c r="J7" s="9">
        <f t="shared" si="4"/>
        <v>-16.983359568248257</v>
      </c>
    </row>
    <row r="8" spans="1:10" x14ac:dyDescent="0.25">
      <c r="A8" s="10" t="s">
        <v>7</v>
      </c>
      <c r="B8" s="3">
        <v>15321</v>
      </c>
      <c r="C8" s="3">
        <v>4162</v>
      </c>
      <c r="D8" s="3">
        <f t="shared" si="0"/>
        <v>19483</v>
      </c>
      <c r="E8" s="3">
        <v>14984</v>
      </c>
      <c r="F8" s="3">
        <v>5421</v>
      </c>
      <c r="G8" s="3">
        <f t="shared" si="1"/>
        <v>20405</v>
      </c>
      <c r="H8" s="4">
        <f t="shared" si="2"/>
        <v>-2.1995953266758046</v>
      </c>
      <c r="I8" s="4">
        <f t="shared" si="3"/>
        <v>30.249879865449302</v>
      </c>
      <c r="J8" s="5">
        <f t="shared" si="4"/>
        <v>4.7323307498845146</v>
      </c>
    </row>
    <row r="9" spans="1:10" x14ac:dyDescent="0.25">
      <c r="A9" s="6" t="s">
        <v>8</v>
      </c>
      <c r="B9" s="7">
        <v>9272</v>
      </c>
      <c r="C9" s="7">
        <v>9481</v>
      </c>
      <c r="D9" s="7">
        <f t="shared" si="0"/>
        <v>18753</v>
      </c>
      <c r="E9" s="7">
        <v>8548</v>
      </c>
      <c r="F9" s="7">
        <v>11074</v>
      </c>
      <c r="G9" s="7">
        <f t="shared" si="1"/>
        <v>19622</v>
      </c>
      <c r="H9" s="8">
        <f t="shared" si="2"/>
        <v>-7.8084555651423635</v>
      </c>
      <c r="I9" s="8">
        <f t="shared" si="3"/>
        <v>16.802025102837252</v>
      </c>
      <c r="J9" s="9">
        <f t="shared" si="4"/>
        <v>4.6339252386284864</v>
      </c>
    </row>
    <row r="10" spans="1:10" x14ac:dyDescent="0.25">
      <c r="A10" s="10" t="s">
        <v>55</v>
      </c>
      <c r="B10" s="3">
        <v>473</v>
      </c>
      <c r="C10" s="3">
        <v>127</v>
      </c>
      <c r="D10" s="3">
        <f t="shared" si="0"/>
        <v>600</v>
      </c>
      <c r="E10" s="3">
        <v>435</v>
      </c>
      <c r="F10" s="3">
        <v>116</v>
      </c>
      <c r="G10" s="3">
        <f t="shared" si="1"/>
        <v>551</v>
      </c>
      <c r="H10" s="4">
        <f t="shared" si="2"/>
        <v>-8.0338266384777999</v>
      </c>
      <c r="I10" s="4">
        <f t="shared" si="3"/>
        <v>-8.6614173228346463</v>
      </c>
      <c r="J10" s="5">
        <f t="shared" si="4"/>
        <v>-8.1666666666666661</v>
      </c>
    </row>
    <row r="11" spans="1:10" x14ac:dyDescent="0.25">
      <c r="A11" s="6" t="s">
        <v>9</v>
      </c>
      <c r="B11" s="7">
        <v>1395</v>
      </c>
      <c r="C11" s="7">
        <v>63</v>
      </c>
      <c r="D11" s="7">
        <f t="shared" si="0"/>
        <v>1458</v>
      </c>
      <c r="E11" s="7">
        <v>949</v>
      </c>
      <c r="F11" s="7">
        <v>55</v>
      </c>
      <c r="G11" s="7">
        <f t="shared" si="1"/>
        <v>1004</v>
      </c>
      <c r="H11" s="8">
        <f t="shared" si="2"/>
        <v>-31.971326164874554</v>
      </c>
      <c r="I11" s="8">
        <f t="shared" si="3"/>
        <v>-12.698412698412698</v>
      </c>
      <c r="J11" s="9">
        <f t="shared" si="4"/>
        <v>-31.138545953360769</v>
      </c>
    </row>
    <row r="12" spans="1:10" x14ac:dyDescent="0.25">
      <c r="A12" s="10" t="s">
        <v>10</v>
      </c>
      <c r="B12" s="3">
        <v>1204</v>
      </c>
      <c r="C12" s="3">
        <v>0</v>
      </c>
      <c r="D12" s="3">
        <f t="shared" si="0"/>
        <v>1204</v>
      </c>
      <c r="E12" s="3">
        <v>1098</v>
      </c>
      <c r="F12" s="3">
        <v>0</v>
      </c>
      <c r="G12" s="3">
        <f t="shared" si="1"/>
        <v>1098</v>
      </c>
      <c r="H12" s="4">
        <f t="shared" si="2"/>
        <v>-8.8039867109634553</v>
      </c>
      <c r="I12" s="4">
        <f t="shared" si="3"/>
        <v>0</v>
      </c>
      <c r="J12" s="5">
        <f t="shared" si="4"/>
        <v>-8.8039867109634553</v>
      </c>
    </row>
    <row r="13" spans="1:10" x14ac:dyDescent="0.25">
      <c r="A13" s="6" t="s">
        <v>11</v>
      </c>
      <c r="B13" s="7">
        <v>5661</v>
      </c>
      <c r="C13" s="7">
        <v>1414</v>
      </c>
      <c r="D13" s="7">
        <f t="shared" si="0"/>
        <v>7075</v>
      </c>
      <c r="E13" s="7">
        <v>5394</v>
      </c>
      <c r="F13" s="7">
        <v>1490</v>
      </c>
      <c r="G13" s="7">
        <f t="shared" si="1"/>
        <v>6884</v>
      </c>
      <c r="H13" s="8">
        <f t="shared" si="2"/>
        <v>-4.716481187069423</v>
      </c>
      <c r="I13" s="8">
        <f t="shared" si="3"/>
        <v>5.3748231966053748</v>
      </c>
      <c r="J13" s="9">
        <f t="shared" si="4"/>
        <v>-2.6996466431095407</v>
      </c>
    </row>
    <row r="14" spans="1:10" x14ac:dyDescent="0.25">
      <c r="A14" s="10" t="s">
        <v>12</v>
      </c>
      <c r="B14" s="3">
        <v>3816</v>
      </c>
      <c r="C14" s="3">
        <v>359</v>
      </c>
      <c r="D14" s="3">
        <f t="shared" si="0"/>
        <v>4175</v>
      </c>
      <c r="E14" s="3">
        <v>3611</v>
      </c>
      <c r="F14" s="3">
        <v>292</v>
      </c>
      <c r="G14" s="3">
        <f t="shared" si="1"/>
        <v>3903</v>
      </c>
      <c r="H14" s="4">
        <f t="shared" si="2"/>
        <v>-5.3721174004192873</v>
      </c>
      <c r="I14" s="4">
        <f t="shared" si="3"/>
        <v>-18.662952646239557</v>
      </c>
      <c r="J14" s="5">
        <f t="shared" si="4"/>
        <v>-6.5149700598802402</v>
      </c>
    </row>
    <row r="15" spans="1:10" x14ac:dyDescent="0.25">
      <c r="A15" s="6" t="s">
        <v>13</v>
      </c>
      <c r="B15" s="7">
        <v>1608</v>
      </c>
      <c r="C15" s="7">
        <v>40</v>
      </c>
      <c r="D15" s="7">
        <f t="shared" si="0"/>
        <v>1648</v>
      </c>
      <c r="E15" s="7">
        <v>1157</v>
      </c>
      <c r="F15" s="7">
        <v>22</v>
      </c>
      <c r="G15" s="7">
        <f t="shared" si="1"/>
        <v>1179</v>
      </c>
      <c r="H15" s="8">
        <f t="shared" si="2"/>
        <v>-28.047263681592039</v>
      </c>
      <c r="I15" s="8">
        <f t="shared" si="3"/>
        <v>-45</v>
      </c>
      <c r="J15" s="9">
        <f t="shared" si="4"/>
        <v>-28.458737864077673</v>
      </c>
    </row>
    <row r="16" spans="1:10" x14ac:dyDescent="0.25">
      <c r="A16" s="10" t="s">
        <v>14</v>
      </c>
      <c r="B16" s="3">
        <v>2940</v>
      </c>
      <c r="C16" s="3">
        <v>626</v>
      </c>
      <c r="D16" s="3">
        <f t="shared" si="0"/>
        <v>3566</v>
      </c>
      <c r="E16" s="3">
        <v>2875</v>
      </c>
      <c r="F16" s="3">
        <v>877</v>
      </c>
      <c r="G16" s="3">
        <f t="shared" si="1"/>
        <v>3752</v>
      </c>
      <c r="H16" s="4">
        <f t="shared" si="2"/>
        <v>-2.2108843537414966</v>
      </c>
      <c r="I16" s="4">
        <f t="shared" si="3"/>
        <v>40.095846645367409</v>
      </c>
      <c r="J16" s="5">
        <f t="shared" si="4"/>
        <v>5.2159282108805378</v>
      </c>
    </row>
    <row r="17" spans="1:10" x14ac:dyDescent="0.25">
      <c r="A17" s="6" t="s">
        <v>15</v>
      </c>
      <c r="B17" s="7">
        <v>328</v>
      </c>
      <c r="C17" s="7">
        <v>8</v>
      </c>
      <c r="D17" s="7">
        <f t="shared" si="0"/>
        <v>336</v>
      </c>
      <c r="E17" s="7">
        <v>319</v>
      </c>
      <c r="F17" s="7">
        <v>16</v>
      </c>
      <c r="G17" s="7">
        <f t="shared" si="1"/>
        <v>335</v>
      </c>
      <c r="H17" s="8">
        <f t="shared" si="2"/>
        <v>-2.7439024390243905</v>
      </c>
      <c r="I17" s="8">
        <f t="shared" si="3"/>
        <v>100</v>
      </c>
      <c r="J17" s="42">
        <f t="shared" si="4"/>
        <v>-0.29761904761904762</v>
      </c>
    </row>
    <row r="18" spans="1:10" x14ac:dyDescent="0.25">
      <c r="A18" s="10" t="s">
        <v>16</v>
      </c>
      <c r="B18" s="3">
        <v>443</v>
      </c>
      <c r="C18" s="3">
        <v>0</v>
      </c>
      <c r="D18" s="3">
        <f t="shared" si="0"/>
        <v>443</v>
      </c>
      <c r="E18" s="3">
        <v>411</v>
      </c>
      <c r="F18" s="3">
        <v>0</v>
      </c>
      <c r="G18" s="3">
        <f t="shared" si="1"/>
        <v>411</v>
      </c>
      <c r="H18" s="4">
        <f t="shared" si="2"/>
        <v>-7.2234762979683964</v>
      </c>
      <c r="I18" s="4">
        <f t="shared" si="3"/>
        <v>0</v>
      </c>
      <c r="J18" s="5">
        <f t="shared" si="4"/>
        <v>-7.2234762979683964</v>
      </c>
    </row>
    <row r="19" spans="1:10" x14ac:dyDescent="0.25">
      <c r="A19" s="6" t="s">
        <v>17</v>
      </c>
      <c r="B19" s="7">
        <v>249</v>
      </c>
      <c r="C19" s="7">
        <v>47</v>
      </c>
      <c r="D19" s="7">
        <f t="shared" si="0"/>
        <v>296</v>
      </c>
      <c r="E19" s="7">
        <v>189</v>
      </c>
      <c r="F19" s="7">
        <v>34</v>
      </c>
      <c r="G19" s="7">
        <f t="shared" si="1"/>
        <v>223</v>
      </c>
      <c r="H19" s="8">
        <f t="shared" si="2"/>
        <v>-24.096385542168676</v>
      </c>
      <c r="I19" s="8">
        <f t="shared" si="3"/>
        <v>-27.659574468085108</v>
      </c>
      <c r="J19" s="9">
        <f t="shared" si="4"/>
        <v>-24.662162162162161</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220</v>
      </c>
      <c r="C21" s="7">
        <v>34</v>
      </c>
      <c r="D21" s="7">
        <f t="shared" si="0"/>
        <v>254</v>
      </c>
      <c r="E21" s="7">
        <v>165</v>
      </c>
      <c r="F21" s="7">
        <v>24</v>
      </c>
      <c r="G21" s="7">
        <f t="shared" si="1"/>
        <v>189</v>
      </c>
      <c r="H21" s="8">
        <f t="shared" si="2"/>
        <v>-25</v>
      </c>
      <c r="I21" s="8">
        <f t="shared" si="3"/>
        <v>-29.411764705882355</v>
      </c>
      <c r="J21" s="9">
        <f t="shared" si="4"/>
        <v>-25.590551181102363</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967</v>
      </c>
      <c r="C23" s="7">
        <v>3</v>
      </c>
      <c r="D23" s="7">
        <f t="shared" si="0"/>
        <v>970</v>
      </c>
      <c r="E23" s="7">
        <v>600</v>
      </c>
      <c r="F23" s="7">
        <v>14</v>
      </c>
      <c r="G23" s="7">
        <f t="shared" si="1"/>
        <v>614</v>
      </c>
      <c r="H23" s="8">
        <f t="shared" si="2"/>
        <v>-37.952430196483974</v>
      </c>
      <c r="I23" s="8">
        <f t="shared" si="3"/>
        <v>366.66666666666663</v>
      </c>
      <c r="J23" s="9">
        <f t="shared" si="4"/>
        <v>-36.701030927835049</v>
      </c>
    </row>
    <row r="24" spans="1:10" x14ac:dyDescent="0.25">
      <c r="A24" s="10" t="s">
        <v>21</v>
      </c>
      <c r="B24" s="3">
        <v>282</v>
      </c>
      <c r="C24" s="3">
        <v>19</v>
      </c>
      <c r="D24" s="3">
        <f t="shared" si="0"/>
        <v>301</v>
      </c>
      <c r="E24" s="3">
        <v>288</v>
      </c>
      <c r="F24" s="3">
        <v>0</v>
      </c>
      <c r="G24" s="3">
        <f t="shared" si="1"/>
        <v>288</v>
      </c>
      <c r="H24" s="4">
        <f t="shared" si="2"/>
        <v>2.1276595744680851</v>
      </c>
      <c r="I24" s="4">
        <f t="shared" si="3"/>
        <v>-100</v>
      </c>
      <c r="J24" s="5">
        <f t="shared" si="4"/>
        <v>-4.3189368770764114</v>
      </c>
    </row>
    <row r="25" spans="1:10" x14ac:dyDescent="0.25">
      <c r="A25" s="6" t="s">
        <v>22</v>
      </c>
      <c r="B25" s="7">
        <v>307</v>
      </c>
      <c r="C25" s="7">
        <v>78</v>
      </c>
      <c r="D25" s="7">
        <f t="shared" si="0"/>
        <v>385</v>
      </c>
      <c r="E25" s="7">
        <v>290</v>
      </c>
      <c r="F25" s="7">
        <v>220</v>
      </c>
      <c r="G25" s="7">
        <f t="shared" si="1"/>
        <v>510</v>
      </c>
      <c r="H25" s="8">
        <f t="shared" si="2"/>
        <v>-5.5374592833876219</v>
      </c>
      <c r="I25" s="8">
        <f t="shared" si="3"/>
        <v>182.05128205128204</v>
      </c>
      <c r="J25" s="9">
        <f t="shared" si="4"/>
        <v>32.467532467532465</v>
      </c>
    </row>
    <row r="26" spans="1:10" x14ac:dyDescent="0.25">
      <c r="A26" s="10" t="s">
        <v>23</v>
      </c>
      <c r="B26" s="3">
        <v>120</v>
      </c>
      <c r="C26" s="3">
        <v>5</v>
      </c>
      <c r="D26" s="3">
        <f t="shared" si="0"/>
        <v>125</v>
      </c>
      <c r="E26" s="3">
        <v>124</v>
      </c>
      <c r="F26" s="3">
        <v>18</v>
      </c>
      <c r="G26" s="3">
        <f t="shared" si="1"/>
        <v>142</v>
      </c>
      <c r="H26" s="4">
        <f t="shared" si="2"/>
        <v>3.3333333333333335</v>
      </c>
      <c r="I26" s="4">
        <f t="shared" si="3"/>
        <v>260</v>
      </c>
      <c r="J26" s="5">
        <f t="shared" si="4"/>
        <v>13.600000000000001</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701</v>
      </c>
      <c r="C28" s="3">
        <v>244</v>
      </c>
      <c r="D28" s="3">
        <f t="shared" si="0"/>
        <v>945</v>
      </c>
      <c r="E28" s="3">
        <v>688</v>
      </c>
      <c r="F28" s="3">
        <v>138</v>
      </c>
      <c r="G28" s="3">
        <f t="shared" si="1"/>
        <v>826</v>
      </c>
      <c r="H28" s="4">
        <f t="shared" si="2"/>
        <v>-1.8544935805991443</v>
      </c>
      <c r="I28" s="4">
        <f t="shared" si="3"/>
        <v>-43.442622950819668</v>
      </c>
      <c r="J28" s="5">
        <f t="shared" si="4"/>
        <v>-12.592592592592592</v>
      </c>
    </row>
    <row r="29" spans="1:10" x14ac:dyDescent="0.25">
      <c r="A29" s="6" t="s">
        <v>26</v>
      </c>
      <c r="B29" s="7">
        <v>2077</v>
      </c>
      <c r="C29" s="7">
        <v>115</v>
      </c>
      <c r="D29" s="7">
        <f t="shared" si="0"/>
        <v>2192</v>
      </c>
      <c r="E29" s="7">
        <v>2058</v>
      </c>
      <c r="F29" s="7">
        <v>189</v>
      </c>
      <c r="G29" s="7">
        <f t="shared" si="1"/>
        <v>2247</v>
      </c>
      <c r="H29" s="8">
        <f t="shared" si="2"/>
        <v>-0.91478093403948002</v>
      </c>
      <c r="I29" s="8">
        <f t="shared" si="3"/>
        <v>64.347826086956516</v>
      </c>
      <c r="J29" s="9">
        <f t="shared" si="4"/>
        <v>2.5091240875912408</v>
      </c>
    </row>
    <row r="30" spans="1:10" x14ac:dyDescent="0.25">
      <c r="A30" s="10" t="s">
        <v>27</v>
      </c>
      <c r="B30" s="3">
        <v>1147</v>
      </c>
      <c r="C30" s="3">
        <v>35</v>
      </c>
      <c r="D30" s="3">
        <f t="shared" si="0"/>
        <v>1182</v>
      </c>
      <c r="E30" s="3">
        <v>1192</v>
      </c>
      <c r="F30" s="3">
        <v>57</v>
      </c>
      <c r="G30" s="3">
        <f t="shared" si="1"/>
        <v>1249</v>
      </c>
      <c r="H30" s="4">
        <f t="shared" si="2"/>
        <v>3.9232781168265043</v>
      </c>
      <c r="I30" s="4">
        <f t="shared" si="3"/>
        <v>62.857142857142854</v>
      </c>
      <c r="J30" s="5">
        <f t="shared" si="4"/>
        <v>5.6683587140439933</v>
      </c>
    </row>
    <row r="31" spans="1:10" x14ac:dyDescent="0.25">
      <c r="A31" s="6" t="s">
        <v>28</v>
      </c>
      <c r="B31" s="7">
        <v>481</v>
      </c>
      <c r="C31" s="7">
        <v>8</v>
      </c>
      <c r="D31" s="7">
        <f t="shared" si="0"/>
        <v>489</v>
      </c>
      <c r="E31" s="7">
        <v>501</v>
      </c>
      <c r="F31" s="7">
        <v>9</v>
      </c>
      <c r="G31" s="7">
        <f t="shared" si="1"/>
        <v>510</v>
      </c>
      <c r="H31" s="8">
        <f t="shared" si="2"/>
        <v>4.1580041580041582</v>
      </c>
      <c r="I31" s="8">
        <f t="shared" si="3"/>
        <v>12.5</v>
      </c>
      <c r="J31" s="9">
        <f t="shared" si="4"/>
        <v>4.294478527607362</v>
      </c>
    </row>
    <row r="32" spans="1:10" x14ac:dyDescent="0.25">
      <c r="A32" s="10" t="s">
        <v>57</v>
      </c>
      <c r="B32" s="3">
        <v>1</v>
      </c>
      <c r="C32" s="3">
        <v>217</v>
      </c>
      <c r="D32" s="3">
        <f t="shared" si="0"/>
        <v>218</v>
      </c>
      <c r="E32" s="3">
        <v>0</v>
      </c>
      <c r="F32" s="3">
        <v>209</v>
      </c>
      <c r="G32" s="3">
        <f t="shared" si="1"/>
        <v>209</v>
      </c>
      <c r="H32" s="4">
        <f t="shared" si="2"/>
        <v>-100</v>
      </c>
      <c r="I32" s="4">
        <f t="shared" si="3"/>
        <v>-3.6866359447004609</v>
      </c>
      <c r="J32" s="5">
        <f t="shared" si="4"/>
        <v>-4.1284403669724776</v>
      </c>
    </row>
    <row r="33" spans="1:10" x14ac:dyDescent="0.25">
      <c r="A33" s="6" t="s">
        <v>69</v>
      </c>
      <c r="B33" s="7">
        <v>162</v>
      </c>
      <c r="C33" s="7">
        <v>0</v>
      </c>
      <c r="D33" s="7">
        <f t="shared" si="0"/>
        <v>162</v>
      </c>
      <c r="E33" s="7">
        <v>93</v>
      </c>
      <c r="F33" s="7">
        <v>0</v>
      </c>
      <c r="G33" s="7">
        <f t="shared" si="1"/>
        <v>93</v>
      </c>
      <c r="H33" s="8">
        <f t="shared" si="2"/>
        <v>-42.592592592592595</v>
      </c>
      <c r="I33" s="8">
        <f t="shared" si="3"/>
        <v>0</v>
      </c>
      <c r="J33" s="9">
        <f t="shared" si="4"/>
        <v>-42.592592592592595</v>
      </c>
    </row>
    <row r="34" spans="1:10" x14ac:dyDescent="0.25">
      <c r="A34" s="10" t="s">
        <v>29</v>
      </c>
      <c r="B34" s="3">
        <v>1474</v>
      </c>
      <c r="C34" s="3">
        <v>584</v>
      </c>
      <c r="D34" s="3">
        <f t="shared" si="0"/>
        <v>2058</v>
      </c>
      <c r="E34" s="3">
        <v>1478</v>
      </c>
      <c r="F34" s="3">
        <v>573</v>
      </c>
      <c r="G34" s="3">
        <f t="shared" si="1"/>
        <v>2051</v>
      </c>
      <c r="H34" s="41">
        <f t="shared" si="2"/>
        <v>0.27137042062415195</v>
      </c>
      <c r="I34" s="4">
        <f t="shared" si="3"/>
        <v>-1.8835616438356164</v>
      </c>
      <c r="J34" s="67">
        <f t="shared" si="4"/>
        <v>-0.3401360544217687</v>
      </c>
    </row>
    <row r="35" spans="1:10" x14ac:dyDescent="0.25">
      <c r="A35" s="6" t="s">
        <v>68</v>
      </c>
      <c r="B35" s="7">
        <v>434</v>
      </c>
      <c r="C35" s="7">
        <v>0</v>
      </c>
      <c r="D35" s="7">
        <f t="shared" si="0"/>
        <v>434</v>
      </c>
      <c r="E35" s="7">
        <v>356</v>
      </c>
      <c r="F35" s="7">
        <v>0</v>
      </c>
      <c r="G35" s="7">
        <f t="shared" si="1"/>
        <v>356</v>
      </c>
      <c r="H35" s="8">
        <f t="shared" si="2"/>
        <v>-17.972350230414747</v>
      </c>
      <c r="I35" s="8">
        <f t="shared" si="3"/>
        <v>0</v>
      </c>
      <c r="J35" s="9">
        <f t="shared" si="4"/>
        <v>-17.972350230414747</v>
      </c>
    </row>
    <row r="36" spans="1:10" x14ac:dyDescent="0.25">
      <c r="A36" s="10" t="s">
        <v>30</v>
      </c>
      <c r="B36" s="3">
        <v>127</v>
      </c>
      <c r="C36" s="3">
        <v>159</v>
      </c>
      <c r="D36" s="3">
        <f t="shared" si="0"/>
        <v>286</v>
      </c>
      <c r="E36" s="3">
        <v>108</v>
      </c>
      <c r="F36" s="3">
        <v>65</v>
      </c>
      <c r="G36" s="3">
        <f t="shared" si="1"/>
        <v>173</v>
      </c>
      <c r="H36" s="4">
        <f t="shared" si="2"/>
        <v>-14.960629921259844</v>
      </c>
      <c r="I36" s="4">
        <f t="shared" si="3"/>
        <v>-59.119496855345908</v>
      </c>
      <c r="J36" s="5">
        <f t="shared" si="4"/>
        <v>-39.510489510489514</v>
      </c>
    </row>
    <row r="37" spans="1:10" x14ac:dyDescent="0.25">
      <c r="A37" s="6" t="s">
        <v>31</v>
      </c>
      <c r="B37" s="7">
        <v>392</v>
      </c>
      <c r="C37" s="7">
        <v>0</v>
      </c>
      <c r="D37" s="7">
        <f t="shared" si="0"/>
        <v>392</v>
      </c>
      <c r="E37" s="7">
        <v>343</v>
      </c>
      <c r="F37" s="7">
        <v>11</v>
      </c>
      <c r="G37" s="7">
        <f t="shared" si="1"/>
        <v>354</v>
      </c>
      <c r="H37" s="8">
        <f t="shared" si="2"/>
        <v>-12.5</v>
      </c>
      <c r="I37" s="8">
        <f t="shared" si="3"/>
        <v>0</v>
      </c>
      <c r="J37" s="9">
        <f t="shared" si="4"/>
        <v>-9.6938775510204085</v>
      </c>
    </row>
    <row r="38" spans="1:10" x14ac:dyDescent="0.25">
      <c r="A38" s="10" t="s">
        <v>32</v>
      </c>
      <c r="B38" s="3">
        <v>1017</v>
      </c>
      <c r="C38" s="3">
        <v>0</v>
      </c>
      <c r="D38" s="3">
        <f t="shared" si="0"/>
        <v>1017</v>
      </c>
      <c r="E38" s="3">
        <v>935</v>
      </c>
      <c r="F38" s="3">
        <v>0</v>
      </c>
      <c r="G38" s="3">
        <f t="shared" si="1"/>
        <v>935</v>
      </c>
      <c r="H38" s="4">
        <f t="shared" si="2"/>
        <v>-8.0629301868239924</v>
      </c>
      <c r="I38" s="4">
        <f t="shared" si="3"/>
        <v>0</v>
      </c>
      <c r="J38" s="5">
        <f t="shared" si="4"/>
        <v>-8.0629301868239924</v>
      </c>
    </row>
    <row r="39" spans="1:10" x14ac:dyDescent="0.25">
      <c r="A39" s="6" t="s">
        <v>33</v>
      </c>
      <c r="B39" s="7">
        <v>76</v>
      </c>
      <c r="C39" s="7">
        <v>4</v>
      </c>
      <c r="D39" s="7">
        <f t="shared" si="0"/>
        <v>80</v>
      </c>
      <c r="E39" s="7">
        <v>73</v>
      </c>
      <c r="F39" s="7">
        <v>18</v>
      </c>
      <c r="G39" s="7">
        <f t="shared" si="1"/>
        <v>91</v>
      </c>
      <c r="H39" s="8">
        <f t="shared" si="2"/>
        <v>-3.9473684210526314</v>
      </c>
      <c r="I39" s="8">
        <f t="shared" si="3"/>
        <v>350</v>
      </c>
      <c r="J39" s="9">
        <f t="shared" si="4"/>
        <v>13.750000000000002</v>
      </c>
    </row>
    <row r="40" spans="1:10" x14ac:dyDescent="0.25">
      <c r="A40" s="10" t="s">
        <v>34</v>
      </c>
      <c r="B40" s="3">
        <v>2654</v>
      </c>
      <c r="C40" s="3">
        <v>826</v>
      </c>
      <c r="D40" s="3">
        <f t="shared" si="0"/>
        <v>3480</v>
      </c>
      <c r="E40" s="3">
        <v>2596</v>
      </c>
      <c r="F40" s="3">
        <v>1068</v>
      </c>
      <c r="G40" s="3">
        <f t="shared" si="1"/>
        <v>3664</v>
      </c>
      <c r="H40" s="4">
        <f t="shared" si="2"/>
        <v>-2.1853805576488319</v>
      </c>
      <c r="I40" s="4">
        <f t="shared" si="3"/>
        <v>29.297820823244553</v>
      </c>
      <c r="J40" s="5">
        <f t="shared" si="4"/>
        <v>5.2873563218390807</v>
      </c>
    </row>
    <row r="41" spans="1:10" x14ac:dyDescent="0.25">
      <c r="A41" s="6" t="s">
        <v>35</v>
      </c>
      <c r="B41" s="7">
        <v>79</v>
      </c>
      <c r="C41" s="7">
        <v>28</v>
      </c>
      <c r="D41" s="7">
        <f t="shared" si="0"/>
        <v>107</v>
      </c>
      <c r="E41" s="7">
        <v>74</v>
      </c>
      <c r="F41" s="7">
        <v>34</v>
      </c>
      <c r="G41" s="7">
        <f t="shared" si="1"/>
        <v>108</v>
      </c>
      <c r="H41" s="8">
        <f t="shared" si="2"/>
        <v>-6.3291139240506329</v>
      </c>
      <c r="I41" s="8">
        <f t="shared" si="3"/>
        <v>21.428571428571427</v>
      </c>
      <c r="J41" s="9">
        <f t="shared" si="4"/>
        <v>0.93457943925233633</v>
      </c>
    </row>
    <row r="42" spans="1:10" x14ac:dyDescent="0.25">
      <c r="A42" s="10" t="s">
        <v>36</v>
      </c>
      <c r="B42" s="3">
        <v>1127</v>
      </c>
      <c r="C42" s="3">
        <v>303</v>
      </c>
      <c r="D42" s="3">
        <f t="shared" si="0"/>
        <v>1430</v>
      </c>
      <c r="E42" s="3">
        <v>1077</v>
      </c>
      <c r="F42" s="3">
        <v>346</v>
      </c>
      <c r="G42" s="3">
        <f t="shared" si="1"/>
        <v>1423</v>
      </c>
      <c r="H42" s="4">
        <f t="shared" si="2"/>
        <v>-4.4365572315882877</v>
      </c>
      <c r="I42" s="4">
        <f t="shared" si="3"/>
        <v>14.19141914191419</v>
      </c>
      <c r="J42" s="67">
        <f t="shared" si="4"/>
        <v>-0.48951048951048953</v>
      </c>
    </row>
    <row r="43" spans="1:10" x14ac:dyDescent="0.25">
      <c r="A43" s="6" t="s">
        <v>37</v>
      </c>
      <c r="B43" s="7">
        <v>1058</v>
      </c>
      <c r="C43" s="7">
        <v>20</v>
      </c>
      <c r="D43" s="7">
        <f t="shared" si="0"/>
        <v>1078</v>
      </c>
      <c r="E43" s="7">
        <v>1041</v>
      </c>
      <c r="F43" s="7">
        <v>18</v>
      </c>
      <c r="G43" s="7">
        <f t="shared" si="1"/>
        <v>1059</v>
      </c>
      <c r="H43" s="8">
        <f t="shared" si="2"/>
        <v>-1.6068052930056711</v>
      </c>
      <c r="I43" s="8">
        <f t="shared" si="3"/>
        <v>-10</v>
      </c>
      <c r="J43" s="9">
        <f t="shared" si="4"/>
        <v>-1.7625231910946195</v>
      </c>
    </row>
    <row r="44" spans="1:10" x14ac:dyDescent="0.25">
      <c r="A44" s="10" t="s">
        <v>38</v>
      </c>
      <c r="B44" s="3">
        <v>926</v>
      </c>
      <c r="C44" s="3">
        <v>3</v>
      </c>
      <c r="D44" s="3">
        <f t="shared" si="0"/>
        <v>929</v>
      </c>
      <c r="E44" s="3">
        <v>783</v>
      </c>
      <c r="F44" s="3">
        <v>8</v>
      </c>
      <c r="G44" s="3">
        <f t="shared" si="1"/>
        <v>791</v>
      </c>
      <c r="H44" s="4">
        <f t="shared" si="2"/>
        <v>-15.442764578833692</v>
      </c>
      <c r="I44" s="4">
        <f t="shared" si="3"/>
        <v>166.66666666666669</v>
      </c>
      <c r="J44" s="5">
        <f t="shared" si="4"/>
        <v>-14.854682454251883</v>
      </c>
    </row>
    <row r="45" spans="1:10" x14ac:dyDescent="0.25">
      <c r="A45" s="6" t="s">
        <v>71</v>
      </c>
      <c r="B45" s="7">
        <v>548</v>
      </c>
      <c r="C45" s="7">
        <v>3</v>
      </c>
      <c r="D45" s="7">
        <f t="shared" si="0"/>
        <v>551</v>
      </c>
      <c r="E45" s="7">
        <v>482</v>
      </c>
      <c r="F45" s="7">
        <v>11</v>
      </c>
      <c r="G45" s="7">
        <f t="shared" si="1"/>
        <v>493</v>
      </c>
      <c r="H45" s="8">
        <f t="shared" si="2"/>
        <v>-12.043795620437956</v>
      </c>
      <c r="I45" s="8">
        <f t="shared" si="3"/>
        <v>266.66666666666663</v>
      </c>
      <c r="J45" s="9">
        <f t="shared" si="4"/>
        <v>-10.526315789473683</v>
      </c>
    </row>
    <row r="46" spans="1:10" x14ac:dyDescent="0.25">
      <c r="A46" s="10" t="s">
        <v>39</v>
      </c>
      <c r="B46" s="3">
        <v>476</v>
      </c>
      <c r="C46" s="3">
        <v>14</v>
      </c>
      <c r="D46" s="3">
        <f t="shared" si="0"/>
        <v>490</v>
      </c>
      <c r="E46" s="3">
        <v>565</v>
      </c>
      <c r="F46" s="3">
        <v>4</v>
      </c>
      <c r="G46" s="3">
        <f t="shared" si="1"/>
        <v>569</v>
      </c>
      <c r="H46" s="4">
        <f t="shared" si="2"/>
        <v>18.69747899159664</v>
      </c>
      <c r="I46" s="4">
        <f t="shared" si="3"/>
        <v>-71.428571428571431</v>
      </c>
      <c r="J46" s="5">
        <f t="shared" si="4"/>
        <v>16.122448979591837</v>
      </c>
    </row>
    <row r="47" spans="1:10" x14ac:dyDescent="0.25">
      <c r="A47" s="6" t="s">
        <v>40</v>
      </c>
      <c r="B47" s="7">
        <v>1219</v>
      </c>
      <c r="C47" s="7">
        <v>22</v>
      </c>
      <c r="D47" s="7">
        <f t="shared" si="0"/>
        <v>1241</v>
      </c>
      <c r="E47" s="7">
        <v>1090</v>
      </c>
      <c r="F47" s="7">
        <v>38</v>
      </c>
      <c r="G47" s="7">
        <f t="shared" si="1"/>
        <v>1128</v>
      </c>
      <c r="H47" s="8">
        <f t="shared" si="2"/>
        <v>-10.582444626743232</v>
      </c>
      <c r="I47" s="8">
        <f t="shared" si="3"/>
        <v>72.727272727272734</v>
      </c>
      <c r="J47" s="9">
        <f t="shared" si="4"/>
        <v>-9.1055600322320718</v>
      </c>
    </row>
    <row r="48" spans="1:10" x14ac:dyDescent="0.25">
      <c r="A48" s="10" t="s">
        <v>41</v>
      </c>
      <c r="B48" s="3">
        <v>2008</v>
      </c>
      <c r="C48" s="3">
        <v>151</v>
      </c>
      <c r="D48" s="3">
        <f t="shared" si="0"/>
        <v>2159</v>
      </c>
      <c r="E48" s="3">
        <v>1827</v>
      </c>
      <c r="F48" s="3">
        <v>370</v>
      </c>
      <c r="G48" s="3">
        <f t="shared" si="1"/>
        <v>2197</v>
      </c>
      <c r="H48" s="4">
        <f t="shared" si="2"/>
        <v>-9.0139442231075702</v>
      </c>
      <c r="I48" s="4">
        <f t="shared" si="3"/>
        <v>145.03311258278146</v>
      </c>
      <c r="J48" s="5">
        <f t="shared" si="4"/>
        <v>1.760074108383511</v>
      </c>
    </row>
    <row r="49" spans="1:10" x14ac:dyDescent="0.25">
      <c r="A49" s="6" t="s">
        <v>42</v>
      </c>
      <c r="B49" s="7">
        <v>0</v>
      </c>
      <c r="C49" s="7">
        <v>0</v>
      </c>
      <c r="D49" s="7">
        <f t="shared" si="0"/>
        <v>0</v>
      </c>
      <c r="E49" s="7">
        <v>47</v>
      </c>
      <c r="F49" s="7">
        <v>0</v>
      </c>
      <c r="G49" s="7">
        <f t="shared" si="1"/>
        <v>47</v>
      </c>
      <c r="H49" s="8">
        <f t="shared" si="2"/>
        <v>0</v>
      </c>
      <c r="I49" s="8">
        <f t="shared" si="3"/>
        <v>0</v>
      </c>
      <c r="J49" s="9">
        <f t="shared" si="4"/>
        <v>0</v>
      </c>
    </row>
    <row r="50" spans="1:10" x14ac:dyDescent="0.25">
      <c r="A50" s="10" t="s">
        <v>43</v>
      </c>
      <c r="B50" s="3">
        <v>199</v>
      </c>
      <c r="C50" s="3">
        <v>0</v>
      </c>
      <c r="D50" s="3">
        <f t="shared" si="0"/>
        <v>199</v>
      </c>
      <c r="E50" s="3">
        <v>170</v>
      </c>
      <c r="F50" s="3">
        <v>0</v>
      </c>
      <c r="G50" s="3">
        <f t="shared" si="1"/>
        <v>170</v>
      </c>
      <c r="H50" s="4">
        <f t="shared" si="2"/>
        <v>-14.572864321608039</v>
      </c>
      <c r="I50" s="4">
        <f t="shared" si="3"/>
        <v>0</v>
      </c>
      <c r="J50" s="5">
        <f t="shared" si="4"/>
        <v>-14.572864321608039</v>
      </c>
    </row>
    <row r="51" spans="1:10" x14ac:dyDescent="0.25">
      <c r="A51" s="6" t="s">
        <v>44</v>
      </c>
      <c r="B51" s="7">
        <v>642</v>
      </c>
      <c r="C51" s="7">
        <v>17</v>
      </c>
      <c r="D51" s="7">
        <f t="shared" si="0"/>
        <v>659</v>
      </c>
      <c r="E51" s="7">
        <v>535</v>
      </c>
      <c r="F51" s="7">
        <v>13</v>
      </c>
      <c r="G51" s="7">
        <f t="shared" si="1"/>
        <v>548</v>
      </c>
      <c r="H51" s="8">
        <f t="shared" si="2"/>
        <v>-16.666666666666664</v>
      </c>
      <c r="I51" s="8">
        <f t="shared" si="3"/>
        <v>-23.52941176470588</v>
      </c>
      <c r="J51" s="9">
        <f t="shared" si="4"/>
        <v>-16.843702579666161</v>
      </c>
    </row>
    <row r="52" spans="1:10" x14ac:dyDescent="0.25">
      <c r="A52" s="10" t="s">
        <v>45</v>
      </c>
      <c r="B52" s="3">
        <v>927</v>
      </c>
      <c r="C52" s="3">
        <v>68</v>
      </c>
      <c r="D52" s="3">
        <f t="shared" si="0"/>
        <v>995</v>
      </c>
      <c r="E52" s="3">
        <v>962</v>
      </c>
      <c r="F52" s="3">
        <v>52</v>
      </c>
      <c r="G52" s="3">
        <f t="shared" si="1"/>
        <v>1014</v>
      </c>
      <c r="H52" s="4">
        <f t="shared" si="2"/>
        <v>3.7756202804746493</v>
      </c>
      <c r="I52" s="4">
        <f t="shared" si="3"/>
        <v>-23.52941176470588</v>
      </c>
      <c r="J52" s="5">
        <f t="shared" si="4"/>
        <v>1.9095477386934674</v>
      </c>
    </row>
    <row r="53" spans="1:10" x14ac:dyDescent="0.25">
      <c r="A53" s="6" t="s">
        <v>46</v>
      </c>
      <c r="B53" s="7">
        <v>591</v>
      </c>
      <c r="C53" s="7">
        <v>0</v>
      </c>
      <c r="D53" s="7">
        <f t="shared" si="0"/>
        <v>591</v>
      </c>
      <c r="E53" s="7">
        <v>462</v>
      </c>
      <c r="F53" s="7">
        <v>0</v>
      </c>
      <c r="G53" s="7">
        <f t="shared" si="1"/>
        <v>462</v>
      </c>
      <c r="H53" s="8">
        <f t="shared" si="2"/>
        <v>-21.82741116751269</v>
      </c>
      <c r="I53" s="8">
        <f t="shared" si="3"/>
        <v>0</v>
      </c>
      <c r="J53" s="9">
        <f t="shared" si="4"/>
        <v>-21.82741116751269</v>
      </c>
    </row>
    <row r="54" spans="1:10" x14ac:dyDescent="0.25">
      <c r="A54" s="10" t="s">
        <v>72</v>
      </c>
      <c r="B54" s="3">
        <v>86</v>
      </c>
      <c r="C54" s="3">
        <v>110</v>
      </c>
      <c r="D54" s="3">
        <f t="shared" si="0"/>
        <v>196</v>
      </c>
      <c r="E54" s="3">
        <v>89</v>
      </c>
      <c r="F54" s="3">
        <v>215</v>
      </c>
      <c r="G54" s="3">
        <f t="shared" si="1"/>
        <v>304</v>
      </c>
      <c r="H54" s="4">
        <f t="shared" si="2"/>
        <v>3.4883720930232558</v>
      </c>
      <c r="I54" s="4">
        <f t="shared" si="3"/>
        <v>95.454545454545453</v>
      </c>
      <c r="J54" s="5">
        <f t="shared" si="4"/>
        <v>55.102040816326522</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35</v>
      </c>
      <c r="C56" s="3">
        <v>5</v>
      </c>
      <c r="D56" s="3">
        <f t="shared" si="0"/>
        <v>40</v>
      </c>
      <c r="E56" s="3">
        <v>46</v>
      </c>
      <c r="F56" s="3">
        <v>3</v>
      </c>
      <c r="G56" s="3">
        <f>+E56+F56</f>
        <v>49</v>
      </c>
      <c r="H56" s="4">
        <f t="shared" si="2"/>
        <v>31.428571428571427</v>
      </c>
      <c r="I56" s="4">
        <f t="shared" si="3"/>
        <v>-40</v>
      </c>
      <c r="J56" s="5">
        <f t="shared" si="4"/>
        <v>22.5</v>
      </c>
    </row>
    <row r="57" spans="1:10" x14ac:dyDescent="0.25">
      <c r="A57" s="6" t="s">
        <v>49</v>
      </c>
      <c r="B57" s="7">
        <v>1982</v>
      </c>
      <c r="C57" s="7">
        <v>3</v>
      </c>
      <c r="D57" s="7">
        <f t="shared" si="0"/>
        <v>1985</v>
      </c>
      <c r="E57" s="7">
        <v>1851</v>
      </c>
      <c r="F57" s="7">
        <v>8</v>
      </c>
      <c r="G57" s="7">
        <f t="shared" si="1"/>
        <v>1859</v>
      </c>
      <c r="H57" s="8">
        <f t="shared" si="2"/>
        <v>-6.609485368314834</v>
      </c>
      <c r="I57" s="8">
        <f t="shared" si="3"/>
        <v>166.66666666666669</v>
      </c>
      <c r="J57" s="9">
        <f t="shared" si="4"/>
        <v>-6.3476070528967252</v>
      </c>
    </row>
    <row r="58" spans="1:10" x14ac:dyDescent="0.25">
      <c r="A58" s="10" t="s">
        <v>58</v>
      </c>
      <c r="B58" s="3">
        <v>97</v>
      </c>
      <c r="C58" s="3">
        <v>39</v>
      </c>
      <c r="D58" s="3">
        <f t="shared" si="0"/>
        <v>136</v>
      </c>
      <c r="E58" s="3">
        <v>69</v>
      </c>
      <c r="F58" s="3">
        <v>42</v>
      </c>
      <c r="G58" s="3">
        <f t="shared" si="1"/>
        <v>111</v>
      </c>
      <c r="H58" s="4">
        <f t="shared" si="2"/>
        <v>-28.865979381443296</v>
      </c>
      <c r="I58" s="4">
        <f t="shared" si="3"/>
        <v>7.6923076923076925</v>
      </c>
      <c r="J58" s="5">
        <f t="shared" si="4"/>
        <v>-18.382352941176471</v>
      </c>
    </row>
    <row r="59" spans="1:10" x14ac:dyDescent="0.25">
      <c r="A59" s="6" t="s">
        <v>59</v>
      </c>
      <c r="B59" s="7">
        <v>0</v>
      </c>
      <c r="C59" s="7">
        <v>0</v>
      </c>
      <c r="D59" s="7">
        <f t="shared" si="0"/>
        <v>0</v>
      </c>
      <c r="E59" s="7">
        <v>12</v>
      </c>
      <c r="F59" s="7">
        <v>0</v>
      </c>
      <c r="G59" s="7">
        <f t="shared" si="1"/>
        <v>12</v>
      </c>
      <c r="H59" s="8">
        <f t="shared" si="2"/>
        <v>0</v>
      </c>
      <c r="I59" s="8">
        <f t="shared" si="3"/>
        <v>0</v>
      </c>
      <c r="J59" s="9">
        <f t="shared" si="4"/>
        <v>0</v>
      </c>
    </row>
    <row r="60" spans="1:10" x14ac:dyDescent="0.25">
      <c r="A60" s="11" t="s">
        <v>50</v>
      </c>
      <c r="B60" s="22">
        <f>+B61-SUM(B6+B10+B32+B20+B58+B59+B5)</f>
        <v>104226</v>
      </c>
      <c r="C60" s="22">
        <f t="shared" ref="C60:G60" si="5">+C61-SUM(C6+C10+C32+C20+C58+C59+C5)</f>
        <v>357988</v>
      </c>
      <c r="D60" s="22">
        <f t="shared" si="5"/>
        <v>462214</v>
      </c>
      <c r="E60" s="22">
        <f t="shared" si="5"/>
        <v>71991</v>
      </c>
      <c r="F60" s="22">
        <f t="shared" si="5"/>
        <v>135240</v>
      </c>
      <c r="G60" s="22">
        <f t="shared" si="5"/>
        <v>207231</v>
      </c>
      <c r="H60" s="23">
        <f>+IFERROR(((E60-B60)/B60)*100,0)</f>
        <v>-30.927983420643599</v>
      </c>
      <c r="I60" s="23">
        <f t="shared" si="3"/>
        <v>-62.222197392091353</v>
      </c>
      <c r="J60" s="23">
        <f t="shared" si="4"/>
        <v>-55.165572656821304</v>
      </c>
    </row>
    <row r="61" spans="1:10" x14ac:dyDescent="0.25">
      <c r="A61" s="14" t="s">
        <v>51</v>
      </c>
      <c r="B61" s="24">
        <f>SUM(B4:B59)</f>
        <v>130083</v>
      </c>
      <c r="C61" s="24">
        <f t="shared" ref="C61:F61" si="6">SUM(C4:C59)</f>
        <v>393367</v>
      </c>
      <c r="D61" s="24">
        <f t="shared" si="6"/>
        <v>523450</v>
      </c>
      <c r="E61" s="24">
        <f t="shared" si="6"/>
        <v>118022</v>
      </c>
      <c r="F61" s="24">
        <f t="shared" si="6"/>
        <v>419921</v>
      </c>
      <c r="G61" s="24">
        <f>SUM(G4:G59)</f>
        <v>537943</v>
      </c>
      <c r="H61" s="25">
        <f>+IFERROR(((E61-B61)/B61)*100,0)</f>
        <v>-9.2717726374699225</v>
      </c>
      <c r="I61" s="25">
        <f t="shared" ref="I61" si="7">+IFERROR(((F61-C61)/C61)*100,0)</f>
        <v>6.7504391573263645</v>
      </c>
      <c r="J61" s="25">
        <f t="shared" ref="J61" si="8">+IFERROR(((G61-D61)/D61)*100,0)</f>
        <v>2.7687458209953197</v>
      </c>
    </row>
    <row r="62" spans="1:10" x14ac:dyDescent="0.25">
      <c r="A62" s="26"/>
      <c r="B62" s="27"/>
      <c r="C62" s="27"/>
      <c r="D62" s="27"/>
      <c r="E62" s="27"/>
      <c r="F62" s="27"/>
      <c r="G62" s="27"/>
      <c r="H62" s="27"/>
      <c r="I62" s="27"/>
      <c r="J62" s="28"/>
    </row>
    <row r="63" spans="1:10" x14ac:dyDescent="0.25">
      <c r="A63" s="26" t="s">
        <v>67</v>
      </c>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45.75" customHeight="1" x14ac:dyDescent="0.25">
      <c r="A65" s="50" t="s">
        <v>73</v>
      </c>
      <c r="B65" s="50"/>
      <c r="C65" s="50"/>
      <c r="D65" s="50"/>
      <c r="E65" s="50"/>
      <c r="F65" s="50"/>
      <c r="G65" s="50"/>
      <c r="H65" s="50"/>
      <c r="I65" s="50"/>
      <c r="J65" s="50"/>
    </row>
    <row r="66" spans="1:10" x14ac:dyDescent="0.25">
      <c r="A66" s="43" t="s">
        <v>74</v>
      </c>
    </row>
    <row r="67" spans="1:10" x14ac:dyDescent="0.25">
      <c r="B67" s="38"/>
      <c r="C67" s="38"/>
      <c r="D67" s="38"/>
      <c r="E67" s="38"/>
      <c r="F67" s="38"/>
      <c r="G67" s="38"/>
    </row>
    <row r="68" spans="1:10" x14ac:dyDescent="0.25">
      <c r="B68" s="38"/>
      <c r="C68" s="38"/>
      <c r="D68" s="38"/>
      <c r="E68" s="38"/>
      <c r="F68" s="38"/>
      <c r="G68" s="38"/>
    </row>
    <row r="69" spans="1:10" x14ac:dyDescent="0.25">
      <c r="B69" s="38"/>
      <c r="C69" s="38"/>
      <c r="D69" s="38"/>
      <c r="E69" s="38"/>
      <c r="F69" s="38"/>
      <c r="G69" s="38"/>
    </row>
  </sheetData>
  <mergeCells count="6">
    <mergeCell ref="A65:J65"/>
    <mergeCell ref="A1:J1"/>
    <mergeCell ref="A2:A3"/>
    <mergeCell ref="B2:D2"/>
    <mergeCell ref="E2:G2"/>
    <mergeCell ref="H2:J2"/>
  </mergeCells>
  <conditionalFormatting sqref="H8:J59">
    <cfRule type="cellIs" dxfId="5" priority="1" operator="equal">
      <formula>0</formula>
    </cfRule>
  </conditionalFormatting>
  <conditionalFormatting sqref="H4:J5">
    <cfRule type="cellIs" dxfId="4" priority="5" operator="equal">
      <formula>0</formula>
    </cfRule>
  </conditionalFormatting>
  <conditionalFormatting sqref="B4:G5">
    <cfRule type="cellIs" dxfId="3" priority="6" operator="equal">
      <formula>0</formula>
    </cfRule>
  </conditionalFormatting>
  <conditionalFormatting sqref="B6:G7">
    <cfRule type="cellIs" dxfId="2" priority="4" operator="equal">
      <formula>0</formula>
    </cfRule>
  </conditionalFormatting>
  <conditionalFormatting sqref="H6:J7">
    <cfRule type="cellIs" dxfId="1" priority="3" operator="equal">
      <formula>0</formula>
    </cfRule>
  </conditionalFormatting>
  <conditionalFormatting sqref="B8:G59">
    <cfRule type="cellIs" dxfId="0"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G56 D5 G5"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4EBF82-C6CC-4E0D-877F-02FD5C5716EA}"/>
</file>

<file path=customXml/itemProps2.xml><?xml version="1.0" encoding="utf-8"?>
<ds:datastoreItem xmlns:ds="http://schemas.openxmlformats.org/officeDocument/2006/customXml" ds:itemID="{977B182C-7456-4FB6-9015-F88F9A7FB270}"/>
</file>

<file path=customXml/itemProps3.xml><?xml version="1.0" encoding="utf-8"?>
<ds:datastoreItem xmlns:ds="http://schemas.openxmlformats.org/officeDocument/2006/customXml" ds:itemID="{EE84190E-83B4-4A8E-8BDB-F460AB6CB5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1</vt:i4>
      </vt:variant>
    </vt:vector>
  </HeadingPairs>
  <TitlesOfParts>
    <vt:vector size="5" baseType="lpstr">
      <vt:lpstr>TÜM UÇAK</vt:lpstr>
      <vt:lpstr>YOLCU</vt:lpstr>
      <vt:lpstr>TİCARİ UÇAK</vt:lpstr>
      <vt:lpstr>YÜK </vt:lpstr>
      <vt:lpstr>'TÜM UÇAK'!Yazdırma_Alanı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Sevil KAPLAN</dc:creator>
  <cp:lastModifiedBy>Sevil KAPLAN</cp:lastModifiedBy>
  <cp:lastPrinted>2020-03-05T07:42:20Z</cp:lastPrinted>
  <dcterms:created xsi:type="dcterms:W3CDTF">2017-03-06T11:35:15Z</dcterms:created>
  <dcterms:modified xsi:type="dcterms:W3CDTF">2020-03-05T07:51:15Z</dcterms:modified>
</cp:coreProperties>
</file>