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DHMİ\4'lü Tablo\2020\3 MART\"/>
    </mc:Choice>
  </mc:AlternateContent>
  <bookViews>
    <workbookView xWindow="0" yWindow="0" windowWidth="20490" windowHeight="7635"/>
  </bookViews>
  <sheets>
    <sheet name="TÜM UÇAK" sheetId="1" r:id="rId1"/>
    <sheet name="YOLCU" sheetId="2" r:id="rId2"/>
    <sheet name="TİCARİ UÇAK" sheetId="3" r:id="rId3"/>
    <sheet name="YÜK " sheetId="4" r:id="rId4"/>
  </sheets>
  <definedNames>
    <definedName name="_xlnm.Print_Area" localSheetId="0">'TÜM UÇAK'!$A$1:$J$67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1" i="1" l="1"/>
  <c r="E60" i="1" s="1"/>
  <c r="I28" i="2" l="1"/>
  <c r="I11" i="1" l="1"/>
  <c r="D5" i="1" l="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4" i="1"/>
  <c r="G4" i="1" l="1"/>
  <c r="G5" i="4" l="1"/>
  <c r="D5" i="4"/>
  <c r="G5" i="3"/>
  <c r="D5" i="3"/>
  <c r="G5" i="2"/>
  <c r="D5" i="2"/>
  <c r="G5" i="1"/>
  <c r="G56" i="4" l="1"/>
  <c r="I51" i="1" l="1"/>
  <c r="G56" i="3" l="1"/>
  <c r="G56" i="2"/>
  <c r="G64" i="2"/>
  <c r="D64" i="2"/>
  <c r="H64" i="2" l="1"/>
  <c r="J62" i="2"/>
  <c r="J63" i="2"/>
  <c r="H62" i="1"/>
  <c r="H6" i="4" l="1"/>
  <c r="I6" i="4"/>
  <c r="H7" i="4"/>
  <c r="I7" i="4"/>
  <c r="H8" i="4"/>
  <c r="I8" i="4"/>
  <c r="H9" i="4"/>
  <c r="I9" i="4"/>
  <c r="H10" i="4"/>
  <c r="I10" i="4"/>
  <c r="H11" i="4"/>
  <c r="I11" i="4"/>
  <c r="H12" i="4"/>
  <c r="I12" i="4"/>
  <c r="H13" i="4"/>
  <c r="I13" i="4"/>
  <c r="H14" i="4"/>
  <c r="I14" i="4"/>
  <c r="H15" i="4"/>
  <c r="I15" i="4"/>
  <c r="H16" i="4"/>
  <c r="I16" i="4"/>
  <c r="H17" i="4"/>
  <c r="I17" i="4"/>
  <c r="H18" i="4"/>
  <c r="I18" i="4"/>
  <c r="H19" i="4"/>
  <c r="I19" i="4"/>
  <c r="H20" i="4"/>
  <c r="I20" i="4"/>
  <c r="J20" i="4"/>
  <c r="H21" i="4"/>
  <c r="I21" i="4"/>
  <c r="H22" i="4"/>
  <c r="I22" i="4"/>
  <c r="J22" i="4"/>
  <c r="H23" i="4"/>
  <c r="I23" i="4"/>
  <c r="H24" i="4"/>
  <c r="I24" i="4"/>
  <c r="H25" i="4"/>
  <c r="I25" i="4"/>
  <c r="H26" i="4"/>
  <c r="I26" i="4"/>
  <c r="H27" i="4"/>
  <c r="I27" i="4"/>
  <c r="H28" i="4"/>
  <c r="I28" i="4"/>
  <c r="H29" i="4"/>
  <c r="I29" i="4"/>
  <c r="H30" i="4"/>
  <c r="I30" i="4"/>
  <c r="H31" i="4"/>
  <c r="I31" i="4"/>
  <c r="H32" i="4"/>
  <c r="I32" i="4"/>
  <c r="H33" i="4"/>
  <c r="I33" i="4"/>
  <c r="H34" i="4"/>
  <c r="I34" i="4"/>
  <c r="H35" i="4"/>
  <c r="I35" i="4"/>
  <c r="H36" i="4"/>
  <c r="I36" i="4"/>
  <c r="H37" i="4"/>
  <c r="I37" i="4"/>
  <c r="H38" i="4"/>
  <c r="I38" i="4"/>
  <c r="H39" i="4"/>
  <c r="I39" i="4"/>
  <c r="H40" i="4"/>
  <c r="I40" i="4"/>
  <c r="H41" i="4"/>
  <c r="I41" i="4"/>
  <c r="H42" i="4"/>
  <c r="I42" i="4"/>
  <c r="H43" i="4"/>
  <c r="I43" i="4"/>
  <c r="H44" i="4"/>
  <c r="I44" i="4"/>
  <c r="H45" i="4"/>
  <c r="I45" i="4"/>
  <c r="H46" i="4"/>
  <c r="I46" i="4"/>
  <c r="H47" i="4"/>
  <c r="I47" i="4"/>
  <c r="H48" i="4"/>
  <c r="I48" i="4"/>
  <c r="H49" i="4"/>
  <c r="I49" i="4"/>
  <c r="H50" i="4"/>
  <c r="I50" i="4"/>
  <c r="H51" i="4"/>
  <c r="I51" i="4"/>
  <c r="H52" i="4"/>
  <c r="I52" i="4"/>
  <c r="H53" i="4"/>
  <c r="I53" i="4"/>
  <c r="H54" i="4"/>
  <c r="I54" i="4"/>
  <c r="H55" i="4"/>
  <c r="I55" i="4"/>
  <c r="H56" i="4"/>
  <c r="I56" i="4"/>
  <c r="H57" i="4"/>
  <c r="I57" i="4"/>
  <c r="H58" i="4"/>
  <c r="I58" i="4"/>
  <c r="H59" i="4"/>
  <c r="I59" i="4"/>
  <c r="H6" i="3"/>
  <c r="I6" i="3"/>
  <c r="H7" i="3"/>
  <c r="I7" i="3"/>
  <c r="H8" i="3"/>
  <c r="I8" i="3"/>
  <c r="H9" i="3"/>
  <c r="I9" i="3"/>
  <c r="H10" i="3"/>
  <c r="I10" i="3"/>
  <c r="H11" i="3"/>
  <c r="I11" i="3"/>
  <c r="H12" i="3"/>
  <c r="I12" i="3"/>
  <c r="H13" i="3"/>
  <c r="I13" i="3"/>
  <c r="H14" i="3"/>
  <c r="I14" i="3"/>
  <c r="H15" i="3"/>
  <c r="I15" i="3"/>
  <c r="H16" i="3"/>
  <c r="I16" i="3"/>
  <c r="H17" i="3"/>
  <c r="I17" i="3"/>
  <c r="H18" i="3"/>
  <c r="I18" i="3"/>
  <c r="H19" i="3"/>
  <c r="I19" i="3"/>
  <c r="H20" i="3"/>
  <c r="I20" i="3"/>
  <c r="J20" i="3"/>
  <c r="H21" i="3"/>
  <c r="I21" i="3"/>
  <c r="H22" i="3"/>
  <c r="I22" i="3"/>
  <c r="J22" i="3"/>
  <c r="H23" i="3"/>
  <c r="I23" i="3"/>
  <c r="H24" i="3"/>
  <c r="I24" i="3"/>
  <c r="H25" i="3"/>
  <c r="I25" i="3"/>
  <c r="H26" i="3"/>
  <c r="I26" i="3"/>
  <c r="H27" i="3"/>
  <c r="I27" i="3"/>
  <c r="H28" i="3"/>
  <c r="I28" i="3"/>
  <c r="H29" i="3"/>
  <c r="I29" i="3"/>
  <c r="H30" i="3"/>
  <c r="I30"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49" i="3"/>
  <c r="I49" i="3"/>
  <c r="H50" i="3"/>
  <c r="I50" i="3"/>
  <c r="H51" i="3"/>
  <c r="I51" i="3"/>
  <c r="H52" i="3"/>
  <c r="I52" i="3"/>
  <c r="H53" i="3"/>
  <c r="I53" i="3"/>
  <c r="H54" i="3"/>
  <c r="I54" i="3"/>
  <c r="H55" i="3"/>
  <c r="I55" i="3"/>
  <c r="H56" i="3"/>
  <c r="I56" i="3"/>
  <c r="H57" i="3"/>
  <c r="I57" i="3"/>
  <c r="H58" i="3"/>
  <c r="I58" i="3"/>
  <c r="H59" i="3"/>
  <c r="I59" i="3"/>
  <c r="I6" i="2"/>
  <c r="I7" i="2"/>
  <c r="I8" i="2"/>
  <c r="I9" i="2"/>
  <c r="I10" i="2"/>
  <c r="I11" i="2"/>
  <c r="I12" i="2"/>
  <c r="I13" i="2"/>
  <c r="I14" i="2"/>
  <c r="I15" i="2"/>
  <c r="I16" i="2"/>
  <c r="I17" i="2"/>
  <c r="I18" i="2"/>
  <c r="I19" i="2"/>
  <c r="I20" i="2"/>
  <c r="J20" i="2"/>
  <c r="I21" i="2"/>
  <c r="I22" i="2"/>
  <c r="J22" i="2"/>
  <c r="I23" i="2"/>
  <c r="I24" i="2"/>
  <c r="I25" i="2"/>
  <c r="I26" i="2"/>
  <c r="I27" i="2"/>
  <c r="J27"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I6" i="1" l="1"/>
  <c r="I7" i="1"/>
  <c r="I8" i="1"/>
  <c r="I9" i="1"/>
  <c r="I10"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2" i="1"/>
  <c r="I53" i="1"/>
  <c r="I54" i="1"/>
  <c r="I55" i="1"/>
  <c r="I56" i="1"/>
  <c r="I57" i="1"/>
  <c r="I58" i="1"/>
  <c r="I59"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D21" i="4" l="1"/>
  <c r="D23" i="4"/>
  <c r="D24" i="4"/>
  <c r="D25" i="4"/>
  <c r="D26" i="4"/>
  <c r="D28" i="4"/>
  <c r="D29" i="4"/>
  <c r="D30" i="4"/>
  <c r="D31" i="4"/>
  <c r="D32" i="4"/>
  <c r="D33" i="4"/>
  <c r="G21" i="3"/>
  <c r="G21" i="2"/>
  <c r="D28" i="2"/>
  <c r="D29" i="2"/>
  <c r="D30" i="2"/>
  <c r="D31" i="2"/>
  <c r="D32" i="2"/>
  <c r="D33" i="2"/>
  <c r="D21" i="2"/>
  <c r="G40" i="1"/>
  <c r="G38" i="1"/>
  <c r="G36" i="1"/>
  <c r="J36" i="1" s="1"/>
  <c r="G32" i="1"/>
  <c r="G30" i="1"/>
  <c r="G28" i="1"/>
  <c r="G24" i="1"/>
  <c r="G22" i="1"/>
  <c r="G20" i="1"/>
  <c r="G16" i="1"/>
  <c r="J16" i="1" s="1"/>
  <c r="G14" i="1"/>
  <c r="J14" i="1" s="1"/>
  <c r="G12" i="1"/>
  <c r="G8" i="1"/>
  <c r="G6" i="1"/>
  <c r="G7" i="1"/>
  <c r="G9" i="1"/>
  <c r="G10" i="1"/>
  <c r="G11" i="1"/>
  <c r="G13" i="1"/>
  <c r="G15" i="1"/>
  <c r="G17" i="1"/>
  <c r="G18" i="1"/>
  <c r="G19" i="1"/>
  <c r="G21" i="1"/>
  <c r="G23" i="1"/>
  <c r="G25" i="1"/>
  <c r="G26" i="1"/>
  <c r="G27" i="1"/>
  <c r="G29" i="1"/>
  <c r="G31" i="1"/>
  <c r="G33" i="1"/>
  <c r="G34" i="1"/>
  <c r="G35" i="1"/>
  <c r="G37" i="1"/>
  <c r="G39" i="1"/>
  <c r="G41" i="1"/>
  <c r="G42" i="1"/>
  <c r="G43" i="1"/>
  <c r="G44" i="1"/>
  <c r="G45" i="1"/>
  <c r="G46" i="1"/>
  <c r="G47" i="1"/>
  <c r="G48" i="1"/>
  <c r="G49" i="1"/>
  <c r="G50" i="1"/>
  <c r="G51" i="1"/>
  <c r="G52" i="1"/>
  <c r="G53" i="1"/>
  <c r="G54" i="1"/>
  <c r="G55" i="1"/>
  <c r="G56" i="1"/>
  <c r="G57" i="1"/>
  <c r="G58" i="1"/>
  <c r="G59" i="1"/>
  <c r="J39" i="1" l="1"/>
  <c r="J25" i="1"/>
  <c r="J35" i="1"/>
  <c r="J21" i="1"/>
  <c r="J12" i="1"/>
  <c r="J7" i="1"/>
  <c r="J24" i="1"/>
  <c r="J18" i="1"/>
  <c r="J21" i="2"/>
  <c r="J28" i="1"/>
  <c r="J40" i="1"/>
  <c r="J19" i="1"/>
  <c r="J9" i="1"/>
  <c r="J20" i="1"/>
  <c r="J37" i="1"/>
  <c r="J23" i="1"/>
  <c r="J8" i="1"/>
  <c r="J58" i="1"/>
  <c r="J56" i="1"/>
  <c r="J54" i="1"/>
  <c r="J52" i="1"/>
  <c r="J50" i="1"/>
  <c r="J48" i="1"/>
  <c r="J46" i="1"/>
  <c r="J44" i="1"/>
  <c r="J42" i="1"/>
  <c r="J33" i="1"/>
  <c r="J29" i="1"/>
  <c r="J15" i="1"/>
  <c r="J11" i="1"/>
  <c r="J6" i="1"/>
  <c r="J22" i="1"/>
  <c r="J30" i="1"/>
  <c r="J38" i="1"/>
  <c r="J32" i="1"/>
  <c r="J59" i="1"/>
  <c r="J57" i="1"/>
  <c r="J55" i="1"/>
  <c r="J53" i="1"/>
  <c r="J51" i="1"/>
  <c r="J49" i="1"/>
  <c r="J47" i="1"/>
  <c r="J45" i="1"/>
  <c r="J43" i="1"/>
  <c r="J41" i="1"/>
  <c r="J31" i="1"/>
  <c r="J27" i="1"/>
  <c r="J17" i="1"/>
  <c r="J13" i="1"/>
  <c r="J10" i="1"/>
  <c r="J26" i="1"/>
  <c r="J34" i="1"/>
  <c r="D33" i="3"/>
  <c r="G21" i="4" l="1"/>
  <c r="J21" i="4" s="1"/>
  <c r="G23" i="4"/>
  <c r="J23" i="4" s="1"/>
  <c r="G24" i="4"/>
  <c r="J24" i="4" s="1"/>
  <c r="G25" i="4"/>
  <c r="J25" i="4" s="1"/>
  <c r="G26" i="4"/>
  <c r="J26" i="4" s="1"/>
  <c r="G27" i="4"/>
  <c r="J27" i="4" s="1"/>
  <c r="G28" i="4"/>
  <c r="J28" i="4" s="1"/>
  <c r="G29" i="4"/>
  <c r="J29" i="4" s="1"/>
  <c r="G30" i="4"/>
  <c r="J30" i="4" s="1"/>
  <c r="G31" i="4"/>
  <c r="J31" i="4" s="1"/>
  <c r="G32" i="4"/>
  <c r="J32" i="4" s="1"/>
  <c r="G33" i="4"/>
  <c r="J33" i="4" s="1"/>
  <c r="G34" i="4"/>
  <c r="G35" i="4"/>
  <c r="G36" i="4"/>
  <c r="G37" i="4"/>
  <c r="J37" i="4" s="1"/>
  <c r="G38" i="4"/>
  <c r="G39" i="4"/>
  <c r="G40" i="4"/>
  <c r="G41" i="4"/>
  <c r="G42" i="4"/>
  <c r="G43" i="4"/>
  <c r="G44" i="4"/>
  <c r="G45" i="4"/>
  <c r="J45" i="4" s="1"/>
  <c r="G46" i="4"/>
  <c r="G47" i="4"/>
  <c r="G48" i="4"/>
  <c r="G49" i="4"/>
  <c r="G50" i="4"/>
  <c r="G51" i="4"/>
  <c r="G52" i="4"/>
  <c r="G53" i="4"/>
  <c r="J53" i="4" s="1"/>
  <c r="G54" i="4"/>
  <c r="G55" i="4"/>
  <c r="D19" i="4"/>
  <c r="D34" i="4"/>
  <c r="D35" i="4"/>
  <c r="D36" i="4"/>
  <c r="D37" i="4"/>
  <c r="D38" i="4"/>
  <c r="D39" i="4"/>
  <c r="D40" i="4"/>
  <c r="D41" i="4"/>
  <c r="D42" i="4"/>
  <c r="D43" i="4"/>
  <c r="D44" i="4"/>
  <c r="D45" i="4"/>
  <c r="D46" i="4"/>
  <c r="D47" i="4"/>
  <c r="D48" i="4"/>
  <c r="D49" i="4"/>
  <c r="D50" i="4"/>
  <c r="D51" i="4"/>
  <c r="D52" i="4"/>
  <c r="D53" i="4"/>
  <c r="D54" i="4"/>
  <c r="D55" i="4"/>
  <c r="D56" i="4"/>
  <c r="J56" i="4" s="1"/>
  <c r="D57" i="4"/>
  <c r="D58" i="4"/>
  <c r="D59" i="4"/>
  <c r="J49" i="4" l="1"/>
  <c r="J41" i="4"/>
  <c r="J55" i="4"/>
  <c r="J51" i="4"/>
  <c r="J47" i="4"/>
  <c r="J43" i="4"/>
  <c r="J39" i="4"/>
  <c r="J35" i="4"/>
  <c r="J54" i="4"/>
  <c r="J50" i="4"/>
  <c r="J46" i="4"/>
  <c r="J42" i="4"/>
  <c r="J38" i="4"/>
  <c r="J34" i="4"/>
  <c r="J52" i="4"/>
  <c r="J48" i="4"/>
  <c r="J44" i="4"/>
  <c r="J40" i="4"/>
  <c r="J36" i="4"/>
  <c r="G6" i="4"/>
  <c r="G7" i="4"/>
  <c r="G8" i="4"/>
  <c r="G9" i="4"/>
  <c r="G10" i="4"/>
  <c r="G11" i="4"/>
  <c r="G12" i="4"/>
  <c r="G13" i="4"/>
  <c r="G14" i="4"/>
  <c r="G15" i="4"/>
  <c r="G16" i="4"/>
  <c r="G17" i="4"/>
  <c r="G18" i="4"/>
  <c r="G19" i="4"/>
  <c r="J19" i="4" s="1"/>
  <c r="G57" i="4"/>
  <c r="J57" i="4" s="1"/>
  <c r="G58" i="4"/>
  <c r="J58" i="4" s="1"/>
  <c r="G59" i="4"/>
  <c r="J59" i="4" s="1"/>
  <c r="G4" i="4"/>
  <c r="D6" i="4"/>
  <c r="D7" i="4"/>
  <c r="D8" i="4"/>
  <c r="D9" i="4"/>
  <c r="D10" i="4"/>
  <c r="D11" i="4"/>
  <c r="D12" i="4"/>
  <c r="D13" i="4"/>
  <c r="D14" i="4"/>
  <c r="D15" i="4"/>
  <c r="D16" i="4"/>
  <c r="D17" i="4"/>
  <c r="D18" i="4"/>
  <c r="D4" i="4"/>
  <c r="G59" i="3"/>
  <c r="G58" i="3"/>
  <c r="G57" i="3"/>
  <c r="G55" i="3"/>
  <c r="G54" i="3"/>
  <c r="G53" i="3"/>
  <c r="G52" i="3"/>
  <c r="G51" i="3"/>
  <c r="G50" i="3"/>
  <c r="G49" i="3"/>
  <c r="G48" i="3"/>
  <c r="G47" i="3"/>
  <c r="G46" i="3"/>
  <c r="G45" i="3"/>
  <c r="G44" i="3"/>
  <c r="G43" i="3"/>
  <c r="G42" i="3"/>
  <c r="G41" i="3"/>
  <c r="G40" i="3"/>
  <c r="G39" i="3"/>
  <c r="G38" i="3"/>
  <c r="G37" i="3"/>
  <c r="G36" i="3"/>
  <c r="G35" i="3"/>
  <c r="G34" i="3"/>
  <c r="G33" i="3"/>
  <c r="J33" i="3" s="1"/>
  <c r="G32" i="3"/>
  <c r="G31" i="3"/>
  <c r="G30" i="3"/>
  <c r="G29" i="3"/>
  <c r="G28" i="3"/>
  <c r="G27" i="3"/>
  <c r="J27" i="3" s="1"/>
  <c r="G26" i="3"/>
  <c r="G25" i="3"/>
  <c r="G24" i="3"/>
  <c r="G23" i="3"/>
  <c r="G19" i="3"/>
  <c r="G18" i="3"/>
  <c r="G17" i="3"/>
  <c r="G16" i="3"/>
  <c r="G15" i="3"/>
  <c r="G14" i="3"/>
  <c r="G13" i="3"/>
  <c r="G12" i="3"/>
  <c r="G11" i="3"/>
  <c r="G10" i="3"/>
  <c r="G9" i="3"/>
  <c r="G8" i="3"/>
  <c r="G7" i="3"/>
  <c r="G6" i="3"/>
  <c r="G4" i="3"/>
  <c r="D6" i="3"/>
  <c r="D7" i="3"/>
  <c r="D8" i="3"/>
  <c r="D9" i="3"/>
  <c r="D10" i="3"/>
  <c r="D11" i="3"/>
  <c r="D12" i="3"/>
  <c r="D13" i="3"/>
  <c r="D14" i="3"/>
  <c r="D15" i="3"/>
  <c r="D16" i="3"/>
  <c r="D17" i="3"/>
  <c r="D18" i="3"/>
  <c r="D19" i="3"/>
  <c r="D21" i="3"/>
  <c r="J21" i="3" s="1"/>
  <c r="D23" i="3"/>
  <c r="D24" i="3"/>
  <c r="D25" i="3"/>
  <c r="D26" i="3"/>
  <c r="D28" i="3"/>
  <c r="D29" i="3"/>
  <c r="D30" i="3"/>
  <c r="D31" i="3"/>
  <c r="D32" i="3"/>
  <c r="D34" i="3"/>
  <c r="D35" i="3"/>
  <c r="D36" i="3"/>
  <c r="D37" i="3"/>
  <c r="D38" i="3"/>
  <c r="D39" i="3"/>
  <c r="D40" i="3"/>
  <c r="D41" i="3"/>
  <c r="D42" i="3"/>
  <c r="D43" i="3"/>
  <c r="D44" i="3"/>
  <c r="D45" i="3"/>
  <c r="D46" i="3"/>
  <c r="D47" i="3"/>
  <c r="D48" i="3"/>
  <c r="D49" i="3"/>
  <c r="D50" i="3"/>
  <c r="D51" i="3"/>
  <c r="D52" i="3"/>
  <c r="D53" i="3"/>
  <c r="D54" i="3"/>
  <c r="D55" i="3"/>
  <c r="D56" i="3"/>
  <c r="J56" i="3" s="1"/>
  <c r="D57" i="3"/>
  <c r="D58" i="3"/>
  <c r="D59" i="3"/>
  <c r="D4" i="3"/>
  <c r="G6" i="2"/>
  <c r="G7" i="2"/>
  <c r="G8" i="2"/>
  <c r="G9" i="2"/>
  <c r="G10" i="2"/>
  <c r="G11" i="2"/>
  <c r="G12" i="2"/>
  <c r="G13" i="2"/>
  <c r="G14" i="2"/>
  <c r="G15" i="2"/>
  <c r="G16" i="2"/>
  <c r="G17" i="2"/>
  <c r="G18" i="2"/>
  <c r="G19" i="2"/>
  <c r="G23" i="2"/>
  <c r="G24" i="2"/>
  <c r="G25" i="2"/>
  <c r="G26" i="2"/>
  <c r="G28" i="2"/>
  <c r="J28" i="2" s="1"/>
  <c r="G29" i="2"/>
  <c r="J29" i="2" s="1"/>
  <c r="G30" i="2"/>
  <c r="J30" i="2" s="1"/>
  <c r="G31" i="2"/>
  <c r="J31" i="2" s="1"/>
  <c r="G32" i="2"/>
  <c r="J32" i="2" s="1"/>
  <c r="G33" i="2"/>
  <c r="J33" i="2" s="1"/>
  <c r="G34" i="2"/>
  <c r="G35" i="2"/>
  <c r="G36" i="2"/>
  <c r="G37" i="2"/>
  <c r="G38" i="2"/>
  <c r="G39" i="2"/>
  <c r="G40" i="2"/>
  <c r="G41" i="2"/>
  <c r="G42" i="2"/>
  <c r="G43" i="2"/>
  <c r="G44" i="2"/>
  <c r="G45" i="2"/>
  <c r="G46" i="2"/>
  <c r="G47" i="2"/>
  <c r="G48" i="2"/>
  <c r="G49" i="2"/>
  <c r="G50" i="2"/>
  <c r="G51" i="2"/>
  <c r="G52" i="2"/>
  <c r="G53" i="2"/>
  <c r="G54" i="2"/>
  <c r="G55" i="2"/>
  <c r="G57" i="2"/>
  <c r="G58" i="2"/>
  <c r="G59" i="2"/>
  <c r="G4" i="2"/>
  <c r="D6" i="2"/>
  <c r="D7" i="2"/>
  <c r="D8" i="2"/>
  <c r="D9" i="2"/>
  <c r="D10" i="2"/>
  <c r="D11" i="2"/>
  <c r="D12" i="2"/>
  <c r="D13" i="2"/>
  <c r="D14" i="2"/>
  <c r="D15" i="2"/>
  <c r="D16" i="2"/>
  <c r="D17" i="2"/>
  <c r="D18" i="2"/>
  <c r="D19" i="2"/>
  <c r="D23" i="2"/>
  <c r="D24" i="2"/>
  <c r="D25" i="2"/>
  <c r="D26" i="2"/>
  <c r="D34" i="2"/>
  <c r="D35" i="2"/>
  <c r="J35" i="2" s="1"/>
  <c r="D36" i="2"/>
  <c r="J36" i="2" s="1"/>
  <c r="D37" i="2"/>
  <c r="D38" i="2"/>
  <c r="J38" i="2" s="1"/>
  <c r="D39" i="2"/>
  <c r="D40" i="2"/>
  <c r="D41" i="2"/>
  <c r="D42" i="2"/>
  <c r="D43" i="2"/>
  <c r="D44" i="2"/>
  <c r="J44" i="2" s="1"/>
  <c r="D45" i="2"/>
  <c r="J45" i="2" s="1"/>
  <c r="D46" i="2"/>
  <c r="J46" i="2" s="1"/>
  <c r="D47" i="2"/>
  <c r="D48" i="2"/>
  <c r="D49" i="2"/>
  <c r="D50" i="2"/>
  <c r="D51" i="2"/>
  <c r="J51" i="2" s="1"/>
  <c r="D52" i="2"/>
  <c r="J52" i="2" s="1"/>
  <c r="D53" i="2"/>
  <c r="J53" i="2" s="1"/>
  <c r="D54" i="2"/>
  <c r="J54" i="2" s="1"/>
  <c r="D55" i="2"/>
  <c r="D56" i="2"/>
  <c r="J56" i="2" s="1"/>
  <c r="D57" i="2"/>
  <c r="D58" i="2"/>
  <c r="D59" i="2"/>
  <c r="D4" i="2"/>
  <c r="J48" i="2" l="1"/>
  <c r="J50" i="2"/>
  <c r="J34" i="2"/>
  <c r="J41" i="2"/>
  <c r="J42" i="2"/>
  <c r="J49" i="2"/>
  <c r="J39" i="2"/>
  <c r="J40" i="2"/>
  <c r="J47" i="2"/>
  <c r="J55" i="2"/>
  <c r="J43" i="2"/>
  <c r="J25" i="3"/>
  <c r="J18" i="4"/>
  <c r="J14" i="4"/>
  <c r="J10" i="4"/>
  <c r="J6" i="4"/>
  <c r="J17" i="4"/>
  <c r="J13" i="4"/>
  <c r="J9" i="4"/>
  <c r="J57" i="2"/>
  <c r="J26" i="2"/>
  <c r="J19" i="2"/>
  <c r="J15" i="2"/>
  <c r="J11" i="2"/>
  <c r="J7" i="2"/>
  <c r="G61" i="2"/>
  <c r="G60" i="2" s="1"/>
  <c r="J6" i="3"/>
  <c r="J10" i="3"/>
  <c r="J14" i="3"/>
  <c r="J18" i="3"/>
  <c r="J29" i="3"/>
  <c r="J37" i="3"/>
  <c r="J41" i="3"/>
  <c r="J45" i="3"/>
  <c r="J49" i="3"/>
  <c r="J53" i="3"/>
  <c r="J58" i="3"/>
  <c r="J34" i="3"/>
  <c r="J38" i="3"/>
  <c r="J42" i="3"/>
  <c r="J46" i="3"/>
  <c r="J50" i="3"/>
  <c r="J54" i="3"/>
  <c r="J23" i="3"/>
  <c r="J25" i="2"/>
  <c r="J18" i="2"/>
  <c r="J14" i="2"/>
  <c r="J10" i="2"/>
  <c r="J6" i="2"/>
  <c r="J59" i="2"/>
  <c r="J16" i="4"/>
  <c r="J12" i="4"/>
  <c r="J8" i="4"/>
  <c r="J15" i="4"/>
  <c r="J11" i="4"/>
  <c r="J7" i="4"/>
  <c r="J11" i="3"/>
  <c r="J19" i="3"/>
  <c r="J26" i="3"/>
  <c r="J8" i="3"/>
  <c r="J12" i="3"/>
  <c r="J16" i="3"/>
  <c r="J31" i="3"/>
  <c r="J35" i="3"/>
  <c r="J39" i="3"/>
  <c r="J43" i="3"/>
  <c r="J47" i="3"/>
  <c r="J51" i="3"/>
  <c r="J55" i="3"/>
  <c r="J7" i="3"/>
  <c r="J15" i="3"/>
  <c r="J30" i="3"/>
  <c r="J59" i="3"/>
  <c r="J9" i="3"/>
  <c r="J13" i="3"/>
  <c r="J17" i="3"/>
  <c r="J24" i="3"/>
  <c r="J28" i="3"/>
  <c r="J32" i="3"/>
  <c r="J36" i="3"/>
  <c r="J40" i="3"/>
  <c r="J44" i="3"/>
  <c r="J48" i="3"/>
  <c r="J52" i="3"/>
  <c r="J57" i="3"/>
  <c r="J24" i="2"/>
  <c r="J17" i="2"/>
  <c r="J13" i="2"/>
  <c r="J9" i="2"/>
  <c r="J37" i="2"/>
  <c r="J58" i="2"/>
  <c r="J23" i="2"/>
  <c r="J16" i="2"/>
  <c r="J12" i="2"/>
  <c r="J8" i="2"/>
  <c r="G61" i="4"/>
  <c r="G60" i="4" s="1"/>
  <c r="B61" i="1" l="1"/>
  <c r="B60" i="1" s="1"/>
  <c r="C61" i="1"/>
  <c r="C60" i="1" s="1"/>
  <c r="D61" i="1"/>
  <c r="D60" i="1" s="1"/>
  <c r="F61" i="1"/>
  <c r="F60" i="1" s="1"/>
  <c r="G61" i="1"/>
  <c r="G60" i="1" s="1"/>
  <c r="J61" i="1" l="1"/>
  <c r="H60" i="1"/>
  <c r="H61" i="1"/>
  <c r="I60" i="1"/>
  <c r="I61" i="1"/>
  <c r="D63" i="1"/>
  <c r="G63" i="1"/>
  <c r="J60" i="1" l="1"/>
  <c r="H63" i="1"/>
  <c r="F61" i="4"/>
  <c r="F60" i="4" s="1"/>
  <c r="E61" i="4"/>
  <c r="E60" i="4" s="1"/>
  <c r="C61" i="4"/>
  <c r="C60" i="4" s="1"/>
  <c r="B61" i="4"/>
  <c r="B60" i="4" s="1"/>
  <c r="D61" i="4"/>
  <c r="D60" i="4" s="1"/>
  <c r="F61" i="3"/>
  <c r="F60" i="3" s="1"/>
  <c r="E61" i="3"/>
  <c r="E60" i="3" s="1"/>
  <c r="C61" i="3"/>
  <c r="C60" i="3" s="1"/>
  <c r="B61" i="3"/>
  <c r="B60" i="3" s="1"/>
  <c r="F61" i="2"/>
  <c r="F60" i="2" s="1"/>
  <c r="E61" i="2"/>
  <c r="E60" i="2" s="1"/>
  <c r="C61" i="2"/>
  <c r="C60" i="2" s="1"/>
  <c r="B61" i="2"/>
  <c r="B60" i="2" s="1"/>
  <c r="I60" i="4" l="1"/>
  <c r="I61" i="4"/>
  <c r="J61" i="4"/>
  <c r="H61" i="4"/>
  <c r="I60" i="3"/>
  <c r="I61" i="3"/>
  <c r="H61" i="3"/>
  <c r="I61" i="2"/>
  <c r="H61" i="2"/>
  <c r="D61" i="3"/>
  <c r="D60" i="3" s="1"/>
  <c r="G61" i="3"/>
  <c r="G60" i="3" s="1"/>
  <c r="D61" i="2"/>
  <c r="D60" i="2" s="1"/>
  <c r="H60" i="4" l="1"/>
  <c r="H60" i="3"/>
  <c r="J61" i="3"/>
  <c r="H60" i="2"/>
  <c r="I60" i="2"/>
  <c r="J61" i="2"/>
  <c r="J60" i="4"/>
  <c r="G65" i="2"/>
  <c r="J60" i="3" l="1"/>
  <c r="J60" i="2"/>
  <c r="D65" i="2"/>
  <c r="H65" i="2" s="1"/>
</calcChain>
</file>

<file path=xl/sharedStrings.xml><?xml version="1.0" encoding="utf-8"?>
<sst xmlns="http://schemas.openxmlformats.org/spreadsheetml/2006/main" count="303" uniqueCount="78">
  <si>
    <t xml:space="preserve">   TÜM UÇAK TRAFİĞİ</t>
  </si>
  <si>
    <t xml:space="preserve">Havalimanları </t>
  </si>
  <si>
    <t>İç Hat</t>
  </si>
  <si>
    <t>Dış Hat</t>
  </si>
  <si>
    <t>Toplam</t>
  </si>
  <si>
    <t>İstanbul Atatürk</t>
  </si>
  <si>
    <t>Ankara Esenboğa</t>
  </si>
  <si>
    <t>İzmir Adnan Menderes</t>
  </si>
  <si>
    <t>Antalya</t>
  </si>
  <si>
    <t>Muğla Dalaman</t>
  </si>
  <si>
    <t>Muğla Milas-Bodrum</t>
  </si>
  <si>
    <t>Adana</t>
  </si>
  <si>
    <t>Trabzon</t>
  </si>
  <si>
    <t>Erzurum</t>
  </si>
  <si>
    <t>Gaziantep</t>
  </si>
  <si>
    <t>Adıyaman</t>
  </si>
  <si>
    <t>Ağrı Ahmed-i Hani</t>
  </si>
  <si>
    <t>Amasya Merzifon</t>
  </si>
  <si>
    <t>Balıkesir Koca Seyit</t>
  </si>
  <si>
    <t>Balıkesir Merkez</t>
  </si>
  <si>
    <t>Batman</t>
  </si>
  <si>
    <t>Bingöl</t>
  </si>
  <si>
    <t>Bursa Yenişehir</t>
  </si>
  <si>
    <t>Çanakkale</t>
  </si>
  <si>
    <t>Çanakkale Gökçeada</t>
  </si>
  <si>
    <t>Denizli Çardak</t>
  </si>
  <si>
    <t>Diyarbakır</t>
  </si>
  <si>
    <t>Elazığ</t>
  </si>
  <si>
    <t>Erzincan</t>
  </si>
  <si>
    <t>Hatay</t>
  </si>
  <si>
    <t>Isparta Süleyman Demirel</t>
  </si>
  <si>
    <t>Kahramanmaraş</t>
  </si>
  <si>
    <t>Kars Harakani</t>
  </si>
  <si>
    <t>Kastamonu</t>
  </si>
  <si>
    <t>Kayseri</t>
  </si>
  <si>
    <t>Kocaeli Cengiz Topel</t>
  </si>
  <si>
    <t>Konya</t>
  </si>
  <si>
    <t>Malatya</t>
  </si>
  <si>
    <t>Mardin</t>
  </si>
  <si>
    <t>Kapadokya</t>
  </si>
  <si>
    <t>Ordu-Giresun</t>
  </si>
  <si>
    <t>Samsun Çarşamba</t>
  </si>
  <si>
    <t>Siirt</t>
  </si>
  <si>
    <t>Sinop</t>
  </si>
  <si>
    <t>Sivas Nuri Demirağ</t>
  </si>
  <si>
    <t>Şanlıurfa Gap</t>
  </si>
  <si>
    <t>Şırnak Şerafettin Elçi</t>
  </si>
  <si>
    <t>Tokat</t>
  </si>
  <si>
    <t>Uşak</t>
  </si>
  <si>
    <t>Van Ferit Melen</t>
  </si>
  <si>
    <t>DHMİ TOPLAMI</t>
  </si>
  <si>
    <t>TÜRKİYE GENELİ</t>
  </si>
  <si>
    <t>OVERFLIGHT</t>
  </si>
  <si>
    <t>TÜRKİYE GENELİ OVERFLIGHT DAHİL</t>
  </si>
  <si>
    <t>İstanbul Sabiha Gökçen(*)</t>
  </si>
  <si>
    <t>Gazipaşa Alanya(*)</t>
  </si>
  <si>
    <t>Aydın Çıldır(*)</t>
  </si>
  <si>
    <t>Eskişehir Hasan Polatkan(*)</t>
  </si>
  <si>
    <t>Zafer(*)</t>
  </si>
  <si>
    <t>Zonguldak Çaycuma(*)</t>
  </si>
  <si>
    <t>YOLCU TRAFİĞİ (Gelen-Giden)</t>
  </si>
  <si>
    <t>DHMİ DİREKT TRANSİT</t>
  </si>
  <si>
    <t>DİĞER DİREKT TRANSİT</t>
  </si>
  <si>
    <t>TÜRKİYE GENELİ DİREKT TRANSİT</t>
  </si>
  <si>
    <t>TÜRKİYE GENELİ DİREKT TRANSİT DAHİL</t>
  </si>
  <si>
    <t xml:space="preserve">   TİCARİ  UÇAK TRAFİĞİ</t>
  </si>
  <si>
    <t>YÜK TRAFİĞİ ( Bagaj+Kargo+Posta) (TON)</t>
  </si>
  <si>
    <t xml:space="preserve"> </t>
  </si>
  <si>
    <t>Iğdır Şehit Bülent Aydın</t>
  </si>
  <si>
    <t>Hakkari Yüksekova Selahaddin Eyyubi</t>
  </si>
  <si>
    <t>İstanbul(*)</t>
  </si>
  <si>
    <t xml:space="preserve">Muş Sultan Alparslan </t>
  </si>
  <si>
    <t>Tekirdağ Çorlu Atatürk</t>
  </si>
  <si>
    <t>(*)İşaretli havalimanlarından  Zonguldak Çaycuma,Gazipaşa Alanya,Zafer ve Aydın Çıldır Havalimanları DHMİ denetimli özel şirket tarafından işletilmektedir. İstanbul Sabiha Gökçen Havalimanı Savunma Sanayii Başkanlığı denetiminde özel şirket tarafından,Eskişehir Hasan Polatkan Havalimanı, Eskişehir Teknik Üniversitesi tarafından, İstanbul Havalimanı DHMİ denetimi ve gözetimi altında özel şirket tarafından işletilmekte olduğundan DHMİ toplamında hariç tutulmuştur.</t>
  </si>
  <si>
    <t>(**) Yıl içerisinde geçmiş aylarda yapılan revizeler mevcut ay verilerine yansıtılmıştır.</t>
  </si>
  <si>
    <t xml:space="preserve"> 2020/2019 (%)</t>
  </si>
  <si>
    <t>2019 YILI MART SONU
(Kesin Olmayan)</t>
  </si>
  <si>
    <t>2020 YILI MART SONU
(Kesin Olmayan)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</si>
</sst>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 _T_L_-;\-* #,##0.00\ _T_L_-;_-* &quot;-&quot;??\ _T_L_-;_-@_-"/>
    <numFmt numFmtId="165" formatCode="_-* #,##0\ _T_L_-;\-* #,##0\ _T_L_-;_-* &quot;-&quot;??\ _T_L_-;_-@_-"/>
    <numFmt numFmtId="166" formatCode="#,##0.0"/>
    <numFmt numFmtId="167" formatCode="#,##0_ ;\-#,##0\ "/>
    <numFmt numFmtId="168" formatCode="0.0"/>
  </numFmts>
  <fonts count="12" x14ac:knownFonts="1">
    <font>
      <sz val="11"/>
      <color theme="1"/>
      <name val="Calibri"/>
      <family val="2"/>
      <charset val="162"/>
      <scheme val="minor"/>
    </font>
    <font>
      <sz val="11"/>
      <color theme="0"/>
      <name val="Calibri"/>
      <family val="2"/>
      <charset val="162"/>
      <scheme val="minor"/>
    </font>
    <font>
      <b/>
      <sz val="11"/>
      <color theme="1"/>
      <name val="Tahoma"/>
      <family val="2"/>
      <charset val="162"/>
    </font>
    <font>
      <b/>
      <sz val="11"/>
      <color indexed="9"/>
      <name val="Tahoma"/>
      <family val="2"/>
      <charset val="162"/>
    </font>
    <font>
      <b/>
      <sz val="10"/>
      <color indexed="9"/>
      <name val="Tahoma"/>
      <family val="2"/>
      <charset val="162"/>
    </font>
    <font>
      <sz val="10"/>
      <name val="Arial Tur"/>
      <charset val="162"/>
    </font>
    <font>
      <b/>
      <sz val="8"/>
      <color indexed="8"/>
      <name val="Tahoma"/>
      <family val="2"/>
      <charset val="162"/>
    </font>
    <font>
      <b/>
      <sz val="9.5"/>
      <color indexed="8"/>
      <name val="Tahoma"/>
      <family val="2"/>
      <charset val="162"/>
    </font>
    <font>
      <b/>
      <sz val="9.5"/>
      <color indexed="10"/>
      <name val="Tahoma"/>
      <family val="2"/>
      <charset val="162"/>
    </font>
    <font>
      <b/>
      <sz val="10"/>
      <color theme="0"/>
      <name val="Tahoma"/>
      <family val="2"/>
      <charset val="162"/>
    </font>
    <font>
      <b/>
      <sz val="9.5"/>
      <color indexed="9"/>
      <name val="Tahoma"/>
      <family val="2"/>
      <charset val="162"/>
    </font>
    <font>
      <b/>
      <sz val="9.5"/>
      <color theme="0"/>
      <name val="Tahoma"/>
      <family val="2"/>
      <charset val="162"/>
    </font>
  </fonts>
  <fills count="12">
    <fill>
      <patternFill patternType="none"/>
    </fill>
    <fill>
      <patternFill patternType="gray125"/>
    </fill>
    <fill>
      <patternFill patternType="solid">
        <fgColor theme="4"/>
      </patternFill>
    </fill>
    <fill>
      <patternFill patternType="solid">
        <fgColor theme="7"/>
      </patternFill>
    </fill>
    <fill>
      <patternFill patternType="solid">
        <fgColor theme="6" tint="0.39997558519241921"/>
        <bgColor indexed="64"/>
      </patternFill>
    </fill>
    <fill>
      <patternFill patternType="solid">
        <fgColor rgb="FFC00000"/>
        <bgColor indexed="64"/>
      </patternFill>
    </fill>
    <fill>
      <patternFill patternType="solid">
        <fgColor theme="0"/>
        <bgColor indexed="64"/>
      </patternFill>
    </fill>
    <fill>
      <patternFill patternType="solid">
        <fgColor theme="0"/>
        <bgColor indexed="31"/>
      </patternFill>
    </fill>
    <fill>
      <patternFill patternType="solid">
        <fgColor theme="6" tint="-0.499984740745262"/>
        <bgColor indexed="31"/>
      </patternFill>
    </fill>
    <fill>
      <patternFill patternType="solid">
        <fgColor theme="6" tint="-0.499984740745262"/>
        <bgColor indexed="64"/>
      </patternFill>
    </fill>
    <fill>
      <patternFill patternType="solid">
        <fgColor rgb="FFC00000"/>
        <bgColor indexed="9"/>
      </patternFill>
    </fill>
    <fill>
      <patternFill patternType="solid">
        <fgColor theme="3" tint="-0.49998474074526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0" fontId="1" fillId="2" borderId="0" applyNumberFormat="0" applyBorder="0" applyAlignment="0" applyProtection="0"/>
    <xf numFmtId="0" fontId="1" fillId="3" borderId="0" applyNumberFormat="0" applyBorder="0" applyAlignment="0" applyProtection="0"/>
    <xf numFmtId="164" fontId="5" fillId="0" borderId="0" applyFont="0" applyFill="0" applyBorder="0" applyAlignment="0" applyProtection="0"/>
    <xf numFmtId="9" fontId="5" fillId="0" borderId="0" applyFont="0" applyFill="0" applyBorder="0" applyAlignment="0" applyProtection="0"/>
    <xf numFmtId="0" fontId="5" fillId="0" borderId="0"/>
  </cellStyleXfs>
  <cellXfs count="68">
    <xf numFmtId="0" fontId="0" fillId="0" borderId="0" xfId="0"/>
    <xf numFmtId="2" fontId="4" fillId="5" borderId="7" xfId="1" applyNumberFormat="1" applyFont="1" applyFill="1" applyBorder="1" applyAlignment="1">
      <alignment horizontal="right" vertical="center"/>
    </xf>
    <xf numFmtId="2" fontId="4" fillId="5" borderId="8" xfId="1" applyNumberFormat="1" applyFont="1" applyFill="1" applyBorder="1" applyAlignment="1">
      <alignment horizontal="right" vertical="center"/>
    </xf>
    <xf numFmtId="3" fontId="7" fillId="6" borderId="0" xfId="3" applyNumberFormat="1" applyFont="1" applyFill="1" applyBorder="1" applyAlignment="1">
      <alignment horizontal="right" vertical="center"/>
    </xf>
    <xf numFmtId="3" fontId="8" fillId="6" borderId="0" xfId="3" applyNumberFormat="1" applyFont="1" applyFill="1" applyBorder="1" applyAlignment="1">
      <alignment horizontal="right" vertical="center"/>
    </xf>
    <xf numFmtId="3" fontId="8" fillId="6" borderId="5" xfId="3" applyNumberFormat="1" applyFont="1" applyFill="1" applyBorder="1" applyAlignment="1">
      <alignment horizontal="right" vertical="center"/>
    </xf>
    <xf numFmtId="165" fontId="6" fillId="4" borderId="4" xfId="3" applyNumberFormat="1" applyFont="1" applyFill="1" applyBorder="1" applyAlignment="1">
      <alignment horizontal="left"/>
    </xf>
    <xf numFmtId="3" fontId="7" fillId="4" borderId="0" xfId="3" applyNumberFormat="1" applyFont="1" applyFill="1" applyBorder="1" applyAlignment="1">
      <alignment horizontal="right" vertical="center"/>
    </xf>
    <xf numFmtId="3" fontId="8" fillId="4" borderId="0" xfId="3" applyNumberFormat="1" applyFont="1" applyFill="1" applyBorder="1" applyAlignment="1">
      <alignment horizontal="right" vertical="center"/>
    </xf>
    <xf numFmtId="3" fontId="8" fillId="4" borderId="5" xfId="3" applyNumberFormat="1" applyFont="1" applyFill="1" applyBorder="1" applyAlignment="1">
      <alignment horizontal="right" vertical="center"/>
    </xf>
    <xf numFmtId="165" fontId="6" fillId="7" borderId="4" xfId="3" applyNumberFormat="1" applyFont="1" applyFill="1" applyBorder="1" applyAlignment="1">
      <alignment horizontal="left"/>
    </xf>
    <xf numFmtId="0" fontId="9" fillId="8" borderId="4" xfId="3" applyNumberFormat="1" applyFont="1" applyFill="1" applyBorder="1" applyAlignment="1">
      <alignment horizontal="left" vertical="center"/>
    </xf>
    <xf numFmtId="3" fontId="10" fillId="9" borderId="0" xfId="3" applyNumberFormat="1" applyFont="1" applyFill="1" applyBorder="1" applyAlignment="1">
      <alignment horizontal="right" vertical="center"/>
    </xf>
    <xf numFmtId="166" fontId="10" fillId="9" borderId="0" xfId="4" applyNumberFormat="1" applyFont="1" applyFill="1" applyBorder="1" applyAlignment="1">
      <alignment horizontal="right" vertical="center"/>
    </xf>
    <xf numFmtId="0" fontId="4" fillId="10" borderId="4" xfId="3" applyNumberFormat="1" applyFont="1" applyFill="1" applyBorder="1" applyAlignment="1">
      <alignment horizontal="left" vertical="center"/>
    </xf>
    <xf numFmtId="3" fontId="10" fillId="5" borderId="0" xfId="3" applyNumberFormat="1" applyFont="1" applyFill="1" applyBorder="1" applyAlignment="1">
      <alignment horizontal="right" vertical="center"/>
    </xf>
    <xf numFmtId="166" fontId="10" fillId="5" borderId="0" xfId="4" applyNumberFormat="1" applyFont="1" applyFill="1" applyBorder="1" applyAlignment="1">
      <alignment horizontal="right" vertical="center"/>
    </xf>
    <xf numFmtId="166" fontId="10" fillId="5" borderId="5" xfId="4" applyNumberFormat="1" applyFont="1" applyFill="1" applyBorder="1" applyAlignment="1">
      <alignment horizontal="right" vertical="center"/>
    </xf>
    <xf numFmtId="0" fontId="4" fillId="11" borderId="9" xfId="1" applyNumberFormat="1" applyFont="1" applyFill="1" applyBorder="1" applyAlignment="1">
      <alignment horizontal="left" vertical="center"/>
    </xf>
    <xf numFmtId="167" fontId="10" fillId="11" borderId="0" xfId="2" applyNumberFormat="1" applyFont="1" applyFill="1" applyBorder="1" applyAlignment="1">
      <alignment vertical="center"/>
    </xf>
    <xf numFmtId="0" fontId="4" fillId="10" borderId="9" xfId="5" applyNumberFormat="1" applyFont="1" applyFill="1" applyBorder="1" applyAlignment="1">
      <alignment horizontal="left" vertical="center"/>
    </xf>
    <xf numFmtId="3" fontId="10" fillId="5" borderId="12" xfId="5" applyNumberFormat="1" applyFont="1" applyFill="1" applyBorder="1" applyAlignment="1"/>
    <xf numFmtId="3" fontId="4" fillId="9" borderId="0" xfId="3" applyNumberFormat="1" applyFont="1" applyFill="1" applyBorder="1" applyAlignment="1">
      <alignment horizontal="right" vertical="center"/>
    </xf>
    <xf numFmtId="166" fontId="4" fillId="9" borderId="0" xfId="4" applyNumberFormat="1" applyFont="1" applyFill="1" applyBorder="1" applyAlignment="1">
      <alignment horizontal="right" vertical="center"/>
    </xf>
    <xf numFmtId="3" fontId="4" fillId="5" borderId="0" xfId="3" applyNumberFormat="1" applyFont="1" applyFill="1" applyBorder="1" applyAlignment="1">
      <alignment horizontal="right" vertical="center"/>
    </xf>
    <xf numFmtId="166" fontId="4" fillId="5" borderId="0" xfId="4" applyNumberFormat="1" applyFont="1" applyFill="1" applyBorder="1" applyAlignment="1">
      <alignment horizontal="right" vertical="center"/>
    </xf>
    <xf numFmtId="165" fontId="10" fillId="4" borderId="4" xfId="2" applyNumberFormat="1" applyFont="1" applyFill="1" applyBorder="1" applyAlignment="1">
      <alignment vertical="center"/>
    </xf>
    <xf numFmtId="165" fontId="10" fillId="4" borderId="0" xfId="2" applyNumberFormat="1" applyFont="1" applyFill="1" applyBorder="1" applyAlignment="1">
      <alignment vertical="center"/>
    </xf>
    <xf numFmtId="165" fontId="10" fillId="4" borderId="5" xfId="2" applyNumberFormat="1" applyFont="1" applyFill="1" applyBorder="1" applyAlignment="1">
      <alignment vertical="center"/>
    </xf>
    <xf numFmtId="165" fontId="10" fillId="4" borderId="9" xfId="2" applyNumberFormat="1" applyFont="1" applyFill="1" applyBorder="1" applyAlignment="1">
      <alignment vertical="center"/>
    </xf>
    <xf numFmtId="165" fontId="10" fillId="4" borderId="10" xfId="2" applyNumberFormat="1" applyFont="1" applyFill="1" applyBorder="1" applyAlignment="1">
      <alignment vertical="center"/>
    </xf>
    <xf numFmtId="165" fontId="10" fillId="4" borderId="11" xfId="2" applyNumberFormat="1" applyFont="1" applyFill="1" applyBorder="1" applyAlignment="1">
      <alignment vertical="center"/>
    </xf>
    <xf numFmtId="3" fontId="11" fillId="9" borderId="0" xfId="3" applyNumberFormat="1" applyFont="1" applyFill="1" applyBorder="1" applyAlignment="1">
      <alignment horizontal="right" vertical="center"/>
    </xf>
    <xf numFmtId="3" fontId="10" fillId="5" borderId="12" xfId="5" applyNumberFormat="1" applyFont="1" applyFill="1" applyBorder="1" applyAlignment="1">
      <alignment horizontal="right"/>
    </xf>
    <xf numFmtId="3" fontId="10" fillId="5" borderId="2" xfId="3" applyNumberFormat="1" applyFont="1" applyFill="1" applyBorder="1" applyAlignment="1">
      <alignment horizontal="right" vertical="center"/>
    </xf>
    <xf numFmtId="166" fontId="10" fillId="9" borderId="5" xfId="4" applyNumberFormat="1" applyFont="1" applyFill="1" applyBorder="1" applyAlignment="1">
      <alignment horizontal="right" vertical="center"/>
    </xf>
    <xf numFmtId="0" fontId="0" fillId="0" borderId="0" xfId="0" applyBorder="1"/>
    <xf numFmtId="0" fontId="0" fillId="0" borderId="4" xfId="0" applyBorder="1"/>
    <xf numFmtId="1" fontId="0" fillId="0" borderId="0" xfId="0" applyNumberFormat="1"/>
    <xf numFmtId="166" fontId="8" fillId="4" borderId="0" xfId="3" applyNumberFormat="1" applyFont="1" applyFill="1" applyBorder="1" applyAlignment="1">
      <alignment horizontal="right" vertical="center"/>
    </xf>
    <xf numFmtId="168" fontId="0" fillId="0" borderId="0" xfId="0" applyNumberFormat="1"/>
    <xf numFmtId="166" fontId="8" fillId="6" borderId="0" xfId="3" applyNumberFormat="1" applyFont="1" applyFill="1" applyBorder="1" applyAlignment="1">
      <alignment horizontal="right" vertical="center"/>
    </xf>
    <xf numFmtId="166" fontId="8" fillId="4" borderId="5" xfId="3" applyNumberFormat="1" applyFont="1" applyFill="1" applyBorder="1" applyAlignment="1">
      <alignment horizontal="right" vertical="center"/>
    </xf>
    <xf numFmtId="0" fontId="0" fillId="0" borderId="0" xfId="0" applyAlignment="1">
      <alignment vertical="center"/>
    </xf>
    <xf numFmtId="166" fontId="8" fillId="6" borderId="5" xfId="3" applyNumberFormat="1" applyFont="1" applyFill="1" applyBorder="1" applyAlignment="1">
      <alignment horizontal="right" vertical="center"/>
    </xf>
    <xf numFmtId="165" fontId="10" fillId="4" borderId="4" xfId="2" applyNumberFormat="1" applyFont="1" applyFill="1" applyBorder="1" applyAlignment="1">
      <alignment horizontal="center" vertical="center"/>
    </xf>
    <xf numFmtId="165" fontId="10" fillId="4" borderId="0" xfId="2" applyNumberFormat="1" applyFont="1" applyFill="1" applyBorder="1" applyAlignment="1">
      <alignment horizontal="center" vertical="center"/>
    </xf>
    <xf numFmtId="165" fontId="10" fillId="4" borderId="5" xfId="2" applyNumberFormat="1" applyFont="1" applyFill="1" applyBorder="1" applyAlignment="1">
      <alignment horizontal="center" vertical="center"/>
    </xf>
    <xf numFmtId="165" fontId="10" fillId="4" borderId="9" xfId="2" applyNumberFormat="1" applyFont="1" applyFill="1" applyBorder="1" applyAlignment="1">
      <alignment horizontal="center" vertical="center"/>
    </xf>
    <xf numFmtId="165" fontId="10" fillId="4" borderId="10" xfId="2" applyNumberFormat="1" applyFont="1" applyFill="1" applyBorder="1" applyAlignment="1">
      <alignment horizontal="center" vertical="center"/>
    </xf>
    <xf numFmtId="165" fontId="10" fillId="4" borderId="11" xfId="2" applyNumberFormat="1" applyFont="1" applyFill="1" applyBorder="1" applyAlignment="1">
      <alignment horizontal="center" vertical="center"/>
    </xf>
    <xf numFmtId="0" fontId="0" fillId="0" borderId="2" xfId="0" applyBorder="1" applyAlignment="1">
      <alignment horizontal="left" wrapText="1"/>
    </xf>
    <xf numFmtId="165" fontId="2" fillId="4" borderId="1" xfId="1" applyNumberFormat="1" applyFont="1" applyFill="1" applyBorder="1" applyAlignment="1">
      <alignment horizontal="center" vertical="center"/>
    </xf>
    <xf numFmtId="165" fontId="2" fillId="4" borderId="2" xfId="1" applyNumberFormat="1" applyFont="1" applyFill="1" applyBorder="1" applyAlignment="1">
      <alignment horizontal="center" vertical="center"/>
    </xf>
    <xf numFmtId="165" fontId="2" fillId="4" borderId="3" xfId="1" applyNumberFormat="1" applyFont="1" applyFill="1" applyBorder="1" applyAlignment="1">
      <alignment horizontal="center" vertical="center"/>
    </xf>
    <xf numFmtId="165" fontId="3" fillId="5" borderId="4" xfId="1" applyNumberFormat="1" applyFont="1" applyFill="1" applyBorder="1" applyAlignment="1">
      <alignment horizontal="left" vertical="center"/>
    </xf>
    <xf numFmtId="165" fontId="3" fillId="5" borderId="6" xfId="1" applyNumberFormat="1" applyFont="1" applyFill="1" applyBorder="1" applyAlignment="1">
      <alignment horizontal="left" vertical="center"/>
    </xf>
    <xf numFmtId="0" fontId="4" fillId="5" borderId="0" xfId="1" applyFont="1" applyFill="1" applyBorder="1" applyAlignment="1" applyProtection="1">
      <alignment horizontal="center" vertical="center" wrapText="1"/>
    </xf>
    <xf numFmtId="0" fontId="4" fillId="5" borderId="0" xfId="1" applyFont="1" applyFill="1" applyBorder="1" applyAlignment="1" applyProtection="1">
      <alignment horizontal="center" vertical="center"/>
    </xf>
    <xf numFmtId="0" fontId="4" fillId="5" borderId="5" xfId="1" applyFont="1" applyFill="1" applyBorder="1" applyAlignment="1" applyProtection="1">
      <alignment horizontal="center" vertical="center"/>
    </xf>
    <xf numFmtId="166" fontId="10" fillId="11" borderId="10" xfId="2" applyNumberFormat="1" applyFont="1" applyFill="1" applyBorder="1" applyAlignment="1">
      <alignment horizontal="right" vertical="center"/>
    </xf>
    <xf numFmtId="166" fontId="10" fillId="11" borderId="11" xfId="2" applyNumberFormat="1" applyFont="1" applyFill="1" applyBorder="1" applyAlignment="1">
      <alignment horizontal="right" vertical="center"/>
    </xf>
    <xf numFmtId="166" fontId="10" fillId="5" borderId="2" xfId="4" applyNumberFormat="1" applyFont="1" applyFill="1" applyBorder="1" applyAlignment="1">
      <alignment horizontal="right" vertical="center"/>
    </xf>
    <xf numFmtId="166" fontId="10" fillId="5" borderId="3" xfId="4" applyNumberFormat="1" applyFont="1" applyFill="1" applyBorder="1" applyAlignment="1">
      <alignment horizontal="right" vertical="center"/>
    </xf>
    <xf numFmtId="166" fontId="10" fillId="5" borderId="12" xfId="5" applyNumberFormat="1" applyFont="1" applyFill="1" applyBorder="1" applyAlignment="1">
      <alignment horizontal="right"/>
    </xf>
    <xf numFmtId="166" fontId="10" fillId="5" borderId="13" xfId="5" applyNumberFormat="1" applyFont="1" applyFill="1" applyBorder="1" applyAlignment="1">
      <alignment horizontal="right"/>
    </xf>
    <xf numFmtId="165" fontId="3" fillId="5" borderId="4" xfId="1" applyNumberFormat="1" applyFont="1" applyFill="1" applyBorder="1" applyAlignment="1">
      <alignment horizontal="center" vertical="center"/>
    </xf>
    <xf numFmtId="165" fontId="3" fillId="5" borderId="6" xfId="1" applyNumberFormat="1" applyFont="1" applyFill="1" applyBorder="1" applyAlignment="1">
      <alignment horizontal="center" vertical="center"/>
    </xf>
  </cellXfs>
  <cellStyles count="6">
    <cellStyle name="Binlik Ayracı 2" xfId="3"/>
    <cellStyle name="Normal" xfId="0" builtinId="0"/>
    <cellStyle name="Normal 2" xfId="5"/>
    <cellStyle name="Vurgu1" xfId="1" builtinId="29"/>
    <cellStyle name="Vurgu4" xfId="2" builtinId="41"/>
    <cellStyle name="Yüzde 2" xfId="4"/>
  </cellStyles>
  <dxfs count="27">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1"/>
  <sheetViews>
    <sheetView tabSelected="1" zoomScale="80" zoomScaleNormal="80" workbookViewId="0">
      <selection activeCell="B60" sqref="B60:G63"/>
    </sheetView>
  </sheetViews>
  <sheetFormatPr defaultRowHeight="15" x14ac:dyDescent="0.25"/>
  <cols>
    <col min="1" max="1" width="36.7109375" bestFit="1" customWidth="1"/>
    <col min="2" max="10" width="14.28515625" customWidth="1"/>
  </cols>
  <sheetData>
    <row r="1" spans="1:11" ht="22.5" customHeight="1" x14ac:dyDescent="0.25">
      <c r="A1" s="52" t="s">
        <v>0</v>
      </c>
      <c r="B1" s="53"/>
      <c r="C1" s="53"/>
      <c r="D1" s="53"/>
      <c r="E1" s="53"/>
      <c r="F1" s="53"/>
      <c r="G1" s="53"/>
      <c r="H1" s="53"/>
      <c r="I1" s="53"/>
      <c r="J1" s="54"/>
    </row>
    <row r="2" spans="1:11" ht="27" customHeight="1" x14ac:dyDescent="0.25">
      <c r="A2" s="55" t="s">
        <v>1</v>
      </c>
      <c r="B2" s="57" t="s">
        <v>76</v>
      </c>
      <c r="C2" s="57"/>
      <c r="D2" s="57"/>
      <c r="E2" s="57" t="s">
        <v>77</v>
      </c>
      <c r="F2" s="57"/>
      <c r="G2" s="57"/>
      <c r="H2" s="58" t="s">
        <v>75</v>
      </c>
      <c r="I2" s="58"/>
      <c r="J2" s="59"/>
    </row>
    <row r="3" spans="1:11" x14ac:dyDescent="0.25">
      <c r="A3" s="56"/>
      <c r="B3" s="1" t="s">
        <v>2</v>
      </c>
      <c r="C3" s="1" t="s">
        <v>3</v>
      </c>
      <c r="D3" s="1" t="s">
        <v>4</v>
      </c>
      <c r="E3" s="1" t="s">
        <v>2</v>
      </c>
      <c r="F3" s="1" t="s">
        <v>3</v>
      </c>
      <c r="G3" s="1" t="s">
        <v>4</v>
      </c>
      <c r="H3" s="1" t="s">
        <v>2</v>
      </c>
      <c r="I3" s="1" t="s">
        <v>3</v>
      </c>
      <c r="J3" s="2" t="s">
        <v>4</v>
      </c>
    </row>
    <row r="4" spans="1:11" x14ac:dyDescent="0.25">
      <c r="A4" s="10" t="s">
        <v>5</v>
      </c>
      <c r="B4" s="3">
        <v>28777</v>
      </c>
      <c r="C4" s="3">
        <v>78295</v>
      </c>
      <c r="D4" s="3">
        <f>+B4+C4</f>
        <v>107072</v>
      </c>
      <c r="E4" s="3">
        <v>1853</v>
      </c>
      <c r="F4" s="3">
        <v>5478</v>
      </c>
      <c r="G4" s="3">
        <f>SUM(E4:F4)</f>
        <v>7331</v>
      </c>
      <c r="H4" s="4"/>
      <c r="I4" s="4"/>
      <c r="J4" s="5"/>
      <c r="K4" s="36"/>
    </row>
    <row r="5" spans="1:11" x14ac:dyDescent="0.25">
      <c r="A5" s="6" t="s">
        <v>70</v>
      </c>
      <c r="B5" s="7">
        <v>1476</v>
      </c>
      <c r="C5" s="7">
        <v>1154</v>
      </c>
      <c r="D5" s="7">
        <f t="shared" ref="D5:D59" si="0">+B5+C5</f>
        <v>2630</v>
      </c>
      <c r="E5" s="7">
        <v>22080</v>
      </c>
      <c r="F5" s="7">
        <v>64447</v>
      </c>
      <c r="G5" s="7">
        <f>+E5+F5</f>
        <v>86527</v>
      </c>
      <c r="H5" s="8"/>
      <c r="I5" s="8"/>
      <c r="J5" s="9"/>
      <c r="K5" s="36"/>
    </row>
    <row r="6" spans="1:11" x14ac:dyDescent="0.25">
      <c r="A6" s="10" t="s">
        <v>54</v>
      </c>
      <c r="B6" s="3">
        <v>32571</v>
      </c>
      <c r="C6" s="3">
        <v>21986</v>
      </c>
      <c r="D6" s="3">
        <f t="shared" si="0"/>
        <v>54557</v>
      </c>
      <c r="E6" s="3">
        <v>28588</v>
      </c>
      <c r="F6" s="3">
        <v>19637</v>
      </c>
      <c r="G6" s="3">
        <f t="shared" ref="G6:G59" si="1">SUM(E6:F6)</f>
        <v>48225</v>
      </c>
      <c r="H6" s="4">
        <f t="shared" ref="H6:H59" si="2">+IFERROR(((E6-B6)/B6)*100,0)</f>
        <v>-12.228669675478185</v>
      </c>
      <c r="I6" s="4">
        <f t="shared" ref="I6:I61" si="3">+IFERROR(((F6-C6)/C6)*100,0)</f>
        <v>-10.684071681979441</v>
      </c>
      <c r="J6" s="5">
        <f t="shared" ref="J6:J61" si="4">+IFERROR(((G6-D6)/D6)*100,0)</f>
        <v>-11.606210018879338</v>
      </c>
    </row>
    <row r="7" spans="1:11" x14ac:dyDescent="0.25">
      <c r="A7" s="6" t="s">
        <v>6</v>
      </c>
      <c r="B7" s="7">
        <v>21578</v>
      </c>
      <c r="C7" s="7">
        <v>4233</v>
      </c>
      <c r="D7" s="7">
        <f t="shared" si="0"/>
        <v>25811</v>
      </c>
      <c r="E7" s="7">
        <v>16005</v>
      </c>
      <c r="F7" s="7">
        <v>3724</v>
      </c>
      <c r="G7" s="7">
        <f t="shared" si="1"/>
        <v>19729</v>
      </c>
      <c r="H7" s="8">
        <f t="shared" si="2"/>
        <v>-25.827231439429049</v>
      </c>
      <c r="I7" s="8">
        <f t="shared" si="3"/>
        <v>-12.024568863690055</v>
      </c>
      <c r="J7" s="9">
        <f t="shared" si="4"/>
        <v>-23.563596916043547</v>
      </c>
    </row>
    <row r="8" spans="1:11" x14ac:dyDescent="0.25">
      <c r="A8" s="10" t="s">
        <v>7</v>
      </c>
      <c r="B8" s="3">
        <v>16460</v>
      </c>
      <c r="C8" s="3">
        <v>2404</v>
      </c>
      <c r="D8" s="3">
        <f t="shared" si="0"/>
        <v>18864</v>
      </c>
      <c r="E8" s="3">
        <v>13161</v>
      </c>
      <c r="F8" s="3">
        <v>2849</v>
      </c>
      <c r="G8" s="3">
        <f t="shared" si="1"/>
        <v>16010</v>
      </c>
      <c r="H8" s="4">
        <f t="shared" si="2"/>
        <v>-20.042527339003648</v>
      </c>
      <c r="I8" s="4">
        <f t="shared" si="3"/>
        <v>18.510815307820298</v>
      </c>
      <c r="J8" s="5">
        <f t="shared" si="4"/>
        <v>-15.129346904156066</v>
      </c>
    </row>
    <row r="9" spans="1:11" x14ac:dyDescent="0.25">
      <c r="A9" s="6" t="s">
        <v>8</v>
      </c>
      <c r="B9" s="7">
        <v>12190</v>
      </c>
      <c r="C9" s="7">
        <v>8759</v>
      </c>
      <c r="D9" s="7">
        <f t="shared" si="0"/>
        <v>20949</v>
      </c>
      <c r="E9" s="7">
        <v>12129</v>
      </c>
      <c r="F9" s="7">
        <v>8292</v>
      </c>
      <c r="G9" s="7">
        <f t="shared" si="1"/>
        <v>20421</v>
      </c>
      <c r="H9" s="8">
        <f t="shared" si="2"/>
        <v>-0.5004101722723544</v>
      </c>
      <c r="I9" s="8">
        <f t="shared" si="3"/>
        <v>-5.331658865167257</v>
      </c>
      <c r="J9" s="9">
        <f t="shared" si="4"/>
        <v>-2.5204067019905483</v>
      </c>
    </row>
    <row r="10" spans="1:11" x14ac:dyDescent="0.25">
      <c r="A10" s="10" t="s">
        <v>55</v>
      </c>
      <c r="B10" s="3">
        <v>761</v>
      </c>
      <c r="C10" s="3">
        <v>169</v>
      </c>
      <c r="D10" s="3">
        <f t="shared" si="0"/>
        <v>930</v>
      </c>
      <c r="E10" s="3">
        <v>592</v>
      </c>
      <c r="F10" s="3">
        <v>102</v>
      </c>
      <c r="G10" s="3">
        <f t="shared" si="1"/>
        <v>694</v>
      </c>
      <c r="H10" s="4">
        <f t="shared" si="2"/>
        <v>-22.207621550591327</v>
      </c>
      <c r="I10" s="4">
        <f t="shared" si="3"/>
        <v>-39.644970414201183</v>
      </c>
      <c r="J10" s="5">
        <f t="shared" si="4"/>
        <v>-25.376344086021508</v>
      </c>
    </row>
    <row r="11" spans="1:11" x14ac:dyDescent="0.25">
      <c r="A11" s="6" t="s">
        <v>9</v>
      </c>
      <c r="B11" s="7">
        <v>3559</v>
      </c>
      <c r="C11" s="7">
        <v>141</v>
      </c>
      <c r="D11" s="7">
        <f t="shared" si="0"/>
        <v>3700</v>
      </c>
      <c r="E11" s="7">
        <v>3801</v>
      </c>
      <c r="F11" s="7">
        <v>77</v>
      </c>
      <c r="G11" s="7">
        <f t="shared" si="1"/>
        <v>3878</v>
      </c>
      <c r="H11" s="8">
        <f t="shared" si="2"/>
        <v>6.7996628266366956</v>
      </c>
      <c r="I11" s="8">
        <f>+IFERROR(((F11-C11)/C11)*100,0)</f>
        <v>-45.390070921985817</v>
      </c>
      <c r="J11" s="9">
        <f t="shared" si="4"/>
        <v>4.8108108108108105</v>
      </c>
    </row>
    <row r="12" spans="1:11" x14ac:dyDescent="0.25">
      <c r="A12" s="10" t="s">
        <v>10</v>
      </c>
      <c r="B12" s="3">
        <v>2278</v>
      </c>
      <c r="C12" s="3">
        <v>72</v>
      </c>
      <c r="D12" s="3">
        <f t="shared" si="0"/>
        <v>2350</v>
      </c>
      <c r="E12" s="3">
        <v>2415</v>
      </c>
      <c r="F12" s="3">
        <v>43</v>
      </c>
      <c r="G12" s="3">
        <f t="shared" si="1"/>
        <v>2458</v>
      </c>
      <c r="H12" s="4">
        <f t="shared" si="2"/>
        <v>6.0140474100087795</v>
      </c>
      <c r="I12" s="4">
        <f t="shared" si="3"/>
        <v>-40.277777777777779</v>
      </c>
      <c r="J12" s="5">
        <f t="shared" si="4"/>
        <v>4.5957446808510642</v>
      </c>
    </row>
    <row r="13" spans="1:11" x14ac:dyDescent="0.25">
      <c r="A13" s="6" t="s">
        <v>11</v>
      </c>
      <c r="B13" s="7">
        <v>8477</v>
      </c>
      <c r="C13" s="7">
        <v>1249</v>
      </c>
      <c r="D13" s="7">
        <f t="shared" si="0"/>
        <v>9726</v>
      </c>
      <c r="E13" s="7">
        <v>7720</v>
      </c>
      <c r="F13" s="7">
        <v>1142</v>
      </c>
      <c r="G13" s="7">
        <f t="shared" si="1"/>
        <v>8862</v>
      </c>
      <c r="H13" s="8">
        <f t="shared" si="2"/>
        <v>-8.9300460068420442</v>
      </c>
      <c r="I13" s="8">
        <f t="shared" si="3"/>
        <v>-8.5668534827862288</v>
      </c>
      <c r="J13" s="9">
        <f t="shared" si="4"/>
        <v>-8.8834053053670576</v>
      </c>
    </row>
    <row r="14" spans="1:11" x14ac:dyDescent="0.25">
      <c r="A14" s="10" t="s">
        <v>12</v>
      </c>
      <c r="B14" s="3">
        <v>4915</v>
      </c>
      <c r="C14" s="3">
        <v>527</v>
      </c>
      <c r="D14" s="3">
        <f t="shared" si="0"/>
        <v>5442</v>
      </c>
      <c r="E14" s="3">
        <v>4169</v>
      </c>
      <c r="F14" s="3">
        <v>325</v>
      </c>
      <c r="G14" s="3">
        <f t="shared" si="1"/>
        <v>4494</v>
      </c>
      <c r="H14" s="4">
        <f t="shared" si="2"/>
        <v>-15.178026449643948</v>
      </c>
      <c r="I14" s="4">
        <f t="shared" si="3"/>
        <v>-38.330170777988613</v>
      </c>
      <c r="J14" s="5">
        <f t="shared" si="4"/>
        <v>-17.420066152149946</v>
      </c>
    </row>
    <row r="15" spans="1:11" x14ac:dyDescent="0.25">
      <c r="A15" s="6" t="s">
        <v>13</v>
      </c>
      <c r="B15" s="7">
        <v>2006</v>
      </c>
      <c r="C15" s="7">
        <v>53</v>
      </c>
      <c r="D15" s="7">
        <f t="shared" si="0"/>
        <v>2059</v>
      </c>
      <c r="E15" s="7">
        <v>1231</v>
      </c>
      <c r="F15" s="7">
        <v>28</v>
      </c>
      <c r="G15" s="7">
        <f t="shared" si="1"/>
        <v>1259</v>
      </c>
      <c r="H15" s="8">
        <f t="shared" si="2"/>
        <v>-38.634097706879359</v>
      </c>
      <c r="I15" s="8">
        <f t="shared" si="3"/>
        <v>-47.169811320754718</v>
      </c>
      <c r="J15" s="9">
        <f t="shared" si="4"/>
        <v>-38.853812530354546</v>
      </c>
    </row>
    <row r="16" spans="1:11" x14ac:dyDescent="0.25">
      <c r="A16" s="10" t="s">
        <v>14</v>
      </c>
      <c r="B16" s="3">
        <v>4456</v>
      </c>
      <c r="C16" s="3">
        <v>425</v>
      </c>
      <c r="D16" s="3">
        <f t="shared" si="0"/>
        <v>4881</v>
      </c>
      <c r="E16" s="3">
        <v>4199</v>
      </c>
      <c r="F16" s="3">
        <v>501</v>
      </c>
      <c r="G16" s="3">
        <f t="shared" si="1"/>
        <v>4700</v>
      </c>
      <c r="H16" s="4">
        <f t="shared" si="2"/>
        <v>-5.7675044883303412</v>
      </c>
      <c r="I16" s="4">
        <f t="shared" si="3"/>
        <v>17.882352941176471</v>
      </c>
      <c r="J16" s="5">
        <f t="shared" si="4"/>
        <v>-3.7082565048145875</v>
      </c>
    </row>
    <row r="17" spans="1:10" x14ac:dyDescent="0.25">
      <c r="A17" s="6" t="s">
        <v>15</v>
      </c>
      <c r="B17" s="7">
        <v>432</v>
      </c>
      <c r="C17" s="7">
        <v>4</v>
      </c>
      <c r="D17" s="7">
        <f t="shared" si="0"/>
        <v>436</v>
      </c>
      <c r="E17" s="7">
        <v>401</v>
      </c>
      <c r="F17" s="7">
        <v>6</v>
      </c>
      <c r="G17" s="7">
        <f t="shared" si="1"/>
        <v>407</v>
      </c>
      <c r="H17" s="8">
        <f t="shared" si="2"/>
        <v>-7.1759259259259256</v>
      </c>
      <c r="I17" s="8">
        <f t="shared" si="3"/>
        <v>50</v>
      </c>
      <c r="J17" s="9">
        <f t="shared" si="4"/>
        <v>-6.6513761467889916</v>
      </c>
    </row>
    <row r="18" spans="1:10" x14ac:dyDescent="0.25">
      <c r="A18" s="10" t="s">
        <v>16</v>
      </c>
      <c r="B18" s="3">
        <v>593</v>
      </c>
      <c r="C18" s="3">
        <v>1</v>
      </c>
      <c r="D18" s="3">
        <f t="shared" si="0"/>
        <v>594</v>
      </c>
      <c r="E18" s="3">
        <v>528</v>
      </c>
      <c r="F18" s="3">
        <v>0</v>
      </c>
      <c r="G18" s="3">
        <f t="shared" si="1"/>
        <v>528</v>
      </c>
      <c r="H18" s="4">
        <f t="shared" si="2"/>
        <v>-10.961214165261383</v>
      </c>
      <c r="I18" s="4">
        <f t="shared" si="3"/>
        <v>-100</v>
      </c>
      <c r="J18" s="5">
        <f t="shared" si="4"/>
        <v>-11.111111111111111</v>
      </c>
    </row>
    <row r="19" spans="1:10" x14ac:dyDescent="0.25">
      <c r="A19" s="6" t="s">
        <v>17</v>
      </c>
      <c r="B19" s="7">
        <v>376</v>
      </c>
      <c r="C19" s="7">
        <v>37</v>
      </c>
      <c r="D19" s="7">
        <f t="shared" si="0"/>
        <v>413</v>
      </c>
      <c r="E19" s="7">
        <v>251</v>
      </c>
      <c r="F19" s="7">
        <v>31</v>
      </c>
      <c r="G19" s="7">
        <f t="shared" si="1"/>
        <v>282</v>
      </c>
      <c r="H19" s="8">
        <f t="shared" si="2"/>
        <v>-33.244680851063826</v>
      </c>
      <c r="I19" s="8">
        <f t="shared" si="3"/>
        <v>-16.216216216216218</v>
      </c>
      <c r="J19" s="9">
        <f t="shared" si="4"/>
        <v>-31.719128329297817</v>
      </c>
    </row>
    <row r="20" spans="1:10" x14ac:dyDescent="0.25">
      <c r="A20" s="10" t="s">
        <v>56</v>
      </c>
      <c r="B20" s="3">
        <v>3652</v>
      </c>
      <c r="C20" s="3">
        <v>0</v>
      </c>
      <c r="D20" s="3">
        <f t="shared" si="0"/>
        <v>3652</v>
      </c>
      <c r="E20" s="3">
        <v>5340</v>
      </c>
      <c r="F20" s="3">
        <v>0</v>
      </c>
      <c r="G20" s="3">
        <f t="shared" si="1"/>
        <v>5340</v>
      </c>
      <c r="H20" s="4">
        <f t="shared" si="2"/>
        <v>46.221248630887182</v>
      </c>
      <c r="I20" s="4">
        <f t="shared" si="3"/>
        <v>0</v>
      </c>
      <c r="J20" s="5">
        <f t="shared" si="4"/>
        <v>46.221248630887182</v>
      </c>
    </row>
    <row r="21" spans="1:10" x14ac:dyDescent="0.25">
      <c r="A21" s="6" t="s">
        <v>18</v>
      </c>
      <c r="B21" s="7">
        <v>3843</v>
      </c>
      <c r="C21" s="7">
        <v>24</v>
      </c>
      <c r="D21" s="7">
        <f t="shared" si="0"/>
        <v>3867</v>
      </c>
      <c r="E21" s="7">
        <v>4671</v>
      </c>
      <c r="F21" s="7">
        <v>21</v>
      </c>
      <c r="G21" s="7">
        <f t="shared" si="1"/>
        <v>4692</v>
      </c>
      <c r="H21" s="8">
        <f t="shared" si="2"/>
        <v>21.545667447306791</v>
      </c>
      <c r="I21" s="8">
        <f t="shared" si="3"/>
        <v>-12.5</v>
      </c>
      <c r="J21" s="9">
        <f t="shared" si="4"/>
        <v>21.334367726920092</v>
      </c>
    </row>
    <row r="22" spans="1:10" x14ac:dyDescent="0.25">
      <c r="A22" s="10" t="s">
        <v>19</v>
      </c>
      <c r="B22" s="3">
        <v>30</v>
      </c>
      <c r="C22" s="3">
        <v>0</v>
      </c>
      <c r="D22" s="3">
        <f t="shared" si="0"/>
        <v>30</v>
      </c>
      <c r="E22" s="3">
        <v>15</v>
      </c>
      <c r="F22" s="3">
        <v>0</v>
      </c>
      <c r="G22" s="3">
        <f t="shared" si="1"/>
        <v>15</v>
      </c>
      <c r="H22" s="4">
        <f t="shared" si="2"/>
        <v>-50</v>
      </c>
      <c r="I22" s="4">
        <f t="shared" si="3"/>
        <v>0</v>
      </c>
      <c r="J22" s="5">
        <f t="shared" si="4"/>
        <v>-50</v>
      </c>
    </row>
    <row r="23" spans="1:10" x14ac:dyDescent="0.25">
      <c r="A23" s="6" t="s">
        <v>20</v>
      </c>
      <c r="B23" s="7">
        <v>1073</v>
      </c>
      <c r="C23" s="7">
        <v>3</v>
      </c>
      <c r="D23" s="7">
        <f t="shared" si="0"/>
        <v>1076</v>
      </c>
      <c r="E23" s="7">
        <v>782</v>
      </c>
      <c r="F23" s="7">
        <v>6</v>
      </c>
      <c r="G23" s="7">
        <f t="shared" si="1"/>
        <v>788</v>
      </c>
      <c r="H23" s="8">
        <f t="shared" si="2"/>
        <v>-27.120223671947809</v>
      </c>
      <c r="I23" s="8">
        <f t="shared" si="3"/>
        <v>100</v>
      </c>
      <c r="J23" s="9">
        <f t="shared" si="4"/>
        <v>-26.765799256505574</v>
      </c>
    </row>
    <row r="24" spans="1:10" x14ac:dyDescent="0.25">
      <c r="A24" s="10" t="s">
        <v>21</v>
      </c>
      <c r="B24" s="3">
        <v>378</v>
      </c>
      <c r="C24" s="3">
        <v>8</v>
      </c>
      <c r="D24" s="3">
        <f t="shared" si="0"/>
        <v>386</v>
      </c>
      <c r="E24" s="3">
        <v>358</v>
      </c>
      <c r="F24" s="3">
        <v>0</v>
      </c>
      <c r="G24" s="3">
        <f t="shared" si="1"/>
        <v>358</v>
      </c>
      <c r="H24" s="4">
        <f t="shared" si="2"/>
        <v>-5.2910052910052912</v>
      </c>
      <c r="I24" s="4">
        <f t="shared" si="3"/>
        <v>-100</v>
      </c>
      <c r="J24" s="5">
        <f t="shared" si="4"/>
        <v>-7.2538860103626934</v>
      </c>
    </row>
    <row r="25" spans="1:10" x14ac:dyDescent="0.25">
      <c r="A25" s="6" t="s">
        <v>22</v>
      </c>
      <c r="B25" s="7">
        <v>903</v>
      </c>
      <c r="C25" s="7">
        <v>54</v>
      </c>
      <c r="D25" s="7">
        <f t="shared" si="0"/>
        <v>957</v>
      </c>
      <c r="E25" s="7">
        <v>2484</v>
      </c>
      <c r="F25" s="7">
        <v>79</v>
      </c>
      <c r="G25" s="7">
        <f t="shared" si="1"/>
        <v>2563</v>
      </c>
      <c r="H25" s="8">
        <f t="shared" si="2"/>
        <v>175.08305647840533</v>
      </c>
      <c r="I25" s="8">
        <f t="shared" si="3"/>
        <v>46.296296296296298</v>
      </c>
      <c r="J25" s="9">
        <f t="shared" si="4"/>
        <v>167.81609195402299</v>
      </c>
    </row>
    <row r="26" spans="1:10" x14ac:dyDescent="0.25">
      <c r="A26" s="10" t="s">
        <v>23</v>
      </c>
      <c r="B26" s="3">
        <v>827</v>
      </c>
      <c r="C26" s="3">
        <v>14</v>
      </c>
      <c r="D26" s="3">
        <f t="shared" si="0"/>
        <v>841</v>
      </c>
      <c r="E26" s="3">
        <v>1249</v>
      </c>
      <c r="F26" s="3">
        <v>16</v>
      </c>
      <c r="G26" s="3">
        <f t="shared" si="1"/>
        <v>1265</v>
      </c>
      <c r="H26" s="4">
        <f t="shared" si="2"/>
        <v>51.027811366384526</v>
      </c>
      <c r="I26" s="4">
        <f t="shared" si="3"/>
        <v>14.285714285714285</v>
      </c>
      <c r="J26" s="5">
        <f t="shared" si="4"/>
        <v>50.416171224732466</v>
      </c>
    </row>
    <row r="27" spans="1:10" x14ac:dyDescent="0.25">
      <c r="A27" s="6" t="s">
        <v>24</v>
      </c>
      <c r="B27" s="7">
        <v>2</v>
      </c>
      <c r="C27" s="7">
        <v>0</v>
      </c>
      <c r="D27" s="7">
        <f t="shared" si="0"/>
        <v>2</v>
      </c>
      <c r="E27" s="7">
        <v>8</v>
      </c>
      <c r="F27" s="7">
        <v>0</v>
      </c>
      <c r="G27" s="7">
        <f t="shared" si="1"/>
        <v>8</v>
      </c>
      <c r="H27" s="8">
        <f t="shared" si="2"/>
        <v>300</v>
      </c>
      <c r="I27" s="8">
        <f t="shared" si="3"/>
        <v>0</v>
      </c>
      <c r="J27" s="9">
        <f t="shared" si="4"/>
        <v>300</v>
      </c>
    </row>
    <row r="28" spans="1:10" x14ac:dyDescent="0.25">
      <c r="A28" s="10" t="s">
        <v>25</v>
      </c>
      <c r="B28" s="3">
        <v>1151</v>
      </c>
      <c r="C28" s="3">
        <v>175</v>
      </c>
      <c r="D28" s="3">
        <f t="shared" si="0"/>
        <v>1326</v>
      </c>
      <c r="E28" s="3">
        <v>1454</v>
      </c>
      <c r="F28" s="3">
        <v>44</v>
      </c>
      <c r="G28" s="3">
        <f t="shared" si="1"/>
        <v>1498</v>
      </c>
      <c r="H28" s="4">
        <f t="shared" si="2"/>
        <v>26.324934839270199</v>
      </c>
      <c r="I28" s="4">
        <f t="shared" si="3"/>
        <v>-74.857142857142861</v>
      </c>
      <c r="J28" s="5">
        <f t="shared" si="4"/>
        <v>12.971342383107091</v>
      </c>
    </row>
    <row r="29" spans="1:10" x14ac:dyDescent="0.25">
      <c r="A29" s="6" t="s">
        <v>26</v>
      </c>
      <c r="B29" s="7">
        <v>2752</v>
      </c>
      <c r="C29" s="7">
        <v>61</v>
      </c>
      <c r="D29" s="7">
        <f t="shared" si="0"/>
        <v>2813</v>
      </c>
      <c r="E29" s="7">
        <v>2538</v>
      </c>
      <c r="F29" s="7">
        <v>72</v>
      </c>
      <c r="G29" s="7">
        <f t="shared" si="1"/>
        <v>2610</v>
      </c>
      <c r="H29" s="8">
        <f t="shared" si="2"/>
        <v>-7.7761627906976747</v>
      </c>
      <c r="I29" s="8">
        <f t="shared" si="3"/>
        <v>18.032786885245901</v>
      </c>
      <c r="J29" s="42">
        <f t="shared" si="4"/>
        <v>-7.216494845360824</v>
      </c>
    </row>
    <row r="30" spans="1:10" x14ac:dyDescent="0.25">
      <c r="A30" s="10" t="s">
        <v>27</v>
      </c>
      <c r="B30" s="3">
        <v>1440</v>
      </c>
      <c r="C30" s="3">
        <v>32</v>
      </c>
      <c r="D30" s="3">
        <f t="shared" si="0"/>
        <v>1472</v>
      </c>
      <c r="E30" s="3">
        <v>1746</v>
      </c>
      <c r="F30" s="3">
        <v>23</v>
      </c>
      <c r="G30" s="3">
        <f t="shared" si="1"/>
        <v>1769</v>
      </c>
      <c r="H30" s="4">
        <f t="shared" si="2"/>
        <v>21.25</v>
      </c>
      <c r="I30" s="4">
        <f t="shared" si="3"/>
        <v>-28.125</v>
      </c>
      <c r="J30" s="5">
        <f t="shared" si="4"/>
        <v>20.176630434782609</v>
      </c>
    </row>
    <row r="31" spans="1:10" x14ac:dyDescent="0.25">
      <c r="A31" s="6" t="s">
        <v>28</v>
      </c>
      <c r="B31" s="7">
        <v>779</v>
      </c>
      <c r="C31" s="7">
        <v>3</v>
      </c>
      <c r="D31" s="7">
        <f t="shared" si="0"/>
        <v>782</v>
      </c>
      <c r="E31" s="7">
        <v>584</v>
      </c>
      <c r="F31" s="7">
        <v>3</v>
      </c>
      <c r="G31" s="7">
        <f t="shared" si="1"/>
        <v>587</v>
      </c>
      <c r="H31" s="8">
        <f t="shared" si="2"/>
        <v>-25.032092426187418</v>
      </c>
      <c r="I31" s="8">
        <f t="shared" si="3"/>
        <v>0</v>
      </c>
      <c r="J31" s="9">
        <f t="shared" si="4"/>
        <v>-24.936061381074168</v>
      </c>
    </row>
    <row r="32" spans="1:10" x14ac:dyDescent="0.25">
      <c r="A32" s="10" t="s">
        <v>57</v>
      </c>
      <c r="B32" s="3">
        <v>1426</v>
      </c>
      <c r="C32" s="3">
        <v>122</v>
      </c>
      <c r="D32" s="3">
        <f t="shared" si="0"/>
        <v>1548</v>
      </c>
      <c r="E32" s="3">
        <v>931</v>
      </c>
      <c r="F32" s="3">
        <v>77</v>
      </c>
      <c r="G32" s="3">
        <f t="shared" si="1"/>
        <v>1008</v>
      </c>
      <c r="H32" s="4">
        <f t="shared" si="2"/>
        <v>-34.712482468443199</v>
      </c>
      <c r="I32" s="4">
        <f t="shared" si="3"/>
        <v>-36.885245901639344</v>
      </c>
      <c r="J32" s="5">
        <f t="shared" si="4"/>
        <v>-34.883720930232556</v>
      </c>
    </row>
    <row r="33" spans="1:10" x14ac:dyDescent="0.25">
      <c r="A33" s="6" t="s">
        <v>69</v>
      </c>
      <c r="B33" s="7">
        <v>204</v>
      </c>
      <c r="C33" s="7">
        <v>0</v>
      </c>
      <c r="D33" s="7">
        <f t="shared" si="0"/>
        <v>204</v>
      </c>
      <c r="E33" s="7">
        <v>202</v>
      </c>
      <c r="F33" s="7">
        <v>0</v>
      </c>
      <c r="G33" s="7">
        <f t="shared" si="1"/>
        <v>202</v>
      </c>
      <c r="H33" s="8">
        <f t="shared" si="2"/>
        <v>-0.98039215686274506</v>
      </c>
      <c r="I33" s="8">
        <f t="shared" si="3"/>
        <v>0</v>
      </c>
      <c r="J33" s="9">
        <f t="shared" si="4"/>
        <v>-0.98039215686274506</v>
      </c>
    </row>
    <row r="34" spans="1:10" x14ac:dyDescent="0.25">
      <c r="A34" s="10" t="s">
        <v>29</v>
      </c>
      <c r="B34" s="3">
        <v>1958</v>
      </c>
      <c r="C34" s="3">
        <v>439</v>
      </c>
      <c r="D34" s="3">
        <f t="shared" si="0"/>
        <v>2397</v>
      </c>
      <c r="E34" s="3">
        <v>1822</v>
      </c>
      <c r="F34" s="3">
        <v>385</v>
      </c>
      <c r="G34" s="3">
        <f t="shared" si="1"/>
        <v>2207</v>
      </c>
      <c r="H34" s="4">
        <f t="shared" si="2"/>
        <v>-6.9458631256384056</v>
      </c>
      <c r="I34" s="4">
        <f t="shared" si="3"/>
        <v>-12.300683371298406</v>
      </c>
      <c r="J34" s="5">
        <f t="shared" si="4"/>
        <v>-7.9265748852732578</v>
      </c>
    </row>
    <row r="35" spans="1:10" x14ac:dyDescent="0.25">
      <c r="A35" s="6" t="s">
        <v>68</v>
      </c>
      <c r="B35" s="7">
        <v>506</v>
      </c>
      <c r="C35" s="7">
        <v>0</v>
      </c>
      <c r="D35" s="7">
        <f t="shared" si="0"/>
        <v>506</v>
      </c>
      <c r="E35" s="7">
        <v>455</v>
      </c>
      <c r="F35" s="7">
        <v>0</v>
      </c>
      <c r="G35" s="7">
        <f t="shared" si="1"/>
        <v>455</v>
      </c>
      <c r="H35" s="8">
        <f t="shared" si="2"/>
        <v>-10.079051383399209</v>
      </c>
      <c r="I35" s="8">
        <f t="shared" si="3"/>
        <v>0</v>
      </c>
      <c r="J35" s="9">
        <f t="shared" si="4"/>
        <v>-10.079051383399209</v>
      </c>
    </row>
    <row r="36" spans="1:10" x14ac:dyDescent="0.25">
      <c r="A36" s="10" t="s">
        <v>30</v>
      </c>
      <c r="B36" s="3">
        <v>3079</v>
      </c>
      <c r="C36" s="3">
        <v>138</v>
      </c>
      <c r="D36" s="3">
        <f t="shared" si="0"/>
        <v>3217</v>
      </c>
      <c r="E36" s="3">
        <v>5080</v>
      </c>
      <c r="F36" s="3">
        <v>56</v>
      </c>
      <c r="G36" s="3">
        <f t="shared" si="1"/>
        <v>5136</v>
      </c>
      <c r="H36" s="4">
        <f t="shared" si="2"/>
        <v>64.988632672945755</v>
      </c>
      <c r="I36" s="4">
        <f t="shared" si="3"/>
        <v>-59.420289855072461</v>
      </c>
      <c r="J36" s="5">
        <f t="shared" si="4"/>
        <v>59.651849549269507</v>
      </c>
    </row>
    <row r="37" spans="1:10" x14ac:dyDescent="0.25">
      <c r="A37" s="6" t="s">
        <v>31</v>
      </c>
      <c r="B37" s="7">
        <v>543</v>
      </c>
      <c r="C37" s="7">
        <v>2</v>
      </c>
      <c r="D37" s="7">
        <f t="shared" si="0"/>
        <v>545</v>
      </c>
      <c r="E37" s="7">
        <v>527</v>
      </c>
      <c r="F37" s="7">
        <v>4</v>
      </c>
      <c r="G37" s="7">
        <f t="shared" si="1"/>
        <v>531</v>
      </c>
      <c r="H37" s="8">
        <f t="shared" si="2"/>
        <v>-2.9465930018416207</v>
      </c>
      <c r="I37" s="8">
        <f t="shared" si="3"/>
        <v>100</v>
      </c>
      <c r="J37" s="9">
        <f t="shared" si="4"/>
        <v>-2.5688073394495414</v>
      </c>
    </row>
    <row r="38" spans="1:10" x14ac:dyDescent="0.25">
      <c r="A38" s="10" t="s">
        <v>32</v>
      </c>
      <c r="B38" s="3">
        <v>1121</v>
      </c>
      <c r="C38" s="3">
        <v>0</v>
      </c>
      <c r="D38" s="3">
        <f t="shared" si="0"/>
        <v>1121</v>
      </c>
      <c r="E38" s="3">
        <v>926</v>
      </c>
      <c r="F38" s="3">
        <v>0</v>
      </c>
      <c r="G38" s="3">
        <f t="shared" si="1"/>
        <v>926</v>
      </c>
      <c r="H38" s="4">
        <f t="shared" si="2"/>
        <v>-17.395182872435324</v>
      </c>
      <c r="I38" s="4">
        <f t="shared" si="3"/>
        <v>0</v>
      </c>
      <c r="J38" s="5">
        <f t="shared" si="4"/>
        <v>-17.395182872435324</v>
      </c>
    </row>
    <row r="39" spans="1:10" x14ac:dyDescent="0.25">
      <c r="A39" s="6" t="s">
        <v>33</v>
      </c>
      <c r="B39" s="7">
        <v>156</v>
      </c>
      <c r="C39" s="7">
        <v>6</v>
      </c>
      <c r="D39" s="7">
        <f t="shared" si="0"/>
        <v>162</v>
      </c>
      <c r="E39" s="7">
        <v>147</v>
      </c>
      <c r="F39" s="7">
        <v>7</v>
      </c>
      <c r="G39" s="7">
        <f t="shared" si="1"/>
        <v>154</v>
      </c>
      <c r="H39" s="8">
        <f t="shared" si="2"/>
        <v>-5.7692307692307692</v>
      </c>
      <c r="I39" s="8">
        <f t="shared" si="3"/>
        <v>16.666666666666664</v>
      </c>
      <c r="J39" s="9">
        <f t="shared" si="4"/>
        <v>-4.9382716049382713</v>
      </c>
    </row>
    <row r="40" spans="1:10" x14ac:dyDescent="0.25">
      <c r="A40" s="10" t="s">
        <v>34</v>
      </c>
      <c r="B40" s="3">
        <v>3128</v>
      </c>
      <c r="C40" s="3">
        <v>417</v>
      </c>
      <c r="D40" s="3">
        <f t="shared" si="0"/>
        <v>3545</v>
      </c>
      <c r="E40" s="3">
        <v>2887</v>
      </c>
      <c r="F40" s="3">
        <v>422</v>
      </c>
      <c r="G40" s="3">
        <f t="shared" si="1"/>
        <v>3309</v>
      </c>
      <c r="H40" s="4">
        <f t="shared" si="2"/>
        <v>-7.7046035805626589</v>
      </c>
      <c r="I40" s="4">
        <f t="shared" si="3"/>
        <v>1.1990407673860912</v>
      </c>
      <c r="J40" s="5">
        <f t="shared" si="4"/>
        <v>-6.6572637517630469</v>
      </c>
    </row>
    <row r="41" spans="1:10" x14ac:dyDescent="0.25">
      <c r="A41" s="6" t="s">
        <v>35</v>
      </c>
      <c r="B41" s="7">
        <v>263</v>
      </c>
      <c r="C41" s="7">
        <v>22</v>
      </c>
      <c r="D41" s="7">
        <f t="shared" si="0"/>
        <v>285</v>
      </c>
      <c r="E41" s="7">
        <v>250</v>
      </c>
      <c r="F41" s="7">
        <v>23</v>
      </c>
      <c r="G41" s="7">
        <f t="shared" si="1"/>
        <v>273</v>
      </c>
      <c r="H41" s="8">
        <f t="shared" si="2"/>
        <v>-4.9429657794676807</v>
      </c>
      <c r="I41" s="8">
        <f t="shared" si="3"/>
        <v>4.5454545454545459</v>
      </c>
      <c r="J41" s="9">
        <f t="shared" si="4"/>
        <v>-4.2105263157894735</v>
      </c>
    </row>
    <row r="42" spans="1:10" x14ac:dyDescent="0.25">
      <c r="A42" s="10" t="s">
        <v>36</v>
      </c>
      <c r="B42" s="3">
        <v>1694</v>
      </c>
      <c r="C42" s="3">
        <v>170</v>
      </c>
      <c r="D42" s="3">
        <f t="shared" si="0"/>
        <v>1864</v>
      </c>
      <c r="E42" s="3">
        <v>1389</v>
      </c>
      <c r="F42" s="3">
        <v>148</v>
      </c>
      <c r="G42" s="3">
        <f t="shared" si="1"/>
        <v>1537</v>
      </c>
      <c r="H42" s="4">
        <f t="shared" si="2"/>
        <v>-18.004722550177096</v>
      </c>
      <c r="I42" s="4">
        <f t="shared" si="3"/>
        <v>-12.941176470588237</v>
      </c>
      <c r="J42" s="5">
        <f t="shared" si="4"/>
        <v>-17.54291845493562</v>
      </c>
    </row>
    <row r="43" spans="1:10" x14ac:dyDescent="0.25">
      <c r="A43" s="6" t="s">
        <v>37</v>
      </c>
      <c r="B43" s="7">
        <v>1394</v>
      </c>
      <c r="C43" s="7">
        <v>13</v>
      </c>
      <c r="D43" s="7">
        <f t="shared" si="0"/>
        <v>1407</v>
      </c>
      <c r="E43" s="7">
        <v>1316</v>
      </c>
      <c r="F43" s="7">
        <v>10</v>
      </c>
      <c r="G43" s="7">
        <f t="shared" si="1"/>
        <v>1326</v>
      </c>
      <c r="H43" s="8">
        <f t="shared" si="2"/>
        <v>-5.5954088952654235</v>
      </c>
      <c r="I43" s="8">
        <f t="shared" si="3"/>
        <v>-23.076923076923077</v>
      </c>
      <c r="J43" s="9">
        <f t="shared" si="4"/>
        <v>-5.7569296375266523</v>
      </c>
    </row>
    <row r="44" spans="1:10" x14ac:dyDescent="0.25">
      <c r="A44" s="10" t="s">
        <v>38</v>
      </c>
      <c r="B44" s="3">
        <v>1002</v>
      </c>
      <c r="C44" s="3">
        <v>8</v>
      </c>
      <c r="D44" s="3">
        <f t="shared" si="0"/>
        <v>1010</v>
      </c>
      <c r="E44" s="3">
        <v>866</v>
      </c>
      <c r="F44" s="3">
        <v>2</v>
      </c>
      <c r="G44" s="3">
        <f t="shared" si="1"/>
        <v>868</v>
      </c>
      <c r="H44" s="4">
        <f t="shared" si="2"/>
        <v>-13.572854291417165</v>
      </c>
      <c r="I44" s="4">
        <f t="shared" si="3"/>
        <v>-75</v>
      </c>
      <c r="J44" s="5">
        <f t="shared" si="4"/>
        <v>-14.059405940594061</v>
      </c>
    </row>
    <row r="45" spans="1:10" x14ac:dyDescent="0.25">
      <c r="A45" s="6" t="s">
        <v>71</v>
      </c>
      <c r="B45" s="7">
        <v>630</v>
      </c>
      <c r="C45" s="7">
        <v>2</v>
      </c>
      <c r="D45" s="7">
        <f t="shared" si="0"/>
        <v>632</v>
      </c>
      <c r="E45" s="7">
        <v>525</v>
      </c>
      <c r="F45" s="7">
        <v>7</v>
      </c>
      <c r="G45" s="7">
        <f t="shared" si="1"/>
        <v>532</v>
      </c>
      <c r="H45" s="8">
        <f t="shared" si="2"/>
        <v>-16.666666666666664</v>
      </c>
      <c r="I45" s="8">
        <f t="shared" si="3"/>
        <v>250</v>
      </c>
      <c r="J45" s="9">
        <f t="shared" si="4"/>
        <v>-15.822784810126583</v>
      </c>
    </row>
    <row r="46" spans="1:10" x14ac:dyDescent="0.25">
      <c r="A46" s="10" t="s">
        <v>39</v>
      </c>
      <c r="B46" s="3">
        <v>2012</v>
      </c>
      <c r="C46" s="3">
        <v>14</v>
      </c>
      <c r="D46" s="3">
        <f t="shared" si="0"/>
        <v>2026</v>
      </c>
      <c r="E46" s="3">
        <v>2593</v>
      </c>
      <c r="F46" s="3">
        <v>11</v>
      </c>
      <c r="G46" s="3">
        <f t="shared" si="1"/>
        <v>2604</v>
      </c>
      <c r="H46" s="4">
        <f t="shared" si="2"/>
        <v>28.876739562624255</v>
      </c>
      <c r="I46" s="4">
        <f t="shared" si="3"/>
        <v>-21.428571428571427</v>
      </c>
      <c r="J46" s="5">
        <f t="shared" si="4"/>
        <v>28.529121421520237</v>
      </c>
    </row>
    <row r="47" spans="1:10" x14ac:dyDescent="0.25">
      <c r="A47" s="6" t="s">
        <v>40</v>
      </c>
      <c r="B47" s="7">
        <v>1826</v>
      </c>
      <c r="C47" s="7">
        <v>27</v>
      </c>
      <c r="D47" s="7">
        <f t="shared" si="0"/>
        <v>1853</v>
      </c>
      <c r="E47" s="7">
        <v>1512</v>
      </c>
      <c r="F47" s="7">
        <v>27</v>
      </c>
      <c r="G47" s="7">
        <f t="shared" si="1"/>
        <v>1539</v>
      </c>
      <c r="H47" s="8">
        <f t="shared" si="2"/>
        <v>-17.196056955093102</v>
      </c>
      <c r="I47" s="8">
        <f t="shared" si="3"/>
        <v>0</v>
      </c>
      <c r="J47" s="9">
        <f t="shared" si="4"/>
        <v>-16.945493793847817</v>
      </c>
    </row>
    <row r="48" spans="1:10" x14ac:dyDescent="0.25">
      <c r="A48" s="10" t="s">
        <v>41</v>
      </c>
      <c r="B48" s="3">
        <v>3068</v>
      </c>
      <c r="C48" s="3">
        <v>139</v>
      </c>
      <c r="D48" s="3">
        <f t="shared" si="0"/>
        <v>3207</v>
      </c>
      <c r="E48" s="3">
        <v>3312</v>
      </c>
      <c r="F48" s="3">
        <v>198</v>
      </c>
      <c r="G48" s="3">
        <f t="shared" si="1"/>
        <v>3510</v>
      </c>
      <c r="H48" s="4">
        <f t="shared" si="2"/>
        <v>7.9530638852672748</v>
      </c>
      <c r="I48" s="4">
        <f t="shared" si="3"/>
        <v>42.446043165467628</v>
      </c>
      <c r="J48" s="5">
        <f t="shared" si="4"/>
        <v>9.4480823199251631</v>
      </c>
    </row>
    <row r="49" spans="1:11" x14ac:dyDescent="0.25">
      <c r="A49" s="6" t="s">
        <v>42</v>
      </c>
      <c r="B49" s="7">
        <v>96</v>
      </c>
      <c r="C49" s="7">
        <v>0</v>
      </c>
      <c r="D49" s="7">
        <f t="shared" si="0"/>
        <v>96</v>
      </c>
      <c r="E49" s="7">
        <v>98</v>
      </c>
      <c r="F49" s="7">
        <v>0</v>
      </c>
      <c r="G49" s="7">
        <f t="shared" si="1"/>
        <v>98</v>
      </c>
      <c r="H49" s="8">
        <f t="shared" si="2"/>
        <v>2.083333333333333</v>
      </c>
      <c r="I49" s="8">
        <f t="shared" si="3"/>
        <v>0</v>
      </c>
      <c r="J49" s="9">
        <f t="shared" si="4"/>
        <v>2.083333333333333</v>
      </c>
    </row>
    <row r="50" spans="1:11" x14ac:dyDescent="0.25">
      <c r="A50" s="10" t="s">
        <v>43</v>
      </c>
      <c r="B50" s="3">
        <v>350</v>
      </c>
      <c r="C50" s="3">
        <v>11</v>
      </c>
      <c r="D50" s="3">
        <f t="shared" si="0"/>
        <v>361</v>
      </c>
      <c r="E50" s="3">
        <v>287</v>
      </c>
      <c r="F50" s="3">
        <v>0</v>
      </c>
      <c r="G50" s="3">
        <f t="shared" si="1"/>
        <v>287</v>
      </c>
      <c r="H50" s="4">
        <f t="shared" si="2"/>
        <v>-18</v>
      </c>
      <c r="I50" s="4">
        <f t="shared" si="3"/>
        <v>-100</v>
      </c>
      <c r="J50" s="5">
        <f t="shared" si="4"/>
        <v>-20.498614958448755</v>
      </c>
    </row>
    <row r="51" spans="1:11" x14ac:dyDescent="0.25">
      <c r="A51" s="6" t="s">
        <v>44</v>
      </c>
      <c r="B51" s="7">
        <v>914</v>
      </c>
      <c r="C51" s="7">
        <v>11</v>
      </c>
      <c r="D51" s="7">
        <f t="shared" si="0"/>
        <v>925</v>
      </c>
      <c r="E51" s="7">
        <v>740</v>
      </c>
      <c r="F51" s="7">
        <v>17</v>
      </c>
      <c r="G51" s="7">
        <f t="shared" si="1"/>
        <v>757</v>
      </c>
      <c r="H51" s="8">
        <f t="shared" si="2"/>
        <v>-19.037199124726477</v>
      </c>
      <c r="I51" s="8">
        <f>+IFERROR(((F51-C51)/C51)*100,0)</f>
        <v>54.54545454545454</v>
      </c>
      <c r="J51" s="9">
        <f t="shared" si="4"/>
        <v>-18.162162162162161</v>
      </c>
    </row>
    <row r="52" spans="1:11" x14ac:dyDescent="0.25">
      <c r="A52" s="10" t="s">
        <v>45</v>
      </c>
      <c r="B52" s="3">
        <v>1249</v>
      </c>
      <c r="C52" s="3">
        <v>41</v>
      </c>
      <c r="D52" s="3">
        <f t="shared" si="0"/>
        <v>1290</v>
      </c>
      <c r="E52" s="3">
        <v>1321</v>
      </c>
      <c r="F52" s="3">
        <v>37</v>
      </c>
      <c r="G52" s="3">
        <f t="shared" si="1"/>
        <v>1358</v>
      </c>
      <c r="H52" s="4">
        <f t="shared" si="2"/>
        <v>5.7646116893514812</v>
      </c>
      <c r="I52" s="4">
        <f t="shared" si="3"/>
        <v>-9.7560975609756095</v>
      </c>
      <c r="J52" s="5">
        <f t="shared" si="4"/>
        <v>5.2713178294573639</v>
      </c>
    </row>
    <row r="53" spans="1:11" x14ac:dyDescent="0.25">
      <c r="A53" s="6" t="s">
        <v>46</v>
      </c>
      <c r="B53" s="7">
        <v>734</v>
      </c>
      <c r="C53" s="7">
        <v>0</v>
      </c>
      <c r="D53" s="7">
        <f t="shared" si="0"/>
        <v>734</v>
      </c>
      <c r="E53" s="7">
        <v>555</v>
      </c>
      <c r="F53" s="7">
        <v>0</v>
      </c>
      <c r="G53" s="7">
        <f t="shared" si="1"/>
        <v>555</v>
      </c>
      <c r="H53" s="8">
        <f t="shared" si="2"/>
        <v>-24.38692098092643</v>
      </c>
      <c r="I53" s="39">
        <f t="shared" si="3"/>
        <v>0</v>
      </c>
      <c r="J53" s="42">
        <f t="shared" si="4"/>
        <v>-24.38692098092643</v>
      </c>
    </row>
    <row r="54" spans="1:11" x14ac:dyDescent="0.25">
      <c r="A54" s="10" t="s">
        <v>72</v>
      </c>
      <c r="B54" s="3">
        <v>4247</v>
      </c>
      <c r="C54" s="3">
        <v>113</v>
      </c>
      <c r="D54" s="3">
        <f t="shared" si="0"/>
        <v>4360</v>
      </c>
      <c r="E54" s="3">
        <v>5408</v>
      </c>
      <c r="F54" s="3">
        <v>115</v>
      </c>
      <c r="G54" s="3">
        <f t="shared" si="1"/>
        <v>5523</v>
      </c>
      <c r="H54" s="4">
        <f t="shared" si="2"/>
        <v>27.336943724982337</v>
      </c>
      <c r="I54" s="4">
        <f t="shared" si="3"/>
        <v>1.7699115044247788</v>
      </c>
      <c r="J54" s="5">
        <f t="shared" si="4"/>
        <v>26.674311926605505</v>
      </c>
    </row>
    <row r="55" spans="1:11" x14ac:dyDescent="0.25">
      <c r="A55" s="6" t="s">
        <v>47</v>
      </c>
      <c r="B55" s="7">
        <v>56</v>
      </c>
      <c r="C55" s="7">
        <v>0</v>
      </c>
      <c r="D55" s="7">
        <f t="shared" si="0"/>
        <v>56</v>
      </c>
      <c r="E55" s="7">
        <v>74</v>
      </c>
      <c r="F55" s="7">
        <v>0</v>
      </c>
      <c r="G55" s="7">
        <f t="shared" si="1"/>
        <v>74</v>
      </c>
      <c r="H55" s="8">
        <f t="shared" si="2"/>
        <v>32.142857142857146</v>
      </c>
      <c r="I55" s="8">
        <f t="shared" si="3"/>
        <v>0</v>
      </c>
      <c r="J55" s="9">
        <f t="shared" si="4"/>
        <v>32.142857142857146</v>
      </c>
    </row>
    <row r="56" spans="1:11" x14ac:dyDescent="0.25">
      <c r="A56" s="10" t="s">
        <v>48</v>
      </c>
      <c r="B56" s="3">
        <v>166</v>
      </c>
      <c r="C56" s="3">
        <v>6</v>
      </c>
      <c r="D56" s="3">
        <f t="shared" si="0"/>
        <v>172</v>
      </c>
      <c r="E56" s="3">
        <v>1460</v>
      </c>
      <c r="F56" s="3">
        <v>2</v>
      </c>
      <c r="G56" s="3">
        <f t="shared" si="1"/>
        <v>1462</v>
      </c>
      <c r="H56" s="4">
        <f t="shared" si="2"/>
        <v>779.51807228915663</v>
      </c>
      <c r="I56" s="4">
        <f t="shared" si="3"/>
        <v>-66.666666666666657</v>
      </c>
      <c r="J56" s="5">
        <f t="shared" si="4"/>
        <v>750</v>
      </c>
    </row>
    <row r="57" spans="1:11" x14ac:dyDescent="0.25">
      <c r="A57" s="6" t="s">
        <v>49</v>
      </c>
      <c r="B57" s="7">
        <v>3261</v>
      </c>
      <c r="C57" s="7">
        <v>21</v>
      </c>
      <c r="D57" s="7">
        <f t="shared" si="0"/>
        <v>3282</v>
      </c>
      <c r="E57" s="7">
        <v>3128</v>
      </c>
      <c r="F57" s="7">
        <v>16</v>
      </c>
      <c r="G57" s="7">
        <f t="shared" si="1"/>
        <v>3144</v>
      </c>
      <c r="H57" s="8">
        <f t="shared" si="2"/>
        <v>-4.0785035265256058</v>
      </c>
      <c r="I57" s="8">
        <f t="shared" si="3"/>
        <v>-23.809523809523807</v>
      </c>
      <c r="J57" s="9">
        <f t="shared" si="4"/>
        <v>-4.2047531992687386</v>
      </c>
    </row>
    <row r="58" spans="1:11" x14ac:dyDescent="0.25">
      <c r="A58" s="10" t="s">
        <v>58</v>
      </c>
      <c r="B58" s="3">
        <v>164</v>
      </c>
      <c r="C58" s="3">
        <v>26</v>
      </c>
      <c r="D58" s="3">
        <f t="shared" si="0"/>
        <v>190</v>
      </c>
      <c r="E58" s="3">
        <v>139</v>
      </c>
      <c r="F58" s="3">
        <v>33</v>
      </c>
      <c r="G58" s="3">
        <f t="shared" si="1"/>
        <v>172</v>
      </c>
      <c r="H58" s="4">
        <f t="shared" si="2"/>
        <v>-15.24390243902439</v>
      </c>
      <c r="I58" s="4">
        <f t="shared" si="3"/>
        <v>26.923076923076923</v>
      </c>
      <c r="J58" s="5">
        <f t="shared" si="4"/>
        <v>-9.4736842105263168</v>
      </c>
    </row>
    <row r="59" spans="1:11" x14ac:dyDescent="0.25">
      <c r="A59" s="6" t="s">
        <v>59</v>
      </c>
      <c r="B59" s="7">
        <v>62</v>
      </c>
      <c r="C59" s="7">
        <v>2</v>
      </c>
      <c r="D59" s="7">
        <f t="shared" si="0"/>
        <v>64</v>
      </c>
      <c r="E59" s="7">
        <v>97</v>
      </c>
      <c r="F59" s="7">
        <v>1</v>
      </c>
      <c r="G59" s="7">
        <f t="shared" si="1"/>
        <v>98</v>
      </c>
      <c r="H59" s="8">
        <f t="shared" si="2"/>
        <v>56.451612903225815</v>
      </c>
      <c r="I59" s="8">
        <f t="shared" si="3"/>
        <v>-50</v>
      </c>
      <c r="J59" s="9">
        <f t="shared" si="4"/>
        <v>53.125</v>
      </c>
    </row>
    <row r="60" spans="1:11" x14ac:dyDescent="0.25">
      <c r="A60" s="11" t="s">
        <v>50</v>
      </c>
      <c r="B60" s="12">
        <f>B61-SUM(B6+B10+B20+B32+B58+B59+B5)</f>
        <v>152932</v>
      </c>
      <c r="C60" s="12">
        <f t="shared" ref="C60:G60" si="5">C61-SUM(C6+C10+C20+C32+C58+C59+C5)</f>
        <v>98174</v>
      </c>
      <c r="D60" s="12">
        <f t="shared" si="5"/>
        <v>251106</v>
      </c>
      <c r="E60" s="12">
        <f t="shared" si="5"/>
        <v>120632</v>
      </c>
      <c r="F60" s="12">
        <f t="shared" si="5"/>
        <v>24247</v>
      </c>
      <c r="G60" s="12">
        <f t="shared" si="5"/>
        <v>144879</v>
      </c>
      <c r="H60" s="13">
        <f>+IFERROR(((E60-B60)/B60)*100,0)</f>
        <v>-21.120497999110714</v>
      </c>
      <c r="I60" s="13">
        <f t="shared" si="3"/>
        <v>-75.302014790066622</v>
      </c>
      <c r="J60" s="35">
        <f t="shared" si="4"/>
        <v>-42.303648658335526</v>
      </c>
      <c r="K60" s="37"/>
    </row>
    <row r="61" spans="1:11" x14ac:dyDescent="0.25">
      <c r="A61" s="14" t="s">
        <v>51</v>
      </c>
      <c r="B61" s="15">
        <f>SUM(B4:B59)</f>
        <v>193044</v>
      </c>
      <c r="C61" s="15">
        <f t="shared" ref="C61:G61" si="6">SUM(C4:C59)</f>
        <v>121633</v>
      </c>
      <c r="D61" s="15">
        <f t="shared" si="6"/>
        <v>314677</v>
      </c>
      <c r="E61" s="15">
        <f>SUM(E4:E59)</f>
        <v>178399</v>
      </c>
      <c r="F61" s="15">
        <f t="shared" si="6"/>
        <v>108544</v>
      </c>
      <c r="G61" s="15">
        <f t="shared" si="6"/>
        <v>286943</v>
      </c>
      <c r="H61" s="16">
        <f>+IFERROR(((E61-B61)/B61)*100,0)</f>
        <v>-7.5863533702161163</v>
      </c>
      <c r="I61" s="16">
        <f t="shared" si="3"/>
        <v>-10.761059909728447</v>
      </c>
      <c r="J61" s="17">
        <f t="shared" si="4"/>
        <v>-8.8134817606625209</v>
      </c>
    </row>
    <row r="62" spans="1:11" ht="15.75" thickBot="1" x14ac:dyDescent="0.3">
      <c r="A62" s="18" t="s">
        <v>52</v>
      </c>
      <c r="B62" s="19"/>
      <c r="C62" s="19"/>
      <c r="D62" s="19">
        <v>109990</v>
      </c>
      <c r="E62" s="19"/>
      <c r="F62" s="19"/>
      <c r="G62" s="19">
        <v>89164</v>
      </c>
      <c r="H62" s="60">
        <f>+IFERROR(((G62-D62)/D62)*100,0)</f>
        <v>-18.93444858623511</v>
      </c>
      <c r="I62" s="60"/>
      <c r="J62" s="61"/>
    </row>
    <row r="63" spans="1:11" x14ac:dyDescent="0.25">
      <c r="A63" s="14" t="s">
        <v>53</v>
      </c>
      <c r="B63" s="34"/>
      <c r="C63" s="34"/>
      <c r="D63" s="34">
        <f>+D61+D62</f>
        <v>424667</v>
      </c>
      <c r="E63" s="34"/>
      <c r="F63" s="34"/>
      <c r="G63" s="34">
        <f>+G61+G62</f>
        <v>376107</v>
      </c>
      <c r="H63" s="62">
        <f>+IFERROR(((G63-D63)/D63)*100,0)</f>
        <v>-11.434841887879209</v>
      </c>
      <c r="I63" s="62"/>
      <c r="J63" s="63"/>
    </row>
    <row r="64" spans="1:11" x14ac:dyDescent="0.25">
      <c r="A64" s="45"/>
      <c r="B64" s="46"/>
      <c r="C64" s="46"/>
      <c r="D64" s="46"/>
      <c r="E64" s="46"/>
      <c r="F64" s="46"/>
      <c r="G64" s="46"/>
      <c r="H64" s="46"/>
      <c r="I64" s="46"/>
      <c r="J64" s="47"/>
    </row>
    <row r="65" spans="1:10" ht="15.75" thickBot="1" x14ac:dyDescent="0.3">
      <c r="A65" s="48"/>
      <c r="B65" s="49"/>
      <c r="C65" s="49"/>
      <c r="D65" s="49"/>
      <c r="E65" s="49"/>
      <c r="F65" s="49"/>
      <c r="G65" s="49"/>
      <c r="H65" s="49"/>
      <c r="I65" s="49"/>
      <c r="J65" s="50"/>
    </row>
    <row r="66" spans="1:10" ht="48.75" customHeight="1" x14ac:dyDescent="0.25">
      <c r="A66" s="51" t="s">
        <v>73</v>
      </c>
      <c r="B66" s="51"/>
      <c r="C66" s="51"/>
      <c r="D66" s="51"/>
      <c r="E66" s="51"/>
      <c r="F66" s="51"/>
      <c r="G66" s="51"/>
      <c r="H66" s="51"/>
      <c r="I66" s="51"/>
      <c r="J66" s="51"/>
    </row>
    <row r="67" spans="1:10" x14ac:dyDescent="0.25">
      <c r="A67" s="43" t="s">
        <v>74</v>
      </c>
    </row>
    <row r="68" spans="1:10" x14ac:dyDescent="0.25">
      <c r="H68" s="40"/>
      <c r="I68" s="40"/>
      <c r="J68" s="40"/>
    </row>
    <row r="69" spans="1:10" x14ac:dyDescent="0.25">
      <c r="H69" s="40"/>
      <c r="I69" s="40"/>
      <c r="J69" s="40"/>
    </row>
    <row r="70" spans="1:10" x14ac:dyDescent="0.25">
      <c r="H70" s="40"/>
      <c r="I70" s="40"/>
      <c r="J70" s="40"/>
    </row>
    <row r="71" spans="1:10" x14ac:dyDescent="0.25">
      <c r="H71" s="40"/>
      <c r="I71" s="40"/>
      <c r="J71" s="40"/>
    </row>
  </sheetData>
  <mergeCells count="10">
    <mergeCell ref="A64:J64"/>
    <mergeCell ref="A65:J65"/>
    <mergeCell ref="A66:J66"/>
    <mergeCell ref="A1:J1"/>
    <mergeCell ref="A2:A3"/>
    <mergeCell ref="B2:D2"/>
    <mergeCell ref="E2:G2"/>
    <mergeCell ref="H2:J2"/>
    <mergeCell ref="H62:J62"/>
    <mergeCell ref="H63:J63"/>
  </mergeCells>
  <conditionalFormatting sqref="H4:J5">
    <cfRule type="cellIs" dxfId="26" priority="8" operator="equal">
      <formula>0</formula>
    </cfRule>
  </conditionalFormatting>
  <conditionalFormatting sqref="B4:C5 E4:G5">
    <cfRule type="cellIs" dxfId="25" priority="9" operator="equal">
      <formula>0</formula>
    </cfRule>
  </conditionalFormatting>
  <conditionalFormatting sqref="B6:C7 E6:G7">
    <cfRule type="cellIs" dxfId="24" priority="7" operator="equal">
      <formula>0</formula>
    </cfRule>
  </conditionalFormatting>
  <conditionalFormatting sqref="H6:J7">
    <cfRule type="cellIs" dxfId="23" priority="6" operator="equal">
      <formula>0</formula>
    </cfRule>
  </conditionalFormatting>
  <conditionalFormatting sqref="B8:C59 E8:G59">
    <cfRule type="cellIs" dxfId="22" priority="5" operator="equal">
      <formula>0</formula>
    </cfRule>
  </conditionalFormatting>
  <conditionalFormatting sqref="H8:J59">
    <cfRule type="cellIs" dxfId="21" priority="4" operator="equal">
      <formula>0</formula>
    </cfRule>
  </conditionalFormatting>
  <conditionalFormatting sqref="D4:D5">
    <cfRule type="cellIs" dxfId="20" priority="3" operator="equal">
      <formula>0</formula>
    </cfRule>
  </conditionalFormatting>
  <conditionalFormatting sqref="D6:D7">
    <cfRule type="cellIs" dxfId="19" priority="2" operator="equal">
      <formula>0</formula>
    </cfRule>
  </conditionalFormatting>
  <conditionalFormatting sqref="D8:D59">
    <cfRule type="cellIs" dxfId="18" priority="1" operator="equal">
      <formula>0</formula>
    </cfRule>
  </conditionalFormatting>
  <printOptions horizontalCentered="1" verticalCentered="1"/>
  <pageMargins left="0.70866141732283472" right="0.70866141732283472" top="0.74803149606299213" bottom="0.74803149606299213" header="0.31496062992125984" footer="0.31496062992125984"/>
  <pageSetup paperSize="9" scale="52" orientation="portrait" verticalDpi="597" r:id="rId1"/>
  <ignoredErrors>
    <ignoredError sqref="G5"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7"/>
  <sheetViews>
    <sheetView topLeftCell="A58" zoomScale="80" zoomScaleNormal="80" workbookViewId="0">
      <selection activeCell="B60" sqref="B60:G65"/>
    </sheetView>
  </sheetViews>
  <sheetFormatPr defaultRowHeight="15" x14ac:dyDescent="0.25"/>
  <cols>
    <col min="1" max="1" width="41.140625" bestFit="1" customWidth="1"/>
    <col min="2" max="10" width="14.28515625" customWidth="1"/>
  </cols>
  <sheetData>
    <row r="1" spans="1:10" ht="25.5" customHeight="1" x14ac:dyDescent="0.25">
      <c r="A1" s="52" t="s">
        <v>60</v>
      </c>
      <c r="B1" s="53"/>
      <c r="C1" s="53"/>
      <c r="D1" s="53"/>
      <c r="E1" s="53"/>
      <c r="F1" s="53"/>
      <c r="G1" s="53"/>
      <c r="H1" s="53"/>
      <c r="I1" s="53"/>
      <c r="J1" s="54"/>
    </row>
    <row r="2" spans="1:10" ht="35.25" customHeight="1" x14ac:dyDescent="0.25">
      <c r="A2" s="66" t="s">
        <v>1</v>
      </c>
      <c r="B2" s="57" t="s">
        <v>76</v>
      </c>
      <c r="C2" s="57"/>
      <c r="D2" s="57"/>
      <c r="E2" s="57" t="s">
        <v>77</v>
      </c>
      <c r="F2" s="57"/>
      <c r="G2" s="57"/>
      <c r="H2" s="58" t="s">
        <v>75</v>
      </c>
      <c r="I2" s="58"/>
      <c r="J2" s="59"/>
    </row>
    <row r="3" spans="1:10" x14ac:dyDescent="0.25">
      <c r="A3" s="67"/>
      <c r="B3" s="1" t="s">
        <v>2</v>
      </c>
      <c r="C3" s="1" t="s">
        <v>3</v>
      </c>
      <c r="D3" s="1" t="s">
        <v>4</v>
      </c>
      <c r="E3" s="1" t="s">
        <v>2</v>
      </c>
      <c r="F3" s="1" t="s">
        <v>3</v>
      </c>
      <c r="G3" s="1" t="s">
        <v>4</v>
      </c>
      <c r="H3" s="1" t="s">
        <v>2</v>
      </c>
      <c r="I3" s="1" t="s">
        <v>3</v>
      </c>
      <c r="J3" s="2" t="s">
        <v>4</v>
      </c>
    </row>
    <row r="4" spans="1:10" x14ac:dyDescent="0.25">
      <c r="A4" s="10" t="s">
        <v>5</v>
      </c>
      <c r="B4" s="3">
        <v>4006706</v>
      </c>
      <c r="C4" s="3">
        <v>11193796</v>
      </c>
      <c r="D4" s="3">
        <f>SUM(B4:C4)</f>
        <v>15200502</v>
      </c>
      <c r="E4" s="3">
        <v>0</v>
      </c>
      <c r="F4" s="3">
        <v>0</v>
      </c>
      <c r="G4" s="3">
        <f>SUM(E4:F4)</f>
        <v>0</v>
      </c>
      <c r="H4" s="4"/>
      <c r="I4" s="4"/>
      <c r="J4" s="5"/>
    </row>
    <row r="5" spans="1:10" x14ac:dyDescent="0.25">
      <c r="A5" s="6" t="s">
        <v>70</v>
      </c>
      <c r="B5" s="7">
        <v>193816</v>
      </c>
      <c r="C5" s="7">
        <v>124366</v>
      </c>
      <c r="D5" s="7">
        <f>+B5+C5</f>
        <v>318182</v>
      </c>
      <c r="E5" s="7">
        <v>3101532</v>
      </c>
      <c r="F5" s="7">
        <v>9142539</v>
      </c>
      <c r="G5" s="7">
        <f>+E5+F5</f>
        <v>12244071</v>
      </c>
      <c r="H5" s="8"/>
      <c r="I5" s="8"/>
      <c r="J5" s="9"/>
    </row>
    <row r="6" spans="1:10" x14ac:dyDescent="0.25">
      <c r="A6" s="10" t="s">
        <v>54</v>
      </c>
      <c r="B6" s="3">
        <v>5089510</v>
      </c>
      <c r="C6" s="3">
        <v>2957189</v>
      </c>
      <c r="D6" s="3">
        <f t="shared" ref="D6:D59" si="0">SUM(B6:C6)</f>
        <v>8046699</v>
      </c>
      <c r="E6" s="3">
        <v>4316677</v>
      </c>
      <c r="F6" s="3">
        <v>2727036</v>
      </c>
      <c r="G6" s="3">
        <f t="shared" ref="G6:G59" si="1">SUM(E6:F6)</f>
        <v>7043713</v>
      </c>
      <c r="H6" s="4">
        <f t="shared" ref="H6:H59" si="2">+IFERROR(((E6-B6)/B6)*100,0)</f>
        <v>-15.184821328575834</v>
      </c>
      <c r="I6" s="4">
        <f t="shared" ref="I6:I59" si="3">+IFERROR(((F6-C6)/C6)*100,0)</f>
        <v>-7.7828302485908063</v>
      </c>
      <c r="J6" s="5">
        <f t="shared" ref="J6:J59" si="4">+IFERROR(((G6-D6)/D6)*100,0)</f>
        <v>-12.464564661856993</v>
      </c>
    </row>
    <row r="7" spans="1:10" x14ac:dyDescent="0.25">
      <c r="A7" s="6" t="s">
        <v>6</v>
      </c>
      <c r="B7" s="7">
        <v>3070798</v>
      </c>
      <c r="C7" s="7">
        <v>454964</v>
      </c>
      <c r="D7" s="7">
        <f t="shared" si="0"/>
        <v>3525762</v>
      </c>
      <c r="E7" s="7">
        <v>2124230</v>
      </c>
      <c r="F7" s="7">
        <v>397805</v>
      </c>
      <c r="G7" s="7">
        <f t="shared" si="1"/>
        <v>2522035</v>
      </c>
      <c r="H7" s="8">
        <f t="shared" si="2"/>
        <v>-30.824821430781185</v>
      </c>
      <c r="I7" s="8">
        <f t="shared" si="3"/>
        <v>-12.56341161058897</v>
      </c>
      <c r="J7" s="9">
        <f t="shared" si="4"/>
        <v>-28.468370808920174</v>
      </c>
    </row>
    <row r="8" spans="1:10" x14ac:dyDescent="0.25">
      <c r="A8" s="10" t="s">
        <v>7</v>
      </c>
      <c r="B8" s="3">
        <v>2464723</v>
      </c>
      <c r="C8" s="3">
        <v>325725</v>
      </c>
      <c r="D8" s="3">
        <f t="shared" si="0"/>
        <v>2790448</v>
      </c>
      <c r="E8" s="3">
        <v>1844780</v>
      </c>
      <c r="F8" s="3">
        <v>340586</v>
      </c>
      <c r="G8" s="3">
        <f t="shared" si="1"/>
        <v>2185366</v>
      </c>
      <c r="H8" s="4">
        <f t="shared" si="2"/>
        <v>-25.15264392793835</v>
      </c>
      <c r="I8" s="4">
        <f t="shared" si="3"/>
        <v>4.5624376391127486</v>
      </c>
      <c r="J8" s="5">
        <f t="shared" si="4"/>
        <v>-21.684044999225932</v>
      </c>
    </row>
    <row r="9" spans="1:10" x14ac:dyDescent="0.25">
      <c r="A9" s="6" t="s">
        <v>8</v>
      </c>
      <c r="B9" s="7">
        <v>1647668</v>
      </c>
      <c r="C9" s="7">
        <v>1156180</v>
      </c>
      <c r="D9" s="7">
        <f t="shared" si="0"/>
        <v>2803848</v>
      </c>
      <c r="E9" s="7">
        <v>1305722</v>
      </c>
      <c r="F9" s="7">
        <v>1053123</v>
      </c>
      <c r="G9" s="7">
        <f t="shared" si="1"/>
        <v>2358845</v>
      </c>
      <c r="H9" s="8">
        <f t="shared" si="2"/>
        <v>-20.753331375010013</v>
      </c>
      <c r="I9" s="8">
        <f t="shared" si="3"/>
        <v>-8.91357747063606</v>
      </c>
      <c r="J9" s="9">
        <f t="shared" si="4"/>
        <v>-15.871152787169631</v>
      </c>
    </row>
    <row r="10" spans="1:10" x14ac:dyDescent="0.25">
      <c r="A10" s="10" t="s">
        <v>55</v>
      </c>
      <c r="B10" s="3">
        <v>85205</v>
      </c>
      <c r="C10" s="3">
        <v>15757</v>
      </c>
      <c r="D10" s="3">
        <f t="shared" si="0"/>
        <v>100962</v>
      </c>
      <c r="E10" s="3">
        <v>68287</v>
      </c>
      <c r="F10" s="3">
        <v>10082</v>
      </c>
      <c r="G10" s="3">
        <f t="shared" si="1"/>
        <v>78369</v>
      </c>
      <c r="H10" s="4">
        <f t="shared" si="2"/>
        <v>-19.855642274514405</v>
      </c>
      <c r="I10" s="4">
        <f t="shared" si="3"/>
        <v>-36.015739036618641</v>
      </c>
      <c r="J10" s="5">
        <f t="shared" si="4"/>
        <v>-22.377726273251323</v>
      </c>
    </row>
    <row r="11" spans="1:10" x14ac:dyDescent="0.25">
      <c r="A11" s="6" t="s">
        <v>9</v>
      </c>
      <c r="B11" s="7">
        <v>178755</v>
      </c>
      <c r="C11" s="7">
        <v>13035</v>
      </c>
      <c r="D11" s="7">
        <f t="shared" si="0"/>
        <v>191790</v>
      </c>
      <c r="E11" s="7">
        <v>163589</v>
      </c>
      <c r="F11" s="7">
        <v>5004</v>
      </c>
      <c r="G11" s="7">
        <f t="shared" si="1"/>
        <v>168593</v>
      </c>
      <c r="H11" s="8">
        <f t="shared" si="2"/>
        <v>-8.4842382031271857</v>
      </c>
      <c r="I11" s="8">
        <f t="shared" si="3"/>
        <v>-61.611047180667434</v>
      </c>
      <c r="J11" s="9">
        <f t="shared" si="4"/>
        <v>-12.09499973929819</v>
      </c>
    </row>
    <row r="12" spans="1:10" x14ac:dyDescent="0.25">
      <c r="A12" s="10" t="s">
        <v>10</v>
      </c>
      <c r="B12" s="3">
        <v>286809</v>
      </c>
      <c r="C12" s="3">
        <v>306</v>
      </c>
      <c r="D12" s="3">
        <f t="shared" si="0"/>
        <v>287115</v>
      </c>
      <c r="E12" s="3">
        <v>219629</v>
      </c>
      <c r="F12" s="3">
        <v>0</v>
      </c>
      <c r="G12" s="3">
        <f t="shared" si="1"/>
        <v>219629</v>
      </c>
      <c r="H12" s="4">
        <f t="shared" si="2"/>
        <v>-23.423253803053601</v>
      </c>
      <c r="I12" s="4">
        <f t="shared" si="3"/>
        <v>-100</v>
      </c>
      <c r="J12" s="5">
        <f t="shared" si="4"/>
        <v>-23.504867387632132</v>
      </c>
    </row>
    <row r="13" spans="1:10" x14ac:dyDescent="0.25">
      <c r="A13" s="6" t="s">
        <v>11</v>
      </c>
      <c r="B13" s="7">
        <v>1125119</v>
      </c>
      <c r="C13" s="7">
        <v>148873</v>
      </c>
      <c r="D13" s="7">
        <f t="shared" si="0"/>
        <v>1273992</v>
      </c>
      <c r="E13" s="7">
        <v>925630</v>
      </c>
      <c r="F13" s="7">
        <v>127814</v>
      </c>
      <c r="G13" s="7">
        <f t="shared" si="1"/>
        <v>1053444</v>
      </c>
      <c r="H13" s="8">
        <f t="shared" si="2"/>
        <v>-17.730480064775371</v>
      </c>
      <c r="I13" s="8">
        <f t="shared" si="3"/>
        <v>-14.145614046872165</v>
      </c>
      <c r="J13" s="9">
        <f t="shared" si="4"/>
        <v>-17.31156867547049</v>
      </c>
    </row>
    <row r="14" spans="1:10" x14ac:dyDescent="0.25">
      <c r="A14" s="10" t="s">
        <v>12</v>
      </c>
      <c r="B14" s="3">
        <v>770541</v>
      </c>
      <c r="C14" s="3">
        <v>23553</v>
      </c>
      <c r="D14" s="3">
        <f t="shared" si="0"/>
        <v>794094</v>
      </c>
      <c r="E14" s="3">
        <v>629409</v>
      </c>
      <c r="F14" s="3">
        <v>14976</v>
      </c>
      <c r="G14" s="3">
        <f t="shared" si="1"/>
        <v>644385</v>
      </c>
      <c r="H14" s="4">
        <f t="shared" si="2"/>
        <v>-18.315962421207956</v>
      </c>
      <c r="I14" s="4">
        <f t="shared" si="3"/>
        <v>-36.415743217424534</v>
      </c>
      <c r="J14" s="5">
        <f t="shared" si="4"/>
        <v>-18.852805839107209</v>
      </c>
    </row>
    <row r="15" spans="1:10" x14ac:dyDescent="0.25">
      <c r="A15" s="6" t="s">
        <v>13</v>
      </c>
      <c r="B15" s="7">
        <v>289185</v>
      </c>
      <c r="C15" s="7">
        <v>1957</v>
      </c>
      <c r="D15" s="7">
        <f t="shared" si="0"/>
        <v>291142</v>
      </c>
      <c r="E15" s="7">
        <v>178967</v>
      </c>
      <c r="F15" s="7">
        <v>1151</v>
      </c>
      <c r="G15" s="7">
        <f t="shared" si="1"/>
        <v>180118</v>
      </c>
      <c r="H15" s="8">
        <f t="shared" si="2"/>
        <v>-38.113318463959054</v>
      </c>
      <c r="I15" s="8">
        <f t="shared" si="3"/>
        <v>-41.185487991824218</v>
      </c>
      <c r="J15" s="9">
        <f t="shared" si="4"/>
        <v>-38.133968991076514</v>
      </c>
    </row>
    <row r="16" spans="1:10" x14ac:dyDescent="0.25">
      <c r="A16" s="10" t="s">
        <v>14</v>
      </c>
      <c r="B16" s="3">
        <v>575147</v>
      </c>
      <c r="C16" s="3">
        <v>59457</v>
      </c>
      <c r="D16" s="3">
        <f t="shared" si="0"/>
        <v>634604</v>
      </c>
      <c r="E16" s="3">
        <v>493603</v>
      </c>
      <c r="F16" s="3">
        <v>65496</v>
      </c>
      <c r="G16" s="3">
        <f t="shared" si="1"/>
        <v>559099</v>
      </c>
      <c r="H16" s="4">
        <f t="shared" si="2"/>
        <v>-14.177940596056313</v>
      </c>
      <c r="I16" s="4">
        <f t="shared" si="3"/>
        <v>10.156920127150713</v>
      </c>
      <c r="J16" s="5">
        <f t="shared" si="4"/>
        <v>-11.89797101814675</v>
      </c>
    </row>
    <row r="17" spans="1:10" x14ac:dyDescent="0.25">
      <c r="A17" s="6" t="s">
        <v>15</v>
      </c>
      <c r="B17" s="7">
        <v>59025</v>
      </c>
      <c r="C17" s="7">
        <v>402</v>
      </c>
      <c r="D17" s="7">
        <f t="shared" si="0"/>
        <v>59427</v>
      </c>
      <c r="E17" s="7">
        <v>54430</v>
      </c>
      <c r="F17" s="7">
        <v>716</v>
      </c>
      <c r="G17" s="7">
        <f t="shared" si="1"/>
        <v>55146</v>
      </c>
      <c r="H17" s="8">
        <f t="shared" si="2"/>
        <v>-7.7848369335027536</v>
      </c>
      <c r="I17" s="8">
        <f t="shared" si="3"/>
        <v>78.109452736318403</v>
      </c>
      <c r="J17" s="9">
        <f t="shared" si="4"/>
        <v>-7.2037962542278757</v>
      </c>
    </row>
    <row r="18" spans="1:10" x14ac:dyDescent="0.25">
      <c r="A18" s="10" t="s">
        <v>16</v>
      </c>
      <c r="B18" s="3">
        <v>79413</v>
      </c>
      <c r="C18" s="3">
        <v>0</v>
      </c>
      <c r="D18" s="3">
        <f t="shared" si="0"/>
        <v>79413</v>
      </c>
      <c r="E18" s="3">
        <v>71573</v>
      </c>
      <c r="F18" s="3">
        <v>0</v>
      </c>
      <c r="G18" s="3">
        <f t="shared" si="1"/>
        <v>71573</v>
      </c>
      <c r="H18" s="4">
        <f t="shared" si="2"/>
        <v>-9.8724390213189288</v>
      </c>
      <c r="I18" s="4">
        <f t="shared" si="3"/>
        <v>0</v>
      </c>
      <c r="J18" s="5">
        <f t="shared" si="4"/>
        <v>-9.8724390213189288</v>
      </c>
    </row>
    <row r="19" spans="1:10" x14ac:dyDescent="0.25">
      <c r="A19" s="6" t="s">
        <v>17</v>
      </c>
      <c r="B19" s="7">
        <v>47866</v>
      </c>
      <c r="C19" s="7">
        <v>4595</v>
      </c>
      <c r="D19" s="7">
        <f t="shared" si="0"/>
        <v>52461</v>
      </c>
      <c r="E19" s="7">
        <v>35623</v>
      </c>
      <c r="F19" s="7">
        <v>2886</v>
      </c>
      <c r="G19" s="7">
        <f t="shared" si="1"/>
        <v>38509</v>
      </c>
      <c r="H19" s="8">
        <f t="shared" si="2"/>
        <v>-25.577654284878619</v>
      </c>
      <c r="I19" s="8">
        <f t="shared" si="3"/>
        <v>-37.19260065288357</v>
      </c>
      <c r="J19" s="9">
        <f t="shared" si="4"/>
        <v>-26.594994376775126</v>
      </c>
    </row>
    <row r="20" spans="1:10" x14ac:dyDescent="0.25">
      <c r="A20" s="10" t="s">
        <v>56</v>
      </c>
      <c r="B20" s="3">
        <v>0</v>
      </c>
      <c r="C20" s="3">
        <v>0</v>
      </c>
      <c r="D20" s="3"/>
      <c r="E20" s="3">
        <v>0</v>
      </c>
      <c r="F20" s="3">
        <v>0</v>
      </c>
      <c r="G20" s="3"/>
      <c r="H20" s="4">
        <f t="shared" si="2"/>
        <v>0</v>
      </c>
      <c r="I20" s="4">
        <f t="shared" si="3"/>
        <v>0</v>
      </c>
      <c r="J20" s="5">
        <f t="shared" si="4"/>
        <v>0</v>
      </c>
    </row>
    <row r="21" spans="1:10" x14ac:dyDescent="0.25">
      <c r="A21" s="6" t="s">
        <v>18</v>
      </c>
      <c r="B21" s="7">
        <v>50600</v>
      </c>
      <c r="C21" s="7">
        <v>2765</v>
      </c>
      <c r="D21" s="7">
        <f t="shared" si="0"/>
        <v>53365</v>
      </c>
      <c r="E21" s="7">
        <v>33866</v>
      </c>
      <c r="F21" s="7">
        <v>2611</v>
      </c>
      <c r="G21" s="7">
        <f t="shared" si="1"/>
        <v>36477</v>
      </c>
      <c r="H21" s="8">
        <f t="shared" si="2"/>
        <v>-33.071146245059289</v>
      </c>
      <c r="I21" s="8">
        <f t="shared" si="3"/>
        <v>-5.5696202531645564</v>
      </c>
      <c r="J21" s="9">
        <f t="shared" si="4"/>
        <v>-31.646210062775225</v>
      </c>
    </row>
    <row r="22" spans="1:10" x14ac:dyDescent="0.25">
      <c r="A22" s="10" t="s">
        <v>19</v>
      </c>
      <c r="B22" s="3">
        <v>0</v>
      </c>
      <c r="C22" s="3">
        <v>0</v>
      </c>
      <c r="D22" s="3"/>
      <c r="E22" s="3">
        <v>0</v>
      </c>
      <c r="F22" s="3">
        <v>0</v>
      </c>
      <c r="G22" s="3"/>
      <c r="H22" s="4">
        <f t="shared" si="2"/>
        <v>0</v>
      </c>
      <c r="I22" s="4">
        <f t="shared" si="3"/>
        <v>0</v>
      </c>
      <c r="J22" s="5">
        <f t="shared" si="4"/>
        <v>0</v>
      </c>
    </row>
    <row r="23" spans="1:10" x14ac:dyDescent="0.25">
      <c r="A23" s="6" t="s">
        <v>20</v>
      </c>
      <c r="B23" s="7">
        <v>159917</v>
      </c>
      <c r="C23" s="7">
        <v>517</v>
      </c>
      <c r="D23" s="7">
        <f t="shared" si="0"/>
        <v>160434</v>
      </c>
      <c r="E23" s="7">
        <v>118046</v>
      </c>
      <c r="F23" s="7">
        <v>864</v>
      </c>
      <c r="G23" s="7">
        <f t="shared" si="1"/>
        <v>118910</v>
      </c>
      <c r="H23" s="8">
        <f t="shared" si="2"/>
        <v>-26.182957409156</v>
      </c>
      <c r="I23" s="8">
        <f t="shared" si="3"/>
        <v>67.117988394584131</v>
      </c>
      <c r="J23" s="9">
        <f t="shared" si="4"/>
        <v>-25.88229427677425</v>
      </c>
    </row>
    <row r="24" spans="1:10" x14ac:dyDescent="0.25">
      <c r="A24" s="10" t="s">
        <v>21</v>
      </c>
      <c r="B24" s="3">
        <v>49564</v>
      </c>
      <c r="C24" s="3">
        <v>502</v>
      </c>
      <c r="D24" s="3">
        <f t="shared" si="0"/>
        <v>50066</v>
      </c>
      <c r="E24" s="3">
        <v>47380</v>
      </c>
      <c r="F24" s="3">
        <v>0</v>
      </c>
      <c r="G24" s="3">
        <f t="shared" si="1"/>
        <v>47380</v>
      </c>
      <c r="H24" s="4">
        <f t="shared" si="2"/>
        <v>-4.4064240174320073</v>
      </c>
      <c r="I24" s="4">
        <f t="shared" si="3"/>
        <v>-100</v>
      </c>
      <c r="J24" s="5">
        <f t="shared" si="4"/>
        <v>-5.3649183078336593</v>
      </c>
    </row>
    <row r="25" spans="1:10" x14ac:dyDescent="0.25">
      <c r="A25" s="6" t="s">
        <v>22</v>
      </c>
      <c r="B25" s="7">
        <v>54891</v>
      </c>
      <c r="C25" s="7">
        <v>5638</v>
      </c>
      <c r="D25" s="7">
        <f t="shared" si="0"/>
        <v>60529</v>
      </c>
      <c r="E25" s="7">
        <v>50433</v>
      </c>
      <c r="F25" s="7">
        <v>9151</v>
      </c>
      <c r="G25" s="7">
        <f t="shared" si="1"/>
        <v>59584</v>
      </c>
      <c r="H25" s="8">
        <f t="shared" si="2"/>
        <v>-8.1215499808711815</v>
      </c>
      <c r="I25" s="8">
        <f t="shared" si="3"/>
        <v>62.309329549485639</v>
      </c>
      <c r="J25" s="9">
        <f t="shared" si="4"/>
        <v>-1.5612351104429281</v>
      </c>
    </row>
    <row r="26" spans="1:10" x14ac:dyDescent="0.25">
      <c r="A26" s="10" t="s">
        <v>23</v>
      </c>
      <c r="B26" s="3">
        <v>27395</v>
      </c>
      <c r="C26" s="3">
        <v>836</v>
      </c>
      <c r="D26" s="3">
        <f t="shared" si="0"/>
        <v>28231</v>
      </c>
      <c r="E26" s="3">
        <v>22651</v>
      </c>
      <c r="F26" s="3">
        <v>1316</v>
      </c>
      <c r="G26" s="3">
        <f t="shared" si="1"/>
        <v>23967</v>
      </c>
      <c r="H26" s="4">
        <f t="shared" si="2"/>
        <v>-17.317028654864025</v>
      </c>
      <c r="I26" s="4">
        <f t="shared" si="3"/>
        <v>57.41626794258373</v>
      </c>
      <c r="J26" s="5">
        <f t="shared" si="4"/>
        <v>-15.103963727816938</v>
      </c>
    </row>
    <row r="27" spans="1:10" x14ac:dyDescent="0.25">
      <c r="A27" s="6" t="s">
        <v>24</v>
      </c>
      <c r="B27" s="7">
        <v>0</v>
      </c>
      <c r="C27" s="7">
        <v>0</v>
      </c>
      <c r="D27" s="7"/>
      <c r="E27" s="7">
        <v>0</v>
      </c>
      <c r="F27" s="7">
        <v>0</v>
      </c>
      <c r="G27" s="7"/>
      <c r="H27" s="8">
        <f t="shared" si="2"/>
        <v>0</v>
      </c>
      <c r="I27" s="8">
        <f t="shared" si="3"/>
        <v>0</v>
      </c>
      <c r="J27" s="9">
        <f t="shared" si="4"/>
        <v>0</v>
      </c>
    </row>
    <row r="28" spans="1:10" x14ac:dyDescent="0.25">
      <c r="A28" s="10" t="s">
        <v>25</v>
      </c>
      <c r="B28" s="3">
        <v>130583</v>
      </c>
      <c r="C28" s="3">
        <v>27106</v>
      </c>
      <c r="D28" s="3">
        <f t="shared" si="0"/>
        <v>157689</v>
      </c>
      <c r="E28" s="3">
        <v>118322</v>
      </c>
      <c r="F28" s="3">
        <v>6304</v>
      </c>
      <c r="G28" s="3">
        <f t="shared" si="1"/>
        <v>124626</v>
      </c>
      <c r="H28" s="4">
        <f t="shared" si="2"/>
        <v>-9.3894304771677781</v>
      </c>
      <c r="I28" s="4">
        <f t="shared" si="3"/>
        <v>-76.743156496716594</v>
      </c>
      <c r="J28" s="5">
        <f t="shared" si="4"/>
        <v>-20.96722028803531</v>
      </c>
    </row>
    <row r="29" spans="1:10" x14ac:dyDescent="0.25">
      <c r="A29" s="6" t="s">
        <v>26</v>
      </c>
      <c r="B29" s="7">
        <v>440498</v>
      </c>
      <c r="C29" s="7">
        <v>7035</v>
      </c>
      <c r="D29" s="7">
        <f t="shared" si="0"/>
        <v>447533</v>
      </c>
      <c r="E29" s="7">
        <v>389033</v>
      </c>
      <c r="F29" s="7">
        <v>8167</v>
      </c>
      <c r="G29" s="7">
        <f t="shared" si="1"/>
        <v>397200</v>
      </c>
      <c r="H29" s="8">
        <f t="shared" si="2"/>
        <v>-11.683367461373264</v>
      </c>
      <c r="I29" s="8">
        <f t="shared" si="3"/>
        <v>16.090973702914003</v>
      </c>
      <c r="J29" s="9">
        <f t="shared" si="4"/>
        <v>-11.246768394732902</v>
      </c>
    </row>
    <row r="30" spans="1:10" x14ac:dyDescent="0.25">
      <c r="A30" s="10" t="s">
        <v>27</v>
      </c>
      <c r="B30" s="3">
        <v>207460</v>
      </c>
      <c r="C30" s="3">
        <v>2775</v>
      </c>
      <c r="D30" s="3">
        <f t="shared" si="0"/>
        <v>210235</v>
      </c>
      <c r="E30" s="3">
        <v>199424</v>
      </c>
      <c r="F30" s="3">
        <v>2847</v>
      </c>
      <c r="G30" s="3">
        <f t="shared" si="1"/>
        <v>202271</v>
      </c>
      <c r="H30" s="4">
        <f t="shared" si="2"/>
        <v>-3.8735177865612647</v>
      </c>
      <c r="I30" s="4">
        <f t="shared" si="3"/>
        <v>2.5945945945945943</v>
      </c>
      <c r="J30" s="5">
        <f t="shared" si="4"/>
        <v>-3.7881418412728616</v>
      </c>
    </row>
    <row r="31" spans="1:10" x14ac:dyDescent="0.25">
      <c r="A31" s="6" t="s">
        <v>28</v>
      </c>
      <c r="B31" s="7">
        <v>104997</v>
      </c>
      <c r="C31" s="7">
        <v>384</v>
      </c>
      <c r="D31" s="7">
        <f t="shared" si="0"/>
        <v>105381</v>
      </c>
      <c r="E31" s="7">
        <v>84379</v>
      </c>
      <c r="F31" s="7">
        <v>386</v>
      </c>
      <c r="G31" s="7">
        <f t="shared" si="1"/>
        <v>84765</v>
      </c>
      <c r="H31" s="8">
        <f t="shared" si="2"/>
        <v>-19.636751526234082</v>
      </c>
      <c r="I31" s="8">
        <f t="shared" si="3"/>
        <v>0.52083333333333326</v>
      </c>
      <c r="J31" s="9">
        <f t="shared" si="4"/>
        <v>-19.563298886896121</v>
      </c>
    </row>
    <row r="32" spans="1:10" x14ac:dyDescent="0.25">
      <c r="A32" s="10" t="s">
        <v>57</v>
      </c>
      <c r="B32" s="3">
        <v>381</v>
      </c>
      <c r="C32" s="3">
        <v>15048</v>
      </c>
      <c r="D32" s="3">
        <f t="shared" si="0"/>
        <v>15429</v>
      </c>
      <c r="E32" s="3">
        <v>0</v>
      </c>
      <c r="F32" s="3">
        <v>11518</v>
      </c>
      <c r="G32" s="3">
        <f t="shared" si="1"/>
        <v>11518</v>
      </c>
      <c r="H32" s="4">
        <f t="shared" si="2"/>
        <v>-100</v>
      </c>
      <c r="I32" s="4">
        <f t="shared" si="3"/>
        <v>-23.45826687931951</v>
      </c>
      <c r="J32" s="5">
        <f t="shared" si="4"/>
        <v>-25.3483699526865</v>
      </c>
    </row>
    <row r="33" spans="1:10" x14ac:dyDescent="0.25">
      <c r="A33" s="6" t="s">
        <v>69</v>
      </c>
      <c r="B33" s="7">
        <v>23276</v>
      </c>
      <c r="C33" s="7">
        <v>0</v>
      </c>
      <c r="D33" s="7">
        <f t="shared" si="0"/>
        <v>23276</v>
      </c>
      <c r="E33" s="7">
        <v>17357</v>
      </c>
      <c r="F33" s="7">
        <v>0</v>
      </c>
      <c r="G33" s="7">
        <f t="shared" si="1"/>
        <v>17357</v>
      </c>
      <c r="H33" s="8">
        <f t="shared" si="2"/>
        <v>-25.429627083691358</v>
      </c>
      <c r="I33" s="8">
        <f t="shared" si="3"/>
        <v>0</v>
      </c>
      <c r="J33" s="9">
        <f t="shared" si="4"/>
        <v>-25.429627083691358</v>
      </c>
    </row>
    <row r="34" spans="1:10" x14ac:dyDescent="0.25">
      <c r="A34" s="10" t="s">
        <v>29</v>
      </c>
      <c r="B34" s="3">
        <v>272387</v>
      </c>
      <c r="C34" s="3">
        <v>53345</v>
      </c>
      <c r="D34" s="3">
        <f t="shared" si="0"/>
        <v>325732</v>
      </c>
      <c r="E34" s="3">
        <v>223660</v>
      </c>
      <c r="F34" s="3">
        <v>45549</v>
      </c>
      <c r="G34" s="3">
        <f t="shared" si="1"/>
        <v>269209</v>
      </c>
      <c r="H34" s="4">
        <f t="shared" si="2"/>
        <v>-17.888886033474432</v>
      </c>
      <c r="I34" s="4">
        <f t="shared" si="3"/>
        <v>-14.61430312119224</v>
      </c>
      <c r="J34" s="5">
        <f t="shared" si="4"/>
        <v>-17.352608893200543</v>
      </c>
    </row>
    <row r="35" spans="1:10" x14ac:dyDescent="0.25">
      <c r="A35" s="6" t="s">
        <v>68</v>
      </c>
      <c r="B35" s="7">
        <v>68206</v>
      </c>
      <c r="C35" s="7">
        <v>0</v>
      </c>
      <c r="D35" s="7">
        <f t="shared" si="0"/>
        <v>68206</v>
      </c>
      <c r="E35" s="7">
        <v>53269</v>
      </c>
      <c r="F35" s="7">
        <v>0</v>
      </c>
      <c r="G35" s="7">
        <f t="shared" si="1"/>
        <v>53269</v>
      </c>
      <c r="H35" s="8">
        <f t="shared" si="2"/>
        <v>-21.899832859279243</v>
      </c>
      <c r="I35" s="8">
        <f t="shared" si="3"/>
        <v>0</v>
      </c>
      <c r="J35" s="9">
        <f t="shared" si="4"/>
        <v>-21.899832859279243</v>
      </c>
    </row>
    <row r="36" spans="1:10" x14ac:dyDescent="0.25">
      <c r="A36" s="10" t="s">
        <v>30</v>
      </c>
      <c r="B36" s="3">
        <v>24308</v>
      </c>
      <c r="C36" s="3">
        <v>24418</v>
      </c>
      <c r="D36" s="3">
        <f t="shared" si="0"/>
        <v>48726</v>
      </c>
      <c r="E36" s="3">
        <v>17685</v>
      </c>
      <c r="F36" s="3">
        <v>4242</v>
      </c>
      <c r="G36" s="3">
        <f t="shared" si="1"/>
        <v>21927</v>
      </c>
      <c r="H36" s="4">
        <f t="shared" si="2"/>
        <v>-27.246174099062038</v>
      </c>
      <c r="I36" s="4">
        <f t="shared" si="3"/>
        <v>-82.627569825538544</v>
      </c>
      <c r="J36" s="5">
        <f t="shared" si="4"/>
        <v>-54.99938431227681</v>
      </c>
    </row>
    <row r="37" spans="1:10" x14ac:dyDescent="0.25">
      <c r="A37" s="6" t="s">
        <v>31</v>
      </c>
      <c r="B37" s="7">
        <v>67897</v>
      </c>
      <c r="C37" s="7">
        <v>0</v>
      </c>
      <c r="D37" s="7">
        <f t="shared" si="0"/>
        <v>67897</v>
      </c>
      <c r="E37" s="7">
        <v>59405</v>
      </c>
      <c r="F37" s="7">
        <v>470</v>
      </c>
      <c r="G37" s="7">
        <f t="shared" si="1"/>
        <v>59875</v>
      </c>
      <c r="H37" s="8">
        <f t="shared" si="2"/>
        <v>-12.507179993225032</v>
      </c>
      <c r="I37" s="8">
        <f t="shared" si="3"/>
        <v>0</v>
      </c>
      <c r="J37" s="9">
        <f t="shared" si="4"/>
        <v>-11.81495500537579</v>
      </c>
    </row>
    <row r="38" spans="1:10" x14ac:dyDescent="0.25">
      <c r="A38" s="10" t="s">
        <v>32</v>
      </c>
      <c r="B38" s="3">
        <v>154125</v>
      </c>
      <c r="C38" s="3">
        <v>0</v>
      </c>
      <c r="D38" s="3">
        <f t="shared" si="0"/>
        <v>154125</v>
      </c>
      <c r="E38" s="3">
        <v>136899</v>
      </c>
      <c r="F38" s="3">
        <v>0</v>
      </c>
      <c r="G38" s="3">
        <f t="shared" si="1"/>
        <v>136899</v>
      </c>
      <c r="H38" s="4">
        <f t="shared" si="2"/>
        <v>-11.176642335766424</v>
      </c>
      <c r="I38" s="4">
        <f t="shared" si="3"/>
        <v>0</v>
      </c>
      <c r="J38" s="5">
        <f t="shared" si="4"/>
        <v>-11.176642335766424</v>
      </c>
    </row>
    <row r="39" spans="1:10" x14ac:dyDescent="0.25">
      <c r="A39" s="6" t="s">
        <v>33</v>
      </c>
      <c r="B39" s="7">
        <v>15122</v>
      </c>
      <c r="C39" s="7">
        <v>488</v>
      </c>
      <c r="D39" s="7">
        <f t="shared" si="0"/>
        <v>15610</v>
      </c>
      <c r="E39" s="7">
        <v>13256</v>
      </c>
      <c r="F39" s="7">
        <v>918</v>
      </c>
      <c r="G39" s="7">
        <f t="shared" si="1"/>
        <v>14174</v>
      </c>
      <c r="H39" s="8">
        <f t="shared" si="2"/>
        <v>-12.339637614072213</v>
      </c>
      <c r="I39" s="8">
        <f t="shared" si="3"/>
        <v>88.114754098360663</v>
      </c>
      <c r="J39" s="9">
        <f t="shared" si="4"/>
        <v>-9.1992312620115317</v>
      </c>
    </row>
    <row r="40" spans="1:10" x14ac:dyDescent="0.25">
      <c r="A40" s="10" t="s">
        <v>34</v>
      </c>
      <c r="B40" s="3">
        <v>473732</v>
      </c>
      <c r="C40" s="3">
        <v>61979</v>
      </c>
      <c r="D40" s="3">
        <f t="shared" si="0"/>
        <v>535711</v>
      </c>
      <c r="E40" s="3">
        <v>414024</v>
      </c>
      <c r="F40" s="3">
        <v>65920</v>
      </c>
      <c r="G40" s="3">
        <f t="shared" si="1"/>
        <v>479944</v>
      </c>
      <c r="H40" s="4">
        <f t="shared" si="2"/>
        <v>-12.603750643823936</v>
      </c>
      <c r="I40" s="4">
        <f t="shared" si="3"/>
        <v>6.3586053340647641</v>
      </c>
      <c r="J40" s="5">
        <f t="shared" si="4"/>
        <v>-10.409903847410265</v>
      </c>
    </row>
    <row r="41" spans="1:10" x14ac:dyDescent="0.25">
      <c r="A41" s="6" t="s">
        <v>35</v>
      </c>
      <c r="B41" s="7">
        <v>13277</v>
      </c>
      <c r="C41" s="7">
        <v>1188</v>
      </c>
      <c r="D41" s="7">
        <f t="shared" si="0"/>
        <v>14465</v>
      </c>
      <c r="E41" s="7">
        <v>10604</v>
      </c>
      <c r="F41" s="7">
        <v>1016</v>
      </c>
      <c r="G41" s="7">
        <f t="shared" si="1"/>
        <v>11620</v>
      </c>
      <c r="H41" s="8">
        <f t="shared" si="2"/>
        <v>-20.132560066280032</v>
      </c>
      <c r="I41" s="8">
        <f t="shared" si="3"/>
        <v>-14.478114478114479</v>
      </c>
      <c r="J41" s="9">
        <f t="shared" si="4"/>
        <v>-19.668164535084685</v>
      </c>
    </row>
    <row r="42" spans="1:10" x14ac:dyDescent="0.25">
      <c r="A42" s="10" t="s">
        <v>36</v>
      </c>
      <c r="B42" s="3">
        <v>233855</v>
      </c>
      <c r="C42" s="3">
        <v>21871</v>
      </c>
      <c r="D42" s="3">
        <f t="shared" si="0"/>
        <v>255726</v>
      </c>
      <c r="E42" s="3">
        <v>188407</v>
      </c>
      <c r="F42" s="3">
        <v>20209</v>
      </c>
      <c r="G42" s="3">
        <f t="shared" si="1"/>
        <v>208616</v>
      </c>
      <c r="H42" s="4">
        <f t="shared" si="2"/>
        <v>-19.434264822218896</v>
      </c>
      <c r="I42" s="4">
        <f t="shared" si="3"/>
        <v>-7.5991038361300349</v>
      </c>
      <c r="J42" s="5">
        <f t="shared" si="4"/>
        <v>-18.42206111228424</v>
      </c>
    </row>
    <row r="43" spans="1:10" x14ac:dyDescent="0.25">
      <c r="A43" s="6" t="s">
        <v>37</v>
      </c>
      <c r="B43" s="7">
        <v>191734</v>
      </c>
      <c r="C43" s="7">
        <v>971</v>
      </c>
      <c r="D43" s="7">
        <f t="shared" si="0"/>
        <v>192705</v>
      </c>
      <c r="E43" s="7">
        <v>177690</v>
      </c>
      <c r="F43" s="7">
        <v>910</v>
      </c>
      <c r="G43" s="7">
        <f t="shared" si="1"/>
        <v>178600</v>
      </c>
      <c r="H43" s="8">
        <f t="shared" si="2"/>
        <v>-7.3247311379306748</v>
      </c>
      <c r="I43" s="8">
        <f t="shared" si="3"/>
        <v>-6.2821833161688971</v>
      </c>
      <c r="J43" s="9">
        <f t="shared" si="4"/>
        <v>-7.3194779585376608</v>
      </c>
    </row>
    <row r="44" spans="1:10" x14ac:dyDescent="0.25">
      <c r="A44" s="10" t="s">
        <v>38</v>
      </c>
      <c r="B44" s="3">
        <v>158906</v>
      </c>
      <c r="C44" s="3">
        <v>524</v>
      </c>
      <c r="D44" s="3">
        <f t="shared" si="0"/>
        <v>159430</v>
      </c>
      <c r="E44" s="3">
        <v>135205</v>
      </c>
      <c r="F44" s="3">
        <v>312</v>
      </c>
      <c r="G44" s="3">
        <f t="shared" si="1"/>
        <v>135517</v>
      </c>
      <c r="H44" s="4">
        <f t="shared" si="2"/>
        <v>-14.915107044416196</v>
      </c>
      <c r="I44" s="4">
        <f t="shared" si="3"/>
        <v>-40.458015267175576</v>
      </c>
      <c r="J44" s="5">
        <f t="shared" si="4"/>
        <v>-14.999059148215519</v>
      </c>
    </row>
    <row r="45" spans="1:10" x14ac:dyDescent="0.25">
      <c r="A45" s="6" t="s">
        <v>71</v>
      </c>
      <c r="B45" s="7">
        <v>97529</v>
      </c>
      <c r="C45" s="7">
        <v>129</v>
      </c>
      <c r="D45" s="7">
        <f t="shared" si="0"/>
        <v>97658</v>
      </c>
      <c r="E45" s="7">
        <v>81358</v>
      </c>
      <c r="F45" s="7">
        <v>664</v>
      </c>
      <c r="G45" s="7">
        <f t="shared" si="1"/>
        <v>82022</v>
      </c>
      <c r="H45" s="8">
        <f t="shared" si="2"/>
        <v>-16.580709327482083</v>
      </c>
      <c r="I45" s="8">
        <f t="shared" si="3"/>
        <v>414.72868217054264</v>
      </c>
      <c r="J45" s="9">
        <f t="shared" si="4"/>
        <v>-16.010977083290669</v>
      </c>
    </row>
    <row r="46" spans="1:10" x14ac:dyDescent="0.25">
      <c r="A46" s="10" t="s">
        <v>39</v>
      </c>
      <c r="B46" s="3">
        <v>83139</v>
      </c>
      <c r="C46" s="3">
        <v>1418</v>
      </c>
      <c r="D46" s="3">
        <f t="shared" si="0"/>
        <v>84557</v>
      </c>
      <c r="E46" s="3">
        <v>87449</v>
      </c>
      <c r="F46" s="3">
        <v>441</v>
      </c>
      <c r="G46" s="3">
        <f t="shared" si="1"/>
        <v>87890</v>
      </c>
      <c r="H46" s="4">
        <f t="shared" si="2"/>
        <v>5.1840892962388283</v>
      </c>
      <c r="I46" s="4">
        <f t="shared" si="3"/>
        <v>-68.899858956276447</v>
      </c>
      <c r="J46" s="5">
        <f t="shared" si="4"/>
        <v>3.9417197866527904</v>
      </c>
    </row>
    <row r="47" spans="1:10" x14ac:dyDescent="0.25">
      <c r="A47" s="6" t="s">
        <v>40</v>
      </c>
      <c r="B47" s="7">
        <v>260529</v>
      </c>
      <c r="C47" s="7">
        <v>2285</v>
      </c>
      <c r="D47" s="7">
        <f t="shared" si="0"/>
        <v>262814</v>
      </c>
      <c r="E47" s="7">
        <v>199994</v>
      </c>
      <c r="F47" s="7">
        <v>2417</v>
      </c>
      <c r="G47" s="7">
        <f t="shared" si="1"/>
        <v>202411</v>
      </c>
      <c r="H47" s="8">
        <f t="shared" si="2"/>
        <v>-23.235417170449356</v>
      </c>
      <c r="I47" s="8">
        <f t="shared" si="3"/>
        <v>5.7768052516411377</v>
      </c>
      <c r="J47" s="9">
        <f t="shared" si="4"/>
        <v>-22.983174412322022</v>
      </c>
    </row>
    <row r="48" spans="1:10" x14ac:dyDescent="0.25">
      <c r="A48" s="10" t="s">
        <v>41</v>
      </c>
      <c r="B48" s="3">
        <v>389463</v>
      </c>
      <c r="C48" s="3">
        <v>12017</v>
      </c>
      <c r="D48" s="3">
        <f t="shared" si="0"/>
        <v>401480</v>
      </c>
      <c r="E48" s="3">
        <v>308485</v>
      </c>
      <c r="F48" s="3">
        <v>23013</v>
      </c>
      <c r="G48" s="3">
        <f t="shared" si="1"/>
        <v>331498</v>
      </c>
      <c r="H48" s="4">
        <f t="shared" si="2"/>
        <v>-20.792219029792303</v>
      </c>
      <c r="I48" s="4">
        <f t="shared" si="3"/>
        <v>91.503703087293005</v>
      </c>
      <c r="J48" s="5">
        <f t="shared" si="4"/>
        <v>-17.431005280462291</v>
      </c>
    </row>
    <row r="49" spans="1:10" x14ac:dyDescent="0.25">
      <c r="A49" s="6" t="s">
        <v>42</v>
      </c>
      <c r="B49" s="7">
        <v>2664</v>
      </c>
      <c r="C49" s="7">
        <v>0</v>
      </c>
      <c r="D49" s="7">
        <f t="shared" si="0"/>
        <v>2664</v>
      </c>
      <c r="E49" s="7">
        <v>8051</v>
      </c>
      <c r="F49" s="7">
        <v>0</v>
      </c>
      <c r="G49" s="7">
        <f t="shared" si="1"/>
        <v>8051</v>
      </c>
      <c r="H49" s="8">
        <f t="shared" si="2"/>
        <v>202.21471471471472</v>
      </c>
      <c r="I49" s="8">
        <f t="shared" si="3"/>
        <v>0</v>
      </c>
      <c r="J49" s="9">
        <f t="shared" si="4"/>
        <v>202.21471471471472</v>
      </c>
    </row>
    <row r="50" spans="1:10" x14ac:dyDescent="0.25">
      <c r="A50" s="10" t="s">
        <v>43</v>
      </c>
      <c r="B50" s="3">
        <v>34262</v>
      </c>
      <c r="C50" s="3">
        <v>319</v>
      </c>
      <c r="D50" s="3">
        <f t="shared" si="0"/>
        <v>34581</v>
      </c>
      <c r="E50" s="3">
        <v>29741</v>
      </c>
      <c r="F50" s="3">
        <v>0</v>
      </c>
      <c r="G50" s="3">
        <f t="shared" si="1"/>
        <v>29741</v>
      </c>
      <c r="H50" s="4">
        <f t="shared" si="2"/>
        <v>-13.19537680228825</v>
      </c>
      <c r="I50" s="4">
        <f t="shared" si="3"/>
        <v>-100</v>
      </c>
      <c r="J50" s="5">
        <f t="shared" si="4"/>
        <v>-13.99612503976172</v>
      </c>
    </row>
    <row r="51" spans="1:10" x14ac:dyDescent="0.25">
      <c r="A51" s="6" t="s">
        <v>44</v>
      </c>
      <c r="B51" s="7">
        <v>124908</v>
      </c>
      <c r="C51" s="7">
        <v>1226</v>
      </c>
      <c r="D51" s="7">
        <f t="shared" si="0"/>
        <v>126134</v>
      </c>
      <c r="E51" s="7">
        <v>95538</v>
      </c>
      <c r="F51" s="7">
        <v>1812</v>
      </c>
      <c r="G51" s="7">
        <f t="shared" si="1"/>
        <v>97350</v>
      </c>
      <c r="H51" s="8">
        <f t="shared" si="2"/>
        <v>-23.513305793063694</v>
      </c>
      <c r="I51" s="8">
        <f t="shared" si="3"/>
        <v>47.797716150081563</v>
      </c>
      <c r="J51" s="9">
        <f t="shared" si="4"/>
        <v>-22.82017536905196</v>
      </c>
    </row>
    <row r="52" spans="1:10" x14ac:dyDescent="0.25">
      <c r="A52" s="10" t="s">
        <v>45</v>
      </c>
      <c r="B52" s="3">
        <v>182564</v>
      </c>
      <c r="C52" s="3">
        <v>6430</v>
      </c>
      <c r="D52" s="3">
        <f t="shared" si="0"/>
        <v>188994</v>
      </c>
      <c r="E52" s="3">
        <v>177834</v>
      </c>
      <c r="F52" s="3">
        <v>4217</v>
      </c>
      <c r="G52" s="3">
        <f t="shared" si="1"/>
        <v>182051</v>
      </c>
      <c r="H52" s="4">
        <f t="shared" si="2"/>
        <v>-2.5908722420630572</v>
      </c>
      <c r="I52" s="4">
        <f t="shared" si="3"/>
        <v>-34.41679626749611</v>
      </c>
      <c r="J52" s="5">
        <f t="shared" si="4"/>
        <v>-3.6736615977226794</v>
      </c>
    </row>
    <row r="53" spans="1:10" x14ac:dyDescent="0.25">
      <c r="A53" s="6" t="s">
        <v>46</v>
      </c>
      <c r="B53" s="7">
        <v>98426</v>
      </c>
      <c r="C53" s="7">
        <v>0</v>
      </c>
      <c r="D53" s="7">
        <f t="shared" si="0"/>
        <v>98426</v>
      </c>
      <c r="E53" s="7">
        <v>70695</v>
      </c>
      <c r="F53" s="7">
        <v>0</v>
      </c>
      <c r="G53" s="7">
        <f t="shared" si="1"/>
        <v>70695</v>
      </c>
      <c r="H53" s="8">
        <f t="shared" si="2"/>
        <v>-28.174466096356653</v>
      </c>
      <c r="I53" s="8">
        <f t="shared" si="3"/>
        <v>0</v>
      </c>
      <c r="J53" s="9">
        <f t="shared" si="4"/>
        <v>-28.174466096356653</v>
      </c>
    </row>
    <row r="54" spans="1:10" x14ac:dyDescent="0.25">
      <c r="A54" s="10" t="s">
        <v>72</v>
      </c>
      <c r="B54" s="3">
        <v>18406</v>
      </c>
      <c r="C54" s="3">
        <v>887</v>
      </c>
      <c r="D54" s="3">
        <f t="shared" si="0"/>
        <v>19293</v>
      </c>
      <c r="E54" s="3">
        <v>17163</v>
      </c>
      <c r="F54" s="3">
        <v>355</v>
      </c>
      <c r="G54" s="3">
        <f t="shared" si="1"/>
        <v>17518</v>
      </c>
      <c r="H54" s="4">
        <f t="shared" si="2"/>
        <v>-6.7532326415299355</v>
      </c>
      <c r="I54" s="4">
        <f t="shared" si="3"/>
        <v>-59.977452085682067</v>
      </c>
      <c r="J54" s="5">
        <f t="shared" si="4"/>
        <v>-9.2002280619913961</v>
      </c>
    </row>
    <row r="55" spans="1:10" x14ac:dyDescent="0.25">
      <c r="A55" s="6" t="s">
        <v>47</v>
      </c>
      <c r="B55" s="7">
        <v>0</v>
      </c>
      <c r="C55" s="7">
        <v>0</v>
      </c>
      <c r="D55" s="7">
        <f t="shared" si="0"/>
        <v>0</v>
      </c>
      <c r="E55" s="7">
        <v>0</v>
      </c>
      <c r="F55" s="7">
        <v>0</v>
      </c>
      <c r="G55" s="7">
        <f t="shared" si="1"/>
        <v>0</v>
      </c>
      <c r="H55" s="8">
        <f t="shared" si="2"/>
        <v>0</v>
      </c>
      <c r="I55" s="8">
        <f t="shared" si="3"/>
        <v>0</v>
      </c>
      <c r="J55" s="9">
        <f t="shared" si="4"/>
        <v>0</v>
      </c>
    </row>
    <row r="56" spans="1:10" x14ac:dyDescent="0.25">
      <c r="A56" s="10" t="s">
        <v>48</v>
      </c>
      <c r="B56" s="3">
        <v>7359</v>
      </c>
      <c r="C56" s="3">
        <v>508</v>
      </c>
      <c r="D56" s="3">
        <f t="shared" si="0"/>
        <v>7867</v>
      </c>
      <c r="E56" s="3">
        <v>6804</v>
      </c>
      <c r="F56" s="3">
        <v>286</v>
      </c>
      <c r="G56" s="3">
        <f>+E56+F56</f>
        <v>7090</v>
      </c>
      <c r="H56" s="4">
        <f t="shared" si="2"/>
        <v>-7.5417855686913979</v>
      </c>
      <c r="I56" s="4">
        <f t="shared" si="3"/>
        <v>-43.7007874015748</v>
      </c>
      <c r="J56" s="5">
        <f t="shared" si="4"/>
        <v>-9.8767001398245835</v>
      </c>
    </row>
    <row r="57" spans="1:10" x14ac:dyDescent="0.25">
      <c r="A57" s="6" t="s">
        <v>49</v>
      </c>
      <c r="B57" s="7">
        <v>373419</v>
      </c>
      <c r="C57" s="7">
        <v>282</v>
      </c>
      <c r="D57" s="7">
        <f t="shared" si="0"/>
        <v>373701</v>
      </c>
      <c r="E57" s="7">
        <v>305577</v>
      </c>
      <c r="F57" s="7">
        <v>348</v>
      </c>
      <c r="G57" s="7">
        <f t="shared" si="1"/>
        <v>305925</v>
      </c>
      <c r="H57" s="8">
        <f t="shared" si="2"/>
        <v>-18.167795425513965</v>
      </c>
      <c r="I57" s="8">
        <f t="shared" si="3"/>
        <v>23.404255319148938</v>
      </c>
      <c r="J57" s="9">
        <f t="shared" si="4"/>
        <v>-18.136424574726853</v>
      </c>
    </row>
    <row r="58" spans="1:10" x14ac:dyDescent="0.25">
      <c r="A58" s="10" t="s">
        <v>58</v>
      </c>
      <c r="B58" s="3">
        <v>17218</v>
      </c>
      <c r="C58" s="3">
        <v>2787</v>
      </c>
      <c r="D58" s="3">
        <f t="shared" si="0"/>
        <v>20005</v>
      </c>
      <c r="E58" s="3">
        <v>9512</v>
      </c>
      <c r="F58" s="3">
        <v>3253</v>
      </c>
      <c r="G58" s="3">
        <f t="shared" si="1"/>
        <v>12765</v>
      </c>
      <c r="H58" s="4">
        <f t="shared" si="2"/>
        <v>-44.755488442327795</v>
      </c>
      <c r="I58" s="4">
        <f t="shared" si="3"/>
        <v>16.720487979906711</v>
      </c>
      <c r="J58" s="5">
        <f t="shared" si="4"/>
        <v>-36.19095226193452</v>
      </c>
    </row>
    <row r="59" spans="1:10" x14ac:dyDescent="0.25">
      <c r="A59" s="6" t="s">
        <v>59</v>
      </c>
      <c r="B59" s="7"/>
      <c r="C59" s="7"/>
      <c r="D59" s="7">
        <f t="shared" si="0"/>
        <v>0</v>
      </c>
      <c r="E59" s="7">
        <v>1478</v>
      </c>
      <c r="F59" s="7">
        <v>1225</v>
      </c>
      <c r="G59" s="7">
        <f t="shared" si="1"/>
        <v>2703</v>
      </c>
      <c r="H59" s="8">
        <f t="shared" si="2"/>
        <v>0</v>
      </c>
      <c r="I59" s="8">
        <f t="shared" si="3"/>
        <v>0</v>
      </c>
      <c r="J59" s="9">
        <f t="shared" si="4"/>
        <v>0</v>
      </c>
    </row>
    <row r="60" spans="1:10" x14ac:dyDescent="0.25">
      <c r="A60" s="11" t="s">
        <v>50</v>
      </c>
      <c r="B60" s="12">
        <f>B61-SUM(B6+B10+B20+B32+B58+B59+B5)</f>
        <v>19197153</v>
      </c>
      <c r="C60" s="12">
        <f t="shared" ref="C60:G60" si="5">C61-SUM(C6+C10+C20+C32+C58+C59+C5)</f>
        <v>13620686</v>
      </c>
      <c r="D60" s="12">
        <f t="shared" si="5"/>
        <v>32817839</v>
      </c>
      <c r="E60" s="12">
        <f t="shared" si="5"/>
        <v>11946869</v>
      </c>
      <c r="F60" s="12">
        <f t="shared" si="5"/>
        <v>2214302</v>
      </c>
      <c r="G60" s="12">
        <f t="shared" si="5"/>
        <v>14161171</v>
      </c>
      <c r="H60" s="13">
        <f t="shared" ref="H60:J61" si="6">+IFERROR(((E60-B60)/B60)*100,0)</f>
        <v>-37.767496044856237</v>
      </c>
      <c r="I60" s="13">
        <f t="shared" si="6"/>
        <v>-83.743094877893824</v>
      </c>
      <c r="J60" s="13">
        <f t="shared" si="6"/>
        <v>-56.849166698636068</v>
      </c>
    </row>
    <row r="61" spans="1:10" x14ac:dyDescent="0.25">
      <c r="A61" s="14" t="s">
        <v>51</v>
      </c>
      <c r="B61" s="15">
        <f>SUM(B4:B59)</f>
        <v>24583283</v>
      </c>
      <c r="C61" s="15">
        <f t="shared" ref="C61:F61" si="7">SUM(C4:C59)</f>
        <v>16735833</v>
      </c>
      <c r="D61" s="15">
        <f t="shared" si="7"/>
        <v>41319116</v>
      </c>
      <c r="E61" s="15">
        <f t="shared" si="7"/>
        <v>19444355</v>
      </c>
      <c r="F61" s="15">
        <f t="shared" si="7"/>
        <v>14109955</v>
      </c>
      <c r="G61" s="15">
        <f>SUM(G4:G59)</f>
        <v>33554310</v>
      </c>
      <c r="H61" s="16">
        <f t="shared" si="6"/>
        <v>-20.904156698680158</v>
      </c>
      <c r="I61" s="16">
        <f t="shared" si="6"/>
        <v>-15.69015417398106</v>
      </c>
      <c r="J61" s="16">
        <f t="shared" si="6"/>
        <v>-18.792284907547394</v>
      </c>
    </row>
    <row r="62" spans="1:10" x14ac:dyDescent="0.25">
      <c r="A62" s="11" t="s">
        <v>61</v>
      </c>
      <c r="B62" s="12"/>
      <c r="C62" s="12"/>
      <c r="D62" s="12">
        <v>80103</v>
      </c>
      <c r="E62" s="12"/>
      <c r="F62" s="12"/>
      <c r="G62" s="12">
        <v>33547</v>
      </c>
      <c r="H62" s="13"/>
      <c r="I62" s="13"/>
      <c r="J62" s="13">
        <f t="shared" ref="J62:J63" si="8">+IFERROR(((G62-D62)/D62)*100,0)</f>
        <v>-58.120170280763517</v>
      </c>
    </row>
    <row r="63" spans="1:10" x14ac:dyDescent="0.25">
      <c r="A63" s="11" t="s">
        <v>62</v>
      </c>
      <c r="B63" s="12"/>
      <c r="C63" s="12"/>
      <c r="D63" s="32">
        <v>8</v>
      </c>
      <c r="E63" s="12"/>
      <c r="F63" s="12"/>
      <c r="G63" s="12">
        <v>75</v>
      </c>
      <c r="H63" s="13"/>
      <c r="I63" s="13"/>
      <c r="J63" s="13">
        <f t="shared" si="8"/>
        <v>837.5</v>
      </c>
    </row>
    <row r="64" spans="1:10" ht="15.75" thickBot="1" x14ac:dyDescent="0.3">
      <c r="A64" s="18" t="s">
        <v>63</v>
      </c>
      <c r="B64" s="19"/>
      <c r="C64" s="19"/>
      <c r="D64" s="19">
        <f>+D62+D63</f>
        <v>80111</v>
      </c>
      <c r="E64" s="19"/>
      <c r="F64" s="19"/>
      <c r="G64" s="19">
        <f>+G62+G63</f>
        <v>33622</v>
      </c>
      <c r="H64" s="60">
        <f>+IFERROR(((G64-D64)/D64)*100,0)</f>
        <v>-58.030732358852092</v>
      </c>
      <c r="I64" s="60"/>
      <c r="J64" s="61"/>
    </row>
    <row r="65" spans="1:10" ht="15.75" thickBot="1" x14ac:dyDescent="0.3">
      <c r="A65" s="20" t="s">
        <v>64</v>
      </c>
      <c r="B65" s="33"/>
      <c r="C65" s="33"/>
      <c r="D65" s="33">
        <f>+D61+D64</f>
        <v>41399227</v>
      </c>
      <c r="E65" s="21"/>
      <c r="F65" s="21"/>
      <c r="G65" s="21">
        <f>+G61+G64</f>
        <v>33587932</v>
      </c>
      <c r="H65" s="64">
        <f>+IFERROR(((G65-D65)/D65)*100,0)</f>
        <v>-18.868214616664218</v>
      </c>
      <c r="I65" s="64"/>
      <c r="J65" s="65"/>
    </row>
    <row r="66" spans="1:10" ht="49.5" customHeight="1" x14ac:dyDescent="0.25">
      <c r="A66" s="51" t="s">
        <v>73</v>
      </c>
      <c r="B66" s="51"/>
      <c r="C66" s="51"/>
      <c r="D66" s="51"/>
      <c r="E66" s="51"/>
      <c r="F66" s="51"/>
      <c r="G66" s="51"/>
      <c r="H66" s="51"/>
      <c r="I66" s="51"/>
      <c r="J66" s="51"/>
    </row>
    <row r="67" spans="1:10" x14ac:dyDescent="0.25">
      <c r="A67" s="43" t="s">
        <v>74</v>
      </c>
    </row>
  </sheetData>
  <mergeCells count="8">
    <mergeCell ref="H65:J65"/>
    <mergeCell ref="A66:J66"/>
    <mergeCell ref="A1:J1"/>
    <mergeCell ref="A2:A3"/>
    <mergeCell ref="B2:D2"/>
    <mergeCell ref="E2:G2"/>
    <mergeCell ref="H2:J2"/>
    <mergeCell ref="H64:J64"/>
  </mergeCells>
  <conditionalFormatting sqref="H8:J59">
    <cfRule type="cellIs" dxfId="17" priority="1" operator="equal">
      <formula>0</formula>
    </cfRule>
  </conditionalFormatting>
  <conditionalFormatting sqref="H4:J5">
    <cfRule type="cellIs" dxfId="16" priority="5" operator="equal">
      <formula>0</formula>
    </cfRule>
  </conditionalFormatting>
  <conditionalFormatting sqref="B4:G5">
    <cfRule type="cellIs" dxfId="15" priority="6" operator="equal">
      <formula>0</formula>
    </cfRule>
  </conditionalFormatting>
  <conditionalFormatting sqref="B6:G7">
    <cfRule type="cellIs" dxfId="14" priority="4" operator="equal">
      <formula>0</formula>
    </cfRule>
  </conditionalFormatting>
  <conditionalFormatting sqref="H6:J7">
    <cfRule type="cellIs" dxfId="13" priority="3" operator="equal">
      <formula>0</formula>
    </cfRule>
  </conditionalFormatting>
  <conditionalFormatting sqref="B8:G59">
    <cfRule type="cellIs" dxfId="12" priority="2" operator="equal">
      <formula>0</formula>
    </cfRule>
  </conditionalFormatting>
  <printOptions horizontalCentered="1" verticalCentered="1"/>
  <pageMargins left="0.70866141732283472" right="0.70866141732283472" top="0.74803149606299213" bottom="0.74803149606299213" header="0.31496062992125984" footer="0.31496062992125984"/>
  <pageSetup paperSize="9" scale="51" orientation="portrait" verticalDpi="597" r:id="rId1"/>
  <ignoredErrors>
    <ignoredError sqref="D5 G5 G56"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6"/>
  <sheetViews>
    <sheetView topLeftCell="A34" zoomScale="80" zoomScaleNormal="80" workbookViewId="0">
      <selection activeCell="B60" sqref="B60:G61"/>
    </sheetView>
  </sheetViews>
  <sheetFormatPr defaultRowHeight="15" x14ac:dyDescent="0.25"/>
  <cols>
    <col min="1" max="1" width="34" bestFit="1" customWidth="1"/>
    <col min="2" max="10" width="14.28515625" customWidth="1"/>
  </cols>
  <sheetData>
    <row r="1" spans="1:10" ht="24.75" customHeight="1" x14ac:dyDescent="0.25">
      <c r="A1" s="52" t="s">
        <v>65</v>
      </c>
      <c r="B1" s="53"/>
      <c r="C1" s="53"/>
      <c r="D1" s="53"/>
      <c r="E1" s="53"/>
      <c r="F1" s="53"/>
      <c r="G1" s="53"/>
      <c r="H1" s="53"/>
      <c r="I1" s="53"/>
      <c r="J1" s="54"/>
    </row>
    <row r="2" spans="1:10" ht="27" customHeight="1" x14ac:dyDescent="0.25">
      <c r="A2" s="66" t="s">
        <v>1</v>
      </c>
      <c r="B2" s="57" t="s">
        <v>76</v>
      </c>
      <c r="C2" s="57"/>
      <c r="D2" s="57"/>
      <c r="E2" s="57" t="s">
        <v>77</v>
      </c>
      <c r="F2" s="57"/>
      <c r="G2" s="57"/>
      <c r="H2" s="58" t="s">
        <v>75</v>
      </c>
      <c r="I2" s="58"/>
      <c r="J2" s="59"/>
    </row>
    <row r="3" spans="1:10" x14ac:dyDescent="0.25">
      <c r="A3" s="67"/>
      <c r="B3" s="1" t="s">
        <v>2</v>
      </c>
      <c r="C3" s="1" t="s">
        <v>3</v>
      </c>
      <c r="D3" s="1" t="s">
        <v>4</v>
      </c>
      <c r="E3" s="1" t="s">
        <v>2</v>
      </c>
      <c r="F3" s="1" t="s">
        <v>3</v>
      </c>
      <c r="G3" s="1" t="s">
        <v>4</v>
      </c>
      <c r="H3" s="1" t="s">
        <v>2</v>
      </c>
      <c r="I3" s="1" t="s">
        <v>3</v>
      </c>
      <c r="J3" s="2" t="s">
        <v>4</v>
      </c>
    </row>
    <row r="4" spans="1:10" x14ac:dyDescent="0.25">
      <c r="A4" s="10" t="s">
        <v>5</v>
      </c>
      <c r="B4" s="3">
        <v>27143</v>
      </c>
      <c r="C4" s="3">
        <v>77473</v>
      </c>
      <c r="D4" s="3">
        <f>SUM(B4:C4)</f>
        <v>104616</v>
      </c>
      <c r="E4" s="3">
        <v>67</v>
      </c>
      <c r="F4" s="3">
        <v>4577</v>
      </c>
      <c r="G4" s="3">
        <f>SUM(E4:F4)</f>
        <v>4644</v>
      </c>
      <c r="H4" s="4"/>
      <c r="I4" s="4"/>
      <c r="J4" s="5"/>
    </row>
    <row r="5" spans="1:10" x14ac:dyDescent="0.25">
      <c r="A5" s="6" t="s">
        <v>70</v>
      </c>
      <c r="B5" s="7">
        <v>1413</v>
      </c>
      <c r="C5" s="7">
        <v>1152</v>
      </c>
      <c r="D5" s="7">
        <f>+B5+C5</f>
        <v>2565</v>
      </c>
      <c r="E5" s="7">
        <v>21495</v>
      </c>
      <c r="F5" s="7">
        <v>63312</v>
      </c>
      <c r="G5" s="7">
        <f>+E5+F5</f>
        <v>84807</v>
      </c>
      <c r="H5" s="8"/>
      <c r="I5" s="8"/>
      <c r="J5" s="9"/>
    </row>
    <row r="6" spans="1:10" x14ac:dyDescent="0.25">
      <c r="A6" s="10" t="s">
        <v>54</v>
      </c>
      <c r="B6" s="3">
        <v>31754</v>
      </c>
      <c r="C6" s="3">
        <v>21383</v>
      </c>
      <c r="D6" s="3">
        <f t="shared" ref="D6:D59" si="0">SUM(B6:C6)</f>
        <v>53137</v>
      </c>
      <c r="E6" s="3">
        <v>27955</v>
      </c>
      <c r="F6" s="3">
        <v>19128</v>
      </c>
      <c r="G6" s="3">
        <f t="shared" ref="G6:G59" si="1">SUM(E6:F6)</f>
        <v>47083</v>
      </c>
      <c r="H6" s="4">
        <f t="shared" ref="H6:H59" si="2">+IFERROR(((E6-B6)/B6)*100,)</f>
        <v>-11.963847074384329</v>
      </c>
      <c r="I6" s="4">
        <f t="shared" ref="I6:I59" si="3">+IFERROR(((F6-C6)/C6)*100,)</f>
        <v>-10.545760650984427</v>
      </c>
      <c r="J6" s="5">
        <f t="shared" ref="J6:J59" si="4">+IFERROR(((G6-D6)/D6)*100,)</f>
        <v>-11.393191185049965</v>
      </c>
    </row>
    <row r="7" spans="1:10" x14ac:dyDescent="0.25">
      <c r="A7" s="6" t="s">
        <v>6</v>
      </c>
      <c r="B7" s="7">
        <v>19881</v>
      </c>
      <c r="C7" s="7">
        <v>3729</v>
      </c>
      <c r="D7" s="7">
        <f t="shared" si="0"/>
        <v>23610</v>
      </c>
      <c r="E7" s="7">
        <v>14537</v>
      </c>
      <c r="F7" s="7">
        <v>3260</v>
      </c>
      <c r="G7" s="7">
        <f t="shared" si="1"/>
        <v>17797</v>
      </c>
      <c r="H7" s="8">
        <f t="shared" si="2"/>
        <v>-26.87993561692068</v>
      </c>
      <c r="I7" s="8">
        <f t="shared" si="3"/>
        <v>-12.577098417806381</v>
      </c>
      <c r="J7" s="9">
        <f t="shared" si="4"/>
        <v>-24.620923337568826</v>
      </c>
    </row>
    <row r="8" spans="1:10" x14ac:dyDescent="0.25">
      <c r="A8" s="10" t="s">
        <v>7</v>
      </c>
      <c r="B8" s="3">
        <v>15227</v>
      </c>
      <c r="C8" s="3">
        <v>2333</v>
      </c>
      <c r="D8" s="3">
        <f t="shared" si="0"/>
        <v>17560</v>
      </c>
      <c r="E8" s="3">
        <v>12137</v>
      </c>
      <c r="F8" s="3">
        <v>2752</v>
      </c>
      <c r="G8" s="3">
        <f t="shared" si="1"/>
        <v>14889</v>
      </c>
      <c r="H8" s="4">
        <f t="shared" si="2"/>
        <v>-20.292900768371972</v>
      </c>
      <c r="I8" s="4">
        <f t="shared" si="3"/>
        <v>17.959708529789971</v>
      </c>
      <c r="J8" s="5">
        <f t="shared" si="4"/>
        <v>-15.210706150341686</v>
      </c>
    </row>
    <row r="9" spans="1:10" x14ac:dyDescent="0.25">
      <c r="A9" s="6" t="s">
        <v>8</v>
      </c>
      <c r="B9" s="7">
        <v>10674</v>
      </c>
      <c r="C9" s="7">
        <v>8553</v>
      </c>
      <c r="D9" s="7">
        <f t="shared" si="0"/>
        <v>19227</v>
      </c>
      <c r="E9" s="7">
        <v>8717</v>
      </c>
      <c r="F9" s="7">
        <v>8024</v>
      </c>
      <c r="G9" s="7">
        <f t="shared" si="1"/>
        <v>16741</v>
      </c>
      <c r="H9" s="8">
        <f t="shared" si="2"/>
        <v>-18.334270189244894</v>
      </c>
      <c r="I9" s="8">
        <f t="shared" si="3"/>
        <v>-6.1849643399976619</v>
      </c>
      <c r="J9" s="9">
        <f t="shared" si="4"/>
        <v>-12.929734227908671</v>
      </c>
    </row>
    <row r="10" spans="1:10" x14ac:dyDescent="0.25">
      <c r="A10" s="10" t="s">
        <v>55</v>
      </c>
      <c r="B10" s="3">
        <v>637</v>
      </c>
      <c r="C10" s="3">
        <v>153</v>
      </c>
      <c r="D10" s="3">
        <f t="shared" si="0"/>
        <v>790</v>
      </c>
      <c r="E10" s="3">
        <v>554</v>
      </c>
      <c r="F10" s="3">
        <v>100</v>
      </c>
      <c r="G10" s="3">
        <f t="shared" si="1"/>
        <v>654</v>
      </c>
      <c r="H10" s="4">
        <f t="shared" si="2"/>
        <v>-13.029827315541601</v>
      </c>
      <c r="I10" s="4">
        <f t="shared" si="3"/>
        <v>-34.640522875816991</v>
      </c>
      <c r="J10" s="5">
        <f t="shared" si="4"/>
        <v>-17.215189873417721</v>
      </c>
    </row>
    <row r="11" spans="1:10" x14ac:dyDescent="0.25">
      <c r="A11" s="6" t="s">
        <v>9</v>
      </c>
      <c r="B11" s="7">
        <v>1356</v>
      </c>
      <c r="C11" s="7">
        <v>94</v>
      </c>
      <c r="D11" s="7">
        <f t="shared" si="0"/>
        <v>1450</v>
      </c>
      <c r="E11" s="7">
        <v>1175</v>
      </c>
      <c r="F11" s="7">
        <v>40</v>
      </c>
      <c r="G11" s="7">
        <f t="shared" si="1"/>
        <v>1215</v>
      </c>
      <c r="H11" s="8">
        <f t="shared" si="2"/>
        <v>-13.348082595870206</v>
      </c>
      <c r="I11" s="8">
        <f t="shared" si="3"/>
        <v>-57.446808510638306</v>
      </c>
      <c r="J11" s="9">
        <f t="shared" si="4"/>
        <v>-16.206896551724135</v>
      </c>
    </row>
    <row r="12" spans="1:10" x14ac:dyDescent="0.25">
      <c r="A12" s="10" t="s">
        <v>10</v>
      </c>
      <c r="B12" s="3">
        <v>1953</v>
      </c>
      <c r="C12" s="3">
        <v>2</v>
      </c>
      <c r="D12" s="3">
        <f t="shared" si="0"/>
        <v>1955</v>
      </c>
      <c r="E12" s="3">
        <v>1469</v>
      </c>
      <c r="F12" s="3">
        <v>0</v>
      </c>
      <c r="G12" s="3">
        <f t="shared" si="1"/>
        <v>1469</v>
      </c>
      <c r="H12" s="4">
        <f t="shared" si="2"/>
        <v>-24.782386072708654</v>
      </c>
      <c r="I12" s="4">
        <f t="shared" si="3"/>
        <v>-100</v>
      </c>
      <c r="J12" s="5">
        <f t="shared" si="4"/>
        <v>-24.85933503836317</v>
      </c>
    </row>
    <row r="13" spans="1:10" x14ac:dyDescent="0.25">
      <c r="A13" s="6" t="s">
        <v>11</v>
      </c>
      <c r="B13" s="7">
        <v>7074</v>
      </c>
      <c r="C13" s="7">
        <v>1197</v>
      </c>
      <c r="D13" s="7">
        <f t="shared" si="0"/>
        <v>8271</v>
      </c>
      <c r="E13" s="7">
        <v>5946</v>
      </c>
      <c r="F13" s="7">
        <v>1007</v>
      </c>
      <c r="G13" s="7">
        <f t="shared" si="1"/>
        <v>6953</v>
      </c>
      <c r="H13" s="8">
        <f t="shared" si="2"/>
        <v>-15.945716709075489</v>
      </c>
      <c r="I13" s="8">
        <f t="shared" si="3"/>
        <v>-15.873015873015872</v>
      </c>
      <c r="J13" s="9">
        <f t="shared" si="4"/>
        <v>-15.935195260548907</v>
      </c>
    </row>
    <row r="14" spans="1:10" x14ac:dyDescent="0.25">
      <c r="A14" s="10" t="s">
        <v>12</v>
      </c>
      <c r="B14" s="3">
        <v>4717</v>
      </c>
      <c r="C14" s="3">
        <v>172</v>
      </c>
      <c r="D14" s="3">
        <f t="shared" si="0"/>
        <v>4889</v>
      </c>
      <c r="E14" s="3">
        <v>3998</v>
      </c>
      <c r="F14" s="3">
        <v>110</v>
      </c>
      <c r="G14" s="3">
        <f t="shared" si="1"/>
        <v>4108</v>
      </c>
      <c r="H14" s="4">
        <f t="shared" si="2"/>
        <v>-15.242739029043884</v>
      </c>
      <c r="I14" s="4">
        <f t="shared" si="3"/>
        <v>-36.046511627906973</v>
      </c>
      <c r="J14" s="5">
        <f t="shared" si="4"/>
        <v>-15.974636940069544</v>
      </c>
    </row>
    <row r="15" spans="1:10" x14ac:dyDescent="0.25">
      <c r="A15" s="6" t="s">
        <v>13</v>
      </c>
      <c r="B15" s="7">
        <v>1746</v>
      </c>
      <c r="C15" s="7">
        <v>12</v>
      </c>
      <c r="D15" s="7">
        <f t="shared" si="0"/>
        <v>1758</v>
      </c>
      <c r="E15" s="7">
        <v>1100</v>
      </c>
      <c r="F15" s="7">
        <v>9</v>
      </c>
      <c r="G15" s="7">
        <f t="shared" si="1"/>
        <v>1109</v>
      </c>
      <c r="H15" s="8">
        <f t="shared" si="2"/>
        <v>-36.998854524627724</v>
      </c>
      <c r="I15" s="8">
        <f t="shared" si="3"/>
        <v>-25</v>
      </c>
      <c r="J15" s="9">
        <f t="shared" si="4"/>
        <v>-36.916951080773607</v>
      </c>
    </row>
    <row r="16" spans="1:10" x14ac:dyDescent="0.25">
      <c r="A16" s="10" t="s">
        <v>14</v>
      </c>
      <c r="B16" s="3">
        <v>3674</v>
      </c>
      <c r="C16" s="3">
        <v>412</v>
      </c>
      <c r="D16" s="3">
        <f t="shared" si="0"/>
        <v>4086</v>
      </c>
      <c r="E16" s="3">
        <v>3327</v>
      </c>
      <c r="F16" s="3">
        <v>481</v>
      </c>
      <c r="G16" s="3">
        <f t="shared" si="1"/>
        <v>3808</v>
      </c>
      <c r="H16" s="4">
        <f t="shared" si="2"/>
        <v>-9.4447468698965711</v>
      </c>
      <c r="I16" s="4">
        <f t="shared" si="3"/>
        <v>16.747572815533982</v>
      </c>
      <c r="J16" s="5">
        <f t="shared" si="4"/>
        <v>-6.8037200195790497</v>
      </c>
    </row>
    <row r="17" spans="1:10" x14ac:dyDescent="0.25">
      <c r="A17" s="6" t="s">
        <v>15</v>
      </c>
      <c r="B17" s="7">
        <v>386</v>
      </c>
      <c r="C17" s="7">
        <v>4</v>
      </c>
      <c r="D17" s="7">
        <f t="shared" si="0"/>
        <v>390</v>
      </c>
      <c r="E17" s="7">
        <v>365</v>
      </c>
      <c r="F17" s="7">
        <v>6</v>
      </c>
      <c r="G17" s="7">
        <f t="shared" si="1"/>
        <v>371</v>
      </c>
      <c r="H17" s="8">
        <f t="shared" si="2"/>
        <v>-5.4404145077720205</v>
      </c>
      <c r="I17" s="8">
        <f t="shared" si="3"/>
        <v>50</v>
      </c>
      <c r="J17" s="9">
        <f t="shared" si="4"/>
        <v>-4.8717948717948723</v>
      </c>
    </row>
    <row r="18" spans="1:10" x14ac:dyDescent="0.25">
      <c r="A18" s="10" t="s">
        <v>16</v>
      </c>
      <c r="B18" s="3">
        <v>542</v>
      </c>
      <c r="C18" s="3">
        <v>0</v>
      </c>
      <c r="D18" s="3">
        <f t="shared" si="0"/>
        <v>542</v>
      </c>
      <c r="E18" s="3">
        <v>473</v>
      </c>
      <c r="F18" s="3">
        <v>0</v>
      </c>
      <c r="G18" s="3">
        <f t="shared" si="1"/>
        <v>473</v>
      </c>
      <c r="H18" s="4">
        <f t="shared" si="2"/>
        <v>-12.730627306273062</v>
      </c>
      <c r="I18" s="4">
        <f t="shared" si="3"/>
        <v>0</v>
      </c>
      <c r="J18" s="5">
        <f t="shared" si="4"/>
        <v>-12.730627306273062</v>
      </c>
    </row>
    <row r="19" spans="1:10" x14ac:dyDescent="0.25">
      <c r="A19" s="6" t="s">
        <v>17</v>
      </c>
      <c r="B19" s="7">
        <v>325</v>
      </c>
      <c r="C19" s="7">
        <v>30</v>
      </c>
      <c r="D19" s="7">
        <f t="shared" si="0"/>
        <v>355</v>
      </c>
      <c r="E19" s="7">
        <v>241</v>
      </c>
      <c r="F19" s="7">
        <v>22</v>
      </c>
      <c r="G19" s="7">
        <f t="shared" si="1"/>
        <v>263</v>
      </c>
      <c r="H19" s="8">
        <f t="shared" si="2"/>
        <v>-25.846153846153847</v>
      </c>
      <c r="I19" s="8">
        <f t="shared" si="3"/>
        <v>-26.666666666666668</v>
      </c>
      <c r="J19" s="9">
        <f t="shared" si="4"/>
        <v>-25.915492957746476</v>
      </c>
    </row>
    <row r="20" spans="1:10" x14ac:dyDescent="0.25">
      <c r="A20" s="10" t="s">
        <v>56</v>
      </c>
      <c r="B20" s="3">
        <v>0</v>
      </c>
      <c r="C20" s="3">
        <v>0</v>
      </c>
      <c r="D20" s="3"/>
      <c r="E20" s="3">
        <v>0</v>
      </c>
      <c r="F20" s="3">
        <v>0</v>
      </c>
      <c r="G20" s="3"/>
      <c r="H20" s="4">
        <f t="shared" si="2"/>
        <v>0</v>
      </c>
      <c r="I20" s="4">
        <f t="shared" si="3"/>
        <v>0</v>
      </c>
      <c r="J20" s="5">
        <f t="shared" si="4"/>
        <v>0</v>
      </c>
    </row>
    <row r="21" spans="1:10" x14ac:dyDescent="0.25">
      <c r="A21" s="6" t="s">
        <v>18</v>
      </c>
      <c r="B21" s="7">
        <v>414</v>
      </c>
      <c r="C21" s="7">
        <v>22</v>
      </c>
      <c r="D21" s="7">
        <f t="shared" si="0"/>
        <v>436</v>
      </c>
      <c r="E21" s="7">
        <v>279</v>
      </c>
      <c r="F21" s="7">
        <v>19</v>
      </c>
      <c r="G21" s="7">
        <f t="shared" si="1"/>
        <v>298</v>
      </c>
      <c r="H21" s="8">
        <f t="shared" si="2"/>
        <v>-32.608695652173914</v>
      </c>
      <c r="I21" s="8">
        <f t="shared" si="3"/>
        <v>-13.636363636363635</v>
      </c>
      <c r="J21" s="9">
        <f t="shared" si="4"/>
        <v>-31.651376146788991</v>
      </c>
    </row>
    <row r="22" spans="1:10" x14ac:dyDescent="0.25">
      <c r="A22" s="10" t="s">
        <v>19</v>
      </c>
      <c r="B22" s="3">
        <v>0</v>
      </c>
      <c r="C22" s="3">
        <v>0</v>
      </c>
      <c r="D22" s="3"/>
      <c r="E22" s="3">
        <v>0</v>
      </c>
      <c r="F22" s="3">
        <v>0</v>
      </c>
      <c r="G22" s="3"/>
      <c r="H22" s="4">
        <f t="shared" si="2"/>
        <v>0</v>
      </c>
      <c r="I22" s="4">
        <f t="shared" si="3"/>
        <v>0</v>
      </c>
      <c r="J22" s="5">
        <f t="shared" si="4"/>
        <v>0</v>
      </c>
    </row>
    <row r="23" spans="1:10" x14ac:dyDescent="0.25">
      <c r="A23" s="6" t="s">
        <v>20</v>
      </c>
      <c r="B23" s="7">
        <v>977</v>
      </c>
      <c r="C23" s="7">
        <v>3</v>
      </c>
      <c r="D23" s="7">
        <f t="shared" si="0"/>
        <v>980</v>
      </c>
      <c r="E23" s="7">
        <v>762</v>
      </c>
      <c r="F23" s="7">
        <v>6</v>
      </c>
      <c r="G23" s="7">
        <f t="shared" si="1"/>
        <v>768</v>
      </c>
      <c r="H23" s="8">
        <f t="shared" si="2"/>
        <v>-22.006141248720574</v>
      </c>
      <c r="I23" s="8">
        <f t="shared" si="3"/>
        <v>100</v>
      </c>
      <c r="J23" s="9">
        <f t="shared" si="4"/>
        <v>-21.632653061224492</v>
      </c>
    </row>
    <row r="24" spans="1:10" x14ac:dyDescent="0.25">
      <c r="A24" s="10" t="s">
        <v>21</v>
      </c>
      <c r="B24" s="3">
        <v>344</v>
      </c>
      <c r="C24" s="3">
        <v>8</v>
      </c>
      <c r="D24" s="3">
        <f t="shared" si="0"/>
        <v>352</v>
      </c>
      <c r="E24" s="3">
        <v>348</v>
      </c>
      <c r="F24" s="3">
        <v>0</v>
      </c>
      <c r="G24" s="3">
        <f t="shared" si="1"/>
        <v>348</v>
      </c>
      <c r="H24" s="4">
        <f t="shared" si="2"/>
        <v>1.1627906976744187</v>
      </c>
      <c r="I24" s="4">
        <f t="shared" si="3"/>
        <v>-100</v>
      </c>
      <c r="J24" s="5">
        <f t="shared" si="4"/>
        <v>-1.1363636363636365</v>
      </c>
    </row>
    <row r="25" spans="1:10" x14ac:dyDescent="0.25">
      <c r="A25" s="6" t="s">
        <v>22</v>
      </c>
      <c r="B25" s="7">
        <v>426</v>
      </c>
      <c r="C25" s="7">
        <v>39</v>
      </c>
      <c r="D25" s="7">
        <f t="shared" si="0"/>
        <v>465</v>
      </c>
      <c r="E25" s="7">
        <v>475</v>
      </c>
      <c r="F25" s="7">
        <v>69</v>
      </c>
      <c r="G25" s="7">
        <f t="shared" si="1"/>
        <v>544</v>
      </c>
      <c r="H25" s="8">
        <f t="shared" si="2"/>
        <v>11.502347417840376</v>
      </c>
      <c r="I25" s="8">
        <f t="shared" si="3"/>
        <v>76.923076923076934</v>
      </c>
      <c r="J25" s="9">
        <f t="shared" si="4"/>
        <v>16.989247311827956</v>
      </c>
    </row>
    <row r="26" spans="1:10" x14ac:dyDescent="0.25">
      <c r="A26" s="10" t="s">
        <v>23</v>
      </c>
      <c r="B26" s="3">
        <v>210</v>
      </c>
      <c r="C26" s="3">
        <v>7</v>
      </c>
      <c r="D26" s="3">
        <f t="shared" si="0"/>
        <v>217</v>
      </c>
      <c r="E26" s="3">
        <v>187</v>
      </c>
      <c r="F26" s="3">
        <v>8</v>
      </c>
      <c r="G26" s="3">
        <f t="shared" si="1"/>
        <v>195</v>
      </c>
      <c r="H26" s="4">
        <f t="shared" si="2"/>
        <v>-10.952380952380953</v>
      </c>
      <c r="I26" s="4">
        <f t="shared" si="3"/>
        <v>14.285714285714285</v>
      </c>
      <c r="J26" s="5">
        <f t="shared" si="4"/>
        <v>-10.138248847926267</v>
      </c>
    </row>
    <row r="27" spans="1:10" x14ac:dyDescent="0.25">
      <c r="A27" s="6" t="s">
        <v>24</v>
      </c>
      <c r="B27" s="7">
        <v>0</v>
      </c>
      <c r="C27" s="7">
        <v>0</v>
      </c>
      <c r="D27" s="7"/>
      <c r="E27" s="7">
        <v>0</v>
      </c>
      <c r="F27" s="7">
        <v>0</v>
      </c>
      <c r="G27" s="7">
        <f t="shared" si="1"/>
        <v>0</v>
      </c>
      <c r="H27" s="8">
        <f t="shared" si="2"/>
        <v>0</v>
      </c>
      <c r="I27" s="8">
        <f t="shared" si="3"/>
        <v>0</v>
      </c>
      <c r="J27" s="9">
        <f t="shared" si="4"/>
        <v>0</v>
      </c>
    </row>
    <row r="28" spans="1:10" x14ac:dyDescent="0.25">
      <c r="A28" s="10" t="s">
        <v>25</v>
      </c>
      <c r="B28" s="3">
        <v>952</v>
      </c>
      <c r="C28" s="3">
        <v>168</v>
      </c>
      <c r="D28" s="3">
        <f t="shared" si="0"/>
        <v>1120</v>
      </c>
      <c r="E28" s="3">
        <v>906</v>
      </c>
      <c r="F28" s="3">
        <v>40</v>
      </c>
      <c r="G28" s="3">
        <f t="shared" si="1"/>
        <v>946</v>
      </c>
      <c r="H28" s="4">
        <f t="shared" si="2"/>
        <v>-4.8319327731092443</v>
      </c>
      <c r="I28" s="4">
        <f t="shared" si="3"/>
        <v>-76.19047619047619</v>
      </c>
      <c r="J28" s="5">
        <f t="shared" si="4"/>
        <v>-15.535714285714286</v>
      </c>
    </row>
    <row r="29" spans="1:10" x14ac:dyDescent="0.25">
      <c r="A29" s="6" t="s">
        <v>26</v>
      </c>
      <c r="B29" s="7">
        <v>2742</v>
      </c>
      <c r="C29" s="7">
        <v>61</v>
      </c>
      <c r="D29" s="7">
        <f t="shared" si="0"/>
        <v>2803</v>
      </c>
      <c r="E29" s="7">
        <v>2446</v>
      </c>
      <c r="F29" s="7">
        <v>70</v>
      </c>
      <c r="G29" s="7">
        <f t="shared" si="1"/>
        <v>2516</v>
      </c>
      <c r="H29" s="8">
        <f t="shared" si="2"/>
        <v>-10.795040116703136</v>
      </c>
      <c r="I29" s="8">
        <f t="shared" si="3"/>
        <v>14.754098360655737</v>
      </c>
      <c r="J29" s="9">
        <f t="shared" si="4"/>
        <v>-10.239029611130931</v>
      </c>
    </row>
    <row r="30" spans="1:10" x14ac:dyDescent="0.25">
      <c r="A30" s="10" t="s">
        <v>27</v>
      </c>
      <c r="B30" s="3">
        <v>1372</v>
      </c>
      <c r="C30" s="3">
        <v>30</v>
      </c>
      <c r="D30" s="3">
        <f t="shared" si="0"/>
        <v>1402</v>
      </c>
      <c r="E30" s="3">
        <v>1243</v>
      </c>
      <c r="F30" s="3">
        <v>20</v>
      </c>
      <c r="G30" s="3">
        <f t="shared" si="1"/>
        <v>1263</v>
      </c>
      <c r="H30" s="4">
        <f t="shared" si="2"/>
        <v>-9.4023323615160344</v>
      </c>
      <c r="I30" s="4">
        <f t="shared" si="3"/>
        <v>-33.333333333333329</v>
      </c>
      <c r="J30" s="5">
        <f t="shared" si="4"/>
        <v>-9.9144079885877314</v>
      </c>
    </row>
    <row r="31" spans="1:10" x14ac:dyDescent="0.25">
      <c r="A31" s="6" t="s">
        <v>28</v>
      </c>
      <c r="B31" s="7">
        <v>695</v>
      </c>
      <c r="C31" s="7">
        <v>3</v>
      </c>
      <c r="D31" s="7">
        <f t="shared" si="0"/>
        <v>698</v>
      </c>
      <c r="E31" s="7">
        <v>562</v>
      </c>
      <c r="F31" s="7">
        <v>2</v>
      </c>
      <c r="G31" s="7">
        <f t="shared" si="1"/>
        <v>564</v>
      </c>
      <c r="H31" s="8">
        <f t="shared" si="2"/>
        <v>-19.136690647482013</v>
      </c>
      <c r="I31" s="8">
        <f t="shared" si="3"/>
        <v>-33.333333333333329</v>
      </c>
      <c r="J31" s="9">
        <f t="shared" si="4"/>
        <v>-19.197707736389685</v>
      </c>
    </row>
    <row r="32" spans="1:10" x14ac:dyDescent="0.25">
      <c r="A32" s="10" t="s">
        <v>57</v>
      </c>
      <c r="B32" s="3">
        <v>4</v>
      </c>
      <c r="C32" s="3">
        <v>101</v>
      </c>
      <c r="D32" s="3">
        <f t="shared" si="0"/>
        <v>105</v>
      </c>
      <c r="E32" s="3">
        <v>0</v>
      </c>
      <c r="F32" s="3">
        <v>71</v>
      </c>
      <c r="G32" s="3">
        <f t="shared" si="1"/>
        <v>71</v>
      </c>
      <c r="H32" s="4">
        <f t="shared" si="2"/>
        <v>-100</v>
      </c>
      <c r="I32" s="4">
        <f t="shared" si="3"/>
        <v>-29.702970297029701</v>
      </c>
      <c r="J32" s="5">
        <f t="shared" si="4"/>
        <v>-32.38095238095238</v>
      </c>
    </row>
    <row r="33" spans="1:10" x14ac:dyDescent="0.25">
      <c r="A33" s="6" t="s">
        <v>69</v>
      </c>
      <c r="B33" s="7">
        <v>176</v>
      </c>
      <c r="C33" s="7">
        <v>0</v>
      </c>
      <c r="D33" s="7">
        <f t="shared" si="0"/>
        <v>176</v>
      </c>
      <c r="E33" s="7">
        <v>150</v>
      </c>
      <c r="F33" s="7">
        <v>0</v>
      </c>
      <c r="G33" s="7">
        <f t="shared" si="1"/>
        <v>150</v>
      </c>
      <c r="H33" s="8">
        <f t="shared" si="2"/>
        <v>-14.772727272727273</v>
      </c>
      <c r="I33" s="8">
        <f t="shared" si="3"/>
        <v>0</v>
      </c>
      <c r="J33" s="9">
        <f t="shared" si="4"/>
        <v>-14.772727272727273</v>
      </c>
    </row>
    <row r="34" spans="1:10" x14ac:dyDescent="0.25">
      <c r="A34" s="10" t="s">
        <v>29</v>
      </c>
      <c r="B34" s="3">
        <v>1850</v>
      </c>
      <c r="C34" s="3">
        <v>437</v>
      </c>
      <c r="D34" s="3">
        <f t="shared" si="0"/>
        <v>2287</v>
      </c>
      <c r="E34" s="3">
        <v>1600</v>
      </c>
      <c r="F34" s="3">
        <v>371</v>
      </c>
      <c r="G34" s="3">
        <f t="shared" si="1"/>
        <v>1971</v>
      </c>
      <c r="H34" s="4">
        <f t="shared" si="2"/>
        <v>-13.513513513513514</v>
      </c>
      <c r="I34" s="4">
        <f t="shared" si="3"/>
        <v>-15.102974828375288</v>
      </c>
      <c r="J34" s="5">
        <f t="shared" si="4"/>
        <v>-13.817227809357234</v>
      </c>
    </row>
    <row r="35" spans="1:10" x14ac:dyDescent="0.25">
      <c r="A35" s="6" t="s">
        <v>68</v>
      </c>
      <c r="B35" s="7">
        <v>435</v>
      </c>
      <c r="C35" s="7">
        <v>0</v>
      </c>
      <c r="D35" s="7">
        <f t="shared" si="0"/>
        <v>435</v>
      </c>
      <c r="E35" s="7">
        <v>341</v>
      </c>
      <c r="F35" s="7">
        <v>0</v>
      </c>
      <c r="G35" s="7">
        <f t="shared" si="1"/>
        <v>341</v>
      </c>
      <c r="H35" s="8">
        <f t="shared" si="2"/>
        <v>-21.609195402298852</v>
      </c>
      <c r="I35" s="8">
        <f t="shared" si="3"/>
        <v>0</v>
      </c>
      <c r="J35" s="9">
        <f t="shared" si="4"/>
        <v>-21.609195402298852</v>
      </c>
    </row>
    <row r="36" spans="1:10" x14ac:dyDescent="0.25">
      <c r="A36" s="10" t="s">
        <v>30</v>
      </c>
      <c r="B36" s="3">
        <v>170</v>
      </c>
      <c r="C36" s="3">
        <v>138</v>
      </c>
      <c r="D36" s="3">
        <f t="shared" si="0"/>
        <v>308</v>
      </c>
      <c r="E36" s="3">
        <v>142</v>
      </c>
      <c r="F36" s="3">
        <v>36</v>
      </c>
      <c r="G36" s="3">
        <f t="shared" si="1"/>
        <v>178</v>
      </c>
      <c r="H36" s="4">
        <f t="shared" si="2"/>
        <v>-16.470588235294116</v>
      </c>
      <c r="I36" s="4">
        <f t="shared" si="3"/>
        <v>-73.91304347826086</v>
      </c>
      <c r="J36" s="5">
        <f t="shared" si="4"/>
        <v>-42.207792207792203</v>
      </c>
    </row>
    <row r="37" spans="1:10" x14ac:dyDescent="0.25">
      <c r="A37" s="6" t="s">
        <v>31</v>
      </c>
      <c r="B37" s="7">
        <v>489</v>
      </c>
      <c r="C37" s="7">
        <v>0</v>
      </c>
      <c r="D37" s="7">
        <f t="shared" si="0"/>
        <v>489</v>
      </c>
      <c r="E37" s="7">
        <v>427</v>
      </c>
      <c r="F37" s="7">
        <v>4</v>
      </c>
      <c r="G37" s="7">
        <f t="shared" si="1"/>
        <v>431</v>
      </c>
      <c r="H37" s="8">
        <f t="shared" si="2"/>
        <v>-12.678936605316974</v>
      </c>
      <c r="I37" s="8">
        <f t="shared" si="3"/>
        <v>0</v>
      </c>
      <c r="J37" s="9">
        <f t="shared" si="4"/>
        <v>-11.860940695296524</v>
      </c>
    </row>
    <row r="38" spans="1:10" x14ac:dyDescent="0.25">
      <c r="A38" s="10" t="s">
        <v>32</v>
      </c>
      <c r="B38" s="3">
        <v>959</v>
      </c>
      <c r="C38" s="3">
        <v>0</v>
      </c>
      <c r="D38" s="3">
        <f t="shared" si="0"/>
        <v>959</v>
      </c>
      <c r="E38" s="3">
        <v>869</v>
      </c>
      <c r="F38" s="3">
        <v>0</v>
      </c>
      <c r="G38" s="3">
        <f t="shared" si="1"/>
        <v>869</v>
      </c>
      <c r="H38" s="4">
        <f t="shared" si="2"/>
        <v>-9.3847758081334725</v>
      </c>
      <c r="I38" s="4">
        <f t="shared" si="3"/>
        <v>0</v>
      </c>
      <c r="J38" s="5">
        <f t="shared" si="4"/>
        <v>-9.3847758081334725</v>
      </c>
    </row>
    <row r="39" spans="1:10" x14ac:dyDescent="0.25">
      <c r="A39" s="6" t="s">
        <v>33</v>
      </c>
      <c r="B39" s="7">
        <v>131</v>
      </c>
      <c r="C39" s="7">
        <v>6</v>
      </c>
      <c r="D39" s="7">
        <f t="shared" si="0"/>
        <v>137</v>
      </c>
      <c r="E39" s="7">
        <v>113</v>
      </c>
      <c r="F39" s="7">
        <v>7</v>
      </c>
      <c r="G39" s="7">
        <f t="shared" si="1"/>
        <v>120</v>
      </c>
      <c r="H39" s="8">
        <f t="shared" si="2"/>
        <v>-13.740458015267176</v>
      </c>
      <c r="I39" s="8">
        <f t="shared" si="3"/>
        <v>16.666666666666664</v>
      </c>
      <c r="J39" s="9">
        <f t="shared" si="4"/>
        <v>-12.408759124087592</v>
      </c>
    </row>
    <row r="40" spans="1:10" x14ac:dyDescent="0.25">
      <c r="A40" s="10" t="s">
        <v>34</v>
      </c>
      <c r="B40" s="3">
        <v>2997</v>
      </c>
      <c r="C40" s="3">
        <v>407</v>
      </c>
      <c r="D40" s="3">
        <f t="shared" si="0"/>
        <v>3404</v>
      </c>
      <c r="E40" s="3">
        <v>2787</v>
      </c>
      <c r="F40" s="3">
        <v>416</v>
      </c>
      <c r="G40" s="3">
        <f t="shared" si="1"/>
        <v>3203</v>
      </c>
      <c r="H40" s="4">
        <f t="shared" si="2"/>
        <v>-7.0070070070070072</v>
      </c>
      <c r="I40" s="4">
        <f t="shared" si="3"/>
        <v>2.2113022113022112</v>
      </c>
      <c r="J40" s="5">
        <f t="shared" si="4"/>
        <v>-5.904817861339601</v>
      </c>
    </row>
    <row r="41" spans="1:10" x14ac:dyDescent="0.25">
      <c r="A41" s="6" t="s">
        <v>35</v>
      </c>
      <c r="B41" s="7">
        <v>82</v>
      </c>
      <c r="C41" s="7">
        <v>7</v>
      </c>
      <c r="D41" s="7">
        <f t="shared" si="0"/>
        <v>89</v>
      </c>
      <c r="E41" s="7">
        <v>77</v>
      </c>
      <c r="F41" s="7">
        <v>6</v>
      </c>
      <c r="G41" s="7">
        <f t="shared" si="1"/>
        <v>83</v>
      </c>
      <c r="H41" s="8">
        <f t="shared" si="2"/>
        <v>-6.0975609756097562</v>
      </c>
      <c r="I41" s="8">
        <f t="shared" si="3"/>
        <v>-14.285714285714285</v>
      </c>
      <c r="J41" s="9">
        <f t="shared" si="4"/>
        <v>-6.7415730337078648</v>
      </c>
    </row>
    <row r="42" spans="1:10" x14ac:dyDescent="0.25">
      <c r="A42" s="10" t="s">
        <v>36</v>
      </c>
      <c r="B42" s="3">
        <v>1612</v>
      </c>
      <c r="C42" s="3">
        <v>169</v>
      </c>
      <c r="D42" s="3">
        <f t="shared" si="0"/>
        <v>1781</v>
      </c>
      <c r="E42" s="3">
        <v>1290</v>
      </c>
      <c r="F42" s="3">
        <v>146</v>
      </c>
      <c r="G42" s="3">
        <f t="shared" si="1"/>
        <v>1436</v>
      </c>
      <c r="H42" s="4">
        <f t="shared" si="2"/>
        <v>-19.975186104218363</v>
      </c>
      <c r="I42" s="4">
        <f t="shared" si="3"/>
        <v>-13.609467455621301</v>
      </c>
      <c r="J42" s="5">
        <f t="shared" si="4"/>
        <v>-19.371139809096015</v>
      </c>
    </row>
    <row r="43" spans="1:10" x14ac:dyDescent="0.25">
      <c r="A43" s="6" t="s">
        <v>37</v>
      </c>
      <c r="B43" s="7">
        <v>1220</v>
      </c>
      <c r="C43" s="7">
        <v>8</v>
      </c>
      <c r="D43" s="7">
        <f t="shared" si="0"/>
        <v>1228</v>
      </c>
      <c r="E43" s="7">
        <v>1176</v>
      </c>
      <c r="F43" s="7">
        <v>6</v>
      </c>
      <c r="G43" s="7">
        <f t="shared" si="1"/>
        <v>1182</v>
      </c>
      <c r="H43" s="8">
        <f t="shared" si="2"/>
        <v>-3.6065573770491808</v>
      </c>
      <c r="I43" s="8">
        <f t="shared" si="3"/>
        <v>-25</v>
      </c>
      <c r="J43" s="9">
        <f t="shared" si="4"/>
        <v>-3.7459283387622153</v>
      </c>
    </row>
    <row r="44" spans="1:10" x14ac:dyDescent="0.25">
      <c r="A44" s="10" t="s">
        <v>38</v>
      </c>
      <c r="B44" s="3">
        <v>986</v>
      </c>
      <c r="C44" s="3">
        <v>8</v>
      </c>
      <c r="D44" s="3">
        <f t="shared" si="0"/>
        <v>994</v>
      </c>
      <c r="E44" s="3">
        <v>837</v>
      </c>
      <c r="F44" s="3">
        <v>2</v>
      </c>
      <c r="G44" s="3">
        <f t="shared" si="1"/>
        <v>839</v>
      </c>
      <c r="H44" s="4">
        <f t="shared" si="2"/>
        <v>-15.111561866125761</v>
      </c>
      <c r="I44" s="4">
        <f t="shared" si="3"/>
        <v>-75</v>
      </c>
      <c r="J44" s="5">
        <f t="shared" si="4"/>
        <v>-15.593561368209254</v>
      </c>
    </row>
    <row r="45" spans="1:10" x14ac:dyDescent="0.25">
      <c r="A45" s="6" t="s">
        <v>71</v>
      </c>
      <c r="B45" s="7">
        <v>614</v>
      </c>
      <c r="C45" s="7">
        <v>1</v>
      </c>
      <c r="D45" s="7">
        <f t="shared" si="0"/>
        <v>615</v>
      </c>
      <c r="E45" s="7">
        <v>517</v>
      </c>
      <c r="F45" s="7">
        <v>7</v>
      </c>
      <c r="G45" s="7">
        <f t="shared" si="1"/>
        <v>524</v>
      </c>
      <c r="H45" s="8">
        <f t="shared" si="2"/>
        <v>-15.798045602605862</v>
      </c>
      <c r="I45" s="8">
        <f t="shared" si="3"/>
        <v>600</v>
      </c>
      <c r="J45" s="9">
        <f t="shared" si="4"/>
        <v>-14.796747967479677</v>
      </c>
    </row>
    <row r="46" spans="1:10" x14ac:dyDescent="0.25">
      <c r="A46" s="10" t="s">
        <v>39</v>
      </c>
      <c r="B46" s="3">
        <v>537</v>
      </c>
      <c r="C46" s="3">
        <v>8</v>
      </c>
      <c r="D46" s="3">
        <f t="shared" si="0"/>
        <v>545</v>
      </c>
      <c r="E46" s="3">
        <v>637</v>
      </c>
      <c r="F46" s="3">
        <v>3</v>
      </c>
      <c r="G46" s="3">
        <f t="shared" si="1"/>
        <v>640</v>
      </c>
      <c r="H46" s="4">
        <f t="shared" si="2"/>
        <v>18.6219739292365</v>
      </c>
      <c r="I46" s="4">
        <f t="shared" si="3"/>
        <v>-62.5</v>
      </c>
      <c r="J46" s="5">
        <f t="shared" si="4"/>
        <v>17.431192660550458</v>
      </c>
    </row>
    <row r="47" spans="1:10" x14ac:dyDescent="0.25">
      <c r="A47" s="6" t="s">
        <v>40</v>
      </c>
      <c r="B47" s="7">
        <v>1664</v>
      </c>
      <c r="C47" s="7">
        <v>27</v>
      </c>
      <c r="D47" s="7">
        <f t="shared" si="0"/>
        <v>1691</v>
      </c>
      <c r="E47" s="7">
        <v>1285</v>
      </c>
      <c r="F47" s="7">
        <v>27</v>
      </c>
      <c r="G47" s="7">
        <f t="shared" si="1"/>
        <v>1312</v>
      </c>
      <c r="H47" s="8">
        <f t="shared" si="2"/>
        <v>-22.776442307692307</v>
      </c>
      <c r="I47" s="8">
        <f t="shared" si="3"/>
        <v>0</v>
      </c>
      <c r="J47" s="9">
        <f t="shared" si="4"/>
        <v>-22.412773506800711</v>
      </c>
    </row>
    <row r="48" spans="1:10" x14ac:dyDescent="0.25">
      <c r="A48" s="10" t="s">
        <v>41</v>
      </c>
      <c r="B48" s="3">
        <v>2370</v>
      </c>
      <c r="C48" s="3">
        <v>82</v>
      </c>
      <c r="D48" s="3">
        <f t="shared" si="0"/>
        <v>2452</v>
      </c>
      <c r="E48" s="3">
        <v>1968</v>
      </c>
      <c r="F48" s="3">
        <v>147</v>
      </c>
      <c r="G48" s="3">
        <f t="shared" si="1"/>
        <v>2115</v>
      </c>
      <c r="H48" s="4">
        <f t="shared" si="2"/>
        <v>-16.962025316455694</v>
      </c>
      <c r="I48" s="4">
        <f t="shared" si="3"/>
        <v>79.268292682926827</v>
      </c>
      <c r="J48" s="5">
        <f t="shared" si="4"/>
        <v>-13.743882544861338</v>
      </c>
    </row>
    <row r="49" spans="1:10" x14ac:dyDescent="0.25">
      <c r="A49" s="6" t="s">
        <v>42</v>
      </c>
      <c r="B49" s="7">
        <v>22</v>
      </c>
      <c r="C49" s="7">
        <v>0</v>
      </c>
      <c r="D49" s="7">
        <f t="shared" si="0"/>
        <v>22</v>
      </c>
      <c r="E49" s="7">
        <v>80</v>
      </c>
      <c r="F49" s="7">
        <v>0</v>
      </c>
      <c r="G49" s="7">
        <f t="shared" si="1"/>
        <v>80</v>
      </c>
      <c r="H49" s="8">
        <f t="shared" si="2"/>
        <v>263.63636363636363</v>
      </c>
      <c r="I49" s="8">
        <f t="shared" si="3"/>
        <v>0</v>
      </c>
      <c r="J49" s="9">
        <f t="shared" si="4"/>
        <v>263.63636363636363</v>
      </c>
    </row>
    <row r="50" spans="1:10" x14ac:dyDescent="0.25">
      <c r="A50" s="10" t="s">
        <v>43</v>
      </c>
      <c r="B50" s="3">
        <v>249</v>
      </c>
      <c r="C50" s="3">
        <v>0</v>
      </c>
      <c r="D50" s="3">
        <f t="shared" si="0"/>
        <v>249</v>
      </c>
      <c r="E50" s="3">
        <v>232</v>
      </c>
      <c r="F50" s="3">
        <v>0</v>
      </c>
      <c r="G50" s="3">
        <f t="shared" si="1"/>
        <v>232</v>
      </c>
      <c r="H50" s="4">
        <f t="shared" si="2"/>
        <v>-6.8273092369477917</v>
      </c>
      <c r="I50" s="4">
        <f t="shared" si="3"/>
        <v>0</v>
      </c>
      <c r="J50" s="5">
        <f t="shared" si="4"/>
        <v>-6.8273092369477917</v>
      </c>
    </row>
    <row r="51" spans="1:10" x14ac:dyDescent="0.25">
      <c r="A51" s="6" t="s">
        <v>44</v>
      </c>
      <c r="B51" s="7">
        <v>789</v>
      </c>
      <c r="C51" s="7">
        <v>11</v>
      </c>
      <c r="D51" s="7">
        <f t="shared" si="0"/>
        <v>800</v>
      </c>
      <c r="E51" s="7">
        <v>673</v>
      </c>
      <c r="F51" s="7">
        <v>16</v>
      </c>
      <c r="G51" s="7">
        <f t="shared" si="1"/>
        <v>689</v>
      </c>
      <c r="H51" s="8">
        <f t="shared" si="2"/>
        <v>-14.702154626108999</v>
      </c>
      <c r="I51" s="8">
        <f t="shared" si="3"/>
        <v>45.454545454545453</v>
      </c>
      <c r="J51" s="9">
        <f t="shared" si="4"/>
        <v>-13.875000000000002</v>
      </c>
    </row>
    <row r="52" spans="1:10" x14ac:dyDescent="0.25">
      <c r="A52" s="10" t="s">
        <v>45</v>
      </c>
      <c r="B52" s="3">
        <v>1171</v>
      </c>
      <c r="C52" s="3">
        <v>41</v>
      </c>
      <c r="D52" s="3">
        <f t="shared" si="0"/>
        <v>1212</v>
      </c>
      <c r="E52" s="3">
        <v>1115</v>
      </c>
      <c r="F52" s="3">
        <v>37</v>
      </c>
      <c r="G52" s="3">
        <f t="shared" si="1"/>
        <v>1152</v>
      </c>
      <c r="H52" s="4">
        <f t="shared" si="2"/>
        <v>-4.7822374039282662</v>
      </c>
      <c r="I52" s="4">
        <f t="shared" si="3"/>
        <v>-9.7560975609756095</v>
      </c>
      <c r="J52" s="5">
        <f t="shared" si="4"/>
        <v>-4.9504950495049505</v>
      </c>
    </row>
    <row r="53" spans="1:10" x14ac:dyDescent="0.25">
      <c r="A53" s="6" t="s">
        <v>46</v>
      </c>
      <c r="B53" s="7">
        <v>626</v>
      </c>
      <c r="C53" s="7">
        <v>0</v>
      </c>
      <c r="D53" s="7">
        <f t="shared" si="0"/>
        <v>626</v>
      </c>
      <c r="E53" s="7">
        <v>466</v>
      </c>
      <c r="F53" s="7">
        <v>0</v>
      </c>
      <c r="G53" s="7">
        <f t="shared" si="1"/>
        <v>466</v>
      </c>
      <c r="H53" s="8">
        <f t="shared" si="2"/>
        <v>-25.559105431309902</v>
      </c>
      <c r="I53" s="8">
        <f t="shared" si="3"/>
        <v>0</v>
      </c>
      <c r="J53" s="9">
        <f t="shared" si="4"/>
        <v>-25.559105431309902</v>
      </c>
    </row>
    <row r="54" spans="1:10" x14ac:dyDescent="0.25">
      <c r="A54" s="10" t="s">
        <v>72</v>
      </c>
      <c r="B54" s="3">
        <v>129</v>
      </c>
      <c r="C54" s="3">
        <v>11</v>
      </c>
      <c r="D54" s="3">
        <f t="shared" si="0"/>
        <v>140</v>
      </c>
      <c r="E54" s="3">
        <v>118</v>
      </c>
      <c r="F54" s="3">
        <v>20</v>
      </c>
      <c r="G54" s="3">
        <f t="shared" si="1"/>
        <v>138</v>
      </c>
      <c r="H54" s="4">
        <f t="shared" si="2"/>
        <v>-8.5271317829457356</v>
      </c>
      <c r="I54" s="4">
        <f t="shared" si="3"/>
        <v>81.818181818181827</v>
      </c>
      <c r="J54" s="5">
        <f t="shared" si="4"/>
        <v>-1.4285714285714286</v>
      </c>
    </row>
    <row r="55" spans="1:10" x14ac:dyDescent="0.25">
      <c r="A55" s="6" t="s">
        <v>47</v>
      </c>
      <c r="B55" s="7">
        <v>0</v>
      </c>
      <c r="C55" s="7">
        <v>0</v>
      </c>
      <c r="D55" s="7">
        <f t="shared" si="0"/>
        <v>0</v>
      </c>
      <c r="E55" s="7">
        <v>0</v>
      </c>
      <c r="F55" s="7">
        <v>0</v>
      </c>
      <c r="G55" s="7">
        <f t="shared" si="1"/>
        <v>0</v>
      </c>
      <c r="H55" s="8">
        <f t="shared" si="2"/>
        <v>0</v>
      </c>
      <c r="I55" s="8">
        <f t="shared" si="3"/>
        <v>0</v>
      </c>
      <c r="J55" s="9">
        <f t="shared" si="4"/>
        <v>0</v>
      </c>
    </row>
    <row r="56" spans="1:10" x14ac:dyDescent="0.25">
      <c r="A56" s="10" t="s">
        <v>48</v>
      </c>
      <c r="B56" s="3">
        <v>66</v>
      </c>
      <c r="C56" s="3">
        <v>6</v>
      </c>
      <c r="D56" s="3">
        <f t="shared" si="0"/>
        <v>72</v>
      </c>
      <c r="E56" s="3">
        <v>68</v>
      </c>
      <c r="F56" s="3">
        <v>2</v>
      </c>
      <c r="G56" s="3">
        <f>+E56+F56</f>
        <v>70</v>
      </c>
      <c r="H56" s="4">
        <f t="shared" si="2"/>
        <v>3.0303030303030303</v>
      </c>
      <c r="I56" s="4">
        <f t="shared" si="3"/>
        <v>-66.666666666666657</v>
      </c>
      <c r="J56" s="5">
        <f t="shared" si="4"/>
        <v>-2.7777777777777777</v>
      </c>
    </row>
    <row r="57" spans="1:10" x14ac:dyDescent="0.25">
      <c r="A57" s="6" t="s">
        <v>49</v>
      </c>
      <c r="B57" s="7">
        <v>2217</v>
      </c>
      <c r="C57" s="7">
        <v>6</v>
      </c>
      <c r="D57" s="7">
        <f t="shared" si="0"/>
        <v>2223</v>
      </c>
      <c r="E57" s="7">
        <v>1864</v>
      </c>
      <c r="F57" s="7">
        <v>7</v>
      </c>
      <c r="G57" s="7">
        <f t="shared" si="1"/>
        <v>1871</v>
      </c>
      <c r="H57" s="8">
        <f t="shared" si="2"/>
        <v>-15.922417681551645</v>
      </c>
      <c r="I57" s="8">
        <f t="shared" si="3"/>
        <v>16.666666666666664</v>
      </c>
      <c r="J57" s="9">
        <f t="shared" si="4"/>
        <v>-15.834457939721098</v>
      </c>
    </row>
    <row r="58" spans="1:10" x14ac:dyDescent="0.25">
      <c r="A58" s="10" t="s">
        <v>58</v>
      </c>
      <c r="B58" s="3">
        <v>147</v>
      </c>
      <c r="C58" s="3">
        <v>19</v>
      </c>
      <c r="D58" s="3">
        <f t="shared" si="0"/>
        <v>166</v>
      </c>
      <c r="E58" s="3">
        <v>98</v>
      </c>
      <c r="F58" s="3">
        <v>20</v>
      </c>
      <c r="G58" s="3">
        <f t="shared" si="1"/>
        <v>118</v>
      </c>
      <c r="H58" s="4">
        <f t="shared" si="2"/>
        <v>-33.333333333333329</v>
      </c>
      <c r="I58" s="4">
        <f t="shared" si="3"/>
        <v>5.2631578947368416</v>
      </c>
      <c r="J58" s="5">
        <f t="shared" si="4"/>
        <v>-28.915662650602407</v>
      </c>
    </row>
    <row r="59" spans="1:10" x14ac:dyDescent="0.25">
      <c r="A59" s="6" t="s">
        <v>59</v>
      </c>
      <c r="B59" s="7"/>
      <c r="C59" s="7"/>
      <c r="D59" s="7">
        <f t="shared" si="0"/>
        <v>0</v>
      </c>
      <c r="E59" s="7">
        <v>29</v>
      </c>
      <c r="F59" s="7">
        <v>0</v>
      </c>
      <c r="G59" s="7">
        <f t="shared" si="1"/>
        <v>29</v>
      </c>
      <c r="H59" s="8">
        <f t="shared" si="2"/>
        <v>0</v>
      </c>
      <c r="I59" s="8">
        <f t="shared" si="3"/>
        <v>0</v>
      </c>
      <c r="J59" s="9">
        <f t="shared" si="4"/>
        <v>0</v>
      </c>
    </row>
    <row r="60" spans="1:10" x14ac:dyDescent="0.25">
      <c r="A60" s="11" t="s">
        <v>50</v>
      </c>
      <c r="B60" s="22">
        <f>+B61-SUM(B6+B10+B20+B32+B58+B59+B5)</f>
        <v>124391</v>
      </c>
      <c r="C60" s="22">
        <f t="shared" ref="C60:G60" si="5">+C61-SUM(C6+C10+C20+C32+C58+C59+C5)</f>
        <v>95725</v>
      </c>
      <c r="D60" s="22">
        <f t="shared" si="5"/>
        <v>220116</v>
      </c>
      <c r="E60" s="22">
        <f t="shared" si="5"/>
        <v>79592</v>
      </c>
      <c r="F60" s="22">
        <f t="shared" si="5"/>
        <v>21782</v>
      </c>
      <c r="G60" s="22">
        <f t="shared" si="5"/>
        <v>101374</v>
      </c>
      <c r="H60" s="23">
        <f>+IFERROR(((E60-B60)/B60)*100,0)</f>
        <v>-36.014663440281048</v>
      </c>
      <c r="I60" s="23">
        <f t="shared" ref="I60:J60" si="6">+IFERROR(((F60-C60)/C60)*100,0)</f>
        <v>-77.245233742491521</v>
      </c>
      <c r="J60" s="23">
        <f t="shared" si="6"/>
        <v>-53.945192534845262</v>
      </c>
    </row>
    <row r="61" spans="1:10" x14ac:dyDescent="0.25">
      <c r="A61" s="14" t="s">
        <v>51</v>
      </c>
      <c r="B61" s="24">
        <f>SUM(B4:B59)</f>
        <v>158346</v>
      </c>
      <c r="C61" s="24">
        <f t="shared" ref="C61:G61" si="7">SUM(C4:C59)</f>
        <v>118533</v>
      </c>
      <c r="D61" s="24">
        <f t="shared" si="7"/>
        <v>276879</v>
      </c>
      <c r="E61" s="24">
        <f t="shared" si="7"/>
        <v>129723</v>
      </c>
      <c r="F61" s="24">
        <f t="shared" si="7"/>
        <v>104413</v>
      </c>
      <c r="G61" s="24">
        <f t="shared" si="7"/>
        <v>234136</v>
      </c>
      <c r="H61" s="25">
        <f>+IFERROR(((E61-B61)/B61)*100,0)</f>
        <v>-18.076238111477398</v>
      </c>
      <c r="I61" s="25">
        <f t="shared" ref="I61" si="8">+IFERROR(((F61-C61)/C61)*100,0)</f>
        <v>-11.912294466519873</v>
      </c>
      <c r="J61" s="25">
        <f t="shared" ref="J61" si="9">+IFERROR(((G61-D61)/D61)*100,0)</f>
        <v>-15.43742934639319</v>
      </c>
    </row>
    <row r="62" spans="1:10" x14ac:dyDescent="0.25">
      <c r="A62" s="26"/>
      <c r="B62" s="27"/>
      <c r="C62" s="27"/>
      <c r="D62" s="27"/>
      <c r="E62" s="27"/>
      <c r="F62" s="27"/>
      <c r="G62" s="27"/>
      <c r="H62" s="27"/>
      <c r="I62" s="27"/>
      <c r="J62" s="28"/>
    </row>
    <row r="63" spans="1:10" x14ac:dyDescent="0.25">
      <c r="A63" s="26"/>
      <c r="B63" s="27"/>
      <c r="C63" s="27"/>
      <c r="D63" s="27"/>
      <c r="E63" s="27"/>
      <c r="F63" s="27"/>
      <c r="G63" s="27"/>
      <c r="H63" s="27"/>
      <c r="I63" s="27"/>
      <c r="J63" s="28"/>
    </row>
    <row r="64" spans="1:10" ht="15.75" thickBot="1" x14ac:dyDescent="0.3">
      <c r="A64" s="29"/>
      <c r="B64" s="30"/>
      <c r="C64" s="30"/>
      <c r="D64" s="30"/>
      <c r="E64" s="30"/>
      <c r="F64" s="30"/>
      <c r="G64" s="30"/>
      <c r="H64" s="30"/>
      <c r="I64" s="30"/>
      <c r="J64" s="31"/>
    </row>
    <row r="65" spans="1:10" ht="50.25" customHeight="1" x14ac:dyDescent="0.25">
      <c r="A65" s="51" t="s">
        <v>73</v>
      </c>
      <c r="B65" s="51"/>
      <c r="C65" s="51"/>
      <c r="D65" s="51"/>
      <c r="E65" s="51"/>
      <c r="F65" s="51"/>
      <c r="G65" s="51"/>
      <c r="H65" s="51"/>
      <c r="I65" s="51"/>
      <c r="J65" s="51"/>
    </row>
    <row r="66" spans="1:10" x14ac:dyDescent="0.25">
      <c r="A66" s="43" t="s">
        <v>74</v>
      </c>
    </row>
  </sheetData>
  <mergeCells count="6">
    <mergeCell ref="A65:J65"/>
    <mergeCell ref="A1:J1"/>
    <mergeCell ref="A2:A3"/>
    <mergeCell ref="B2:D2"/>
    <mergeCell ref="E2:G2"/>
    <mergeCell ref="H2:J2"/>
  </mergeCells>
  <conditionalFormatting sqref="H8:J59">
    <cfRule type="cellIs" dxfId="11" priority="1" operator="equal">
      <formula>0</formula>
    </cfRule>
  </conditionalFormatting>
  <conditionalFormatting sqref="H4:J5">
    <cfRule type="cellIs" dxfId="10" priority="5" operator="equal">
      <formula>0</formula>
    </cfRule>
  </conditionalFormatting>
  <conditionalFormatting sqref="B4:G5">
    <cfRule type="cellIs" dxfId="9" priority="6" operator="equal">
      <formula>0</formula>
    </cfRule>
  </conditionalFormatting>
  <conditionalFormatting sqref="B6:G7">
    <cfRule type="cellIs" dxfId="8" priority="4" operator="equal">
      <formula>0</formula>
    </cfRule>
  </conditionalFormatting>
  <conditionalFormatting sqref="H6:J7">
    <cfRule type="cellIs" dxfId="7" priority="3" operator="equal">
      <formula>0</formula>
    </cfRule>
  </conditionalFormatting>
  <conditionalFormatting sqref="B8:G59">
    <cfRule type="cellIs" dxfId="6" priority="2" operator="equal">
      <formula>0</formula>
    </cfRule>
  </conditionalFormatting>
  <printOptions horizontalCentered="1" verticalCentered="1"/>
  <pageMargins left="0.70866141732283472" right="0.70866141732283472" top="0.74803149606299213" bottom="0.74803149606299213" header="0.31496062992125984" footer="0.31496062992125984"/>
  <pageSetup paperSize="9" scale="53" orientation="portrait" verticalDpi="597" r:id="rId1"/>
  <ignoredErrors>
    <ignoredError sqref="D5 G5"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9"/>
  <sheetViews>
    <sheetView topLeftCell="A19" zoomScale="80" zoomScaleNormal="80" workbookViewId="0">
      <selection activeCell="B60" sqref="B60:G61"/>
    </sheetView>
  </sheetViews>
  <sheetFormatPr defaultRowHeight="15" x14ac:dyDescent="0.25"/>
  <cols>
    <col min="1" max="1" width="34" bestFit="1" customWidth="1"/>
    <col min="2" max="10" width="14.28515625" customWidth="1"/>
  </cols>
  <sheetData>
    <row r="1" spans="1:10" ht="18" customHeight="1" x14ac:dyDescent="0.25">
      <c r="A1" s="52" t="s">
        <v>66</v>
      </c>
      <c r="B1" s="53"/>
      <c r="C1" s="53"/>
      <c r="D1" s="53"/>
      <c r="E1" s="53"/>
      <c r="F1" s="53"/>
      <c r="G1" s="53"/>
      <c r="H1" s="53"/>
      <c r="I1" s="53"/>
      <c r="J1" s="54"/>
    </row>
    <row r="2" spans="1:10" ht="30" customHeight="1" x14ac:dyDescent="0.25">
      <c r="A2" s="66" t="s">
        <v>1</v>
      </c>
      <c r="B2" s="57" t="s">
        <v>76</v>
      </c>
      <c r="C2" s="57"/>
      <c r="D2" s="57"/>
      <c r="E2" s="57" t="s">
        <v>77</v>
      </c>
      <c r="F2" s="57"/>
      <c r="G2" s="57"/>
      <c r="H2" s="58" t="s">
        <v>75</v>
      </c>
      <c r="I2" s="58"/>
      <c r="J2" s="59"/>
    </row>
    <row r="3" spans="1:10" x14ac:dyDescent="0.25">
      <c r="A3" s="67"/>
      <c r="B3" s="1" t="s">
        <v>2</v>
      </c>
      <c r="C3" s="1" t="s">
        <v>3</v>
      </c>
      <c r="D3" s="1" t="s">
        <v>4</v>
      </c>
      <c r="E3" s="1" t="s">
        <v>2</v>
      </c>
      <c r="F3" s="1" t="s">
        <v>3</v>
      </c>
      <c r="G3" s="1" t="s">
        <v>4</v>
      </c>
      <c r="H3" s="1" t="s">
        <v>2</v>
      </c>
      <c r="I3" s="1" t="s">
        <v>3</v>
      </c>
      <c r="J3" s="2" t="s">
        <v>4</v>
      </c>
    </row>
    <row r="4" spans="1:10" x14ac:dyDescent="0.25">
      <c r="A4" s="10" t="s">
        <v>5</v>
      </c>
      <c r="B4" s="3">
        <v>36500</v>
      </c>
      <c r="C4" s="3">
        <v>532117</v>
      </c>
      <c r="D4" s="3">
        <f>SUM(B4:C4)</f>
        <v>568617</v>
      </c>
      <c r="E4" s="3">
        <v>1210</v>
      </c>
      <c r="F4" s="3">
        <v>178679</v>
      </c>
      <c r="G4" s="3">
        <f>SUM(E4:F4)</f>
        <v>179889</v>
      </c>
      <c r="H4" s="4"/>
      <c r="I4" s="4"/>
      <c r="J4" s="5"/>
    </row>
    <row r="5" spans="1:10" x14ac:dyDescent="0.25">
      <c r="A5" s="6" t="s">
        <v>70</v>
      </c>
      <c r="B5" s="7">
        <v>1274</v>
      </c>
      <c r="C5" s="7">
        <v>1848</v>
      </c>
      <c r="D5" s="7">
        <f>+B5+C5</f>
        <v>3122</v>
      </c>
      <c r="E5" s="7">
        <v>29388</v>
      </c>
      <c r="F5" s="7">
        <v>323237</v>
      </c>
      <c r="G5" s="7">
        <f>+E5+F5</f>
        <v>352625</v>
      </c>
      <c r="H5" s="8"/>
      <c r="I5" s="8"/>
      <c r="J5" s="9"/>
    </row>
    <row r="6" spans="1:10" x14ac:dyDescent="0.25">
      <c r="A6" s="10" t="s">
        <v>54</v>
      </c>
      <c r="B6" s="3">
        <v>34289</v>
      </c>
      <c r="C6" s="3">
        <v>50186</v>
      </c>
      <c r="D6" s="3">
        <f t="shared" ref="D6:D59" si="0">SUM(B6:C6)</f>
        <v>84475</v>
      </c>
      <c r="E6" s="3">
        <v>30765</v>
      </c>
      <c r="F6" s="3">
        <v>40903</v>
      </c>
      <c r="G6" s="3">
        <f t="shared" ref="G6:G59" si="1">SUM(E6:F6)</f>
        <v>71668</v>
      </c>
      <c r="H6" s="4">
        <f t="shared" ref="H6:H59" si="2">+IFERROR(((E6-B6)/B6)*100,0)</f>
        <v>-10.277348420776342</v>
      </c>
      <c r="I6" s="4">
        <f t="shared" ref="I6:I60" si="3">+IFERROR(((F6-C6)/C6)*100,0)</f>
        <v>-18.497190451520346</v>
      </c>
      <c r="J6" s="5">
        <f t="shared" ref="J6:J60" si="4">+IFERROR(((G6-D6)/D6)*100,0)</f>
        <v>-15.160698431488607</v>
      </c>
    </row>
    <row r="7" spans="1:10" x14ac:dyDescent="0.25">
      <c r="A7" s="6" t="s">
        <v>6</v>
      </c>
      <c r="B7" s="7">
        <v>19366</v>
      </c>
      <c r="C7" s="7">
        <v>7532</v>
      </c>
      <c r="D7" s="7">
        <f t="shared" si="0"/>
        <v>26898</v>
      </c>
      <c r="E7" s="7">
        <v>12400</v>
      </c>
      <c r="F7" s="7">
        <v>7891</v>
      </c>
      <c r="G7" s="7">
        <f t="shared" si="1"/>
        <v>20291</v>
      </c>
      <c r="H7" s="8">
        <f t="shared" si="2"/>
        <v>-35.970257151709177</v>
      </c>
      <c r="I7" s="8">
        <f t="shared" si="3"/>
        <v>4.7663303239511414</v>
      </c>
      <c r="J7" s="9">
        <f t="shared" si="4"/>
        <v>-24.563164547550002</v>
      </c>
    </row>
    <row r="8" spans="1:10" x14ac:dyDescent="0.25">
      <c r="A8" s="10" t="s">
        <v>7</v>
      </c>
      <c r="B8" s="3">
        <v>22838</v>
      </c>
      <c r="C8" s="3">
        <v>6884</v>
      </c>
      <c r="D8" s="3">
        <f t="shared" si="0"/>
        <v>29722</v>
      </c>
      <c r="E8" s="3">
        <v>20267</v>
      </c>
      <c r="F8" s="3">
        <v>6841</v>
      </c>
      <c r="G8" s="3">
        <f t="shared" si="1"/>
        <v>27108</v>
      </c>
      <c r="H8" s="4">
        <f t="shared" si="2"/>
        <v>-11.257553200805674</v>
      </c>
      <c r="I8" s="4">
        <f t="shared" si="3"/>
        <v>-0.62463683904706557</v>
      </c>
      <c r="J8" s="5">
        <f t="shared" si="4"/>
        <v>-8.7948321108942871</v>
      </c>
    </row>
    <row r="9" spans="1:10" x14ac:dyDescent="0.25">
      <c r="A9" s="6" t="s">
        <v>8</v>
      </c>
      <c r="B9" s="7">
        <v>14146</v>
      </c>
      <c r="C9" s="7">
        <v>17424</v>
      </c>
      <c r="D9" s="7">
        <f t="shared" si="0"/>
        <v>31570</v>
      </c>
      <c r="E9" s="7">
        <v>11120</v>
      </c>
      <c r="F9" s="7">
        <v>14971</v>
      </c>
      <c r="G9" s="7">
        <f t="shared" si="1"/>
        <v>26091</v>
      </c>
      <c r="H9" s="8">
        <f t="shared" si="2"/>
        <v>-21.391205994627459</v>
      </c>
      <c r="I9" s="8">
        <f t="shared" si="3"/>
        <v>-14.078282828282829</v>
      </c>
      <c r="J9" s="9">
        <f t="shared" si="4"/>
        <v>-17.355083940449795</v>
      </c>
    </row>
    <row r="10" spans="1:10" x14ac:dyDescent="0.25">
      <c r="A10" s="10" t="s">
        <v>55</v>
      </c>
      <c r="B10" s="3">
        <v>700</v>
      </c>
      <c r="C10" s="3">
        <v>239</v>
      </c>
      <c r="D10" s="3">
        <f t="shared" si="0"/>
        <v>939</v>
      </c>
      <c r="E10" s="3">
        <v>563</v>
      </c>
      <c r="F10" s="3">
        <v>149</v>
      </c>
      <c r="G10" s="3">
        <f t="shared" si="1"/>
        <v>712</v>
      </c>
      <c r="H10" s="4">
        <f t="shared" si="2"/>
        <v>-19.571428571428569</v>
      </c>
      <c r="I10" s="4">
        <f t="shared" si="3"/>
        <v>-37.656903765690373</v>
      </c>
      <c r="J10" s="5">
        <f t="shared" si="4"/>
        <v>-24.174653887113951</v>
      </c>
    </row>
    <row r="11" spans="1:10" x14ac:dyDescent="0.25">
      <c r="A11" s="6" t="s">
        <v>9</v>
      </c>
      <c r="B11" s="7">
        <v>1842</v>
      </c>
      <c r="C11" s="7">
        <v>170</v>
      </c>
      <c r="D11" s="7">
        <f t="shared" si="0"/>
        <v>2012</v>
      </c>
      <c r="E11" s="7">
        <v>1278</v>
      </c>
      <c r="F11" s="7">
        <v>73</v>
      </c>
      <c r="G11" s="7">
        <f t="shared" si="1"/>
        <v>1351</v>
      </c>
      <c r="H11" s="8">
        <f t="shared" si="2"/>
        <v>-30.618892508143325</v>
      </c>
      <c r="I11" s="8">
        <f t="shared" si="3"/>
        <v>-57.058823529411761</v>
      </c>
      <c r="J11" s="9">
        <f t="shared" si="4"/>
        <v>-32.85288270377734</v>
      </c>
    </row>
    <row r="12" spans="1:10" x14ac:dyDescent="0.25">
      <c r="A12" s="10" t="s">
        <v>10</v>
      </c>
      <c r="B12" s="3">
        <v>1781</v>
      </c>
      <c r="C12" s="3">
        <v>3</v>
      </c>
      <c r="D12" s="3">
        <f t="shared" si="0"/>
        <v>1784</v>
      </c>
      <c r="E12" s="3">
        <v>1445</v>
      </c>
      <c r="F12" s="3">
        <v>0</v>
      </c>
      <c r="G12" s="3">
        <f t="shared" si="1"/>
        <v>1445</v>
      </c>
      <c r="H12" s="4">
        <f t="shared" si="2"/>
        <v>-18.865805727119593</v>
      </c>
      <c r="I12" s="4">
        <f t="shared" si="3"/>
        <v>-100</v>
      </c>
      <c r="J12" s="5">
        <f t="shared" si="4"/>
        <v>-19.002242152466366</v>
      </c>
    </row>
    <row r="13" spans="1:10" x14ac:dyDescent="0.25">
      <c r="A13" s="6" t="s">
        <v>11</v>
      </c>
      <c r="B13" s="7">
        <v>8188</v>
      </c>
      <c r="C13" s="7">
        <v>2209</v>
      </c>
      <c r="D13" s="7">
        <f t="shared" si="0"/>
        <v>10397</v>
      </c>
      <c r="E13" s="7">
        <v>7214</v>
      </c>
      <c r="F13" s="7">
        <v>2063</v>
      </c>
      <c r="G13" s="7">
        <f t="shared" si="1"/>
        <v>9277</v>
      </c>
      <c r="H13" s="8">
        <f t="shared" si="2"/>
        <v>-11.895456765999022</v>
      </c>
      <c r="I13" s="8">
        <f t="shared" si="3"/>
        <v>-6.6093254866455409</v>
      </c>
      <c r="J13" s="9">
        <f t="shared" si="4"/>
        <v>-10.772338174473406</v>
      </c>
    </row>
    <row r="14" spans="1:10" x14ac:dyDescent="0.25">
      <c r="A14" s="10" t="s">
        <v>12</v>
      </c>
      <c r="B14" s="3">
        <v>5509</v>
      </c>
      <c r="C14" s="3">
        <v>486</v>
      </c>
      <c r="D14" s="3">
        <f t="shared" si="0"/>
        <v>5995</v>
      </c>
      <c r="E14" s="3">
        <v>4790</v>
      </c>
      <c r="F14" s="3">
        <v>316</v>
      </c>
      <c r="G14" s="3">
        <f t="shared" si="1"/>
        <v>5106</v>
      </c>
      <c r="H14" s="4">
        <f t="shared" si="2"/>
        <v>-13.051370484661462</v>
      </c>
      <c r="I14" s="4">
        <f t="shared" si="3"/>
        <v>-34.979423868312757</v>
      </c>
      <c r="J14" s="5">
        <f t="shared" si="4"/>
        <v>-14.829024186822352</v>
      </c>
    </row>
    <row r="15" spans="1:10" x14ac:dyDescent="0.25">
      <c r="A15" s="6" t="s">
        <v>13</v>
      </c>
      <c r="B15" s="7">
        <v>2271</v>
      </c>
      <c r="C15" s="7">
        <v>61</v>
      </c>
      <c r="D15" s="7">
        <f t="shared" si="0"/>
        <v>2332</v>
      </c>
      <c r="E15" s="7">
        <v>1572</v>
      </c>
      <c r="F15" s="7">
        <v>22</v>
      </c>
      <c r="G15" s="7">
        <f t="shared" si="1"/>
        <v>1594</v>
      </c>
      <c r="H15" s="8">
        <f t="shared" si="2"/>
        <v>-30.779392338177015</v>
      </c>
      <c r="I15" s="8">
        <f t="shared" si="3"/>
        <v>-63.934426229508205</v>
      </c>
      <c r="J15" s="9">
        <f t="shared" si="4"/>
        <v>-31.646655231560892</v>
      </c>
    </row>
    <row r="16" spans="1:10" x14ac:dyDescent="0.25">
      <c r="A16" s="10" t="s">
        <v>14</v>
      </c>
      <c r="B16" s="3">
        <v>4337</v>
      </c>
      <c r="C16" s="3">
        <v>882</v>
      </c>
      <c r="D16" s="3">
        <f t="shared" si="0"/>
        <v>5219</v>
      </c>
      <c r="E16" s="3">
        <v>3765</v>
      </c>
      <c r="F16" s="3">
        <v>1061</v>
      </c>
      <c r="G16" s="3">
        <f t="shared" si="1"/>
        <v>4826</v>
      </c>
      <c r="H16" s="4">
        <f t="shared" si="2"/>
        <v>-13.1888402121282</v>
      </c>
      <c r="I16" s="4">
        <f t="shared" si="3"/>
        <v>20.294784580498867</v>
      </c>
      <c r="J16" s="5">
        <f t="shared" si="4"/>
        <v>-7.5301781950565232</v>
      </c>
    </row>
    <row r="17" spans="1:10" x14ac:dyDescent="0.25">
      <c r="A17" s="6" t="s">
        <v>15</v>
      </c>
      <c r="B17" s="7">
        <v>476</v>
      </c>
      <c r="C17" s="7">
        <v>10</v>
      </c>
      <c r="D17" s="7">
        <f t="shared" si="0"/>
        <v>486</v>
      </c>
      <c r="E17" s="7">
        <v>445</v>
      </c>
      <c r="F17" s="7">
        <v>16</v>
      </c>
      <c r="G17" s="7">
        <f t="shared" si="1"/>
        <v>461</v>
      </c>
      <c r="H17" s="8">
        <f t="shared" si="2"/>
        <v>-6.5126050420168076</v>
      </c>
      <c r="I17" s="8">
        <f t="shared" si="3"/>
        <v>60</v>
      </c>
      <c r="J17" s="42">
        <f t="shared" si="4"/>
        <v>-5.1440329218106999</v>
      </c>
    </row>
    <row r="18" spans="1:10" x14ac:dyDescent="0.25">
      <c r="A18" s="10" t="s">
        <v>16</v>
      </c>
      <c r="B18" s="3">
        <v>662</v>
      </c>
      <c r="C18" s="3">
        <v>0</v>
      </c>
      <c r="D18" s="3">
        <f t="shared" si="0"/>
        <v>662</v>
      </c>
      <c r="E18" s="3">
        <v>619</v>
      </c>
      <c r="F18" s="3">
        <v>0</v>
      </c>
      <c r="G18" s="3">
        <f t="shared" si="1"/>
        <v>619</v>
      </c>
      <c r="H18" s="4">
        <f t="shared" si="2"/>
        <v>-6.4954682779456192</v>
      </c>
      <c r="I18" s="4">
        <f t="shared" si="3"/>
        <v>0</v>
      </c>
      <c r="J18" s="5">
        <f t="shared" si="4"/>
        <v>-6.4954682779456192</v>
      </c>
    </row>
    <row r="19" spans="1:10" x14ac:dyDescent="0.25">
      <c r="A19" s="6" t="s">
        <v>17</v>
      </c>
      <c r="B19" s="7">
        <v>343</v>
      </c>
      <c r="C19" s="7">
        <v>74</v>
      </c>
      <c r="D19" s="7">
        <f t="shared" si="0"/>
        <v>417</v>
      </c>
      <c r="E19" s="7">
        <v>258</v>
      </c>
      <c r="F19" s="7">
        <v>67</v>
      </c>
      <c r="G19" s="7">
        <f t="shared" si="1"/>
        <v>325</v>
      </c>
      <c r="H19" s="8">
        <f t="shared" si="2"/>
        <v>-24.781341107871722</v>
      </c>
      <c r="I19" s="8">
        <f t="shared" si="3"/>
        <v>-9.4594594594594597</v>
      </c>
      <c r="J19" s="9">
        <f t="shared" si="4"/>
        <v>-22.062350119904075</v>
      </c>
    </row>
    <row r="20" spans="1:10" x14ac:dyDescent="0.25">
      <c r="A20" s="10" t="s">
        <v>56</v>
      </c>
      <c r="B20" s="3">
        <v>0</v>
      </c>
      <c r="C20" s="3">
        <v>0</v>
      </c>
      <c r="D20" s="3"/>
      <c r="E20" s="3">
        <v>0</v>
      </c>
      <c r="F20" s="3">
        <v>0</v>
      </c>
      <c r="G20" s="3"/>
      <c r="H20" s="4">
        <f t="shared" si="2"/>
        <v>0</v>
      </c>
      <c r="I20" s="4">
        <f t="shared" si="3"/>
        <v>0</v>
      </c>
      <c r="J20" s="5">
        <f t="shared" si="4"/>
        <v>0</v>
      </c>
    </row>
    <row r="21" spans="1:10" x14ac:dyDescent="0.25">
      <c r="A21" s="6" t="s">
        <v>18</v>
      </c>
      <c r="B21" s="7">
        <v>327</v>
      </c>
      <c r="C21" s="7">
        <v>59</v>
      </c>
      <c r="D21" s="7">
        <f t="shared" si="0"/>
        <v>386</v>
      </c>
      <c r="E21" s="7">
        <v>212</v>
      </c>
      <c r="F21" s="7">
        <v>55</v>
      </c>
      <c r="G21" s="7">
        <f t="shared" si="1"/>
        <v>267</v>
      </c>
      <c r="H21" s="8">
        <f t="shared" si="2"/>
        <v>-35.168195718654431</v>
      </c>
      <c r="I21" s="8">
        <f t="shared" si="3"/>
        <v>-6.7796610169491522</v>
      </c>
      <c r="J21" s="9">
        <f t="shared" si="4"/>
        <v>-30.82901554404145</v>
      </c>
    </row>
    <row r="22" spans="1:10" x14ac:dyDescent="0.25">
      <c r="A22" s="10" t="s">
        <v>19</v>
      </c>
      <c r="B22" s="3">
        <v>0</v>
      </c>
      <c r="C22" s="3">
        <v>0</v>
      </c>
      <c r="D22" s="3"/>
      <c r="E22" s="3">
        <v>0</v>
      </c>
      <c r="F22" s="3">
        <v>0</v>
      </c>
      <c r="G22" s="3"/>
      <c r="H22" s="4">
        <f t="shared" si="2"/>
        <v>0</v>
      </c>
      <c r="I22" s="4">
        <f t="shared" si="3"/>
        <v>0</v>
      </c>
      <c r="J22" s="5">
        <f t="shared" si="4"/>
        <v>0</v>
      </c>
    </row>
    <row r="23" spans="1:10" x14ac:dyDescent="0.25">
      <c r="A23" s="6" t="s">
        <v>20</v>
      </c>
      <c r="B23" s="7">
        <v>1390</v>
      </c>
      <c r="C23" s="7">
        <v>8</v>
      </c>
      <c r="D23" s="7">
        <f t="shared" si="0"/>
        <v>1398</v>
      </c>
      <c r="E23" s="7">
        <v>886</v>
      </c>
      <c r="F23" s="7">
        <v>20</v>
      </c>
      <c r="G23" s="7">
        <f t="shared" si="1"/>
        <v>906</v>
      </c>
      <c r="H23" s="8">
        <f t="shared" si="2"/>
        <v>-36.258992805755398</v>
      </c>
      <c r="I23" s="8">
        <f t="shared" si="3"/>
        <v>150</v>
      </c>
      <c r="J23" s="9">
        <f t="shared" si="4"/>
        <v>-35.193133047210303</v>
      </c>
    </row>
    <row r="24" spans="1:10" x14ac:dyDescent="0.25">
      <c r="A24" s="10" t="s">
        <v>21</v>
      </c>
      <c r="B24" s="3">
        <v>405</v>
      </c>
      <c r="C24" s="3">
        <v>30</v>
      </c>
      <c r="D24" s="3">
        <f t="shared" si="0"/>
        <v>435</v>
      </c>
      <c r="E24" s="3">
        <v>391</v>
      </c>
      <c r="F24" s="3">
        <v>0</v>
      </c>
      <c r="G24" s="3">
        <f t="shared" si="1"/>
        <v>391</v>
      </c>
      <c r="H24" s="4">
        <f t="shared" si="2"/>
        <v>-3.4567901234567899</v>
      </c>
      <c r="I24" s="4">
        <f t="shared" si="3"/>
        <v>-100</v>
      </c>
      <c r="J24" s="5">
        <f t="shared" si="4"/>
        <v>-10.114942528735632</v>
      </c>
    </row>
    <row r="25" spans="1:10" x14ac:dyDescent="0.25">
      <c r="A25" s="6" t="s">
        <v>22</v>
      </c>
      <c r="B25" s="7">
        <v>472</v>
      </c>
      <c r="C25" s="7">
        <v>121</v>
      </c>
      <c r="D25" s="7">
        <f t="shared" si="0"/>
        <v>593</v>
      </c>
      <c r="E25" s="7">
        <v>427</v>
      </c>
      <c r="F25" s="7">
        <v>242</v>
      </c>
      <c r="G25" s="7">
        <f t="shared" si="1"/>
        <v>669</v>
      </c>
      <c r="H25" s="8">
        <f t="shared" si="2"/>
        <v>-9.5338983050847457</v>
      </c>
      <c r="I25" s="8">
        <f t="shared" si="3"/>
        <v>100</v>
      </c>
      <c r="J25" s="9">
        <f t="shared" si="4"/>
        <v>12.816188870151771</v>
      </c>
    </row>
    <row r="26" spans="1:10" x14ac:dyDescent="0.25">
      <c r="A26" s="10" t="s">
        <v>23</v>
      </c>
      <c r="B26" s="3">
        <v>190</v>
      </c>
      <c r="C26" s="3">
        <v>16</v>
      </c>
      <c r="D26" s="3">
        <f t="shared" si="0"/>
        <v>206</v>
      </c>
      <c r="E26" s="3">
        <v>172</v>
      </c>
      <c r="F26" s="3">
        <v>30</v>
      </c>
      <c r="G26" s="3">
        <f t="shared" si="1"/>
        <v>202</v>
      </c>
      <c r="H26" s="4">
        <f t="shared" si="2"/>
        <v>-9.4736842105263168</v>
      </c>
      <c r="I26" s="4">
        <f t="shared" si="3"/>
        <v>87.5</v>
      </c>
      <c r="J26" s="5">
        <f t="shared" si="4"/>
        <v>-1.9417475728155338</v>
      </c>
    </row>
    <row r="27" spans="1:10" x14ac:dyDescent="0.25">
      <c r="A27" s="6" t="s">
        <v>24</v>
      </c>
      <c r="B27" s="7">
        <v>0</v>
      </c>
      <c r="C27" s="7">
        <v>0</v>
      </c>
      <c r="D27" s="7"/>
      <c r="E27" s="7">
        <v>0</v>
      </c>
      <c r="F27" s="7">
        <v>0</v>
      </c>
      <c r="G27" s="7">
        <f t="shared" si="1"/>
        <v>0</v>
      </c>
      <c r="H27" s="8">
        <f t="shared" si="2"/>
        <v>0</v>
      </c>
      <c r="I27" s="8">
        <f t="shared" si="3"/>
        <v>0</v>
      </c>
      <c r="J27" s="9">
        <f t="shared" si="4"/>
        <v>0</v>
      </c>
    </row>
    <row r="28" spans="1:10" x14ac:dyDescent="0.25">
      <c r="A28" s="10" t="s">
        <v>25</v>
      </c>
      <c r="B28" s="3">
        <v>1009</v>
      </c>
      <c r="C28" s="3">
        <v>529</v>
      </c>
      <c r="D28" s="3">
        <f t="shared" si="0"/>
        <v>1538</v>
      </c>
      <c r="E28" s="3">
        <v>885</v>
      </c>
      <c r="F28" s="3">
        <v>157</v>
      </c>
      <c r="G28" s="3">
        <f t="shared" si="1"/>
        <v>1042</v>
      </c>
      <c r="H28" s="4">
        <f t="shared" si="2"/>
        <v>-12.289395441030724</v>
      </c>
      <c r="I28" s="4">
        <f t="shared" si="3"/>
        <v>-70.321361058601141</v>
      </c>
      <c r="J28" s="5">
        <f t="shared" si="4"/>
        <v>-32.249674902470744</v>
      </c>
    </row>
    <row r="29" spans="1:10" x14ac:dyDescent="0.25">
      <c r="A29" s="6" t="s">
        <v>26</v>
      </c>
      <c r="B29" s="7">
        <v>2995</v>
      </c>
      <c r="C29" s="7">
        <v>171</v>
      </c>
      <c r="D29" s="7">
        <f t="shared" si="0"/>
        <v>3166</v>
      </c>
      <c r="E29" s="7">
        <v>2803</v>
      </c>
      <c r="F29" s="7">
        <v>224</v>
      </c>
      <c r="G29" s="7">
        <f t="shared" si="1"/>
        <v>3027</v>
      </c>
      <c r="H29" s="8">
        <f t="shared" si="2"/>
        <v>-6.4106844741235385</v>
      </c>
      <c r="I29" s="8">
        <f t="shared" si="3"/>
        <v>30.994152046783626</v>
      </c>
      <c r="J29" s="9">
        <f t="shared" si="4"/>
        <v>-4.3903979785217944</v>
      </c>
    </row>
    <row r="30" spans="1:10" x14ac:dyDescent="0.25">
      <c r="A30" s="10" t="s">
        <v>27</v>
      </c>
      <c r="B30" s="3">
        <v>1635</v>
      </c>
      <c r="C30" s="3">
        <v>57</v>
      </c>
      <c r="D30" s="3">
        <f t="shared" si="0"/>
        <v>1692</v>
      </c>
      <c r="E30" s="3">
        <v>1591</v>
      </c>
      <c r="F30" s="3">
        <v>70</v>
      </c>
      <c r="G30" s="3">
        <f t="shared" si="1"/>
        <v>1661</v>
      </c>
      <c r="H30" s="4">
        <f t="shared" si="2"/>
        <v>-2.691131498470948</v>
      </c>
      <c r="I30" s="4">
        <f t="shared" si="3"/>
        <v>22.807017543859647</v>
      </c>
      <c r="J30" s="5">
        <f t="shared" si="4"/>
        <v>-1.8321513002364065</v>
      </c>
    </row>
    <row r="31" spans="1:10" x14ac:dyDescent="0.25">
      <c r="A31" s="6" t="s">
        <v>28</v>
      </c>
      <c r="B31" s="7">
        <v>703</v>
      </c>
      <c r="C31" s="7">
        <v>8</v>
      </c>
      <c r="D31" s="7">
        <f t="shared" si="0"/>
        <v>711</v>
      </c>
      <c r="E31" s="7">
        <v>657</v>
      </c>
      <c r="F31" s="7">
        <v>9</v>
      </c>
      <c r="G31" s="7">
        <f t="shared" si="1"/>
        <v>666</v>
      </c>
      <c r="H31" s="8">
        <f t="shared" si="2"/>
        <v>-6.5433854907539111</v>
      </c>
      <c r="I31" s="8">
        <f t="shared" si="3"/>
        <v>12.5</v>
      </c>
      <c r="J31" s="9">
        <f t="shared" si="4"/>
        <v>-6.3291139240506329</v>
      </c>
    </row>
    <row r="32" spans="1:10" x14ac:dyDescent="0.25">
      <c r="A32" s="10" t="s">
        <v>57</v>
      </c>
      <c r="B32" s="3">
        <v>4</v>
      </c>
      <c r="C32" s="3">
        <v>318</v>
      </c>
      <c r="D32" s="3">
        <f t="shared" si="0"/>
        <v>322</v>
      </c>
      <c r="E32" s="3">
        <v>0</v>
      </c>
      <c r="F32" s="3">
        <v>252</v>
      </c>
      <c r="G32" s="3">
        <f t="shared" si="1"/>
        <v>252</v>
      </c>
      <c r="H32" s="4">
        <f t="shared" si="2"/>
        <v>-100</v>
      </c>
      <c r="I32" s="4">
        <f t="shared" si="3"/>
        <v>-20.754716981132077</v>
      </c>
      <c r="J32" s="5">
        <f t="shared" si="4"/>
        <v>-21.739130434782609</v>
      </c>
    </row>
    <row r="33" spans="1:10" x14ac:dyDescent="0.25">
      <c r="A33" s="6" t="s">
        <v>69</v>
      </c>
      <c r="B33" s="7">
        <v>236</v>
      </c>
      <c r="C33" s="7">
        <v>0</v>
      </c>
      <c r="D33" s="7">
        <f t="shared" si="0"/>
        <v>236</v>
      </c>
      <c r="E33" s="7">
        <v>177</v>
      </c>
      <c r="F33" s="7">
        <v>0</v>
      </c>
      <c r="G33" s="7">
        <f t="shared" si="1"/>
        <v>177</v>
      </c>
      <c r="H33" s="8">
        <f t="shared" si="2"/>
        <v>-25</v>
      </c>
      <c r="I33" s="8">
        <f t="shared" si="3"/>
        <v>0</v>
      </c>
      <c r="J33" s="9">
        <f t="shared" si="4"/>
        <v>-25</v>
      </c>
    </row>
    <row r="34" spans="1:10" x14ac:dyDescent="0.25">
      <c r="A34" s="10" t="s">
        <v>29</v>
      </c>
      <c r="B34" s="3">
        <v>2144</v>
      </c>
      <c r="C34" s="3">
        <v>872</v>
      </c>
      <c r="D34" s="3">
        <f t="shared" si="0"/>
        <v>3016</v>
      </c>
      <c r="E34" s="3">
        <v>1982</v>
      </c>
      <c r="F34" s="3">
        <v>722</v>
      </c>
      <c r="G34" s="3">
        <f t="shared" si="1"/>
        <v>2704</v>
      </c>
      <c r="H34" s="41">
        <f t="shared" si="2"/>
        <v>-7.5559701492537306</v>
      </c>
      <c r="I34" s="4">
        <f t="shared" si="3"/>
        <v>-17.201834862385322</v>
      </c>
      <c r="J34" s="44">
        <f t="shared" si="4"/>
        <v>-10.344827586206897</v>
      </c>
    </row>
    <row r="35" spans="1:10" x14ac:dyDescent="0.25">
      <c r="A35" s="6" t="s">
        <v>68</v>
      </c>
      <c r="B35" s="7">
        <v>680</v>
      </c>
      <c r="C35" s="7">
        <v>0</v>
      </c>
      <c r="D35" s="7">
        <f t="shared" si="0"/>
        <v>680</v>
      </c>
      <c r="E35" s="7">
        <v>512</v>
      </c>
      <c r="F35" s="7">
        <v>0</v>
      </c>
      <c r="G35" s="7">
        <f t="shared" si="1"/>
        <v>512</v>
      </c>
      <c r="H35" s="8">
        <f t="shared" si="2"/>
        <v>-24.705882352941178</v>
      </c>
      <c r="I35" s="8">
        <f t="shared" si="3"/>
        <v>0</v>
      </c>
      <c r="J35" s="9">
        <f t="shared" si="4"/>
        <v>-24.705882352941178</v>
      </c>
    </row>
    <row r="36" spans="1:10" x14ac:dyDescent="0.25">
      <c r="A36" s="10" t="s">
        <v>30</v>
      </c>
      <c r="B36" s="3">
        <v>187</v>
      </c>
      <c r="C36" s="3">
        <v>449</v>
      </c>
      <c r="D36" s="3">
        <f t="shared" si="0"/>
        <v>636</v>
      </c>
      <c r="E36" s="3">
        <v>140</v>
      </c>
      <c r="F36" s="3">
        <v>101</v>
      </c>
      <c r="G36" s="3">
        <f t="shared" si="1"/>
        <v>241</v>
      </c>
      <c r="H36" s="4">
        <f t="shared" si="2"/>
        <v>-25.133689839572192</v>
      </c>
      <c r="I36" s="4">
        <f t="shared" si="3"/>
        <v>-77.505567928730514</v>
      </c>
      <c r="J36" s="5">
        <f t="shared" si="4"/>
        <v>-62.106918238993714</v>
      </c>
    </row>
    <row r="37" spans="1:10" x14ac:dyDescent="0.25">
      <c r="A37" s="6" t="s">
        <v>31</v>
      </c>
      <c r="B37" s="7">
        <v>565</v>
      </c>
      <c r="C37" s="7">
        <v>0</v>
      </c>
      <c r="D37" s="7">
        <f t="shared" si="0"/>
        <v>565</v>
      </c>
      <c r="E37" s="7">
        <v>446</v>
      </c>
      <c r="F37" s="7">
        <v>11</v>
      </c>
      <c r="G37" s="7">
        <f t="shared" si="1"/>
        <v>457</v>
      </c>
      <c r="H37" s="8">
        <f t="shared" si="2"/>
        <v>-21.061946902654867</v>
      </c>
      <c r="I37" s="8">
        <f t="shared" si="3"/>
        <v>0</v>
      </c>
      <c r="J37" s="9">
        <f t="shared" si="4"/>
        <v>-19.115044247787612</v>
      </c>
    </row>
    <row r="38" spans="1:10" x14ac:dyDescent="0.25">
      <c r="A38" s="10" t="s">
        <v>32</v>
      </c>
      <c r="B38" s="3">
        <v>1423</v>
      </c>
      <c r="C38" s="3">
        <v>0</v>
      </c>
      <c r="D38" s="3">
        <f t="shared" si="0"/>
        <v>1423</v>
      </c>
      <c r="E38" s="3">
        <v>1292</v>
      </c>
      <c r="F38" s="3">
        <v>0</v>
      </c>
      <c r="G38" s="3">
        <f t="shared" si="1"/>
        <v>1292</v>
      </c>
      <c r="H38" s="4">
        <f t="shared" si="2"/>
        <v>-9.2059030217849607</v>
      </c>
      <c r="I38" s="4">
        <f t="shared" si="3"/>
        <v>0</v>
      </c>
      <c r="J38" s="5">
        <f t="shared" si="4"/>
        <v>-9.2059030217849607</v>
      </c>
    </row>
    <row r="39" spans="1:10" x14ac:dyDescent="0.25">
      <c r="A39" s="6" t="s">
        <v>33</v>
      </c>
      <c r="B39" s="7">
        <v>113</v>
      </c>
      <c r="C39" s="7">
        <v>20</v>
      </c>
      <c r="D39" s="7">
        <f t="shared" si="0"/>
        <v>133</v>
      </c>
      <c r="E39" s="7">
        <v>97</v>
      </c>
      <c r="F39" s="7">
        <v>18</v>
      </c>
      <c r="G39" s="7">
        <f t="shared" si="1"/>
        <v>115</v>
      </c>
      <c r="H39" s="8">
        <f t="shared" si="2"/>
        <v>-14.159292035398231</v>
      </c>
      <c r="I39" s="8">
        <f t="shared" si="3"/>
        <v>-10</v>
      </c>
      <c r="J39" s="9">
        <f t="shared" si="4"/>
        <v>-13.533834586466165</v>
      </c>
    </row>
    <row r="40" spans="1:10" x14ac:dyDescent="0.25">
      <c r="A40" s="10" t="s">
        <v>34</v>
      </c>
      <c r="B40" s="3">
        <v>3947</v>
      </c>
      <c r="C40" s="3">
        <v>1267</v>
      </c>
      <c r="D40" s="3">
        <f t="shared" si="0"/>
        <v>5214</v>
      </c>
      <c r="E40" s="3">
        <v>3302</v>
      </c>
      <c r="F40" s="3">
        <v>1307</v>
      </c>
      <c r="G40" s="3">
        <f t="shared" si="1"/>
        <v>4609</v>
      </c>
      <c r="H40" s="4">
        <f t="shared" si="2"/>
        <v>-16.341525209019508</v>
      </c>
      <c r="I40" s="4">
        <f t="shared" si="3"/>
        <v>3.1570639305445938</v>
      </c>
      <c r="J40" s="5">
        <f t="shared" si="4"/>
        <v>-11.603375527426159</v>
      </c>
    </row>
    <row r="41" spans="1:10" x14ac:dyDescent="0.25">
      <c r="A41" s="6" t="s">
        <v>35</v>
      </c>
      <c r="B41" s="7">
        <v>119</v>
      </c>
      <c r="C41" s="7">
        <v>28</v>
      </c>
      <c r="D41" s="7">
        <f t="shared" si="0"/>
        <v>147</v>
      </c>
      <c r="E41" s="7">
        <v>98</v>
      </c>
      <c r="F41" s="7">
        <v>34</v>
      </c>
      <c r="G41" s="7">
        <f t="shared" si="1"/>
        <v>132</v>
      </c>
      <c r="H41" s="8">
        <f t="shared" si="2"/>
        <v>-17.647058823529413</v>
      </c>
      <c r="I41" s="8">
        <f t="shared" si="3"/>
        <v>21.428571428571427</v>
      </c>
      <c r="J41" s="9">
        <f t="shared" si="4"/>
        <v>-10.204081632653061</v>
      </c>
    </row>
    <row r="42" spans="1:10" x14ac:dyDescent="0.25">
      <c r="A42" s="10" t="s">
        <v>36</v>
      </c>
      <c r="B42" s="3">
        <v>1689</v>
      </c>
      <c r="C42" s="3">
        <v>468</v>
      </c>
      <c r="D42" s="3">
        <f t="shared" si="0"/>
        <v>2157</v>
      </c>
      <c r="E42" s="3">
        <v>1429</v>
      </c>
      <c r="F42" s="3">
        <v>458</v>
      </c>
      <c r="G42" s="3">
        <f t="shared" si="1"/>
        <v>1887</v>
      </c>
      <c r="H42" s="4">
        <f t="shared" si="2"/>
        <v>-15.393724097098877</v>
      </c>
      <c r="I42" s="4">
        <f t="shared" si="3"/>
        <v>-2.1367521367521367</v>
      </c>
      <c r="J42" s="44">
        <f t="shared" si="4"/>
        <v>-12.517385257301807</v>
      </c>
    </row>
    <row r="43" spans="1:10" x14ac:dyDescent="0.25">
      <c r="A43" s="6" t="s">
        <v>37</v>
      </c>
      <c r="B43" s="7">
        <v>1561</v>
      </c>
      <c r="C43" s="7">
        <v>23</v>
      </c>
      <c r="D43" s="7">
        <f t="shared" si="0"/>
        <v>1584</v>
      </c>
      <c r="E43" s="7">
        <v>1395</v>
      </c>
      <c r="F43" s="7">
        <v>18</v>
      </c>
      <c r="G43" s="7">
        <f t="shared" si="1"/>
        <v>1413</v>
      </c>
      <c r="H43" s="8">
        <f t="shared" si="2"/>
        <v>-10.634208840486867</v>
      </c>
      <c r="I43" s="8">
        <f t="shared" si="3"/>
        <v>-21.739130434782609</v>
      </c>
      <c r="J43" s="9">
        <f t="shared" si="4"/>
        <v>-10.795454545454545</v>
      </c>
    </row>
    <row r="44" spans="1:10" x14ac:dyDescent="0.25">
      <c r="A44" s="10" t="s">
        <v>38</v>
      </c>
      <c r="B44" s="3">
        <v>1353</v>
      </c>
      <c r="C44" s="3">
        <v>6</v>
      </c>
      <c r="D44" s="3">
        <f t="shared" si="0"/>
        <v>1359</v>
      </c>
      <c r="E44" s="3">
        <v>1150</v>
      </c>
      <c r="F44" s="3">
        <v>8</v>
      </c>
      <c r="G44" s="3">
        <f t="shared" si="1"/>
        <v>1158</v>
      </c>
      <c r="H44" s="4">
        <f t="shared" si="2"/>
        <v>-15.003695491500368</v>
      </c>
      <c r="I44" s="4">
        <f t="shared" si="3"/>
        <v>33.333333333333329</v>
      </c>
      <c r="J44" s="5">
        <f t="shared" si="4"/>
        <v>-14.790286975717439</v>
      </c>
    </row>
    <row r="45" spans="1:10" x14ac:dyDescent="0.25">
      <c r="A45" s="6" t="s">
        <v>71</v>
      </c>
      <c r="B45" s="7">
        <v>795</v>
      </c>
      <c r="C45" s="7">
        <v>3</v>
      </c>
      <c r="D45" s="7">
        <f t="shared" si="0"/>
        <v>798</v>
      </c>
      <c r="E45" s="7">
        <v>685</v>
      </c>
      <c r="F45" s="7">
        <v>17</v>
      </c>
      <c r="G45" s="7">
        <f t="shared" si="1"/>
        <v>702</v>
      </c>
      <c r="H45" s="8">
        <f t="shared" si="2"/>
        <v>-13.836477987421384</v>
      </c>
      <c r="I45" s="8">
        <f t="shared" si="3"/>
        <v>466.66666666666669</v>
      </c>
      <c r="J45" s="9">
        <f t="shared" si="4"/>
        <v>-12.030075187969924</v>
      </c>
    </row>
    <row r="46" spans="1:10" x14ac:dyDescent="0.25">
      <c r="A46" s="10" t="s">
        <v>39</v>
      </c>
      <c r="B46" s="3">
        <v>754</v>
      </c>
      <c r="C46" s="3">
        <v>32</v>
      </c>
      <c r="D46" s="3">
        <f t="shared" si="0"/>
        <v>786</v>
      </c>
      <c r="E46" s="3">
        <v>715</v>
      </c>
      <c r="F46" s="3">
        <v>10</v>
      </c>
      <c r="G46" s="3">
        <f t="shared" si="1"/>
        <v>725</v>
      </c>
      <c r="H46" s="4">
        <f t="shared" si="2"/>
        <v>-5.1724137931034484</v>
      </c>
      <c r="I46" s="4">
        <f t="shared" si="3"/>
        <v>-68.75</v>
      </c>
      <c r="J46" s="5">
        <f t="shared" si="4"/>
        <v>-7.7608142493638681</v>
      </c>
    </row>
    <row r="47" spans="1:10" x14ac:dyDescent="0.25">
      <c r="A47" s="6" t="s">
        <v>40</v>
      </c>
      <c r="B47" s="7">
        <v>1768</v>
      </c>
      <c r="C47" s="7">
        <v>47</v>
      </c>
      <c r="D47" s="7">
        <f t="shared" si="0"/>
        <v>1815</v>
      </c>
      <c r="E47" s="7">
        <v>1460</v>
      </c>
      <c r="F47" s="7">
        <v>49</v>
      </c>
      <c r="G47" s="7">
        <f t="shared" si="1"/>
        <v>1509</v>
      </c>
      <c r="H47" s="8">
        <f t="shared" si="2"/>
        <v>-17.420814479638008</v>
      </c>
      <c r="I47" s="8">
        <f t="shared" si="3"/>
        <v>4.2553191489361701</v>
      </c>
      <c r="J47" s="9">
        <f t="shared" si="4"/>
        <v>-16.859504132231404</v>
      </c>
    </row>
    <row r="48" spans="1:10" x14ac:dyDescent="0.25">
      <c r="A48" s="10" t="s">
        <v>41</v>
      </c>
      <c r="B48" s="3">
        <v>2921</v>
      </c>
      <c r="C48" s="3">
        <v>285</v>
      </c>
      <c r="D48" s="3">
        <f t="shared" si="0"/>
        <v>3206</v>
      </c>
      <c r="E48" s="3">
        <v>2439</v>
      </c>
      <c r="F48" s="3">
        <v>480</v>
      </c>
      <c r="G48" s="3">
        <f t="shared" si="1"/>
        <v>2919</v>
      </c>
      <c r="H48" s="4">
        <f t="shared" si="2"/>
        <v>-16.501198219787742</v>
      </c>
      <c r="I48" s="4">
        <f t="shared" si="3"/>
        <v>68.421052631578945</v>
      </c>
      <c r="J48" s="5">
        <f t="shared" si="4"/>
        <v>-8.9519650655021827</v>
      </c>
    </row>
    <row r="49" spans="1:10" x14ac:dyDescent="0.25">
      <c r="A49" s="6" t="s">
        <v>42</v>
      </c>
      <c r="B49" s="7">
        <v>23</v>
      </c>
      <c r="C49" s="7">
        <v>0</v>
      </c>
      <c r="D49" s="7">
        <f t="shared" si="0"/>
        <v>23</v>
      </c>
      <c r="E49" s="7">
        <v>73</v>
      </c>
      <c r="F49" s="7">
        <v>0</v>
      </c>
      <c r="G49" s="7">
        <f t="shared" si="1"/>
        <v>73</v>
      </c>
      <c r="H49" s="8">
        <f t="shared" si="2"/>
        <v>217.39130434782606</v>
      </c>
      <c r="I49" s="8">
        <f t="shared" si="3"/>
        <v>0</v>
      </c>
      <c r="J49" s="9">
        <f t="shared" si="4"/>
        <v>217.39130434782606</v>
      </c>
    </row>
    <row r="50" spans="1:10" x14ac:dyDescent="0.25">
      <c r="A50" s="10" t="s">
        <v>43</v>
      </c>
      <c r="B50" s="3">
        <v>275</v>
      </c>
      <c r="C50" s="3">
        <v>6</v>
      </c>
      <c r="D50" s="3">
        <f t="shared" si="0"/>
        <v>281</v>
      </c>
      <c r="E50" s="3">
        <v>221</v>
      </c>
      <c r="F50" s="3">
        <v>0</v>
      </c>
      <c r="G50" s="3">
        <f t="shared" si="1"/>
        <v>221</v>
      </c>
      <c r="H50" s="4">
        <f t="shared" si="2"/>
        <v>-19.636363636363637</v>
      </c>
      <c r="I50" s="4">
        <f t="shared" si="3"/>
        <v>-100</v>
      </c>
      <c r="J50" s="5">
        <f t="shared" si="4"/>
        <v>-21.352313167259787</v>
      </c>
    </row>
    <row r="51" spans="1:10" x14ac:dyDescent="0.25">
      <c r="A51" s="6" t="s">
        <v>44</v>
      </c>
      <c r="B51" s="7">
        <v>914</v>
      </c>
      <c r="C51" s="7">
        <v>22</v>
      </c>
      <c r="D51" s="7">
        <f t="shared" si="0"/>
        <v>936</v>
      </c>
      <c r="E51" s="7">
        <v>746</v>
      </c>
      <c r="F51" s="7">
        <v>39</v>
      </c>
      <c r="G51" s="7">
        <f t="shared" si="1"/>
        <v>785</v>
      </c>
      <c r="H51" s="8">
        <f t="shared" si="2"/>
        <v>-18.380743982494529</v>
      </c>
      <c r="I51" s="8">
        <f t="shared" si="3"/>
        <v>77.272727272727266</v>
      </c>
      <c r="J51" s="9">
        <f t="shared" si="4"/>
        <v>-16.132478632478634</v>
      </c>
    </row>
    <row r="52" spans="1:10" x14ac:dyDescent="0.25">
      <c r="A52" s="10" t="s">
        <v>45</v>
      </c>
      <c r="B52" s="3">
        <v>1326</v>
      </c>
      <c r="C52" s="3">
        <v>147</v>
      </c>
      <c r="D52" s="3">
        <f t="shared" si="0"/>
        <v>1473</v>
      </c>
      <c r="E52" s="3">
        <v>1464</v>
      </c>
      <c r="F52" s="3">
        <v>69</v>
      </c>
      <c r="G52" s="3">
        <f t="shared" si="1"/>
        <v>1533</v>
      </c>
      <c r="H52" s="4">
        <f t="shared" si="2"/>
        <v>10.407239819004525</v>
      </c>
      <c r="I52" s="4">
        <f t="shared" si="3"/>
        <v>-53.061224489795919</v>
      </c>
      <c r="J52" s="5">
        <f t="shared" si="4"/>
        <v>4.0733197556008145</v>
      </c>
    </row>
    <row r="53" spans="1:10" x14ac:dyDescent="0.25">
      <c r="A53" s="6" t="s">
        <v>46</v>
      </c>
      <c r="B53" s="7">
        <v>890</v>
      </c>
      <c r="C53" s="7">
        <v>0</v>
      </c>
      <c r="D53" s="7">
        <f t="shared" si="0"/>
        <v>890</v>
      </c>
      <c r="E53" s="7">
        <v>652</v>
      </c>
      <c r="F53" s="7">
        <v>0</v>
      </c>
      <c r="G53" s="7">
        <f t="shared" si="1"/>
        <v>652</v>
      </c>
      <c r="H53" s="8">
        <f t="shared" si="2"/>
        <v>-26.741573033707866</v>
      </c>
      <c r="I53" s="8">
        <f t="shared" si="3"/>
        <v>0</v>
      </c>
      <c r="J53" s="9">
        <f t="shared" si="4"/>
        <v>-26.741573033707866</v>
      </c>
    </row>
    <row r="54" spans="1:10" x14ac:dyDescent="0.25">
      <c r="A54" s="10" t="s">
        <v>72</v>
      </c>
      <c r="B54" s="3">
        <v>129</v>
      </c>
      <c r="C54" s="3">
        <v>137</v>
      </c>
      <c r="D54" s="3">
        <f t="shared" si="0"/>
        <v>266</v>
      </c>
      <c r="E54" s="3">
        <v>112</v>
      </c>
      <c r="F54" s="3">
        <v>572</v>
      </c>
      <c r="G54" s="3">
        <f t="shared" si="1"/>
        <v>684</v>
      </c>
      <c r="H54" s="4">
        <f t="shared" si="2"/>
        <v>-13.178294573643413</v>
      </c>
      <c r="I54" s="4">
        <f t="shared" si="3"/>
        <v>317.51824817518246</v>
      </c>
      <c r="J54" s="5">
        <f t="shared" si="4"/>
        <v>157.14285714285714</v>
      </c>
    </row>
    <row r="55" spans="1:10" x14ac:dyDescent="0.25">
      <c r="A55" s="6" t="s">
        <v>47</v>
      </c>
      <c r="B55" s="7">
        <v>0</v>
      </c>
      <c r="C55" s="7">
        <v>0</v>
      </c>
      <c r="D55" s="7">
        <f t="shared" si="0"/>
        <v>0</v>
      </c>
      <c r="E55" s="7">
        <v>0</v>
      </c>
      <c r="F55" s="7">
        <v>0</v>
      </c>
      <c r="G55" s="7">
        <f t="shared" si="1"/>
        <v>0</v>
      </c>
      <c r="H55" s="8">
        <f t="shared" si="2"/>
        <v>0</v>
      </c>
      <c r="I55" s="8">
        <f t="shared" si="3"/>
        <v>0</v>
      </c>
      <c r="J55" s="9">
        <f t="shared" si="4"/>
        <v>0</v>
      </c>
    </row>
    <row r="56" spans="1:10" x14ac:dyDescent="0.25">
      <c r="A56" s="10" t="s">
        <v>48</v>
      </c>
      <c r="B56" s="3">
        <v>54</v>
      </c>
      <c r="C56" s="3">
        <v>11</v>
      </c>
      <c r="D56" s="3">
        <f t="shared" si="0"/>
        <v>65</v>
      </c>
      <c r="E56" s="3">
        <v>58</v>
      </c>
      <c r="F56" s="3">
        <v>5</v>
      </c>
      <c r="G56" s="3">
        <f>+E56+F56</f>
        <v>63</v>
      </c>
      <c r="H56" s="4">
        <f t="shared" si="2"/>
        <v>7.4074074074074066</v>
      </c>
      <c r="I56" s="4">
        <f t="shared" si="3"/>
        <v>-54.54545454545454</v>
      </c>
      <c r="J56" s="5">
        <f t="shared" si="4"/>
        <v>-3.0769230769230771</v>
      </c>
    </row>
    <row r="57" spans="1:10" x14ac:dyDescent="0.25">
      <c r="A57" s="6" t="s">
        <v>49</v>
      </c>
      <c r="B57" s="7">
        <v>3030</v>
      </c>
      <c r="C57" s="7">
        <v>8</v>
      </c>
      <c r="D57" s="7">
        <f t="shared" si="0"/>
        <v>3038</v>
      </c>
      <c r="E57" s="7">
        <v>2618</v>
      </c>
      <c r="F57" s="7">
        <v>10</v>
      </c>
      <c r="G57" s="7">
        <f t="shared" si="1"/>
        <v>2628</v>
      </c>
      <c r="H57" s="8">
        <f t="shared" si="2"/>
        <v>-13.597359735973596</v>
      </c>
      <c r="I57" s="8">
        <f t="shared" si="3"/>
        <v>25</v>
      </c>
      <c r="J57" s="9">
        <f t="shared" si="4"/>
        <v>-13.495720868992759</v>
      </c>
    </row>
    <row r="58" spans="1:10" x14ac:dyDescent="0.25">
      <c r="A58" s="10" t="s">
        <v>58</v>
      </c>
      <c r="B58" s="3">
        <v>138</v>
      </c>
      <c r="C58" s="3">
        <v>65</v>
      </c>
      <c r="D58" s="3">
        <f t="shared" si="0"/>
        <v>203</v>
      </c>
      <c r="E58" s="3">
        <v>83</v>
      </c>
      <c r="F58" s="3">
        <v>77</v>
      </c>
      <c r="G58" s="3">
        <f t="shared" si="1"/>
        <v>160</v>
      </c>
      <c r="H58" s="4">
        <f t="shared" si="2"/>
        <v>-39.855072463768117</v>
      </c>
      <c r="I58" s="4">
        <f t="shared" si="3"/>
        <v>18.461538461538463</v>
      </c>
      <c r="J58" s="5">
        <f t="shared" si="4"/>
        <v>-21.182266009852217</v>
      </c>
    </row>
    <row r="59" spans="1:10" x14ac:dyDescent="0.25">
      <c r="A59" s="6" t="s">
        <v>59</v>
      </c>
      <c r="B59" s="7">
        <v>0</v>
      </c>
      <c r="C59" s="7">
        <v>0</v>
      </c>
      <c r="D59" s="7">
        <f t="shared" si="0"/>
        <v>0</v>
      </c>
      <c r="E59" s="7">
        <v>37</v>
      </c>
      <c r="F59" s="7">
        <v>0</v>
      </c>
      <c r="G59" s="7">
        <f t="shared" si="1"/>
        <v>37</v>
      </c>
      <c r="H59" s="8">
        <f t="shared" si="2"/>
        <v>0</v>
      </c>
      <c r="I59" s="8">
        <f t="shared" si="3"/>
        <v>0</v>
      </c>
      <c r="J59" s="9">
        <f t="shared" si="4"/>
        <v>0</v>
      </c>
    </row>
    <row r="60" spans="1:10" x14ac:dyDescent="0.25">
      <c r="A60" s="11" t="s">
        <v>50</v>
      </c>
      <c r="B60" s="22">
        <f>+B61-SUM(B6+B10+B32+B20+B58+B59+B5)</f>
        <v>154281</v>
      </c>
      <c r="C60" s="22">
        <f t="shared" ref="C60:G60" si="5">+C61-SUM(C6+C10+C32+C20+C58+C59+C5)</f>
        <v>572682</v>
      </c>
      <c r="D60" s="22">
        <f t="shared" si="5"/>
        <v>726963</v>
      </c>
      <c r="E60" s="22">
        <f t="shared" si="5"/>
        <v>97670</v>
      </c>
      <c r="F60" s="22">
        <f t="shared" si="5"/>
        <v>216735</v>
      </c>
      <c r="G60" s="22">
        <f t="shared" si="5"/>
        <v>314405</v>
      </c>
      <c r="H60" s="23">
        <f>+IFERROR(((E60-B60)/B60)*100,0)</f>
        <v>-36.69343600313713</v>
      </c>
      <c r="I60" s="23">
        <f t="shared" si="3"/>
        <v>-62.154389346967434</v>
      </c>
      <c r="J60" s="23">
        <f t="shared" si="4"/>
        <v>-56.750893786891488</v>
      </c>
    </row>
    <row r="61" spans="1:10" x14ac:dyDescent="0.25">
      <c r="A61" s="14" t="s">
        <v>51</v>
      </c>
      <c r="B61" s="24">
        <f>SUM(B4:B59)</f>
        <v>190686</v>
      </c>
      <c r="C61" s="24">
        <f t="shared" ref="C61:F61" si="6">SUM(C4:C59)</f>
        <v>625338</v>
      </c>
      <c r="D61" s="24">
        <f t="shared" si="6"/>
        <v>816024</v>
      </c>
      <c r="E61" s="24">
        <f t="shared" si="6"/>
        <v>158506</v>
      </c>
      <c r="F61" s="24">
        <f t="shared" si="6"/>
        <v>581353</v>
      </c>
      <c r="G61" s="24">
        <f>SUM(G4:G59)</f>
        <v>739859</v>
      </c>
      <c r="H61" s="25">
        <f>+IFERROR(((E61-B61)/B61)*100,0)</f>
        <v>-16.875911183831011</v>
      </c>
      <c r="I61" s="25">
        <f t="shared" ref="I61" si="7">+IFERROR(((F61-C61)/C61)*100,0)</f>
        <v>-7.0337961230566517</v>
      </c>
      <c r="J61" s="25">
        <f t="shared" ref="J61" si="8">+IFERROR(((G61-D61)/D61)*100,0)</f>
        <v>-9.3336715586796473</v>
      </c>
    </row>
    <row r="62" spans="1:10" x14ac:dyDescent="0.25">
      <c r="A62" s="26"/>
      <c r="B62" s="27"/>
      <c r="C62" s="27"/>
      <c r="D62" s="27"/>
      <c r="E62" s="27"/>
      <c r="F62" s="27"/>
      <c r="G62" s="27"/>
      <c r="H62" s="27"/>
      <c r="I62" s="27"/>
      <c r="J62" s="28"/>
    </row>
    <row r="63" spans="1:10" x14ac:dyDescent="0.25">
      <c r="A63" s="26" t="s">
        <v>67</v>
      </c>
      <c r="B63" s="27"/>
      <c r="C63" s="27"/>
      <c r="D63" s="27"/>
      <c r="E63" s="27"/>
      <c r="F63" s="27"/>
      <c r="G63" s="27"/>
      <c r="H63" s="27"/>
      <c r="I63" s="27"/>
      <c r="J63" s="28"/>
    </row>
    <row r="64" spans="1:10" ht="15.75" thickBot="1" x14ac:dyDescent="0.3">
      <c r="A64" s="29"/>
      <c r="B64" s="30"/>
      <c r="C64" s="30"/>
      <c r="D64" s="30"/>
      <c r="E64" s="30"/>
      <c r="F64" s="30"/>
      <c r="G64" s="30"/>
      <c r="H64" s="30"/>
      <c r="I64" s="30"/>
      <c r="J64" s="31"/>
    </row>
    <row r="65" spans="1:10" ht="45.75" customHeight="1" x14ac:dyDescent="0.25">
      <c r="A65" s="51" t="s">
        <v>73</v>
      </c>
      <c r="B65" s="51"/>
      <c r="C65" s="51"/>
      <c r="D65" s="51"/>
      <c r="E65" s="51"/>
      <c r="F65" s="51"/>
      <c r="G65" s="51"/>
      <c r="H65" s="51"/>
      <c r="I65" s="51"/>
      <c r="J65" s="51"/>
    </row>
    <row r="66" spans="1:10" x14ac:dyDescent="0.25">
      <c r="A66" s="43" t="s">
        <v>74</v>
      </c>
    </row>
    <row r="67" spans="1:10" x14ac:dyDescent="0.25">
      <c r="B67" s="38"/>
      <c r="C67" s="38"/>
      <c r="D67" s="38"/>
      <c r="E67" s="38"/>
      <c r="F67" s="38"/>
      <c r="G67" s="38"/>
    </row>
    <row r="68" spans="1:10" x14ac:dyDescent="0.25">
      <c r="B68" s="38"/>
      <c r="C68" s="38"/>
      <c r="D68" s="38"/>
      <c r="E68" s="38"/>
      <c r="F68" s="38"/>
      <c r="G68" s="38"/>
    </row>
    <row r="69" spans="1:10" x14ac:dyDescent="0.25">
      <c r="B69" s="38"/>
      <c r="C69" s="38"/>
      <c r="D69" s="38"/>
      <c r="E69" s="38"/>
      <c r="F69" s="38"/>
      <c r="G69" s="38"/>
    </row>
  </sheetData>
  <mergeCells count="6">
    <mergeCell ref="A65:J65"/>
    <mergeCell ref="A1:J1"/>
    <mergeCell ref="A2:A3"/>
    <mergeCell ref="B2:D2"/>
    <mergeCell ref="E2:G2"/>
    <mergeCell ref="H2:J2"/>
  </mergeCells>
  <conditionalFormatting sqref="H8:J59">
    <cfRule type="cellIs" dxfId="5" priority="1" operator="equal">
      <formula>0</formula>
    </cfRule>
  </conditionalFormatting>
  <conditionalFormatting sqref="H4:J5">
    <cfRule type="cellIs" dxfId="4" priority="5" operator="equal">
      <formula>0</formula>
    </cfRule>
  </conditionalFormatting>
  <conditionalFormatting sqref="B4:G5">
    <cfRule type="cellIs" dxfId="3" priority="6" operator="equal">
      <formula>0</formula>
    </cfRule>
  </conditionalFormatting>
  <conditionalFormatting sqref="B6:G7">
    <cfRule type="cellIs" dxfId="2" priority="4" operator="equal">
      <formula>0</formula>
    </cfRule>
  </conditionalFormatting>
  <conditionalFormatting sqref="H6:J7">
    <cfRule type="cellIs" dxfId="1" priority="3" operator="equal">
      <formula>0</formula>
    </cfRule>
  </conditionalFormatting>
  <conditionalFormatting sqref="B8:G59">
    <cfRule type="cellIs" dxfId="0" priority="2" operator="equal">
      <formula>0</formula>
    </cfRule>
  </conditionalFormatting>
  <printOptions horizontalCentered="1" verticalCentered="1"/>
  <pageMargins left="0.70866141732283472" right="0.70866141732283472" top="0.74803149606299213" bottom="0.74803149606299213" header="0.31496062992125984" footer="0.31496062992125984"/>
  <pageSetup paperSize="9" scale="53" orientation="portrait" verticalDpi="597" r:id="rId1"/>
  <ignoredErrors>
    <ignoredError sqref="G56 D5 G5"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F168024-EB18-48B3-B1F2-6ACD4CBC66E4}"/>
</file>

<file path=customXml/itemProps2.xml><?xml version="1.0" encoding="utf-8"?>
<ds:datastoreItem xmlns:ds="http://schemas.openxmlformats.org/officeDocument/2006/customXml" ds:itemID="{BEFEA5F7-A173-46FE-BF6B-3545102E4554}"/>
</file>

<file path=customXml/itemProps3.xml><?xml version="1.0" encoding="utf-8"?>
<ds:datastoreItem xmlns:ds="http://schemas.openxmlformats.org/officeDocument/2006/customXml" ds:itemID="{96606A15-D606-4753-AFEF-9671EA7EE83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4</vt:i4>
      </vt:variant>
      <vt:variant>
        <vt:lpstr>Adlandırılmış Aralıklar</vt:lpstr>
      </vt:variant>
      <vt:variant>
        <vt:i4>1</vt:i4>
      </vt:variant>
    </vt:vector>
  </HeadingPairs>
  <TitlesOfParts>
    <vt:vector size="5" baseType="lpstr">
      <vt:lpstr>TÜM UÇAK</vt:lpstr>
      <vt:lpstr>YOLCU</vt:lpstr>
      <vt:lpstr>TİCARİ UÇAK</vt:lpstr>
      <vt:lpstr>YÜK </vt:lpstr>
      <vt:lpstr>'TÜM UÇAK'!Yazdırma_Alanı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Sevil KAPLAN</dc:creator>
  <cp:lastModifiedBy>Asus</cp:lastModifiedBy>
  <cp:lastPrinted>2020-04-05T18:24:54Z</cp:lastPrinted>
  <dcterms:created xsi:type="dcterms:W3CDTF">2017-03-06T11:35:15Z</dcterms:created>
  <dcterms:modified xsi:type="dcterms:W3CDTF">2020-04-05T18:31:49Z</dcterms:modified>
</cp:coreProperties>
</file>