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app.xml" ContentType="application/vnd.openxmlformats-officedocument.extended-properties+xml"/>
  <Override PartName="/docProps/core.xml" ContentType="application/vnd.openxmlformats-package.core-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dhm17519\Desktop\4'lü Tablo\2020\1 OCAK\"/>
    </mc:Choice>
  </mc:AlternateContent>
  <bookViews>
    <workbookView xWindow="0" yWindow="0" windowWidth="20490" windowHeight="7635"/>
  </bookViews>
  <sheets>
    <sheet name="TÜM UÇAK" sheetId="1" r:id="rId1"/>
    <sheet name="YOLCU" sheetId="2" r:id="rId2"/>
    <sheet name="TİCARİ UÇAK" sheetId="3" r:id="rId3"/>
    <sheet name="YÜK " sheetId="4" r:id="rId4"/>
  </sheets>
  <definedNames>
    <definedName name="_xlnm.Print_Area" localSheetId="0">'TÜM UÇAK'!$A$1:$J$67</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61" i="1" l="1"/>
  <c r="E60" i="1" s="1"/>
  <c r="I28" i="2" l="1"/>
  <c r="I11" i="1" l="1"/>
  <c r="D5" i="1" l="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4" i="1"/>
  <c r="G4" i="1" l="1"/>
  <c r="G5" i="4" l="1"/>
  <c r="D5" i="4"/>
  <c r="G5" i="3"/>
  <c r="D5" i="3"/>
  <c r="G5" i="2"/>
  <c r="D5" i="2"/>
  <c r="G5" i="1"/>
  <c r="G56" i="4" l="1"/>
  <c r="I51" i="1" l="1"/>
  <c r="G56" i="3" l="1"/>
  <c r="G56" i="2"/>
  <c r="G64" i="2"/>
  <c r="D64" i="2"/>
  <c r="H64" i="2" l="1"/>
  <c r="J62" i="2"/>
  <c r="J63" i="2"/>
  <c r="H62" i="1"/>
  <c r="H6" i="4" l="1"/>
  <c r="I6" i="4"/>
  <c r="H7" i="4"/>
  <c r="I7" i="4"/>
  <c r="H8" i="4"/>
  <c r="I8" i="4"/>
  <c r="H9" i="4"/>
  <c r="I9" i="4"/>
  <c r="H10" i="4"/>
  <c r="I10" i="4"/>
  <c r="H11" i="4"/>
  <c r="I11" i="4"/>
  <c r="H12" i="4"/>
  <c r="I12" i="4"/>
  <c r="H13" i="4"/>
  <c r="I13" i="4"/>
  <c r="H14" i="4"/>
  <c r="I14" i="4"/>
  <c r="H15" i="4"/>
  <c r="I15" i="4"/>
  <c r="H16" i="4"/>
  <c r="I16" i="4"/>
  <c r="H17" i="4"/>
  <c r="I17" i="4"/>
  <c r="H18" i="4"/>
  <c r="I18" i="4"/>
  <c r="H19" i="4"/>
  <c r="I19" i="4"/>
  <c r="H20" i="4"/>
  <c r="I20" i="4"/>
  <c r="J20" i="4"/>
  <c r="H21" i="4"/>
  <c r="I21" i="4"/>
  <c r="H22" i="4"/>
  <c r="I22" i="4"/>
  <c r="J22" i="4"/>
  <c r="H23" i="4"/>
  <c r="I23" i="4"/>
  <c r="H24" i="4"/>
  <c r="I24" i="4"/>
  <c r="H25" i="4"/>
  <c r="I25" i="4"/>
  <c r="H26" i="4"/>
  <c r="I26" i="4"/>
  <c r="H27" i="4"/>
  <c r="I27" i="4"/>
  <c r="H28" i="4"/>
  <c r="I28" i="4"/>
  <c r="H29" i="4"/>
  <c r="I29" i="4"/>
  <c r="H30" i="4"/>
  <c r="I30" i="4"/>
  <c r="H31" i="4"/>
  <c r="I31" i="4"/>
  <c r="H32" i="4"/>
  <c r="I32" i="4"/>
  <c r="H33" i="4"/>
  <c r="I33" i="4"/>
  <c r="H34" i="4"/>
  <c r="I34" i="4"/>
  <c r="H35" i="4"/>
  <c r="I35" i="4"/>
  <c r="H36" i="4"/>
  <c r="I36" i="4"/>
  <c r="H37" i="4"/>
  <c r="I37" i="4"/>
  <c r="H38" i="4"/>
  <c r="I38" i="4"/>
  <c r="H39" i="4"/>
  <c r="I39" i="4"/>
  <c r="H40" i="4"/>
  <c r="I40" i="4"/>
  <c r="H41" i="4"/>
  <c r="I41" i="4"/>
  <c r="H42" i="4"/>
  <c r="I42" i="4"/>
  <c r="H43" i="4"/>
  <c r="I43" i="4"/>
  <c r="H44" i="4"/>
  <c r="I44" i="4"/>
  <c r="H45" i="4"/>
  <c r="I45" i="4"/>
  <c r="H46" i="4"/>
  <c r="I46" i="4"/>
  <c r="H47" i="4"/>
  <c r="I47" i="4"/>
  <c r="H48" i="4"/>
  <c r="I48" i="4"/>
  <c r="H49" i="4"/>
  <c r="I49" i="4"/>
  <c r="H50" i="4"/>
  <c r="I50" i="4"/>
  <c r="H51" i="4"/>
  <c r="I51" i="4"/>
  <c r="H52" i="4"/>
  <c r="I52" i="4"/>
  <c r="H53" i="4"/>
  <c r="I53" i="4"/>
  <c r="H54" i="4"/>
  <c r="I54" i="4"/>
  <c r="H55" i="4"/>
  <c r="I55" i="4"/>
  <c r="H56" i="4"/>
  <c r="I56" i="4"/>
  <c r="H57" i="4"/>
  <c r="I57" i="4"/>
  <c r="H58" i="4"/>
  <c r="I58" i="4"/>
  <c r="H59" i="4"/>
  <c r="I59" i="4"/>
  <c r="H6" i="3"/>
  <c r="I6" i="3"/>
  <c r="H7" i="3"/>
  <c r="I7" i="3"/>
  <c r="H8" i="3"/>
  <c r="I8" i="3"/>
  <c r="H9" i="3"/>
  <c r="I9" i="3"/>
  <c r="H10" i="3"/>
  <c r="I10" i="3"/>
  <c r="H11" i="3"/>
  <c r="I11" i="3"/>
  <c r="H12" i="3"/>
  <c r="I12" i="3"/>
  <c r="H13" i="3"/>
  <c r="I13" i="3"/>
  <c r="H14" i="3"/>
  <c r="I14" i="3"/>
  <c r="H15" i="3"/>
  <c r="I15" i="3"/>
  <c r="H16" i="3"/>
  <c r="I16" i="3"/>
  <c r="H17" i="3"/>
  <c r="I17" i="3"/>
  <c r="H18" i="3"/>
  <c r="I18" i="3"/>
  <c r="H19" i="3"/>
  <c r="I19" i="3"/>
  <c r="H20" i="3"/>
  <c r="I20" i="3"/>
  <c r="J20" i="3"/>
  <c r="H21" i="3"/>
  <c r="I21" i="3"/>
  <c r="H22" i="3"/>
  <c r="I22" i="3"/>
  <c r="J22" i="3"/>
  <c r="H23" i="3"/>
  <c r="I23" i="3"/>
  <c r="H24" i="3"/>
  <c r="I24" i="3"/>
  <c r="H25" i="3"/>
  <c r="I25" i="3"/>
  <c r="H26" i="3"/>
  <c r="I26" i="3"/>
  <c r="H27" i="3"/>
  <c r="I27" i="3"/>
  <c r="H28" i="3"/>
  <c r="I28" i="3"/>
  <c r="H29" i="3"/>
  <c r="I29" i="3"/>
  <c r="H30" i="3"/>
  <c r="I30" i="3"/>
  <c r="H31" i="3"/>
  <c r="I31" i="3"/>
  <c r="H32" i="3"/>
  <c r="I32" i="3"/>
  <c r="H33" i="3"/>
  <c r="I33" i="3"/>
  <c r="H34" i="3"/>
  <c r="I34" i="3"/>
  <c r="H35" i="3"/>
  <c r="I35" i="3"/>
  <c r="H36" i="3"/>
  <c r="I36" i="3"/>
  <c r="H37" i="3"/>
  <c r="I37" i="3"/>
  <c r="H38" i="3"/>
  <c r="I38" i="3"/>
  <c r="H39" i="3"/>
  <c r="I39" i="3"/>
  <c r="H40" i="3"/>
  <c r="I40" i="3"/>
  <c r="H41" i="3"/>
  <c r="I41" i="3"/>
  <c r="H42" i="3"/>
  <c r="I42" i="3"/>
  <c r="H43" i="3"/>
  <c r="I43" i="3"/>
  <c r="H44" i="3"/>
  <c r="I44" i="3"/>
  <c r="H45" i="3"/>
  <c r="I45" i="3"/>
  <c r="H46" i="3"/>
  <c r="I46" i="3"/>
  <c r="H47" i="3"/>
  <c r="I47" i="3"/>
  <c r="H48" i="3"/>
  <c r="I48" i="3"/>
  <c r="H49" i="3"/>
  <c r="I49" i="3"/>
  <c r="H50" i="3"/>
  <c r="I50" i="3"/>
  <c r="H51" i="3"/>
  <c r="I51" i="3"/>
  <c r="H52" i="3"/>
  <c r="I52" i="3"/>
  <c r="H53" i="3"/>
  <c r="I53" i="3"/>
  <c r="H54" i="3"/>
  <c r="I54" i="3"/>
  <c r="H55" i="3"/>
  <c r="I55" i="3"/>
  <c r="H56" i="3"/>
  <c r="I56" i="3"/>
  <c r="H57" i="3"/>
  <c r="I57" i="3"/>
  <c r="H58" i="3"/>
  <c r="I58" i="3"/>
  <c r="H59" i="3"/>
  <c r="I59" i="3"/>
  <c r="I6" i="2"/>
  <c r="I7" i="2"/>
  <c r="I8" i="2"/>
  <c r="I9" i="2"/>
  <c r="I10" i="2"/>
  <c r="I11" i="2"/>
  <c r="I12" i="2"/>
  <c r="I13" i="2"/>
  <c r="I14" i="2"/>
  <c r="I15" i="2"/>
  <c r="I16" i="2"/>
  <c r="I17" i="2"/>
  <c r="I18" i="2"/>
  <c r="I19" i="2"/>
  <c r="I20" i="2"/>
  <c r="J20" i="2"/>
  <c r="I21" i="2"/>
  <c r="I22" i="2"/>
  <c r="J22" i="2"/>
  <c r="I23" i="2"/>
  <c r="I24" i="2"/>
  <c r="I25" i="2"/>
  <c r="I26" i="2"/>
  <c r="I27" i="2"/>
  <c r="J27"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H6" i="2"/>
  <c r="H7" i="2"/>
  <c r="H8" i="2"/>
  <c r="H9" i="2"/>
  <c r="H10" i="2"/>
  <c r="H11" i="2"/>
  <c r="H12" i="2"/>
  <c r="H13" i="2"/>
  <c r="H14" i="2"/>
  <c r="H15" i="2"/>
  <c r="H16" i="2"/>
  <c r="H17" i="2"/>
  <c r="H18" i="2"/>
  <c r="H19" i="2"/>
  <c r="H20" i="2"/>
  <c r="H21" i="2"/>
  <c r="H22" i="2"/>
  <c r="H23" i="2"/>
  <c r="H24" i="2"/>
  <c r="H25" i="2"/>
  <c r="H26" i="2"/>
  <c r="H27" i="2"/>
  <c r="H28" i="2"/>
  <c r="H29" i="2"/>
  <c r="H30" i="2"/>
  <c r="H31" i="2"/>
  <c r="H32" i="2"/>
  <c r="H33" i="2"/>
  <c r="H34" i="2"/>
  <c r="H35" i="2"/>
  <c r="H36" i="2"/>
  <c r="H37" i="2"/>
  <c r="H38" i="2"/>
  <c r="H39" i="2"/>
  <c r="H40" i="2"/>
  <c r="H41" i="2"/>
  <c r="H42" i="2"/>
  <c r="H43" i="2"/>
  <c r="H44" i="2"/>
  <c r="H45" i="2"/>
  <c r="H46" i="2"/>
  <c r="H47" i="2"/>
  <c r="H48" i="2"/>
  <c r="H49" i="2"/>
  <c r="H50" i="2"/>
  <c r="H51" i="2"/>
  <c r="H52" i="2"/>
  <c r="H53" i="2"/>
  <c r="H54" i="2"/>
  <c r="H55" i="2"/>
  <c r="H56" i="2"/>
  <c r="H57" i="2"/>
  <c r="H58" i="2"/>
  <c r="H59" i="2"/>
  <c r="I6" i="1" l="1"/>
  <c r="I7" i="1"/>
  <c r="I8" i="1"/>
  <c r="I9" i="1"/>
  <c r="I10"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2" i="1"/>
  <c r="I53" i="1"/>
  <c r="I54" i="1"/>
  <c r="I55" i="1"/>
  <c r="I56" i="1"/>
  <c r="I57" i="1"/>
  <c r="I58" i="1"/>
  <c r="I59"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D21" i="4" l="1"/>
  <c r="D23" i="4"/>
  <c r="D24" i="4"/>
  <c r="D25" i="4"/>
  <c r="D26" i="4"/>
  <c r="D28" i="4"/>
  <c r="D29" i="4"/>
  <c r="D30" i="4"/>
  <c r="D31" i="4"/>
  <c r="D32" i="4"/>
  <c r="D33" i="4"/>
  <c r="G21" i="3"/>
  <c r="G21" i="2"/>
  <c r="D28" i="2"/>
  <c r="D29" i="2"/>
  <c r="D30" i="2"/>
  <c r="D31" i="2"/>
  <c r="D32" i="2"/>
  <c r="D33" i="2"/>
  <c r="D21" i="2"/>
  <c r="G40" i="1"/>
  <c r="G38" i="1"/>
  <c r="G36" i="1"/>
  <c r="J36" i="1" s="1"/>
  <c r="G32" i="1"/>
  <c r="G30" i="1"/>
  <c r="G28" i="1"/>
  <c r="G24" i="1"/>
  <c r="G22" i="1"/>
  <c r="G20" i="1"/>
  <c r="G16" i="1"/>
  <c r="J16" i="1" s="1"/>
  <c r="G14" i="1"/>
  <c r="J14" i="1" s="1"/>
  <c r="G12" i="1"/>
  <c r="G8" i="1"/>
  <c r="G6" i="1"/>
  <c r="G7" i="1"/>
  <c r="G9" i="1"/>
  <c r="G10" i="1"/>
  <c r="G11" i="1"/>
  <c r="G13" i="1"/>
  <c r="G15" i="1"/>
  <c r="G17" i="1"/>
  <c r="G18" i="1"/>
  <c r="G19" i="1"/>
  <c r="G21" i="1"/>
  <c r="G23" i="1"/>
  <c r="G25" i="1"/>
  <c r="G26" i="1"/>
  <c r="G27" i="1"/>
  <c r="G29" i="1"/>
  <c r="G31" i="1"/>
  <c r="G33" i="1"/>
  <c r="G34" i="1"/>
  <c r="G35" i="1"/>
  <c r="G37" i="1"/>
  <c r="G39" i="1"/>
  <c r="G41" i="1"/>
  <c r="G42" i="1"/>
  <c r="G43" i="1"/>
  <c r="G44" i="1"/>
  <c r="G45" i="1"/>
  <c r="G46" i="1"/>
  <c r="G47" i="1"/>
  <c r="G48" i="1"/>
  <c r="G49" i="1"/>
  <c r="G50" i="1"/>
  <c r="G51" i="1"/>
  <c r="G52" i="1"/>
  <c r="G53" i="1"/>
  <c r="G54" i="1"/>
  <c r="G55" i="1"/>
  <c r="G56" i="1"/>
  <c r="G57" i="1"/>
  <c r="G58" i="1"/>
  <c r="G59" i="1"/>
  <c r="J39" i="1" l="1"/>
  <c r="J25" i="1"/>
  <c r="J35" i="1"/>
  <c r="J21" i="1"/>
  <c r="J12" i="1"/>
  <c r="J7" i="1"/>
  <c r="J24" i="1"/>
  <c r="J18" i="1"/>
  <c r="J21" i="2"/>
  <c r="J28" i="1"/>
  <c r="J40" i="1"/>
  <c r="J19" i="1"/>
  <c r="J9" i="1"/>
  <c r="J20" i="1"/>
  <c r="J37" i="1"/>
  <c r="J23" i="1"/>
  <c r="J8" i="1"/>
  <c r="J58" i="1"/>
  <c r="J56" i="1"/>
  <c r="J54" i="1"/>
  <c r="J52" i="1"/>
  <c r="J50" i="1"/>
  <c r="J48" i="1"/>
  <c r="J46" i="1"/>
  <c r="J44" i="1"/>
  <c r="J42" i="1"/>
  <c r="J33" i="1"/>
  <c r="J29" i="1"/>
  <c r="J15" i="1"/>
  <c r="J11" i="1"/>
  <c r="J6" i="1"/>
  <c r="J22" i="1"/>
  <c r="J30" i="1"/>
  <c r="J38" i="1"/>
  <c r="J32" i="1"/>
  <c r="J59" i="1"/>
  <c r="J57" i="1"/>
  <c r="J55" i="1"/>
  <c r="J53" i="1"/>
  <c r="J51" i="1"/>
  <c r="J49" i="1"/>
  <c r="J47" i="1"/>
  <c r="J45" i="1"/>
  <c r="J43" i="1"/>
  <c r="J41" i="1"/>
  <c r="J31" i="1"/>
  <c r="J27" i="1"/>
  <c r="J17" i="1"/>
  <c r="J13" i="1"/>
  <c r="J10" i="1"/>
  <c r="J26" i="1"/>
  <c r="J34" i="1"/>
  <c r="D33" i="3"/>
  <c r="G21" i="4" l="1"/>
  <c r="J21" i="4" s="1"/>
  <c r="G23" i="4"/>
  <c r="J23" i="4" s="1"/>
  <c r="G24" i="4"/>
  <c r="J24" i="4" s="1"/>
  <c r="G25" i="4"/>
  <c r="J25" i="4" s="1"/>
  <c r="G26" i="4"/>
  <c r="J26" i="4" s="1"/>
  <c r="G27" i="4"/>
  <c r="J27" i="4" s="1"/>
  <c r="G28" i="4"/>
  <c r="J28" i="4" s="1"/>
  <c r="G29" i="4"/>
  <c r="J29" i="4" s="1"/>
  <c r="G30" i="4"/>
  <c r="J30" i="4" s="1"/>
  <c r="G31" i="4"/>
  <c r="J31" i="4" s="1"/>
  <c r="G32" i="4"/>
  <c r="J32" i="4" s="1"/>
  <c r="G33" i="4"/>
  <c r="J33" i="4" s="1"/>
  <c r="G34" i="4"/>
  <c r="G35" i="4"/>
  <c r="G36" i="4"/>
  <c r="G37" i="4"/>
  <c r="J37" i="4" s="1"/>
  <c r="G38" i="4"/>
  <c r="G39" i="4"/>
  <c r="G40" i="4"/>
  <c r="G41" i="4"/>
  <c r="J41" i="4" s="1"/>
  <c r="G42" i="4"/>
  <c r="G43" i="4"/>
  <c r="G44" i="4"/>
  <c r="G45" i="4"/>
  <c r="J45" i="4" s="1"/>
  <c r="G46" i="4"/>
  <c r="G47" i="4"/>
  <c r="G48" i="4"/>
  <c r="G49" i="4"/>
  <c r="J49" i="4" s="1"/>
  <c r="G50" i="4"/>
  <c r="G51" i="4"/>
  <c r="G52" i="4"/>
  <c r="G53" i="4"/>
  <c r="J53" i="4" s="1"/>
  <c r="G54" i="4"/>
  <c r="G55" i="4"/>
  <c r="D19" i="4"/>
  <c r="D34" i="4"/>
  <c r="D35" i="4"/>
  <c r="D36" i="4"/>
  <c r="D37" i="4"/>
  <c r="D38" i="4"/>
  <c r="D39" i="4"/>
  <c r="D40" i="4"/>
  <c r="D41" i="4"/>
  <c r="D42" i="4"/>
  <c r="D43" i="4"/>
  <c r="D44" i="4"/>
  <c r="D45" i="4"/>
  <c r="D46" i="4"/>
  <c r="D47" i="4"/>
  <c r="D48" i="4"/>
  <c r="D49" i="4"/>
  <c r="D50" i="4"/>
  <c r="D51" i="4"/>
  <c r="D52" i="4"/>
  <c r="D53" i="4"/>
  <c r="D54" i="4"/>
  <c r="D55" i="4"/>
  <c r="D56" i="4"/>
  <c r="J56" i="4" s="1"/>
  <c r="D57" i="4"/>
  <c r="D58" i="4"/>
  <c r="D59" i="4"/>
  <c r="J55" i="4" l="1"/>
  <c r="J51" i="4"/>
  <c r="J47" i="4"/>
  <c r="J43" i="4"/>
  <c r="J39" i="4"/>
  <c r="J35" i="4"/>
  <c r="J54" i="4"/>
  <c r="J50" i="4"/>
  <c r="J46" i="4"/>
  <c r="J42" i="4"/>
  <c r="J38" i="4"/>
  <c r="J34" i="4"/>
  <c r="J52" i="4"/>
  <c r="J48" i="4"/>
  <c r="J44" i="4"/>
  <c r="J40" i="4"/>
  <c r="J36" i="4"/>
  <c r="G6" i="4"/>
  <c r="G7" i="4"/>
  <c r="G8" i="4"/>
  <c r="G9" i="4"/>
  <c r="G10" i="4"/>
  <c r="G11" i="4"/>
  <c r="G12" i="4"/>
  <c r="G13" i="4"/>
  <c r="G14" i="4"/>
  <c r="G15" i="4"/>
  <c r="G16" i="4"/>
  <c r="G17" i="4"/>
  <c r="G18" i="4"/>
  <c r="G19" i="4"/>
  <c r="J19" i="4" s="1"/>
  <c r="G57" i="4"/>
  <c r="J57" i="4" s="1"/>
  <c r="G58" i="4"/>
  <c r="J58" i="4" s="1"/>
  <c r="G59" i="4"/>
  <c r="J59" i="4" s="1"/>
  <c r="G4" i="4"/>
  <c r="D6" i="4"/>
  <c r="D7" i="4"/>
  <c r="D8" i="4"/>
  <c r="D9" i="4"/>
  <c r="D10" i="4"/>
  <c r="D11" i="4"/>
  <c r="D12" i="4"/>
  <c r="D13" i="4"/>
  <c r="D14" i="4"/>
  <c r="D15" i="4"/>
  <c r="D16" i="4"/>
  <c r="D17" i="4"/>
  <c r="D18" i="4"/>
  <c r="D4" i="4"/>
  <c r="G59" i="3"/>
  <c r="G58" i="3"/>
  <c r="G57" i="3"/>
  <c r="G55" i="3"/>
  <c r="G54" i="3"/>
  <c r="G53" i="3"/>
  <c r="G52" i="3"/>
  <c r="G51" i="3"/>
  <c r="G50" i="3"/>
  <c r="G49" i="3"/>
  <c r="G48" i="3"/>
  <c r="G47" i="3"/>
  <c r="G46" i="3"/>
  <c r="G45" i="3"/>
  <c r="G44" i="3"/>
  <c r="G43" i="3"/>
  <c r="G42" i="3"/>
  <c r="G41" i="3"/>
  <c r="G40" i="3"/>
  <c r="G39" i="3"/>
  <c r="G38" i="3"/>
  <c r="G37" i="3"/>
  <c r="G36" i="3"/>
  <c r="G35" i="3"/>
  <c r="G34" i="3"/>
  <c r="G33" i="3"/>
  <c r="J33" i="3" s="1"/>
  <c r="G32" i="3"/>
  <c r="G31" i="3"/>
  <c r="G30" i="3"/>
  <c r="G29" i="3"/>
  <c r="G28" i="3"/>
  <c r="G27" i="3"/>
  <c r="J27" i="3" s="1"/>
  <c r="G26" i="3"/>
  <c r="G25" i="3"/>
  <c r="G24" i="3"/>
  <c r="G23" i="3"/>
  <c r="G19" i="3"/>
  <c r="G18" i="3"/>
  <c r="G17" i="3"/>
  <c r="G16" i="3"/>
  <c r="G15" i="3"/>
  <c r="G14" i="3"/>
  <c r="G13" i="3"/>
  <c r="G12" i="3"/>
  <c r="G11" i="3"/>
  <c r="G10" i="3"/>
  <c r="G9" i="3"/>
  <c r="G8" i="3"/>
  <c r="G7" i="3"/>
  <c r="G6" i="3"/>
  <c r="G4" i="3"/>
  <c r="D6" i="3"/>
  <c r="D7" i="3"/>
  <c r="D8" i="3"/>
  <c r="D9" i="3"/>
  <c r="D10" i="3"/>
  <c r="D11" i="3"/>
  <c r="D12" i="3"/>
  <c r="D13" i="3"/>
  <c r="D14" i="3"/>
  <c r="D15" i="3"/>
  <c r="D16" i="3"/>
  <c r="D17" i="3"/>
  <c r="D18" i="3"/>
  <c r="D19" i="3"/>
  <c r="D21" i="3"/>
  <c r="J21" i="3" s="1"/>
  <c r="D23" i="3"/>
  <c r="D24" i="3"/>
  <c r="D25" i="3"/>
  <c r="D26" i="3"/>
  <c r="D28" i="3"/>
  <c r="D29" i="3"/>
  <c r="D30" i="3"/>
  <c r="D31" i="3"/>
  <c r="D32" i="3"/>
  <c r="D34" i="3"/>
  <c r="D35" i="3"/>
  <c r="D36" i="3"/>
  <c r="D37" i="3"/>
  <c r="D38" i="3"/>
  <c r="D39" i="3"/>
  <c r="D40" i="3"/>
  <c r="D41" i="3"/>
  <c r="D42" i="3"/>
  <c r="D43" i="3"/>
  <c r="D44" i="3"/>
  <c r="D45" i="3"/>
  <c r="D46" i="3"/>
  <c r="D47" i="3"/>
  <c r="D48" i="3"/>
  <c r="D49" i="3"/>
  <c r="D50" i="3"/>
  <c r="D51" i="3"/>
  <c r="D52" i="3"/>
  <c r="D53" i="3"/>
  <c r="D54" i="3"/>
  <c r="D55" i="3"/>
  <c r="D56" i="3"/>
  <c r="J56" i="3" s="1"/>
  <c r="D57" i="3"/>
  <c r="D58" i="3"/>
  <c r="D59" i="3"/>
  <c r="D4" i="3"/>
  <c r="G6" i="2"/>
  <c r="G7" i="2"/>
  <c r="G8" i="2"/>
  <c r="G9" i="2"/>
  <c r="G10" i="2"/>
  <c r="G11" i="2"/>
  <c r="G12" i="2"/>
  <c r="G13" i="2"/>
  <c r="G14" i="2"/>
  <c r="G15" i="2"/>
  <c r="G16" i="2"/>
  <c r="G17" i="2"/>
  <c r="G18" i="2"/>
  <c r="G19" i="2"/>
  <c r="G23" i="2"/>
  <c r="G24" i="2"/>
  <c r="G25" i="2"/>
  <c r="G26" i="2"/>
  <c r="G28" i="2"/>
  <c r="J28" i="2" s="1"/>
  <c r="G29" i="2"/>
  <c r="J29" i="2" s="1"/>
  <c r="G30" i="2"/>
  <c r="J30" i="2" s="1"/>
  <c r="G31" i="2"/>
  <c r="J31" i="2" s="1"/>
  <c r="G32" i="2"/>
  <c r="J32" i="2" s="1"/>
  <c r="G33" i="2"/>
  <c r="J33" i="2" s="1"/>
  <c r="G34" i="2"/>
  <c r="G35" i="2"/>
  <c r="G36" i="2"/>
  <c r="G37" i="2"/>
  <c r="G38" i="2"/>
  <c r="G39" i="2"/>
  <c r="G40" i="2"/>
  <c r="G41" i="2"/>
  <c r="G42" i="2"/>
  <c r="G43" i="2"/>
  <c r="G44" i="2"/>
  <c r="G45" i="2"/>
  <c r="G46" i="2"/>
  <c r="G47" i="2"/>
  <c r="G48" i="2"/>
  <c r="G49" i="2"/>
  <c r="G50" i="2"/>
  <c r="G51" i="2"/>
  <c r="G52" i="2"/>
  <c r="G53" i="2"/>
  <c r="G54" i="2"/>
  <c r="G55" i="2"/>
  <c r="G57" i="2"/>
  <c r="G58" i="2"/>
  <c r="G59" i="2"/>
  <c r="G4" i="2"/>
  <c r="D6" i="2"/>
  <c r="D7" i="2"/>
  <c r="D8" i="2"/>
  <c r="D9" i="2"/>
  <c r="D10" i="2"/>
  <c r="D11" i="2"/>
  <c r="D12" i="2"/>
  <c r="D13" i="2"/>
  <c r="D14" i="2"/>
  <c r="D15" i="2"/>
  <c r="D16" i="2"/>
  <c r="D17" i="2"/>
  <c r="D18" i="2"/>
  <c r="D19" i="2"/>
  <c r="D23" i="2"/>
  <c r="D24" i="2"/>
  <c r="D25" i="2"/>
  <c r="D26" i="2"/>
  <c r="D34" i="2"/>
  <c r="D35" i="2"/>
  <c r="J35" i="2" s="1"/>
  <c r="D36" i="2"/>
  <c r="J36" i="2" s="1"/>
  <c r="D37" i="2"/>
  <c r="D38" i="2"/>
  <c r="J38" i="2" s="1"/>
  <c r="D39" i="2"/>
  <c r="D40" i="2"/>
  <c r="D41" i="2"/>
  <c r="D42" i="2"/>
  <c r="D43" i="2"/>
  <c r="D44" i="2"/>
  <c r="J44" i="2" s="1"/>
  <c r="D45" i="2"/>
  <c r="J45" i="2" s="1"/>
  <c r="D46" i="2"/>
  <c r="J46" i="2" s="1"/>
  <c r="D47" i="2"/>
  <c r="D48" i="2"/>
  <c r="J48" i="2" s="1"/>
  <c r="D49" i="2"/>
  <c r="D50" i="2"/>
  <c r="D51" i="2"/>
  <c r="J51" i="2" s="1"/>
  <c r="D52" i="2"/>
  <c r="J52" i="2" s="1"/>
  <c r="D53" i="2"/>
  <c r="J53" i="2" s="1"/>
  <c r="D54" i="2"/>
  <c r="J54" i="2" s="1"/>
  <c r="D55" i="2"/>
  <c r="D56" i="2"/>
  <c r="J56" i="2" s="1"/>
  <c r="D57" i="2"/>
  <c r="D58" i="2"/>
  <c r="D59" i="2"/>
  <c r="D4" i="2"/>
  <c r="J50" i="2" l="1"/>
  <c r="J34" i="2"/>
  <c r="J41" i="2"/>
  <c r="J42" i="2"/>
  <c r="J49" i="2"/>
  <c r="J39" i="2"/>
  <c r="J40" i="2"/>
  <c r="J47" i="2"/>
  <c r="J55" i="2"/>
  <c r="J43" i="2"/>
  <c r="J25" i="3"/>
  <c r="J18" i="4"/>
  <c r="J14" i="4"/>
  <c r="J10" i="4"/>
  <c r="J6" i="4"/>
  <c r="J17" i="4"/>
  <c r="J13" i="4"/>
  <c r="J9" i="4"/>
  <c r="J57" i="2"/>
  <c r="J26" i="2"/>
  <c r="J19" i="2"/>
  <c r="J15" i="2"/>
  <c r="J11" i="2"/>
  <c r="J7" i="2"/>
  <c r="G61" i="2"/>
  <c r="G60" i="2" s="1"/>
  <c r="J6" i="3"/>
  <c r="J10" i="3"/>
  <c r="J14" i="3"/>
  <c r="J18" i="3"/>
  <c r="J29" i="3"/>
  <c r="J37" i="3"/>
  <c r="J41" i="3"/>
  <c r="J45" i="3"/>
  <c r="J49" i="3"/>
  <c r="J53" i="3"/>
  <c r="J58" i="3"/>
  <c r="J34" i="3"/>
  <c r="J38" i="3"/>
  <c r="J42" i="3"/>
  <c r="J46" i="3"/>
  <c r="J50" i="3"/>
  <c r="J54" i="3"/>
  <c r="J23" i="3"/>
  <c r="J25" i="2"/>
  <c r="J18" i="2"/>
  <c r="J14" i="2"/>
  <c r="J10" i="2"/>
  <c r="J6" i="2"/>
  <c r="J59" i="2"/>
  <c r="J16" i="4"/>
  <c r="J12" i="4"/>
  <c r="J8" i="4"/>
  <c r="J15" i="4"/>
  <c r="J11" i="4"/>
  <c r="J7" i="4"/>
  <c r="J11" i="3"/>
  <c r="J19" i="3"/>
  <c r="J26" i="3"/>
  <c r="J8" i="3"/>
  <c r="J12" i="3"/>
  <c r="J16" i="3"/>
  <c r="J31" i="3"/>
  <c r="J35" i="3"/>
  <c r="J39" i="3"/>
  <c r="J43" i="3"/>
  <c r="J47" i="3"/>
  <c r="J51" i="3"/>
  <c r="J55" i="3"/>
  <c r="J7" i="3"/>
  <c r="J15" i="3"/>
  <c r="J30" i="3"/>
  <c r="J59" i="3"/>
  <c r="J9" i="3"/>
  <c r="J13" i="3"/>
  <c r="J17" i="3"/>
  <c r="J24" i="3"/>
  <c r="J28" i="3"/>
  <c r="J32" i="3"/>
  <c r="J36" i="3"/>
  <c r="J40" i="3"/>
  <c r="J44" i="3"/>
  <c r="J48" i="3"/>
  <c r="J52" i="3"/>
  <c r="J57" i="3"/>
  <c r="J24" i="2"/>
  <c r="J17" i="2"/>
  <c r="J13" i="2"/>
  <c r="J9" i="2"/>
  <c r="J37" i="2"/>
  <c r="J58" i="2"/>
  <c r="J23" i="2"/>
  <c r="J16" i="2"/>
  <c r="J12" i="2"/>
  <c r="J8" i="2"/>
  <c r="G61" i="4"/>
  <c r="G60" i="4" s="1"/>
  <c r="B61" i="1" l="1"/>
  <c r="B60" i="1" s="1"/>
  <c r="C61" i="1"/>
  <c r="C60" i="1" s="1"/>
  <c r="D61" i="1"/>
  <c r="D60" i="1" s="1"/>
  <c r="F61" i="1"/>
  <c r="F60" i="1" s="1"/>
  <c r="G61" i="1"/>
  <c r="G60" i="1" s="1"/>
  <c r="J61" i="1" l="1"/>
  <c r="H60" i="1"/>
  <c r="H61" i="1"/>
  <c r="I60" i="1"/>
  <c r="I61" i="1"/>
  <c r="D63" i="1"/>
  <c r="G63" i="1"/>
  <c r="J60" i="1" l="1"/>
  <c r="H63" i="1"/>
  <c r="F61" i="4"/>
  <c r="F60" i="4" s="1"/>
  <c r="E61" i="4"/>
  <c r="E60" i="4" s="1"/>
  <c r="C61" i="4"/>
  <c r="C60" i="4" s="1"/>
  <c r="B61" i="4"/>
  <c r="B60" i="4" s="1"/>
  <c r="D61" i="4"/>
  <c r="D60" i="4" s="1"/>
  <c r="F61" i="3"/>
  <c r="F60" i="3" s="1"/>
  <c r="E61" i="3"/>
  <c r="E60" i="3" s="1"/>
  <c r="C61" i="3"/>
  <c r="C60" i="3" s="1"/>
  <c r="B61" i="3"/>
  <c r="B60" i="3" s="1"/>
  <c r="F61" i="2"/>
  <c r="F60" i="2" s="1"/>
  <c r="E61" i="2"/>
  <c r="E60" i="2" s="1"/>
  <c r="C61" i="2"/>
  <c r="C60" i="2" s="1"/>
  <c r="B61" i="2"/>
  <c r="B60" i="2" s="1"/>
  <c r="I60" i="4" l="1"/>
  <c r="I61" i="4"/>
  <c r="J61" i="4"/>
  <c r="H61" i="4"/>
  <c r="I60" i="3"/>
  <c r="I61" i="3"/>
  <c r="H61" i="3"/>
  <c r="I61" i="2"/>
  <c r="H61" i="2"/>
  <c r="D61" i="3"/>
  <c r="D60" i="3" s="1"/>
  <c r="G61" i="3"/>
  <c r="G60" i="3" s="1"/>
  <c r="D61" i="2"/>
  <c r="D60" i="2" s="1"/>
  <c r="H60" i="4" l="1"/>
  <c r="H60" i="3"/>
  <c r="J61" i="3"/>
  <c r="H60" i="2"/>
  <c r="I60" i="2"/>
  <c r="J61" i="2"/>
  <c r="J60" i="4"/>
  <c r="G65" i="2"/>
  <c r="J60" i="3" l="1"/>
  <c r="J60" i="2"/>
  <c r="D65" i="2"/>
  <c r="H65" i="2" s="1"/>
</calcChain>
</file>

<file path=xl/sharedStrings.xml><?xml version="1.0" encoding="utf-8"?>
<sst xmlns="http://schemas.openxmlformats.org/spreadsheetml/2006/main" count="303" uniqueCount="78">
  <si>
    <t xml:space="preserve">   TÜM UÇAK TRAFİĞİ</t>
  </si>
  <si>
    <t xml:space="preserve">Havalimanları </t>
  </si>
  <si>
    <t>İç Hat</t>
  </si>
  <si>
    <t>Dış Hat</t>
  </si>
  <si>
    <t>Toplam</t>
  </si>
  <si>
    <t>İstanbul Atatürk</t>
  </si>
  <si>
    <t>Ankara Esenboğa</t>
  </si>
  <si>
    <t>İzmir Adnan Menderes</t>
  </si>
  <si>
    <t>Antalya</t>
  </si>
  <si>
    <t>Muğla Dalaman</t>
  </si>
  <si>
    <t>Muğla Milas-Bodrum</t>
  </si>
  <si>
    <t>Adana</t>
  </si>
  <si>
    <t>Trabzon</t>
  </si>
  <si>
    <t>Erzurum</t>
  </si>
  <si>
    <t>Gaziantep</t>
  </si>
  <si>
    <t>Adıyaman</t>
  </si>
  <si>
    <t>Ağrı Ahmed-i Hani</t>
  </si>
  <si>
    <t>Amasya Merzifon</t>
  </si>
  <si>
    <t>Balıkesir Koca Seyit</t>
  </si>
  <si>
    <t>Balıkesir Merkez</t>
  </si>
  <si>
    <t>Batman</t>
  </si>
  <si>
    <t>Bingöl</t>
  </si>
  <si>
    <t>Bursa Yenişehir</t>
  </si>
  <si>
    <t>Çanakkale</t>
  </si>
  <si>
    <t>Çanakkale Gökçeada</t>
  </si>
  <si>
    <t>Denizli Çardak</t>
  </si>
  <si>
    <t>Diyarbakır</t>
  </si>
  <si>
    <t>Elazığ</t>
  </si>
  <si>
    <t>Erzincan</t>
  </si>
  <si>
    <t>Hatay</t>
  </si>
  <si>
    <t>Isparta Süleyman Demirel</t>
  </si>
  <si>
    <t>Kahramanmaraş</t>
  </si>
  <si>
    <t>Kars Harakani</t>
  </si>
  <si>
    <t>Kastamonu</t>
  </si>
  <si>
    <t>Kayseri</t>
  </si>
  <si>
    <t>Kocaeli Cengiz Topel</t>
  </si>
  <si>
    <t>Konya</t>
  </si>
  <si>
    <t>Malatya</t>
  </si>
  <si>
    <t>Mardin</t>
  </si>
  <si>
    <t>Kapadokya</t>
  </si>
  <si>
    <t>Ordu-Giresun</t>
  </si>
  <si>
    <t>Samsun Çarşamba</t>
  </si>
  <si>
    <t>Siirt</t>
  </si>
  <si>
    <t>Sinop</t>
  </si>
  <si>
    <t>Sivas Nuri Demirağ</t>
  </si>
  <si>
    <t>Şanlıurfa Gap</t>
  </si>
  <si>
    <t>Şırnak Şerafettin Elçi</t>
  </si>
  <si>
    <t>Tokat</t>
  </si>
  <si>
    <t>Uşak</t>
  </si>
  <si>
    <t>Van Ferit Melen</t>
  </si>
  <si>
    <t>DHMİ TOPLAMI</t>
  </si>
  <si>
    <t>TÜRKİYE GENELİ</t>
  </si>
  <si>
    <t>OVERFLIGHT</t>
  </si>
  <si>
    <t>TÜRKİYE GENELİ OVERFLIGHT DAHİL</t>
  </si>
  <si>
    <t>İstanbul Sabiha Gökçen(*)</t>
  </si>
  <si>
    <t>Gazipaşa Alanya(*)</t>
  </si>
  <si>
    <t>Aydın Çıldır(*)</t>
  </si>
  <si>
    <t>Eskişehir Hasan Polatkan(*)</t>
  </si>
  <si>
    <t>Zafer(*)</t>
  </si>
  <si>
    <t>Zonguldak Çaycuma(*)</t>
  </si>
  <si>
    <t>YOLCU TRAFİĞİ (Gelen-Giden)</t>
  </si>
  <si>
    <t>DHMİ DİREKT TRANSİT</t>
  </si>
  <si>
    <t>DİĞER DİREKT TRANSİT</t>
  </si>
  <si>
    <t>TÜRKİYE GENELİ DİREKT TRANSİT</t>
  </si>
  <si>
    <t>TÜRKİYE GENELİ DİREKT TRANSİT DAHİL</t>
  </si>
  <si>
    <t xml:space="preserve">   TİCARİ  UÇAK TRAFİĞİ</t>
  </si>
  <si>
    <t>YÜK TRAFİĞİ ( Bagaj+Kargo+Posta) (TON)</t>
  </si>
  <si>
    <t xml:space="preserve"> </t>
  </si>
  <si>
    <t>Iğdır Şehit Bülent Aydın</t>
  </si>
  <si>
    <t>Hakkari Yüksekova Selahaddin Eyyubi</t>
  </si>
  <si>
    <t>İstanbul(*)</t>
  </si>
  <si>
    <t xml:space="preserve">Muş Sultan Alparslan </t>
  </si>
  <si>
    <t>Tekirdağ Çorlu Atatürk</t>
  </si>
  <si>
    <t>(*)İşaretli havalimanlarından  Zonguldak Çaycuma,Gazipaşa Alanya,Zafer ve Aydın Çıldır Havalimanları DHMİ denetimli özel şirket tarafından işletilmektedir. İstanbul Sabiha Gökçen Havalimanı Savunma Sanayii Başkanlığı denetiminde özel şirket tarafından,Eskişehir Hasan Polatkan Havalimanı, Eskişehir Teknik Üniversitesi tarafından, İstanbul Havalimanı DHMİ denetimi ve gözetimi altında özel şirket tarafından işletilmekte olduğundan DHMİ toplamında hariç tutulmuştur.</t>
  </si>
  <si>
    <t>(**) Yıl içerisinde geçmiş aylarda yapılan revizeler mevcut ay verilerine yansıtılmıştır.</t>
  </si>
  <si>
    <t>2020 YILI OCAK SONU
(Kesin Olmayan)</t>
  </si>
  <si>
    <t>2019 YILI OCAK SONU
(Kesin Olmayan)</t>
  </si>
  <si>
    <t xml:space="preserve"> 2020/2019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</si>
</sst>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_-* #,##0.00\ _T_L_-;\-* #,##0.00\ _T_L_-;_-* &quot;-&quot;??\ _T_L_-;_-@_-"/>
    <numFmt numFmtId="165" formatCode="_-* #,##0\ _T_L_-;\-* #,##0\ _T_L_-;_-* &quot;-&quot;??\ _T_L_-;_-@_-"/>
    <numFmt numFmtId="166" formatCode="#,##0.0"/>
    <numFmt numFmtId="167" formatCode="#,##0_ ;\-#,##0\ "/>
    <numFmt numFmtId="168" formatCode="0.0"/>
  </numFmts>
  <fonts count="12" x14ac:knownFonts="1">
    <font>
      <sz val="11"/>
      <color theme="1"/>
      <name val="Calibri"/>
      <family val="2"/>
      <charset val="162"/>
      <scheme val="minor"/>
    </font>
    <font>
      <sz val="11"/>
      <color theme="0"/>
      <name val="Calibri"/>
      <family val="2"/>
      <charset val="162"/>
      <scheme val="minor"/>
    </font>
    <font>
      <b/>
      <sz val="11"/>
      <color theme="1"/>
      <name val="Tahoma"/>
      <family val="2"/>
      <charset val="162"/>
    </font>
    <font>
      <b/>
      <sz val="11"/>
      <color indexed="9"/>
      <name val="Tahoma"/>
      <family val="2"/>
      <charset val="162"/>
    </font>
    <font>
      <b/>
      <sz val="10"/>
      <color indexed="9"/>
      <name val="Tahoma"/>
      <family val="2"/>
      <charset val="162"/>
    </font>
    <font>
      <sz val="10"/>
      <name val="Arial Tur"/>
      <charset val="162"/>
    </font>
    <font>
      <b/>
      <sz val="8"/>
      <color indexed="8"/>
      <name val="Tahoma"/>
      <family val="2"/>
      <charset val="162"/>
    </font>
    <font>
      <b/>
      <sz val="9.5"/>
      <color indexed="8"/>
      <name val="Tahoma"/>
      <family val="2"/>
      <charset val="162"/>
    </font>
    <font>
      <b/>
      <sz val="9.5"/>
      <color indexed="10"/>
      <name val="Tahoma"/>
      <family val="2"/>
      <charset val="162"/>
    </font>
    <font>
      <b/>
      <sz val="10"/>
      <color theme="0"/>
      <name val="Tahoma"/>
      <family val="2"/>
      <charset val="162"/>
    </font>
    <font>
      <b/>
      <sz val="9.5"/>
      <color indexed="9"/>
      <name val="Tahoma"/>
      <family val="2"/>
      <charset val="162"/>
    </font>
    <font>
      <b/>
      <sz val="9.5"/>
      <color theme="0"/>
      <name val="Tahoma"/>
      <family val="2"/>
      <charset val="162"/>
    </font>
  </fonts>
  <fills count="12">
    <fill>
      <patternFill patternType="none"/>
    </fill>
    <fill>
      <patternFill patternType="gray125"/>
    </fill>
    <fill>
      <patternFill patternType="solid">
        <fgColor theme="4"/>
      </patternFill>
    </fill>
    <fill>
      <patternFill patternType="solid">
        <fgColor theme="7"/>
      </patternFill>
    </fill>
    <fill>
      <patternFill patternType="solid">
        <fgColor theme="6" tint="0.39997558519241921"/>
        <bgColor indexed="64"/>
      </patternFill>
    </fill>
    <fill>
      <patternFill patternType="solid">
        <fgColor rgb="FFC00000"/>
        <bgColor indexed="64"/>
      </patternFill>
    </fill>
    <fill>
      <patternFill patternType="solid">
        <fgColor theme="0"/>
        <bgColor indexed="64"/>
      </patternFill>
    </fill>
    <fill>
      <patternFill patternType="solid">
        <fgColor theme="0"/>
        <bgColor indexed="31"/>
      </patternFill>
    </fill>
    <fill>
      <patternFill patternType="solid">
        <fgColor theme="6" tint="-0.499984740745262"/>
        <bgColor indexed="31"/>
      </patternFill>
    </fill>
    <fill>
      <patternFill patternType="solid">
        <fgColor theme="6" tint="-0.499984740745262"/>
        <bgColor indexed="64"/>
      </patternFill>
    </fill>
    <fill>
      <patternFill patternType="solid">
        <fgColor rgb="FFC00000"/>
        <bgColor indexed="9"/>
      </patternFill>
    </fill>
    <fill>
      <patternFill patternType="solid">
        <fgColor theme="3" tint="-0.499984740745262"/>
        <bgColor indexed="64"/>
      </patternFill>
    </fill>
  </fills>
  <borders count="14">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6">
    <xf numFmtId="0" fontId="0" fillId="0" borderId="0"/>
    <xf numFmtId="0" fontId="1" fillId="2" borderId="0" applyNumberFormat="0" applyBorder="0" applyAlignment="0" applyProtection="0"/>
    <xf numFmtId="0" fontId="1" fillId="3" borderId="0" applyNumberFormat="0" applyBorder="0" applyAlignment="0" applyProtection="0"/>
    <xf numFmtId="164" fontId="5" fillId="0" borderId="0" applyFont="0" applyFill="0" applyBorder="0" applyAlignment="0" applyProtection="0"/>
    <xf numFmtId="9" fontId="5" fillId="0" borderId="0" applyFont="0" applyFill="0" applyBorder="0" applyAlignment="0" applyProtection="0"/>
    <xf numFmtId="0" fontId="5" fillId="0" borderId="0"/>
  </cellStyleXfs>
  <cellXfs count="69">
    <xf numFmtId="0" fontId="0" fillId="0" borderId="0" xfId="0"/>
    <xf numFmtId="2" fontId="4" fillId="5" borderId="7" xfId="1" applyNumberFormat="1" applyFont="1" applyFill="1" applyBorder="1" applyAlignment="1">
      <alignment horizontal="right" vertical="center"/>
    </xf>
    <xf numFmtId="2" fontId="4" fillId="5" borderId="8" xfId="1" applyNumberFormat="1" applyFont="1" applyFill="1" applyBorder="1" applyAlignment="1">
      <alignment horizontal="right" vertical="center"/>
    </xf>
    <xf numFmtId="3" fontId="7" fillId="6" borderId="0" xfId="3" applyNumberFormat="1" applyFont="1" applyFill="1" applyBorder="1" applyAlignment="1">
      <alignment horizontal="right" vertical="center"/>
    </xf>
    <xf numFmtId="3" fontId="8" fillId="6" borderId="0" xfId="3" applyNumberFormat="1" applyFont="1" applyFill="1" applyBorder="1" applyAlignment="1">
      <alignment horizontal="right" vertical="center"/>
    </xf>
    <xf numFmtId="3" fontId="8" fillId="6" borderId="5" xfId="3" applyNumberFormat="1" applyFont="1" applyFill="1" applyBorder="1" applyAlignment="1">
      <alignment horizontal="right" vertical="center"/>
    </xf>
    <xf numFmtId="165" fontId="6" fillId="4" borderId="4" xfId="3" applyNumberFormat="1" applyFont="1" applyFill="1" applyBorder="1" applyAlignment="1">
      <alignment horizontal="left"/>
    </xf>
    <xf numFmtId="3" fontId="7" fillId="4" borderId="0" xfId="3" applyNumberFormat="1" applyFont="1" applyFill="1" applyBorder="1" applyAlignment="1">
      <alignment horizontal="right" vertical="center"/>
    </xf>
    <xf numFmtId="3" fontId="8" fillId="4" borderId="0" xfId="3" applyNumberFormat="1" applyFont="1" applyFill="1" applyBorder="1" applyAlignment="1">
      <alignment horizontal="right" vertical="center"/>
    </xf>
    <xf numFmtId="3" fontId="8" fillId="4" borderId="5" xfId="3" applyNumberFormat="1" applyFont="1" applyFill="1" applyBorder="1" applyAlignment="1">
      <alignment horizontal="right" vertical="center"/>
    </xf>
    <xf numFmtId="165" fontId="6" fillId="7" borderId="4" xfId="3" applyNumberFormat="1" applyFont="1" applyFill="1" applyBorder="1" applyAlignment="1">
      <alignment horizontal="left"/>
    </xf>
    <xf numFmtId="0" fontId="9" fillId="8" borderId="4" xfId="3" applyNumberFormat="1" applyFont="1" applyFill="1" applyBorder="1" applyAlignment="1">
      <alignment horizontal="left" vertical="center"/>
    </xf>
    <xf numFmtId="3" fontId="10" fillId="9" borderId="0" xfId="3" applyNumberFormat="1" applyFont="1" applyFill="1" applyBorder="1" applyAlignment="1">
      <alignment horizontal="right" vertical="center"/>
    </xf>
    <xf numFmtId="166" fontId="10" fillId="9" borderId="0" xfId="4" applyNumberFormat="1" applyFont="1" applyFill="1" applyBorder="1" applyAlignment="1">
      <alignment horizontal="right" vertical="center"/>
    </xf>
    <xf numFmtId="0" fontId="4" fillId="10" borderId="4" xfId="3" applyNumberFormat="1" applyFont="1" applyFill="1" applyBorder="1" applyAlignment="1">
      <alignment horizontal="left" vertical="center"/>
    </xf>
    <xf numFmtId="3" fontId="10" fillId="5" borderId="0" xfId="3" applyNumberFormat="1" applyFont="1" applyFill="1" applyBorder="1" applyAlignment="1">
      <alignment horizontal="right" vertical="center"/>
    </xf>
    <xf numFmtId="166" fontId="10" fillId="5" borderId="0" xfId="4" applyNumberFormat="1" applyFont="1" applyFill="1" applyBorder="1" applyAlignment="1">
      <alignment horizontal="right" vertical="center"/>
    </xf>
    <xf numFmtId="166" fontId="10" fillId="5" borderId="5" xfId="4" applyNumberFormat="1" applyFont="1" applyFill="1" applyBorder="1" applyAlignment="1">
      <alignment horizontal="right" vertical="center"/>
    </xf>
    <xf numFmtId="0" fontId="4" fillId="11" borderId="9" xfId="1" applyNumberFormat="1" applyFont="1" applyFill="1" applyBorder="1" applyAlignment="1">
      <alignment horizontal="left" vertical="center"/>
    </xf>
    <xf numFmtId="167" fontId="10" fillId="11" borderId="0" xfId="2" applyNumberFormat="1" applyFont="1" applyFill="1" applyBorder="1" applyAlignment="1">
      <alignment vertical="center"/>
    </xf>
    <xf numFmtId="0" fontId="4" fillId="10" borderId="9" xfId="5" applyNumberFormat="1" applyFont="1" applyFill="1" applyBorder="1" applyAlignment="1">
      <alignment horizontal="left" vertical="center"/>
    </xf>
    <xf numFmtId="3" fontId="10" fillId="5" borderId="12" xfId="5" applyNumberFormat="1" applyFont="1" applyFill="1" applyBorder="1" applyAlignment="1"/>
    <xf numFmtId="3" fontId="4" fillId="9" borderId="0" xfId="3" applyNumberFormat="1" applyFont="1" applyFill="1" applyBorder="1" applyAlignment="1">
      <alignment horizontal="right" vertical="center"/>
    </xf>
    <xf numFmtId="166" fontId="4" fillId="9" borderId="0" xfId="4" applyNumberFormat="1" applyFont="1" applyFill="1" applyBorder="1" applyAlignment="1">
      <alignment horizontal="right" vertical="center"/>
    </xf>
    <xf numFmtId="3" fontId="4" fillId="5" borderId="0" xfId="3" applyNumberFormat="1" applyFont="1" applyFill="1" applyBorder="1" applyAlignment="1">
      <alignment horizontal="right" vertical="center"/>
    </xf>
    <xf numFmtId="166" fontId="4" fillId="5" borderId="0" xfId="4" applyNumberFormat="1" applyFont="1" applyFill="1" applyBorder="1" applyAlignment="1">
      <alignment horizontal="right" vertical="center"/>
    </xf>
    <xf numFmtId="165" fontId="10" fillId="4" borderId="4" xfId="2" applyNumberFormat="1" applyFont="1" applyFill="1" applyBorder="1" applyAlignment="1">
      <alignment vertical="center"/>
    </xf>
    <xf numFmtId="165" fontId="10" fillId="4" borderId="0" xfId="2" applyNumberFormat="1" applyFont="1" applyFill="1" applyBorder="1" applyAlignment="1">
      <alignment vertical="center"/>
    </xf>
    <xf numFmtId="165" fontId="10" fillId="4" borderId="5" xfId="2" applyNumberFormat="1" applyFont="1" applyFill="1" applyBorder="1" applyAlignment="1">
      <alignment vertical="center"/>
    </xf>
    <xf numFmtId="165" fontId="10" fillId="4" borderId="9" xfId="2" applyNumberFormat="1" applyFont="1" applyFill="1" applyBorder="1" applyAlignment="1">
      <alignment vertical="center"/>
    </xf>
    <xf numFmtId="165" fontId="10" fillId="4" borderId="10" xfId="2" applyNumberFormat="1" applyFont="1" applyFill="1" applyBorder="1" applyAlignment="1">
      <alignment vertical="center"/>
    </xf>
    <xf numFmtId="165" fontId="10" fillId="4" borderId="11" xfId="2" applyNumberFormat="1" applyFont="1" applyFill="1" applyBorder="1" applyAlignment="1">
      <alignment vertical="center"/>
    </xf>
    <xf numFmtId="3" fontId="11" fillId="9" borderId="0" xfId="3" applyNumberFormat="1" applyFont="1" applyFill="1" applyBorder="1" applyAlignment="1">
      <alignment horizontal="right" vertical="center"/>
    </xf>
    <xf numFmtId="3" fontId="10" fillId="5" borderId="12" xfId="5" applyNumberFormat="1" applyFont="1" applyFill="1" applyBorder="1" applyAlignment="1">
      <alignment horizontal="right"/>
    </xf>
    <xf numFmtId="3" fontId="10" fillId="5" borderId="2" xfId="3" applyNumberFormat="1" applyFont="1" applyFill="1" applyBorder="1" applyAlignment="1">
      <alignment horizontal="right" vertical="center"/>
    </xf>
    <xf numFmtId="166" fontId="10" fillId="9" borderId="5" xfId="4" applyNumberFormat="1" applyFont="1" applyFill="1" applyBorder="1" applyAlignment="1">
      <alignment horizontal="right" vertical="center"/>
    </xf>
    <xf numFmtId="0" fontId="0" fillId="0" borderId="0" xfId="0" applyBorder="1"/>
    <xf numFmtId="0" fontId="0" fillId="0" borderId="4" xfId="0" applyBorder="1"/>
    <xf numFmtId="1" fontId="0" fillId="0" borderId="0" xfId="0" applyNumberFormat="1"/>
    <xf numFmtId="166" fontId="8" fillId="4" borderId="0" xfId="3" applyNumberFormat="1" applyFont="1" applyFill="1" applyBorder="1" applyAlignment="1">
      <alignment horizontal="right" vertical="center"/>
    </xf>
    <xf numFmtId="168" fontId="0" fillId="0" borderId="0" xfId="0" applyNumberFormat="1"/>
    <xf numFmtId="166" fontId="8" fillId="6" borderId="0" xfId="3" applyNumberFormat="1" applyFont="1" applyFill="1" applyBorder="1" applyAlignment="1">
      <alignment horizontal="right" vertical="center"/>
    </xf>
    <xf numFmtId="166" fontId="8" fillId="4" borderId="5" xfId="3" applyNumberFormat="1" applyFont="1" applyFill="1" applyBorder="1" applyAlignment="1">
      <alignment horizontal="right" vertical="center"/>
    </xf>
    <xf numFmtId="0" fontId="0" fillId="0" borderId="0" xfId="0" applyAlignment="1">
      <alignment vertical="center"/>
    </xf>
    <xf numFmtId="4" fontId="8" fillId="6" borderId="0" xfId="3" applyNumberFormat="1" applyFont="1" applyFill="1" applyBorder="1" applyAlignment="1">
      <alignment horizontal="right" vertical="center"/>
    </xf>
    <xf numFmtId="4" fontId="8" fillId="6" borderId="5" xfId="3" applyNumberFormat="1" applyFont="1" applyFill="1" applyBorder="1" applyAlignment="1">
      <alignment horizontal="right" vertical="center"/>
    </xf>
    <xf numFmtId="165" fontId="10" fillId="4" borderId="4" xfId="2" applyNumberFormat="1" applyFont="1" applyFill="1" applyBorder="1" applyAlignment="1">
      <alignment horizontal="center" vertical="center"/>
    </xf>
    <xf numFmtId="165" fontId="10" fillId="4" borderId="0" xfId="2" applyNumberFormat="1" applyFont="1" applyFill="1" applyBorder="1" applyAlignment="1">
      <alignment horizontal="center" vertical="center"/>
    </xf>
    <xf numFmtId="165" fontId="10" fillId="4" borderId="5" xfId="2" applyNumberFormat="1" applyFont="1" applyFill="1" applyBorder="1" applyAlignment="1">
      <alignment horizontal="center" vertical="center"/>
    </xf>
    <xf numFmtId="165" fontId="10" fillId="4" borderId="9" xfId="2" applyNumberFormat="1" applyFont="1" applyFill="1" applyBorder="1" applyAlignment="1">
      <alignment horizontal="center" vertical="center"/>
    </xf>
    <xf numFmtId="165" fontId="10" fillId="4" borderId="10" xfId="2" applyNumberFormat="1" applyFont="1" applyFill="1" applyBorder="1" applyAlignment="1">
      <alignment horizontal="center" vertical="center"/>
    </xf>
    <xf numFmtId="165" fontId="10" fillId="4" borderId="11" xfId="2" applyNumberFormat="1" applyFont="1" applyFill="1" applyBorder="1" applyAlignment="1">
      <alignment horizontal="center" vertical="center"/>
    </xf>
    <xf numFmtId="0" fontId="0" fillId="0" borderId="2" xfId="0" applyBorder="1" applyAlignment="1">
      <alignment horizontal="left" wrapText="1"/>
    </xf>
    <xf numFmtId="165" fontId="2" fillId="4" borderId="1" xfId="1" applyNumberFormat="1" applyFont="1" applyFill="1" applyBorder="1" applyAlignment="1">
      <alignment horizontal="center" vertical="center"/>
    </xf>
    <xf numFmtId="165" fontId="2" fillId="4" borderId="2" xfId="1" applyNumberFormat="1" applyFont="1" applyFill="1" applyBorder="1" applyAlignment="1">
      <alignment horizontal="center" vertical="center"/>
    </xf>
    <xf numFmtId="165" fontId="2" fillId="4" borderId="3" xfId="1" applyNumberFormat="1" applyFont="1" applyFill="1" applyBorder="1" applyAlignment="1">
      <alignment horizontal="center" vertical="center"/>
    </xf>
    <xf numFmtId="165" fontId="3" fillId="5" borderId="4" xfId="1" applyNumberFormat="1" applyFont="1" applyFill="1" applyBorder="1" applyAlignment="1">
      <alignment horizontal="left" vertical="center"/>
    </xf>
    <xf numFmtId="165" fontId="3" fillId="5" borderId="6" xfId="1" applyNumberFormat="1" applyFont="1" applyFill="1" applyBorder="1" applyAlignment="1">
      <alignment horizontal="left" vertical="center"/>
    </xf>
    <xf numFmtId="0" fontId="4" fillId="5" borderId="0" xfId="1" applyFont="1" applyFill="1" applyBorder="1" applyAlignment="1" applyProtection="1">
      <alignment horizontal="center" vertical="center" wrapText="1"/>
    </xf>
    <xf numFmtId="0" fontId="4" fillId="5" borderId="0" xfId="1" applyFont="1" applyFill="1" applyBorder="1" applyAlignment="1" applyProtection="1">
      <alignment horizontal="center" vertical="center"/>
    </xf>
    <xf numFmtId="0" fontId="4" fillId="5" borderId="5" xfId="1" applyFont="1" applyFill="1" applyBorder="1" applyAlignment="1" applyProtection="1">
      <alignment horizontal="center" vertical="center"/>
    </xf>
    <xf numFmtId="166" fontId="10" fillId="11" borderId="10" xfId="2" applyNumberFormat="1" applyFont="1" applyFill="1" applyBorder="1" applyAlignment="1">
      <alignment horizontal="right" vertical="center"/>
    </xf>
    <xf numFmtId="166" fontId="10" fillId="11" borderId="11" xfId="2" applyNumberFormat="1" applyFont="1" applyFill="1" applyBorder="1" applyAlignment="1">
      <alignment horizontal="right" vertical="center"/>
    </xf>
    <xf numFmtId="166" fontId="10" fillId="5" borderId="2" xfId="4" applyNumberFormat="1" applyFont="1" applyFill="1" applyBorder="1" applyAlignment="1">
      <alignment horizontal="right" vertical="center"/>
    </xf>
    <xf numFmtId="166" fontId="10" fillId="5" borderId="3" xfId="4" applyNumberFormat="1" applyFont="1" applyFill="1" applyBorder="1" applyAlignment="1">
      <alignment horizontal="right" vertical="center"/>
    </xf>
    <xf numFmtId="166" fontId="10" fillId="5" borderId="12" xfId="5" applyNumberFormat="1" applyFont="1" applyFill="1" applyBorder="1" applyAlignment="1">
      <alignment horizontal="right"/>
    </xf>
    <xf numFmtId="166" fontId="10" fillId="5" borderId="13" xfId="5" applyNumberFormat="1" applyFont="1" applyFill="1" applyBorder="1" applyAlignment="1">
      <alignment horizontal="right"/>
    </xf>
    <xf numFmtId="165" fontId="3" fillId="5" borderId="4" xfId="1" applyNumberFormat="1" applyFont="1" applyFill="1" applyBorder="1" applyAlignment="1">
      <alignment horizontal="center" vertical="center"/>
    </xf>
    <xf numFmtId="165" fontId="3" fillId="5" borderId="6" xfId="1" applyNumberFormat="1" applyFont="1" applyFill="1" applyBorder="1" applyAlignment="1">
      <alignment horizontal="center" vertical="center"/>
    </xf>
  </cellXfs>
  <cellStyles count="6">
    <cellStyle name="Binlik Ayracı 2" xfId="3"/>
    <cellStyle name="Normal" xfId="0" builtinId="0"/>
    <cellStyle name="Normal 2" xfId="5"/>
    <cellStyle name="Vurgu1" xfId="1" builtinId="29"/>
    <cellStyle name="Vurgu4" xfId="2" builtinId="41"/>
    <cellStyle name="Yüzde 2" xfId="4"/>
  </cellStyles>
  <dxfs count="27">
    <dxf>
      <numFmt numFmtId="169" formatCode="0;;;@"/>
    </dxf>
    <dxf>
      <numFmt numFmtId="169" formatCode="0;;;@"/>
    </dxf>
    <dxf>
      <numFmt numFmtId="169" formatCode="0;;;@"/>
    </dxf>
    <dxf>
      <numFmt numFmtId="169" formatCode="0;;;@"/>
    </dxf>
    <dxf>
      <numFmt numFmtId="169" formatCode="0;;;@"/>
    </dxf>
    <dxf>
      <numFmt numFmtId="169" formatCode="0;;;@"/>
    </dxf>
    <dxf>
      <numFmt numFmtId="169" formatCode="0;;;@"/>
    </dxf>
    <dxf>
      <numFmt numFmtId="169" formatCode="0;;;@"/>
    </dxf>
    <dxf>
      <numFmt numFmtId="169" formatCode="0;;;@"/>
    </dxf>
    <dxf>
      <numFmt numFmtId="169" formatCode="0;;;@"/>
    </dxf>
    <dxf>
      <numFmt numFmtId="169" formatCode="0;;;@"/>
    </dxf>
    <dxf>
      <numFmt numFmtId="169" formatCode="0;;;@"/>
    </dxf>
    <dxf>
      <numFmt numFmtId="169" formatCode="0;;;@"/>
    </dxf>
    <dxf>
      <numFmt numFmtId="169" formatCode="0;;;@"/>
    </dxf>
    <dxf>
      <numFmt numFmtId="169" formatCode="0;;;@"/>
    </dxf>
    <dxf>
      <numFmt numFmtId="169" formatCode="0;;;@"/>
    </dxf>
    <dxf>
      <numFmt numFmtId="169" formatCode="0;;;@"/>
    </dxf>
    <dxf>
      <numFmt numFmtId="169" formatCode="0;;;@"/>
    </dxf>
    <dxf>
      <numFmt numFmtId="169" formatCode="0;;;@"/>
    </dxf>
    <dxf>
      <numFmt numFmtId="169" formatCode="0;;;@"/>
    </dxf>
    <dxf>
      <numFmt numFmtId="169" formatCode="0;;;@"/>
    </dxf>
    <dxf>
      <numFmt numFmtId="169" formatCode="0;;;@"/>
    </dxf>
    <dxf>
      <numFmt numFmtId="169" formatCode="0;;;@"/>
    </dxf>
    <dxf>
      <numFmt numFmtId="169" formatCode="0;;;@"/>
    </dxf>
    <dxf>
      <numFmt numFmtId="169" formatCode="0;;;@"/>
    </dxf>
    <dxf>
      <numFmt numFmtId="169" formatCode="0;;;@"/>
    </dxf>
    <dxf>
      <numFmt numFmtId="169"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eması">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71"/>
  <sheetViews>
    <sheetView tabSelected="1" zoomScale="80" zoomScaleNormal="80" workbookViewId="0">
      <selection activeCell="B60" sqref="B60:G63"/>
    </sheetView>
  </sheetViews>
  <sheetFormatPr defaultRowHeight="15" x14ac:dyDescent="0.25"/>
  <cols>
    <col min="1" max="1" width="36.7109375" bestFit="1" customWidth="1"/>
    <col min="2" max="10" width="14.28515625" customWidth="1"/>
  </cols>
  <sheetData>
    <row r="1" spans="1:11" ht="22.5" customHeight="1" x14ac:dyDescent="0.25">
      <c r="A1" s="53" t="s">
        <v>0</v>
      </c>
      <c r="B1" s="54"/>
      <c r="C1" s="54"/>
      <c r="D1" s="54"/>
      <c r="E1" s="54"/>
      <c r="F1" s="54"/>
      <c r="G1" s="54"/>
      <c r="H1" s="54"/>
      <c r="I1" s="54"/>
      <c r="J1" s="55"/>
    </row>
    <row r="2" spans="1:11" ht="27" customHeight="1" x14ac:dyDescent="0.25">
      <c r="A2" s="56" t="s">
        <v>1</v>
      </c>
      <c r="B2" s="58" t="s">
        <v>76</v>
      </c>
      <c r="C2" s="58"/>
      <c r="D2" s="58"/>
      <c r="E2" s="58" t="s">
        <v>75</v>
      </c>
      <c r="F2" s="58"/>
      <c r="G2" s="58"/>
      <c r="H2" s="59" t="s">
        <v>77</v>
      </c>
      <c r="I2" s="59"/>
      <c r="J2" s="60"/>
    </row>
    <row r="3" spans="1:11" x14ac:dyDescent="0.25">
      <c r="A3" s="57"/>
      <c r="B3" s="1" t="s">
        <v>2</v>
      </c>
      <c r="C3" s="1" t="s">
        <v>3</v>
      </c>
      <c r="D3" s="1" t="s">
        <v>4</v>
      </c>
      <c r="E3" s="1" t="s">
        <v>2</v>
      </c>
      <c r="F3" s="1" t="s">
        <v>3</v>
      </c>
      <c r="G3" s="1" t="s">
        <v>4</v>
      </c>
      <c r="H3" s="1" t="s">
        <v>2</v>
      </c>
      <c r="I3" s="1" t="s">
        <v>3</v>
      </c>
      <c r="J3" s="2" t="s">
        <v>4</v>
      </c>
    </row>
    <row r="4" spans="1:11" x14ac:dyDescent="0.25">
      <c r="A4" s="10" t="s">
        <v>5</v>
      </c>
      <c r="B4" s="3">
        <v>9803</v>
      </c>
      <c r="C4" s="3">
        <v>26884</v>
      </c>
      <c r="D4" s="3">
        <f>+B4+C4</f>
        <v>36687</v>
      </c>
      <c r="E4" s="3">
        <v>662</v>
      </c>
      <c r="F4" s="3">
        <v>1830</v>
      </c>
      <c r="G4" s="3">
        <f>SUM(E4:F4)</f>
        <v>2492</v>
      </c>
      <c r="H4" s="4"/>
      <c r="I4" s="4"/>
      <c r="J4" s="5"/>
      <c r="K4" s="36"/>
    </row>
    <row r="5" spans="1:11" x14ac:dyDescent="0.25">
      <c r="A5" s="6" t="s">
        <v>70</v>
      </c>
      <c r="B5" s="7">
        <v>462</v>
      </c>
      <c r="C5" s="7">
        <v>332</v>
      </c>
      <c r="D5" s="7">
        <f t="shared" ref="D5:D59" si="0">+B5+C5</f>
        <v>794</v>
      </c>
      <c r="E5" s="7">
        <v>8370</v>
      </c>
      <c r="F5" s="7">
        <v>26719</v>
      </c>
      <c r="G5" s="7">
        <f>+E5+F5</f>
        <v>35089</v>
      </c>
      <c r="H5" s="8"/>
      <c r="I5" s="8"/>
      <c r="J5" s="9"/>
      <c r="K5" s="36"/>
    </row>
    <row r="6" spans="1:11" x14ac:dyDescent="0.25">
      <c r="A6" s="10" t="s">
        <v>54</v>
      </c>
      <c r="B6" s="3">
        <v>11335</v>
      </c>
      <c r="C6" s="3">
        <v>7604</v>
      </c>
      <c r="D6" s="3">
        <f t="shared" si="0"/>
        <v>18939</v>
      </c>
      <c r="E6" s="3">
        <v>11335</v>
      </c>
      <c r="F6" s="3">
        <v>7607</v>
      </c>
      <c r="G6" s="3">
        <f t="shared" ref="G6:G59" si="1">SUM(E6:F6)</f>
        <v>18942</v>
      </c>
      <c r="H6" s="4">
        <f t="shared" ref="H6:H59" si="2">+IFERROR(((E6-B6)/B6)*100,0)</f>
        <v>0</v>
      </c>
      <c r="I6" s="44">
        <f t="shared" ref="I6:I61" si="3">+IFERROR(((F6-C6)/C6)*100,0)</f>
        <v>3.9452919516044183E-2</v>
      </c>
      <c r="J6" s="45">
        <f t="shared" ref="J6:J61" si="4">+IFERROR(((G6-D6)/D6)*100,0)</f>
        <v>1.5840329478853162E-2</v>
      </c>
    </row>
    <row r="7" spans="1:11" x14ac:dyDescent="0.25">
      <c r="A7" s="6" t="s">
        <v>6</v>
      </c>
      <c r="B7" s="7">
        <v>7318</v>
      </c>
      <c r="C7" s="7">
        <v>1451</v>
      </c>
      <c r="D7" s="7">
        <f t="shared" si="0"/>
        <v>8769</v>
      </c>
      <c r="E7" s="7">
        <v>6026</v>
      </c>
      <c r="F7" s="7">
        <v>1511</v>
      </c>
      <c r="G7" s="7">
        <f t="shared" si="1"/>
        <v>7537</v>
      </c>
      <c r="H7" s="8">
        <f t="shared" si="2"/>
        <v>-17.655097021044</v>
      </c>
      <c r="I7" s="8">
        <f t="shared" si="3"/>
        <v>4.1350792556857341</v>
      </c>
      <c r="J7" s="9">
        <f t="shared" si="4"/>
        <v>-14.049492530505189</v>
      </c>
    </row>
    <row r="8" spans="1:11" x14ac:dyDescent="0.25">
      <c r="A8" s="10" t="s">
        <v>7</v>
      </c>
      <c r="B8" s="3">
        <v>5705</v>
      </c>
      <c r="C8" s="3">
        <v>827</v>
      </c>
      <c r="D8" s="3">
        <f t="shared" si="0"/>
        <v>6532</v>
      </c>
      <c r="E8" s="3">
        <v>4952</v>
      </c>
      <c r="F8" s="3">
        <v>1162</v>
      </c>
      <c r="G8" s="3">
        <f t="shared" si="1"/>
        <v>6114</v>
      </c>
      <c r="H8" s="4">
        <f t="shared" si="2"/>
        <v>-13.198948290972831</v>
      </c>
      <c r="I8" s="4">
        <f t="shared" si="3"/>
        <v>40.507859733978236</v>
      </c>
      <c r="J8" s="5">
        <f t="shared" si="4"/>
        <v>-6.3992651561543168</v>
      </c>
    </row>
    <row r="9" spans="1:11" x14ac:dyDescent="0.25">
      <c r="A9" s="6" t="s">
        <v>8</v>
      </c>
      <c r="B9" s="7">
        <v>3977</v>
      </c>
      <c r="C9" s="7">
        <v>2821</v>
      </c>
      <c r="D9" s="7">
        <f t="shared" si="0"/>
        <v>6798</v>
      </c>
      <c r="E9" s="7">
        <v>4633</v>
      </c>
      <c r="F9" s="7">
        <v>3107</v>
      </c>
      <c r="G9" s="7">
        <f t="shared" si="1"/>
        <v>7740</v>
      </c>
      <c r="H9" s="8">
        <f t="shared" si="2"/>
        <v>16.494845360824741</v>
      </c>
      <c r="I9" s="8">
        <f t="shared" si="3"/>
        <v>10.138248847926267</v>
      </c>
      <c r="J9" s="9">
        <f t="shared" si="4"/>
        <v>13.857016769638127</v>
      </c>
    </row>
    <row r="10" spans="1:11" x14ac:dyDescent="0.25">
      <c r="A10" s="10" t="s">
        <v>55</v>
      </c>
      <c r="B10" s="3">
        <v>238</v>
      </c>
      <c r="C10" s="3">
        <v>42</v>
      </c>
      <c r="D10" s="3">
        <f t="shared" si="0"/>
        <v>280</v>
      </c>
      <c r="E10" s="3">
        <v>206</v>
      </c>
      <c r="F10" s="3">
        <v>38</v>
      </c>
      <c r="G10" s="3">
        <f t="shared" si="1"/>
        <v>244</v>
      </c>
      <c r="H10" s="4">
        <f t="shared" si="2"/>
        <v>-13.445378151260504</v>
      </c>
      <c r="I10" s="4">
        <f t="shared" si="3"/>
        <v>-9.5238095238095237</v>
      </c>
      <c r="J10" s="5">
        <f t="shared" si="4"/>
        <v>-12.857142857142856</v>
      </c>
    </row>
    <row r="11" spans="1:11" x14ac:dyDescent="0.25">
      <c r="A11" s="6" t="s">
        <v>9</v>
      </c>
      <c r="B11" s="7">
        <v>693</v>
      </c>
      <c r="C11" s="7">
        <v>32</v>
      </c>
      <c r="D11" s="7">
        <f t="shared" si="0"/>
        <v>725</v>
      </c>
      <c r="E11" s="7">
        <v>1515</v>
      </c>
      <c r="F11" s="7">
        <v>17</v>
      </c>
      <c r="G11" s="7">
        <f t="shared" si="1"/>
        <v>1532</v>
      </c>
      <c r="H11" s="8">
        <f t="shared" si="2"/>
        <v>118.61471861471861</v>
      </c>
      <c r="I11" s="8">
        <f>+IFERROR(((F11-C11)/C11)*100,0)</f>
        <v>-46.875</v>
      </c>
      <c r="J11" s="9">
        <f t="shared" si="4"/>
        <v>111.31034482758622</v>
      </c>
    </row>
    <row r="12" spans="1:11" x14ac:dyDescent="0.25">
      <c r="A12" s="10" t="s">
        <v>10</v>
      </c>
      <c r="B12" s="3">
        <v>714</v>
      </c>
      <c r="C12" s="3">
        <v>18</v>
      </c>
      <c r="D12" s="3">
        <f t="shared" si="0"/>
        <v>732</v>
      </c>
      <c r="E12" s="3">
        <v>990</v>
      </c>
      <c r="F12" s="3">
        <v>11</v>
      </c>
      <c r="G12" s="3">
        <f t="shared" si="1"/>
        <v>1001</v>
      </c>
      <c r="H12" s="4">
        <f t="shared" si="2"/>
        <v>38.655462184873954</v>
      </c>
      <c r="I12" s="4">
        <f t="shared" si="3"/>
        <v>-38.888888888888893</v>
      </c>
      <c r="J12" s="5">
        <f t="shared" si="4"/>
        <v>36.748633879781423</v>
      </c>
    </row>
    <row r="13" spans="1:11" x14ac:dyDescent="0.25">
      <c r="A13" s="6" t="s">
        <v>11</v>
      </c>
      <c r="B13" s="7">
        <v>2901</v>
      </c>
      <c r="C13" s="7">
        <v>405</v>
      </c>
      <c r="D13" s="7">
        <f t="shared" si="0"/>
        <v>3306</v>
      </c>
      <c r="E13" s="7">
        <v>2901</v>
      </c>
      <c r="F13" s="7">
        <v>419</v>
      </c>
      <c r="G13" s="7">
        <f t="shared" si="1"/>
        <v>3320</v>
      </c>
      <c r="H13" s="8">
        <f t="shared" si="2"/>
        <v>0</v>
      </c>
      <c r="I13" s="8">
        <f t="shared" si="3"/>
        <v>3.4567901234567899</v>
      </c>
      <c r="J13" s="42">
        <f t="shared" si="4"/>
        <v>0.42347247428917123</v>
      </c>
    </row>
    <row r="14" spans="1:11" x14ac:dyDescent="0.25">
      <c r="A14" s="10" t="s">
        <v>12</v>
      </c>
      <c r="B14" s="3">
        <v>1727</v>
      </c>
      <c r="C14" s="3">
        <v>192</v>
      </c>
      <c r="D14" s="3">
        <f t="shared" si="0"/>
        <v>1919</v>
      </c>
      <c r="E14" s="3">
        <v>1628</v>
      </c>
      <c r="F14" s="3">
        <v>141</v>
      </c>
      <c r="G14" s="3">
        <f t="shared" si="1"/>
        <v>1769</v>
      </c>
      <c r="H14" s="4">
        <f t="shared" si="2"/>
        <v>-5.7324840764331215</v>
      </c>
      <c r="I14" s="4">
        <f t="shared" si="3"/>
        <v>-26.5625</v>
      </c>
      <c r="J14" s="5">
        <f t="shared" si="4"/>
        <v>-7.8165711307972892</v>
      </c>
    </row>
    <row r="15" spans="1:11" x14ac:dyDescent="0.25">
      <c r="A15" s="6" t="s">
        <v>13</v>
      </c>
      <c r="B15" s="7">
        <v>752</v>
      </c>
      <c r="C15" s="7">
        <v>33</v>
      </c>
      <c r="D15" s="7">
        <f t="shared" si="0"/>
        <v>785</v>
      </c>
      <c r="E15" s="7">
        <v>429</v>
      </c>
      <c r="F15" s="7">
        <v>15</v>
      </c>
      <c r="G15" s="7">
        <f t="shared" si="1"/>
        <v>444</v>
      </c>
      <c r="H15" s="8">
        <f t="shared" si="2"/>
        <v>-42.952127659574465</v>
      </c>
      <c r="I15" s="8">
        <f t="shared" si="3"/>
        <v>-54.54545454545454</v>
      </c>
      <c r="J15" s="9">
        <f t="shared" si="4"/>
        <v>-43.439490445859875</v>
      </c>
    </row>
    <row r="16" spans="1:11" x14ac:dyDescent="0.25">
      <c r="A16" s="10" t="s">
        <v>14</v>
      </c>
      <c r="B16" s="3">
        <v>1496</v>
      </c>
      <c r="C16" s="3">
        <v>161</v>
      </c>
      <c r="D16" s="3">
        <f t="shared" si="0"/>
        <v>1657</v>
      </c>
      <c r="E16" s="3">
        <v>1513</v>
      </c>
      <c r="F16" s="3">
        <v>201</v>
      </c>
      <c r="G16" s="3">
        <f t="shared" si="1"/>
        <v>1714</v>
      </c>
      <c r="H16" s="4">
        <f t="shared" si="2"/>
        <v>1.1363636363636365</v>
      </c>
      <c r="I16" s="4">
        <f t="shared" si="3"/>
        <v>24.844720496894411</v>
      </c>
      <c r="J16" s="5">
        <f t="shared" si="4"/>
        <v>3.4399517199758605</v>
      </c>
    </row>
    <row r="17" spans="1:10" x14ac:dyDescent="0.25">
      <c r="A17" s="6" t="s">
        <v>15</v>
      </c>
      <c r="B17" s="7">
        <v>131</v>
      </c>
      <c r="C17" s="7">
        <v>3</v>
      </c>
      <c r="D17" s="7">
        <f t="shared" si="0"/>
        <v>134</v>
      </c>
      <c r="E17" s="7">
        <v>138</v>
      </c>
      <c r="F17" s="7">
        <v>1</v>
      </c>
      <c r="G17" s="7">
        <f t="shared" si="1"/>
        <v>139</v>
      </c>
      <c r="H17" s="8">
        <f t="shared" si="2"/>
        <v>5.343511450381679</v>
      </c>
      <c r="I17" s="8">
        <f t="shared" si="3"/>
        <v>-66.666666666666657</v>
      </c>
      <c r="J17" s="9">
        <f t="shared" si="4"/>
        <v>3.7313432835820892</v>
      </c>
    </row>
    <row r="18" spans="1:10" x14ac:dyDescent="0.25">
      <c r="A18" s="10" t="s">
        <v>16</v>
      </c>
      <c r="B18" s="3">
        <v>194</v>
      </c>
      <c r="C18" s="3">
        <v>0</v>
      </c>
      <c r="D18" s="3">
        <f t="shared" si="0"/>
        <v>194</v>
      </c>
      <c r="E18" s="3">
        <v>174</v>
      </c>
      <c r="F18" s="3">
        <v>0</v>
      </c>
      <c r="G18" s="3">
        <f t="shared" si="1"/>
        <v>174</v>
      </c>
      <c r="H18" s="4">
        <f t="shared" si="2"/>
        <v>-10.309278350515463</v>
      </c>
      <c r="I18" s="4">
        <f t="shared" si="3"/>
        <v>0</v>
      </c>
      <c r="J18" s="5">
        <f t="shared" si="4"/>
        <v>-10.309278350515463</v>
      </c>
    </row>
    <row r="19" spans="1:10" x14ac:dyDescent="0.25">
      <c r="A19" s="6" t="s">
        <v>17</v>
      </c>
      <c r="B19" s="7">
        <v>127</v>
      </c>
      <c r="C19" s="7">
        <v>10</v>
      </c>
      <c r="D19" s="7">
        <f t="shared" si="0"/>
        <v>137</v>
      </c>
      <c r="E19" s="7">
        <v>91</v>
      </c>
      <c r="F19" s="7">
        <v>7</v>
      </c>
      <c r="G19" s="7">
        <f t="shared" si="1"/>
        <v>98</v>
      </c>
      <c r="H19" s="8">
        <f t="shared" si="2"/>
        <v>-28.346456692913385</v>
      </c>
      <c r="I19" s="8">
        <f t="shared" si="3"/>
        <v>-30</v>
      </c>
      <c r="J19" s="9">
        <f t="shared" si="4"/>
        <v>-28.467153284671532</v>
      </c>
    </row>
    <row r="20" spans="1:10" x14ac:dyDescent="0.25">
      <c r="A20" s="10" t="s">
        <v>56</v>
      </c>
      <c r="B20" s="3">
        <v>970</v>
      </c>
      <c r="C20" s="3">
        <v>0</v>
      </c>
      <c r="D20" s="3">
        <f t="shared" si="0"/>
        <v>970</v>
      </c>
      <c r="E20" s="3">
        <v>2048</v>
      </c>
      <c r="F20" s="3">
        <v>0</v>
      </c>
      <c r="G20" s="3">
        <f t="shared" si="1"/>
        <v>2048</v>
      </c>
      <c r="H20" s="4">
        <f t="shared" si="2"/>
        <v>111.1340206185567</v>
      </c>
      <c r="I20" s="4">
        <f t="shared" si="3"/>
        <v>0</v>
      </c>
      <c r="J20" s="5">
        <f t="shared" si="4"/>
        <v>111.1340206185567</v>
      </c>
    </row>
    <row r="21" spans="1:10" x14ac:dyDescent="0.25">
      <c r="A21" s="6" t="s">
        <v>18</v>
      </c>
      <c r="B21" s="7">
        <v>1140</v>
      </c>
      <c r="C21" s="7">
        <v>3</v>
      </c>
      <c r="D21" s="7">
        <f t="shared" si="0"/>
        <v>1143</v>
      </c>
      <c r="E21" s="7">
        <v>1762</v>
      </c>
      <c r="F21" s="7">
        <v>0</v>
      </c>
      <c r="G21" s="7">
        <f t="shared" si="1"/>
        <v>1762</v>
      </c>
      <c r="H21" s="8">
        <f t="shared" si="2"/>
        <v>54.561403508771932</v>
      </c>
      <c r="I21" s="8">
        <f t="shared" si="3"/>
        <v>-100</v>
      </c>
      <c r="J21" s="9">
        <f t="shared" si="4"/>
        <v>54.15573053368329</v>
      </c>
    </row>
    <row r="22" spans="1:10" x14ac:dyDescent="0.25">
      <c r="A22" s="10" t="s">
        <v>19</v>
      </c>
      <c r="B22" s="3">
        <v>2</v>
      </c>
      <c r="C22" s="3">
        <v>0</v>
      </c>
      <c r="D22" s="3">
        <f t="shared" si="0"/>
        <v>2</v>
      </c>
      <c r="E22" s="3">
        <v>5</v>
      </c>
      <c r="F22" s="3">
        <v>0</v>
      </c>
      <c r="G22" s="3">
        <f t="shared" si="1"/>
        <v>5</v>
      </c>
      <c r="H22" s="4">
        <f t="shared" si="2"/>
        <v>150</v>
      </c>
      <c r="I22" s="4">
        <f t="shared" si="3"/>
        <v>0</v>
      </c>
      <c r="J22" s="5">
        <f t="shared" si="4"/>
        <v>150</v>
      </c>
    </row>
    <row r="23" spans="1:10" x14ac:dyDescent="0.25">
      <c r="A23" s="6" t="s">
        <v>20</v>
      </c>
      <c r="B23" s="7">
        <v>396</v>
      </c>
      <c r="C23" s="7">
        <v>0</v>
      </c>
      <c r="D23" s="7">
        <f t="shared" si="0"/>
        <v>396</v>
      </c>
      <c r="E23" s="7">
        <v>279</v>
      </c>
      <c r="F23" s="7">
        <v>1</v>
      </c>
      <c r="G23" s="7">
        <f t="shared" si="1"/>
        <v>280</v>
      </c>
      <c r="H23" s="8">
        <f t="shared" si="2"/>
        <v>-29.545454545454547</v>
      </c>
      <c r="I23" s="8">
        <f t="shared" si="3"/>
        <v>0</v>
      </c>
      <c r="J23" s="9">
        <f t="shared" si="4"/>
        <v>-29.292929292929294</v>
      </c>
    </row>
    <row r="24" spans="1:10" x14ac:dyDescent="0.25">
      <c r="A24" s="10" t="s">
        <v>21</v>
      </c>
      <c r="B24" s="3">
        <v>128</v>
      </c>
      <c r="C24" s="3">
        <v>0</v>
      </c>
      <c r="D24" s="3">
        <f t="shared" si="0"/>
        <v>128</v>
      </c>
      <c r="E24" s="3">
        <v>124</v>
      </c>
      <c r="F24" s="3">
        <v>0</v>
      </c>
      <c r="G24" s="3">
        <f t="shared" si="1"/>
        <v>124</v>
      </c>
      <c r="H24" s="4">
        <f t="shared" si="2"/>
        <v>-3.125</v>
      </c>
      <c r="I24" s="4">
        <f t="shared" si="3"/>
        <v>0</v>
      </c>
      <c r="J24" s="5">
        <f t="shared" si="4"/>
        <v>-3.125</v>
      </c>
    </row>
    <row r="25" spans="1:10" x14ac:dyDescent="0.25">
      <c r="A25" s="6" t="s">
        <v>22</v>
      </c>
      <c r="B25" s="7">
        <v>262</v>
      </c>
      <c r="C25" s="7">
        <v>14</v>
      </c>
      <c r="D25" s="7">
        <f t="shared" si="0"/>
        <v>276</v>
      </c>
      <c r="E25" s="7">
        <v>841</v>
      </c>
      <c r="F25" s="7">
        <v>41</v>
      </c>
      <c r="G25" s="7">
        <f t="shared" si="1"/>
        <v>882</v>
      </c>
      <c r="H25" s="8">
        <f t="shared" si="2"/>
        <v>220.99236641221376</v>
      </c>
      <c r="I25" s="8">
        <f t="shared" si="3"/>
        <v>192.85714285714286</v>
      </c>
      <c r="J25" s="9">
        <f t="shared" si="4"/>
        <v>219.56521739130434</v>
      </c>
    </row>
    <row r="26" spans="1:10" x14ac:dyDescent="0.25">
      <c r="A26" s="10" t="s">
        <v>23</v>
      </c>
      <c r="B26" s="3">
        <v>196</v>
      </c>
      <c r="C26" s="3">
        <v>2</v>
      </c>
      <c r="D26" s="3">
        <f t="shared" si="0"/>
        <v>198</v>
      </c>
      <c r="E26" s="3">
        <v>451</v>
      </c>
      <c r="F26" s="3">
        <v>7</v>
      </c>
      <c r="G26" s="3">
        <f t="shared" si="1"/>
        <v>458</v>
      </c>
      <c r="H26" s="4">
        <f t="shared" si="2"/>
        <v>130.10204081632654</v>
      </c>
      <c r="I26" s="4">
        <f t="shared" si="3"/>
        <v>250</v>
      </c>
      <c r="J26" s="5">
        <f t="shared" si="4"/>
        <v>131.31313131313132</v>
      </c>
    </row>
    <row r="27" spans="1:10" x14ac:dyDescent="0.25">
      <c r="A27" s="6" t="s">
        <v>24</v>
      </c>
      <c r="B27" s="7">
        <v>0</v>
      </c>
      <c r="C27" s="7">
        <v>0</v>
      </c>
      <c r="D27" s="7">
        <f t="shared" si="0"/>
        <v>0</v>
      </c>
      <c r="E27" s="7">
        <v>2</v>
      </c>
      <c r="F27" s="7">
        <v>0</v>
      </c>
      <c r="G27" s="7">
        <f t="shared" si="1"/>
        <v>2</v>
      </c>
      <c r="H27" s="8">
        <f t="shared" si="2"/>
        <v>0</v>
      </c>
      <c r="I27" s="8">
        <f t="shared" si="3"/>
        <v>0</v>
      </c>
      <c r="J27" s="9">
        <f t="shared" si="4"/>
        <v>0</v>
      </c>
    </row>
    <row r="28" spans="1:10" x14ac:dyDescent="0.25">
      <c r="A28" s="10" t="s">
        <v>25</v>
      </c>
      <c r="B28" s="3">
        <v>359</v>
      </c>
      <c r="C28" s="3">
        <v>27</v>
      </c>
      <c r="D28" s="3">
        <f t="shared" si="0"/>
        <v>386</v>
      </c>
      <c r="E28" s="3">
        <v>481</v>
      </c>
      <c r="F28" s="3">
        <v>16</v>
      </c>
      <c r="G28" s="3">
        <f t="shared" si="1"/>
        <v>497</v>
      </c>
      <c r="H28" s="4">
        <f t="shared" si="2"/>
        <v>33.983286908077993</v>
      </c>
      <c r="I28" s="4">
        <f t="shared" si="3"/>
        <v>-40.74074074074074</v>
      </c>
      <c r="J28" s="5">
        <f t="shared" si="4"/>
        <v>28.756476683937827</v>
      </c>
    </row>
    <row r="29" spans="1:10" x14ac:dyDescent="0.25">
      <c r="A29" s="6" t="s">
        <v>26</v>
      </c>
      <c r="B29" s="7">
        <v>958</v>
      </c>
      <c r="C29" s="7">
        <v>20</v>
      </c>
      <c r="D29" s="7">
        <f t="shared" si="0"/>
        <v>978</v>
      </c>
      <c r="E29" s="7">
        <v>931</v>
      </c>
      <c r="F29" s="7">
        <v>17</v>
      </c>
      <c r="G29" s="7">
        <f t="shared" si="1"/>
        <v>948</v>
      </c>
      <c r="H29" s="8">
        <f t="shared" si="2"/>
        <v>-2.8183716075156577</v>
      </c>
      <c r="I29" s="8">
        <f t="shared" si="3"/>
        <v>-15</v>
      </c>
      <c r="J29" s="9">
        <f t="shared" si="4"/>
        <v>-3.0674846625766872</v>
      </c>
    </row>
    <row r="30" spans="1:10" x14ac:dyDescent="0.25">
      <c r="A30" s="10" t="s">
        <v>27</v>
      </c>
      <c r="B30" s="3">
        <v>485</v>
      </c>
      <c r="C30" s="3">
        <v>13</v>
      </c>
      <c r="D30" s="3">
        <f t="shared" si="0"/>
        <v>498</v>
      </c>
      <c r="E30" s="3">
        <v>696</v>
      </c>
      <c r="F30" s="3">
        <v>13</v>
      </c>
      <c r="G30" s="3">
        <f t="shared" si="1"/>
        <v>709</v>
      </c>
      <c r="H30" s="4">
        <f t="shared" si="2"/>
        <v>43.505154639175259</v>
      </c>
      <c r="I30" s="4">
        <f t="shared" si="3"/>
        <v>0</v>
      </c>
      <c r="J30" s="5">
        <f t="shared" si="4"/>
        <v>42.369477911646584</v>
      </c>
    </row>
    <row r="31" spans="1:10" x14ac:dyDescent="0.25">
      <c r="A31" s="6" t="s">
        <v>28</v>
      </c>
      <c r="B31" s="7">
        <v>233</v>
      </c>
      <c r="C31" s="7">
        <v>3</v>
      </c>
      <c r="D31" s="7">
        <f t="shared" si="0"/>
        <v>236</v>
      </c>
      <c r="E31" s="7">
        <v>213</v>
      </c>
      <c r="F31" s="7">
        <v>1</v>
      </c>
      <c r="G31" s="7">
        <f t="shared" si="1"/>
        <v>214</v>
      </c>
      <c r="H31" s="8">
        <f t="shared" si="2"/>
        <v>-8.5836909871244629</v>
      </c>
      <c r="I31" s="8">
        <f t="shared" si="3"/>
        <v>-66.666666666666657</v>
      </c>
      <c r="J31" s="9">
        <f t="shared" si="4"/>
        <v>-9.3220338983050848</v>
      </c>
    </row>
    <row r="32" spans="1:10" x14ac:dyDescent="0.25">
      <c r="A32" s="10" t="s">
        <v>57</v>
      </c>
      <c r="B32" s="3">
        <v>358</v>
      </c>
      <c r="C32" s="3">
        <v>42</v>
      </c>
      <c r="D32" s="3">
        <f t="shared" si="0"/>
        <v>400</v>
      </c>
      <c r="E32" s="3">
        <v>230</v>
      </c>
      <c r="F32" s="3">
        <v>32</v>
      </c>
      <c r="G32" s="3">
        <f t="shared" si="1"/>
        <v>262</v>
      </c>
      <c r="H32" s="4">
        <f t="shared" si="2"/>
        <v>-35.754189944134076</v>
      </c>
      <c r="I32" s="4">
        <f t="shared" si="3"/>
        <v>-23.809523809523807</v>
      </c>
      <c r="J32" s="5">
        <f t="shared" si="4"/>
        <v>-34.5</v>
      </c>
    </row>
    <row r="33" spans="1:10" x14ac:dyDescent="0.25">
      <c r="A33" s="6" t="s">
        <v>69</v>
      </c>
      <c r="B33" s="7">
        <v>58</v>
      </c>
      <c r="C33" s="7">
        <v>0</v>
      </c>
      <c r="D33" s="7">
        <f t="shared" si="0"/>
        <v>58</v>
      </c>
      <c r="E33" s="7">
        <v>32</v>
      </c>
      <c r="F33" s="7">
        <v>0</v>
      </c>
      <c r="G33" s="7">
        <f t="shared" si="1"/>
        <v>32</v>
      </c>
      <c r="H33" s="8">
        <f t="shared" si="2"/>
        <v>-44.827586206896555</v>
      </c>
      <c r="I33" s="8">
        <f t="shared" si="3"/>
        <v>0</v>
      </c>
      <c r="J33" s="9">
        <f t="shared" si="4"/>
        <v>-44.827586206896555</v>
      </c>
    </row>
    <row r="34" spans="1:10" x14ac:dyDescent="0.25">
      <c r="A34" s="10" t="s">
        <v>29</v>
      </c>
      <c r="B34" s="3">
        <v>690</v>
      </c>
      <c r="C34" s="3">
        <v>154</v>
      </c>
      <c r="D34" s="3">
        <f t="shared" si="0"/>
        <v>844</v>
      </c>
      <c r="E34" s="3">
        <v>604</v>
      </c>
      <c r="F34" s="3">
        <v>155</v>
      </c>
      <c r="G34" s="3">
        <f t="shared" si="1"/>
        <v>759</v>
      </c>
      <c r="H34" s="4">
        <f t="shared" si="2"/>
        <v>-12.463768115942029</v>
      </c>
      <c r="I34" s="4">
        <f t="shared" si="3"/>
        <v>0.64935064935064934</v>
      </c>
      <c r="J34" s="5">
        <f t="shared" si="4"/>
        <v>-10.071090047393366</v>
      </c>
    </row>
    <row r="35" spans="1:10" x14ac:dyDescent="0.25">
      <c r="A35" s="6" t="s">
        <v>68</v>
      </c>
      <c r="B35" s="7">
        <v>180</v>
      </c>
      <c r="C35" s="7">
        <v>0</v>
      </c>
      <c r="D35" s="7">
        <f t="shared" si="0"/>
        <v>180</v>
      </c>
      <c r="E35" s="7">
        <v>158</v>
      </c>
      <c r="F35" s="7">
        <v>0</v>
      </c>
      <c r="G35" s="7">
        <f t="shared" si="1"/>
        <v>158</v>
      </c>
      <c r="H35" s="8">
        <f t="shared" si="2"/>
        <v>-12.222222222222221</v>
      </c>
      <c r="I35" s="8">
        <f t="shared" si="3"/>
        <v>0</v>
      </c>
      <c r="J35" s="9">
        <f t="shared" si="4"/>
        <v>-12.222222222222221</v>
      </c>
    </row>
    <row r="36" spans="1:10" x14ac:dyDescent="0.25">
      <c r="A36" s="10" t="s">
        <v>30</v>
      </c>
      <c r="B36" s="3">
        <v>598</v>
      </c>
      <c r="C36" s="3">
        <v>23</v>
      </c>
      <c r="D36" s="3">
        <f t="shared" si="0"/>
        <v>621</v>
      </c>
      <c r="E36" s="3">
        <v>2171</v>
      </c>
      <c r="F36" s="3">
        <v>16</v>
      </c>
      <c r="G36" s="3">
        <f t="shared" si="1"/>
        <v>2187</v>
      </c>
      <c r="H36" s="4">
        <f t="shared" si="2"/>
        <v>263.04347826086956</v>
      </c>
      <c r="I36" s="4">
        <f t="shared" si="3"/>
        <v>-30.434782608695656</v>
      </c>
      <c r="J36" s="5">
        <f t="shared" si="4"/>
        <v>252.17391304347828</v>
      </c>
    </row>
    <row r="37" spans="1:10" x14ac:dyDescent="0.25">
      <c r="A37" s="6" t="s">
        <v>31</v>
      </c>
      <c r="B37" s="7">
        <v>166</v>
      </c>
      <c r="C37" s="7">
        <v>0</v>
      </c>
      <c r="D37" s="7">
        <f t="shared" si="0"/>
        <v>166</v>
      </c>
      <c r="E37" s="7">
        <v>191</v>
      </c>
      <c r="F37" s="7">
        <v>3</v>
      </c>
      <c r="G37" s="7">
        <f t="shared" si="1"/>
        <v>194</v>
      </c>
      <c r="H37" s="8">
        <f t="shared" si="2"/>
        <v>15.060240963855422</v>
      </c>
      <c r="I37" s="8">
        <f t="shared" si="3"/>
        <v>0</v>
      </c>
      <c r="J37" s="9">
        <f t="shared" si="4"/>
        <v>16.867469879518072</v>
      </c>
    </row>
    <row r="38" spans="1:10" x14ac:dyDescent="0.25">
      <c r="A38" s="10" t="s">
        <v>32</v>
      </c>
      <c r="B38" s="3">
        <v>362</v>
      </c>
      <c r="C38" s="3">
        <v>0</v>
      </c>
      <c r="D38" s="3">
        <f t="shared" si="0"/>
        <v>362</v>
      </c>
      <c r="E38" s="3">
        <v>352</v>
      </c>
      <c r="F38" s="3">
        <v>0</v>
      </c>
      <c r="G38" s="3">
        <f t="shared" si="1"/>
        <v>352</v>
      </c>
      <c r="H38" s="4">
        <f t="shared" si="2"/>
        <v>-2.7624309392265194</v>
      </c>
      <c r="I38" s="4">
        <f t="shared" si="3"/>
        <v>0</v>
      </c>
      <c r="J38" s="5">
        <f t="shared" si="4"/>
        <v>-2.7624309392265194</v>
      </c>
    </row>
    <row r="39" spans="1:10" x14ac:dyDescent="0.25">
      <c r="A39" s="6" t="s">
        <v>33</v>
      </c>
      <c r="B39" s="7">
        <v>37</v>
      </c>
      <c r="C39" s="7">
        <v>1</v>
      </c>
      <c r="D39" s="7">
        <f t="shared" si="0"/>
        <v>38</v>
      </c>
      <c r="E39" s="7">
        <v>52</v>
      </c>
      <c r="F39" s="7">
        <v>6</v>
      </c>
      <c r="G39" s="7">
        <f t="shared" si="1"/>
        <v>58</v>
      </c>
      <c r="H39" s="8">
        <f t="shared" si="2"/>
        <v>40.54054054054054</v>
      </c>
      <c r="I39" s="8">
        <f t="shared" si="3"/>
        <v>500</v>
      </c>
      <c r="J39" s="9">
        <f t="shared" si="4"/>
        <v>52.631578947368418</v>
      </c>
    </row>
    <row r="40" spans="1:10" x14ac:dyDescent="0.25">
      <c r="A40" s="10" t="s">
        <v>34</v>
      </c>
      <c r="B40" s="3">
        <v>1055</v>
      </c>
      <c r="C40" s="3">
        <v>155</v>
      </c>
      <c r="D40" s="3">
        <f t="shared" si="0"/>
        <v>1210</v>
      </c>
      <c r="E40" s="3">
        <v>1122</v>
      </c>
      <c r="F40" s="3">
        <v>172</v>
      </c>
      <c r="G40" s="3">
        <f t="shared" si="1"/>
        <v>1294</v>
      </c>
      <c r="H40" s="4">
        <f t="shared" si="2"/>
        <v>6.3507109004739339</v>
      </c>
      <c r="I40" s="4">
        <f t="shared" si="3"/>
        <v>10.967741935483872</v>
      </c>
      <c r="J40" s="5">
        <f t="shared" si="4"/>
        <v>6.9421487603305785</v>
      </c>
    </row>
    <row r="41" spans="1:10" x14ac:dyDescent="0.25">
      <c r="A41" s="6" t="s">
        <v>35</v>
      </c>
      <c r="B41" s="7">
        <v>89</v>
      </c>
      <c r="C41" s="7">
        <v>8</v>
      </c>
      <c r="D41" s="7">
        <f t="shared" si="0"/>
        <v>97</v>
      </c>
      <c r="E41" s="7">
        <v>107</v>
      </c>
      <c r="F41" s="7">
        <v>8</v>
      </c>
      <c r="G41" s="7">
        <f t="shared" si="1"/>
        <v>115</v>
      </c>
      <c r="H41" s="8">
        <f t="shared" si="2"/>
        <v>20.224719101123593</v>
      </c>
      <c r="I41" s="8">
        <f t="shared" si="3"/>
        <v>0</v>
      </c>
      <c r="J41" s="9">
        <f t="shared" si="4"/>
        <v>18.556701030927837</v>
      </c>
    </row>
    <row r="42" spans="1:10" x14ac:dyDescent="0.25">
      <c r="A42" s="10" t="s">
        <v>36</v>
      </c>
      <c r="B42" s="3">
        <v>542</v>
      </c>
      <c r="C42" s="3">
        <v>49</v>
      </c>
      <c r="D42" s="3">
        <f t="shared" si="0"/>
        <v>591</v>
      </c>
      <c r="E42" s="3">
        <v>490</v>
      </c>
      <c r="F42" s="3">
        <v>48</v>
      </c>
      <c r="G42" s="3">
        <f t="shared" si="1"/>
        <v>538</v>
      </c>
      <c r="H42" s="4">
        <f t="shared" si="2"/>
        <v>-9.5940959409594093</v>
      </c>
      <c r="I42" s="4">
        <f t="shared" si="3"/>
        <v>-2.0408163265306123</v>
      </c>
      <c r="J42" s="5">
        <f t="shared" si="4"/>
        <v>-8.9678510998307956</v>
      </c>
    </row>
    <row r="43" spans="1:10" x14ac:dyDescent="0.25">
      <c r="A43" s="6" t="s">
        <v>37</v>
      </c>
      <c r="B43" s="7">
        <v>458</v>
      </c>
      <c r="C43" s="7">
        <v>3</v>
      </c>
      <c r="D43" s="7">
        <f t="shared" si="0"/>
        <v>461</v>
      </c>
      <c r="E43" s="7">
        <v>489</v>
      </c>
      <c r="F43" s="7">
        <v>5</v>
      </c>
      <c r="G43" s="7">
        <f t="shared" si="1"/>
        <v>494</v>
      </c>
      <c r="H43" s="8">
        <f t="shared" si="2"/>
        <v>6.7685589519650664</v>
      </c>
      <c r="I43" s="8">
        <f t="shared" si="3"/>
        <v>66.666666666666657</v>
      </c>
      <c r="J43" s="9">
        <f t="shared" si="4"/>
        <v>7.1583514099783088</v>
      </c>
    </row>
    <row r="44" spans="1:10" x14ac:dyDescent="0.25">
      <c r="A44" s="10" t="s">
        <v>38</v>
      </c>
      <c r="B44" s="3">
        <v>346</v>
      </c>
      <c r="C44" s="3">
        <v>0</v>
      </c>
      <c r="D44" s="3">
        <f t="shared" si="0"/>
        <v>346</v>
      </c>
      <c r="E44" s="3">
        <v>310</v>
      </c>
      <c r="F44" s="3">
        <v>0</v>
      </c>
      <c r="G44" s="3">
        <f t="shared" si="1"/>
        <v>310</v>
      </c>
      <c r="H44" s="4">
        <f t="shared" si="2"/>
        <v>-10.404624277456648</v>
      </c>
      <c r="I44" s="4">
        <f t="shared" si="3"/>
        <v>0</v>
      </c>
      <c r="J44" s="5">
        <f t="shared" si="4"/>
        <v>-10.404624277456648</v>
      </c>
    </row>
    <row r="45" spans="1:10" x14ac:dyDescent="0.25">
      <c r="A45" s="6" t="s">
        <v>71</v>
      </c>
      <c r="B45" s="7">
        <v>204</v>
      </c>
      <c r="C45" s="7">
        <v>0</v>
      </c>
      <c r="D45" s="7">
        <f t="shared" si="0"/>
        <v>204</v>
      </c>
      <c r="E45" s="7">
        <v>183</v>
      </c>
      <c r="F45" s="7">
        <v>1</v>
      </c>
      <c r="G45" s="7">
        <f t="shared" si="1"/>
        <v>184</v>
      </c>
      <c r="H45" s="8">
        <f t="shared" si="2"/>
        <v>-10.294117647058822</v>
      </c>
      <c r="I45" s="8">
        <f t="shared" si="3"/>
        <v>0</v>
      </c>
      <c r="J45" s="9">
        <f t="shared" si="4"/>
        <v>-9.8039215686274517</v>
      </c>
    </row>
    <row r="46" spans="1:10" x14ac:dyDescent="0.25">
      <c r="A46" s="10" t="s">
        <v>39</v>
      </c>
      <c r="B46" s="3">
        <v>531</v>
      </c>
      <c r="C46" s="3">
        <v>2</v>
      </c>
      <c r="D46" s="3">
        <f t="shared" si="0"/>
        <v>533</v>
      </c>
      <c r="E46" s="3">
        <v>1014</v>
      </c>
      <c r="F46" s="3">
        <v>4</v>
      </c>
      <c r="G46" s="3">
        <f t="shared" si="1"/>
        <v>1018</v>
      </c>
      <c r="H46" s="4">
        <f t="shared" si="2"/>
        <v>90.960451977401121</v>
      </c>
      <c r="I46" s="4">
        <f t="shared" si="3"/>
        <v>100</v>
      </c>
      <c r="J46" s="5">
        <f t="shared" si="4"/>
        <v>90.994371482176362</v>
      </c>
    </row>
    <row r="47" spans="1:10" x14ac:dyDescent="0.25">
      <c r="A47" s="6" t="s">
        <v>40</v>
      </c>
      <c r="B47" s="7">
        <v>627</v>
      </c>
      <c r="C47" s="7">
        <v>6</v>
      </c>
      <c r="D47" s="7">
        <f t="shared" si="0"/>
        <v>633</v>
      </c>
      <c r="E47" s="7">
        <v>569</v>
      </c>
      <c r="F47" s="7">
        <v>5</v>
      </c>
      <c r="G47" s="7">
        <f t="shared" si="1"/>
        <v>574</v>
      </c>
      <c r="H47" s="8">
        <f t="shared" si="2"/>
        <v>-9.2503987240829346</v>
      </c>
      <c r="I47" s="8">
        <f t="shared" si="3"/>
        <v>-16.666666666666664</v>
      </c>
      <c r="J47" s="9">
        <f t="shared" si="4"/>
        <v>-9.3206951026856242</v>
      </c>
    </row>
    <row r="48" spans="1:10" x14ac:dyDescent="0.25">
      <c r="A48" s="10" t="s">
        <v>41</v>
      </c>
      <c r="B48" s="3">
        <v>1054</v>
      </c>
      <c r="C48" s="3">
        <v>34</v>
      </c>
      <c r="D48" s="3">
        <f t="shared" si="0"/>
        <v>1088</v>
      </c>
      <c r="E48" s="3">
        <v>1130</v>
      </c>
      <c r="F48" s="3">
        <v>74</v>
      </c>
      <c r="G48" s="3">
        <f t="shared" si="1"/>
        <v>1204</v>
      </c>
      <c r="H48" s="4">
        <f t="shared" si="2"/>
        <v>7.2106261859582546</v>
      </c>
      <c r="I48" s="4">
        <f t="shared" si="3"/>
        <v>117.64705882352942</v>
      </c>
      <c r="J48" s="5">
        <f t="shared" si="4"/>
        <v>10.661764705882353</v>
      </c>
    </row>
    <row r="49" spans="1:11" x14ac:dyDescent="0.25">
      <c r="A49" s="6" t="s">
        <v>42</v>
      </c>
      <c r="B49" s="7">
        <v>6</v>
      </c>
      <c r="C49" s="7">
        <v>0</v>
      </c>
      <c r="D49" s="7">
        <f t="shared" si="0"/>
        <v>6</v>
      </c>
      <c r="E49" s="7">
        <v>42</v>
      </c>
      <c r="F49" s="7">
        <v>0</v>
      </c>
      <c r="G49" s="7">
        <f t="shared" si="1"/>
        <v>42</v>
      </c>
      <c r="H49" s="8">
        <f t="shared" si="2"/>
        <v>600</v>
      </c>
      <c r="I49" s="8">
        <f t="shared" si="3"/>
        <v>0</v>
      </c>
      <c r="J49" s="9">
        <f t="shared" si="4"/>
        <v>600</v>
      </c>
    </row>
    <row r="50" spans="1:11" x14ac:dyDescent="0.25">
      <c r="A50" s="10" t="s">
        <v>43</v>
      </c>
      <c r="B50" s="3">
        <v>88</v>
      </c>
      <c r="C50" s="3">
        <v>2</v>
      </c>
      <c r="D50" s="3">
        <f t="shared" si="0"/>
        <v>90</v>
      </c>
      <c r="E50" s="3">
        <v>123</v>
      </c>
      <c r="F50" s="3">
        <v>0</v>
      </c>
      <c r="G50" s="3">
        <f t="shared" si="1"/>
        <v>123</v>
      </c>
      <c r="H50" s="4">
        <f t="shared" si="2"/>
        <v>39.772727272727273</v>
      </c>
      <c r="I50" s="4">
        <f t="shared" si="3"/>
        <v>-100</v>
      </c>
      <c r="J50" s="5">
        <f t="shared" si="4"/>
        <v>36.666666666666664</v>
      </c>
    </row>
    <row r="51" spans="1:11" x14ac:dyDescent="0.25">
      <c r="A51" s="6" t="s">
        <v>44</v>
      </c>
      <c r="B51" s="7">
        <v>312</v>
      </c>
      <c r="C51" s="7">
        <v>5</v>
      </c>
      <c r="D51" s="7">
        <f t="shared" si="0"/>
        <v>317</v>
      </c>
      <c r="E51" s="7">
        <v>253</v>
      </c>
      <c r="F51" s="7">
        <v>1</v>
      </c>
      <c r="G51" s="7">
        <f t="shared" si="1"/>
        <v>254</v>
      </c>
      <c r="H51" s="8">
        <f t="shared" si="2"/>
        <v>-18.910256410256409</v>
      </c>
      <c r="I51" s="8">
        <f>+IFERROR(((F51-C51)/C51)*100,0)</f>
        <v>-80</v>
      </c>
      <c r="J51" s="42">
        <f t="shared" si="4"/>
        <v>-19.873817034700316</v>
      </c>
    </row>
    <row r="52" spans="1:11" x14ac:dyDescent="0.25">
      <c r="A52" s="10" t="s">
        <v>45</v>
      </c>
      <c r="B52" s="3">
        <v>406</v>
      </c>
      <c r="C52" s="3">
        <v>4</v>
      </c>
      <c r="D52" s="3">
        <f t="shared" si="0"/>
        <v>410</v>
      </c>
      <c r="E52" s="3">
        <v>455</v>
      </c>
      <c r="F52" s="3">
        <v>7</v>
      </c>
      <c r="G52" s="3">
        <f t="shared" si="1"/>
        <v>462</v>
      </c>
      <c r="H52" s="4">
        <f t="shared" si="2"/>
        <v>12.068965517241379</v>
      </c>
      <c r="I52" s="4">
        <f t="shared" si="3"/>
        <v>75</v>
      </c>
      <c r="J52" s="5">
        <f t="shared" si="4"/>
        <v>12.682926829268293</v>
      </c>
    </row>
    <row r="53" spans="1:11" x14ac:dyDescent="0.25">
      <c r="A53" s="6" t="s">
        <v>46</v>
      </c>
      <c r="B53" s="7">
        <v>214</v>
      </c>
      <c r="C53" s="7">
        <v>0</v>
      </c>
      <c r="D53" s="7">
        <f t="shared" si="0"/>
        <v>214</v>
      </c>
      <c r="E53" s="7">
        <v>213</v>
      </c>
      <c r="F53" s="7">
        <v>0</v>
      </c>
      <c r="G53" s="7">
        <f t="shared" si="1"/>
        <v>213</v>
      </c>
      <c r="H53" s="39">
        <f t="shared" si="2"/>
        <v>-0.46728971962616817</v>
      </c>
      <c r="I53" s="39">
        <f t="shared" si="3"/>
        <v>0</v>
      </c>
      <c r="J53" s="42">
        <f t="shared" si="4"/>
        <v>-0.46728971962616817</v>
      </c>
    </row>
    <row r="54" spans="1:11" x14ac:dyDescent="0.25">
      <c r="A54" s="10" t="s">
        <v>72</v>
      </c>
      <c r="B54" s="3">
        <v>1038</v>
      </c>
      <c r="C54" s="3">
        <v>26</v>
      </c>
      <c r="D54" s="3">
        <f t="shared" si="0"/>
        <v>1064</v>
      </c>
      <c r="E54" s="3">
        <v>1744</v>
      </c>
      <c r="F54" s="3">
        <v>43</v>
      </c>
      <c r="G54" s="3">
        <f t="shared" si="1"/>
        <v>1787</v>
      </c>
      <c r="H54" s="4">
        <f t="shared" si="2"/>
        <v>68.015414258188827</v>
      </c>
      <c r="I54" s="4">
        <f t="shared" si="3"/>
        <v>65.384615384615387</v>
      </c>
      <c r="J54" s="5">
        <f t="shared" si="4"/>
        <v>67.951127819548873</v>
      </c>
    </row>
    <row r="55" spans="1:11" x14ac:dyDescent="0.25">
      <c r="A55" s="6" t="s">
        <v>47</v>
      </c>
      <c r="B55" s="7">
        <v>12</v>
      </c>
      <c r="C55" s="7">
        <v>0</v>
      </c>
      <c r="D55" s="7">
        <f t="shared" si="0"/>
        <v>12</v>
      </c>
      <c r="E55" s="7">
        <v>15</v>
      </c>
      <c r="F55" s="7">
        <v>0</v>
      </c>
      <c r="G55" s="7">
        <f t="shared" si="1"/>
        <v>15</v>
      </c>
      <c r="H55" s="8">
        <f t="shared" si="2"/>
        <v>25</v>
      </c>
      <c r="I55" s="8">
        <f t="shared" si="3"/>
        <v>0</v>
      </c>
      <c r="J55" s="9">
        <f t="shared" si="4"/>
        <v>25</v>
      </c>
    </row>
    <row r="56" spans="1:11" x14ac:dyDescent="0.25">
      <c r="A56" s="10" t="s">
        <v>48</v>
      </c>
      <c r="B56" s="3">
        <v>22</v>
      </c>
      <c r="C56" s="3">
        <v>0</v>
      </c>
      <c r="D56" s="3">
        <f t="shared" si="0"/>
        <v>22</v>
      </c>
      <c r="E56" s="3">
        <v>545</v>
      </c>
      <c r="F56" s="3">
        <v>0</v>
      </c>
      <c r="G56" s="3">
        <f t="shared" si="1"/>
        <v>545</v>
      </c>
      <c r="H56" s="4">
        <f t="shared" si="2"/>
        <v>2377.2727272727275</v>
      </c>
      <c r="I56" s="4">
        <f t="shared" si="3"/>
        <v>0</v>
      </c>
      <c r="J56" s="5">
        <f t="shared" si="4"/>
        <v>2377.2727272727275</v>
      </c>
    </row>
    <row r="57" spans="1:11" x14ac:dyDescent="0.25">
      <c r="A57" s="6" t="s">
        <v>49</v>
      </c>
      <c r="B57" s="7">
        <v>1046</v>
      </c>
      <c r="C57" s="7">
        <v>5</v>
      </c>
      <c r="D57" s="7">
        <f t="shared" si="0"/>
        <v>1051</v>
      </c>
      <c r="E57" s="7">
        <v>1068</v>
      </c>
      <c r="F57" s="7">
        <v>5</v>
      </c>
      <c r="G57" s="7">
        <f t="shared" si="1"/>
        <v>1073</v>
      </c>
      <c r="H57" s="8">
        <f t="shared" si="2"/>
        <v>2.1032504780114722</v>
      </c>
      <c r="I57" s="8">
        <f t="shared" si="3"/>
        <v>0</v>
      </c>
      <c r="J57" s="9">
        <f t="shared" si="4"/>
        <v>2.093244529019981</v>
      </c>
    </row>
    <row r="58" spans="1:11" x14ac:dyDescent="0.25">
      <c r="A58" s="10" t="s">
        <v>58</v>
      </c>
      <c r="B58" s="3">
        <v>52</v>
      </c>
      <c r="C58" s="3">
        <v>7</v>
      </c>
      <c r="D58" s="3">
        <f t="shared" si="0"/>
        <v>59</v>
      </c>
      <c r="E58" s="3">
        <v>51</v>
      </c>
      <c r="F58" s="3">
        <v>5</v>
      </c>
      <c r="G58" s="3">
        <f t="shared" si="1"/>
        <v>56</v>
      </c>
      <c r="H58" s="4">
        <f t="shared" si="2"/>
        <v>-1.9230769230769231</v>
      </c>
      <c r="I58" s="4">
        <f t="shared" si="3"/>
        <v>-28.571428571428569</v>
      </c>
      <c r="J58" s="5">
        <f t="shared" si="4"/>
        <v>-5.0847457627118651</v>
      </c>
    </row>
    <row r="59" spans="1:11" x14ac:dyDescent="0.25">
      <c r="A59" s="6" t="s">
        <v>59</v>
      </c>
      <c r="B59" s="7">
        <v>14</v>
      </c>
      <c r="C59" s="7">
        <v>0</v>
      </c>
      <c r="D59" s="7">
        <f t="shared" si="0"/>
        <v>14</v>
      </c>
      <c r="E59" s="7">
        <v>49</v>
      </c>
      <c r="F59" s="7">
        <v>1</v>
      </c>
      <c r="G59" s="7">
        <f t="shared" si="1"/>
        <v>50</v>
      </c>
      <c r="H59" s="8">
        <f t="shared" si="2"/>
        <v>250</v>
      </c>
      <c r="I59" s="8">
        <f t="shared" si="3"/>
        <v>0</v>
      </c>
      <c r="J59" s="9">
        <f t="shared" si="4"/>
        <v>257.14285714285717</v>
      </c>
    </row>
    <row r="60" spans="1:11" x14ac:dyDescent="0.25">
      <c r="A60" s="11" t="s">
        <v>50</v>
      </c>
      <c r="B60" s="12">
        <f>B61-SUM(B6+B10+B20+B32+B58+B59+B5)</f>
        <v>49838</v>
      </c>
      <c r="C60" s="12">
        <f t="shared" ref="C60:G60" si="5">C61-SUM(C6+C10+C20+C32+C58+C59+C5)</f>
        <v>33396</v>
      </c>
      <c r="D60" s="12">
        <f t="shared" si="5"/>
        <v>83234</v>
      </c>
      <c r="E60" s="12">
        <f t="shared" si="5"/>
        <v>44869</v>
      </c>
      <c r="F60" s="12">
        <f t="shared" si="5"/>
        <v>9071</v>
      </c>
      <c r="G60" s="12">
        <f t="shared" si="5"/>
        <v>53940</v>
      </c>
      <c r="H60" s="13">
        <f>+IFERROR(((E60-B60)/B60)*100,0)</f>
        <v>-9.9703037842610058</v>
      </c>
      <c r="I60" s="13">
        <f t="shared" si="3"/>
        <v>-72.838064438854957</v>
      </c>
      <c r="J60" s="35">
        <f t="shared" si="4"/>
        <v>-35.194752144556311</v>
      </c>
      <c r="K60" s="37"/>
    </row>
    <row r="61" spans="1:11" x14ac:dyDescent="0.25">
      <c r="A61" s="14" t="s">
        <v>51</v>
      </c>
      <c r="B61" s="15">
        <f>SUM(B4:B59)</f>
        <v>63267</v>
      </c>
      <c r="C61" s="15">
        <f t="shared" ref="C61:G61" si="6">SUM(C4:C59)</f>
        <v>41423</v>
      </c>
      <c r="D61" s="15">
        <f t="shared" si="6"/>
        <v>104690</v>
      </c>
      <c r="E61" s="15">
        <f>SUM(E4:E59)</f>
        <v>67158</v>
      </c>
      <c r="F61" s="15">
        <f t="shared" si="6"/>
        <v>43473</v>
      </c>
      <c r="G61" s="15">
        <f t="shared" si="6"/>
        <v>110631</v>
      </c>
      <c r="H61" s="16">
        <f>+IFERROR(((E61-B61)/B61)*100,0)</f>
        <v>6.1501256579259334</v>
      </c>
      <c r="I61" s="16">
        <f t="shared" si="3"/>
        <v>4.9489414093619493</v>
      </c>
      <c r="J61" s="17">
        <f t="shared" si="4"/>
        <v>5.6748495558315026</v>
      </c>
    </row>
    <row r="62" spans="1:11" ht="15.75" thickBot="1" x14ac:dyDescent="0.3">
      <c r="A62" s="18" t="s">
        <v>52</v>
      </c>
      <c r="B62" s="19"/>
      <c r="C62" s="19"/>
      <c r="D62" s="19">
        <v>37488</v>
      </c>
      <c r="E62" s="19"/>
      <c r="F62" s="19"/>
      <c r="G62" s="19">
        <v>34441</v>
      </c>
      <c r="H62" s="61">
        <f>+IFERROR(((G62-D62)/D62)*100,0)</f>
        <v>-8.1279342723004682</v>
      </c>
      <c r="I62" s="61"/>
      <c r="J62" s="62"/>
    </row>
    <row r="63" spans="1:11" x14ac:dyDescent="0.25">
      <c r="A63" s="14" t="s">
        <v>53</v>
      </c>
      <c r="B63" s="34"/>
      <c r="C63" s="34"/>
      <c r="D63" s="34">
        <f>+D61+D62</f>
        <v>142178</v>
      </c>
      <c r="E63" s="34"/>
      <c r="F63" s="34"/>
      <c r="G63" s="34">
        <f>+G61+G62</f>
        <v>145072</v>
      </c>
      <c r="H63" s="63">
        <f>+IFERROR(((G63-D63)/D63)*100,0)</f>
        <v>2.0354766560227318</v>
      </c>
      <c r="I63" s="63"/>
      <c r="J63" s="64"/>
    </row>
    <row r="64" spans="1:11" x14ac:dyDescent="0.25">
      <c r="A64" s="46"/>
      <c r="B64" s="47"/>
      <c r="C64" s="47"/>
      <c r="D64" s="47"/>
      <c r="E64" s="47"/>
      <c r="F64" s="47"/>
      <c r="G64" s="47"/>
      <c r="H64" s="47"/>
      <c r="I64" s="47"/>
      <c r="J64" s="48"/>
    </row>
    <row r="65" spans="1:10" ht="15.75" thickBot="1" x14ac:dyDescent="0.3">
      <c r="A65" s="49"/>
      <c r="B65" s="50"/>
      <c r="C65" s="50"/>
      <c r="D65" s="50"/>
      <c r="E65" s="50"/>
      <c r="F65" s="50"/>
      <c r="G65" s="50"/>
      <c r="H65" s="50"/>
      <c r="I65" s="50"/>
      <c r="J65" s="51"/>
    </row>
    <row r="66" spans="1:10" ht="48.75" customHeight="1" x14ac:dyDescent="0.25">
      <c r="A66" s="52" t="s">
        <v>73</v>
      </c>
      <c r="B66" s="52"/>
      <c r="C66" s="52"/>
      <c r="D66" s="52"/>
      <c r="E66" s="52"/>
      <c r="F66" s="52"/>
      <c r="G66" s="52"/>
      <c r="H66" s="52"/>
      <c r="I66" s="52"/>
      <c r="J66" s="52"/>
    </row>
    <row r="67" spans="1:10" x14ac:dyDescent="0.25">
      <c r="A67" s="43" t="s">
        <v>74</v>
      </c>
    </row>
    <row r="68" spans="1:10" x14ac:dyDescent="0.25">
      <c r="H68" s="40"/>
      <c r="I68" s="40"/>
      <c r="J68" s="40"/>
    </row>
    <row r="69" spans="1:10" x14ac:dyDescent="0.25">
      <c r="H69" s="40"/>
      <c r="I69" s="40"/>
      <c r="J69" s="40"/>
    </row>
    <row r="70" spans="1:10" x14ac:dyDescent="0.25">
      <c r="H70" s="40"/>
      <c r="I70" s="40"/>
      <c r="J70" s="40"/>
    </row>
    <row r="71" spans="1:10" x14ac:dyDescent="0.25">
      <c r="H71" s="40"/>
      <c r="I71" s="40"/>
      <c r="J71" s="40"/>
    </row>
  </sheetData>
  <mergeCells count="10">
    <mergeCell ref="A64:J64"/>
    <mergeCell ref="A65:J65"/>
    <mergeCell ref="A66:J66"/>
    <mergeCell ref="A1:J1"/>
    <mergeCell ref="A2:A3"/>
    <mergeCell ref="B2:D2"/>
    <mergeCell ref="E2:G2"/>
    <mergeCell ref="H2:J2"/>
    <mergeCell ref="H62:J62"/>
    <mergeCell ref="H63:J63"/>
  </mergeCells>
  <conditionalFormatting sqref="H4:J5">
    <cfRule type="cellIs" dxfId="26" priority="8" operator="equal">
      <formula>0</formula>
    </cfRule>
  </conditionalFormatting>
  <conditionalFormatting sqref="B4:C5 E4:G5">
    <cfRule type="cellIs" dxfId="25" priority="9" operator="equal">
      <formula>0</formula>
    </cfRule>
  </conditionalFormatting>
  <conditionalFormatting sqref="B6:C7 E6:G7">
    <cfRule type="cellIs" dxfId="24" priority="7" operator="equal">
      <formula>0</formula>
    </cfRule>
  </conditionalFormatting>
  <conditionalFormatting sqref="H6:J7">
    <cfRule type="cellIs" dxfId="23" priority="6" operator="equal">
      <formula>0</formula>
    </cfRule>
  </conditionalFormatting>
  <conditionalFormatting sqref="B8:C59 E8:G59">
    <cfRule type="cellIs" dxfId="22" priority="5" operator="equal">
      <formula>0</formula>
    </cfRule>
  </conditionalFormatting>
  <conditionalFormatting sqref="H8:J59">
    <cfRule type="cellIs" dxfId="21" priority="4" operator="equal">
      <formula>0</formula>
    </cfRule>
  </conditionalFormatting>
  <conditionalFormatting sqref="D4:D5">
    <cfRule type="cellIs" dxfId="20" priority="3" operator="equal">
      <formula>0</formula>
    </cfRule>
  </conditionalFormatting>
  <conditionalFormatting sqref="D6:D7">
    <cfRule type="cellIs" dxfId="19" priority="2" operator="equal">
      <formula>0</formula>
    </cfRule>
  </conditionalFormatting>
  <conditionalFormatting sqref="D8:D59">
    <cfRule type="cellIs" dxfId="18" priority="1" operator="equal">
      <formula>0</formula>
    </cfRule>
  </conditionalFormatting>
  <printOptions horizontalCentered="1" verticalCentered="1"/>
  <pageMargins left="0.70866141732283472" right="0.70866141732283472" top="0.74803149606299213" bottom="0.74803149606299213" header="0.31496062992125984" footer="0.31496062992125984"/>
  <pageSetup paperSize="9" scale="52" orientation="portrait" verticalDpi="597" r:id="rId1"/>
  <ignoredErrors>
    <ignoredError sqref="G5" formula="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67"/>
  <sheetViews>
    <sheetView topLeftCell="A34" zoomScale="80" zoomScaleNormal="80" workbookViewId="0">
      <selection activeCell="B60" sqref="B60:G65"/>
    </sheetView>
  </sheetViews>
  <sheetFormatPr defaultRowHeight="15" x14ac:dyDescent="0.25"/>
  <cols>
    <col min="1" max="1" width="41.140625" bestFit="1" customWidth="1"/>
    <col min="2" max="10" width="14.28515625" customWidth="1"/>
  </cols>
  <sheetData>
    <row r="1" spans="1:10" ht="25.5" customHeight="1" x14ac:dyDescent="0.25">
      <c r="A1" s="53" t="s">
        <v>60</v>
      </c>
      <c r="B1" s="54"/>
      <c r="C1" s="54"/>
      <c r="D1" s="54"/>
      <c r="E1" s="54"/>
      <c r="F1" s="54"/>
      <c r="G1" s="54"/>
      <c r="H1" s="54"/>
      <c r="I1" s="54"/>
      <c r="J1" s="55"/>
    </row>
    <row r="2" spans="1:10" ht="35.25" customHeight="1" x14ac:dyDescent="0.25">
      <c r="A2" s="67" t="s">
        <v>1</v>
      </c>
      <c r="B2" s="58" t="s">
        <v>76</v>
      </c>
      <c r="C2" s="58"/>
      <c r="D2" s="58"/>
      <c r="E2" s="58" t="s">
        <v>75</v>
      </c>
      <c r="F2" s="58"/>
      <c r="G2" s="58"/>
      <c r="H2" s="59" t="s">
        <v>77</v>
      </c>
      <c r="I2" s="59"/>
      <c r="J2" s="60"/>
    </row>
    <row r="3" spans="1:10" x14ac:dyDescent="0.25">
      <c r="A3" s="68"/>
      <c r="B3" s="1" t="s">
        <v>2</v>
      </c>
      <c r="C3" s="1" t="s">
        <v>3</v>
      </c>
      <c r="D3" s="1" t="s">
        <v>4</v>
      </c>
      <c r="E3" s="1" t="s">
        <v>2</v>
      </c>
      <c r="F3" s="1" t="s">
        <v>3</v>
      </c>
      <c r="G3" s="1" t="s">
        <v>4</v>
      </c>
      <c r="H3" s="1" t="s">
        <v>2</v>
      </c>
      <c r="I3" s="1" t="s">
        <v>3</v>
      </c>
      <c r="J3" s="2" t="s">
        <v>4</v>
      </c>
    </row>
    <row r="4" spans="1:10" x14ac:dyDescent="0.25">
      <c r="A4" s="10" t="s">
        <v>5</v>
      </c>
      <c r="B4" s="3">
        <v>1400790</v>
      </c>
      <c r="C4" s="3">
        <v>3718023</v>
      </c>
      <c r="D4" s="3">
        <f>SUM(B4:C4)</f>
        <v>5118813</v>
      </c>
      <c r="E4" s="3">
        <v>0</v>
      </c>
      <c r="F4" s="3">
        <v>0</v>
      </c>
      <c r="G4" s="3">
        <f>SUM(E4:F4)</f>
        <v>0</v>
      </c>
      <c r="H4" s="4"/>
      <c r="I4" s="4"/>
      <c r="J4" s="5"/>
    </row>
    <row r="5" spans="1:10" x14ac:dyDescent="0.25">
      <c r="A5" s="6" t="s">
        <v>70</v>
      </c>
      <c r="B5" s="7">
        <v>59935</v>
      </c>
      <c r="C5" s="7">
        <v>32288</v>
      </c>
      <c r="D5" s="7">
        <f>+B5+C5</f>
        <v>92223</v>
      </c>
      <c r="E5" s="7">
        <v>1263808</v>
      </c>
      <c r="F5" s="7">
        <v>4012452</v>
      </c>
      <c r="G5" s="7">
        <f>+E5+F5</f>
        <v>5276260</v>
      </c>
      <c r="H5" s="8"/>
      <c r="I5" s="8"/>
      <c r="J5" s="9"/>
    </row>
    <row r="6" spans="1:10" x14ac:dyDescent="0.25">
      <c r="A6" s="10" t="s">
        <v>54</v>
      </c>
      <c r="B6" s="3">
        <v>1783145</v>
      </c>
      <c r="C6" s="3">
        <v>974701</v>
      </c>
      <c r="D6" s="3">
        <f t="shared" ref="D6:D59" si="0">SUM(B6:C6)</f>
        <v>2757846</v>
      </c>
      <c r="E6" s="3">
        <v>1721039</v>
      </c>
      <c r="F6" s="3">
        <v>1214579</v>
      </c>
      <c r="G6" s="3">
        <f t="shared" ref="G6:G59" si="1">SUM(E6:F6)</f>
        <v>2935618</v>
      </c>
      <c r="H6" s="4">
        <f t="shared" ref="H6:H59" si="2">+IFERROR(((E6-B6)/B6)*100,0)</f>
        <v>-3.482947264524197</v>
      </c>
      <c r="I6" s="4">
        <f t="shared" ref="I6:I59" si="3">+IFERROR(((F6-C6)/C6)*100,0)</f>
        <v>24.610418990028737</v>
      </c>
      <c r="J6" s="5">
        <f t="shared" ref="J6:J59" si="4">+IFERROR(((G6-D6)/D6)*100,0)</f>
        <v>6.4460452106462798</v>
      </c>
    </row>
    <row r="7" spans="1:10" x14ac:dyDescent="0.25">
      <c r="A7" s="6" t="s">
        <v>6</v>
      </c>
      <c r="B7" s="7">
        <v>1063926</v>
      </c>
      <c r="C7" s="7">
        <v>148986</v>
      </c>
      <c r="D7" s="7">
        <f t="shared" si="0"/>
        <v>1212912</v>
      </c>
      <c r="E7" s="7">
        <v>869814</v>
      </c>
      <c r="F7" s="7">
        <v>176128</v>
      </c>
      <c r="G7" s="7">
        <f t="shared" si="1"/>
        <v>1045942</v>
      </c>
      <c r="H7" s="8">
        <f t="shared" si="2"/>
        <v>-18.244877933239717</v>
      </c>
      <c r="I7" s="8">
        <f t="shared" si="3"/>
        <v>18.21781912394453</v>
      </c>
      <c r="J7" s="9">
        <f t="shared" si="4"/>
        <v>-13.766044032872953</v>
      </c>
    </row>
    <row r="8" spans="1:10" x14ac:dyDescent="0.25">
      <c r="A8" s="10" t="s">
        <v>7</v>
      </c>
      <c r="B8" s="3">
        <v>866649</v>
      </c>
      <c r="C8" s="3">
        <v>106133</v>
      </c>
      <c r="D8" s="3">
        <f t="shared" si="0"/>
        <v>972782</v>
      </c>
      <c r="E8" s="3">
        <v>740633</v>
      </c>
      <c r="F8" s="3">
        <v>147099</v>
      </c>
      <c r="G8" s="3">
        <f t="shared" si="1"/>
        <v>887732</v>
      </c>
      <c r="H8" s="4">
        <f t="shared" si="2"/>
        <v>-14.540604096929668</v>
      </c>
      <c r="I8" s="4">
        <f t="shared" si="3"/>
        <v>38.598739317648608</v>
      </c>
      <c r="J8" s="5">
        <f t="shared" si="4"/>
        <v>-8.7429660499474711</v>
      </c>
    </row>
    <row r="9" spans="1:10" x14ac:dyDescent="0.25">
      <c r="A9" s="6" t="s">
        <v>8</v>
      </c>
      <c r="B9" s="7">
        <v>564481</v>
      </c>
      <c r="C9" s="7">
        <v>325542</v>
      </c>
      <c r="D9" s="7">
        <f t="shared" si="0"/>
        <v>890023</v>
      </c>
      <c r="E9" s="7">
        <v>530826</v>
      </c>
      <c r="F9" s="7">
        <v>401615</v>
      </c>
      <c r="G9" s="7">
        <f t="shared" si="1"/>
        <v>932441</v>
      </c>
      <c r="H9" s="8">
        <f t="shared" si="2"/>
        <v>-5.9621138709717423</v>
      </c>
      <c r="I9" s="8">
        <f t="shared" si="3"/>
        <v>23.368106112268155</v>
      </c>
      <c r="J9" s="9">
        <f t="shared" si="4"/>
        <v>4.7659442508789098</v>
      </c>
    </row>
    <row r="10" spans="1:10" x14ac:dyDescent="0.25">
      <c r="A10" s="10" t="s">
        <v>55</v>
      </c>
      <c r="B10" s="3">
        <v>29907</v>
      </c>
      <c r="C10" s="3">
        <v>3736</v>
      </c>
      <c r="D10" s="3">
        <f t="shared" si="0"/>
        <v>33643</v>
      </c>
      <c r="E10" s="3">
        <v>26294</v>
      </c>
      <c r="F10" s="3">
        <v>3713</v>
      </c>
      <c r="G10" s="3">
        <f t="shared" si="1"/>
        <v>30007</v>
      </c>
      <c r="H10" s="4">
        <f t="shared" si="2"/>
        <v>-12.080783762998628</v>
      </c>
      <c r="I10" s="4">
        <f t="shared" si="3"/>
        <v>-0.61563169164882225</v>
      </c>
      <c r="J10" s="5">
        <f t="shared" si="4"/>
        <v>-10.807597419968493</v>
      </c>
    </row>
    <row r="11" spans="1:10" x14ac:dyDescent="0.25">
      <c r="A11" s="6" t="s">
        <v>9</v>
      </c>
      <c r="B11" s="7">
        <v>61120</v>
      </c>
      <c r="C11" s="7">
        <v>2489</v>
      </c>
      <c r="D11" s="7">
        <f t="shared" si="0"/>
        <v>63609</v>
      </c>
      <c r="E11" s="7">
        <v>65406</v>
      </c>
      <c r="F11" s="7">
        <v>558</v>
      </c>
      <c r="G11" s="7">
        <f t="shared" si="1"/>
        <v>65964</v>
      </c>
      <c r="H11" s="8">
        <f t="shared" si="2"/>
        <v>7.0124345549738214</v>
      </c>
      <c r="I11" s="8">
        <f t="shared" si="3"/>
        <v>-77.581357975090398</v>
      </c>
      <c r="J11" s="9">
        <f t="shared" si="4"/>
        <v>3.7023062774135735</v>
      </c>
    </row>
    <row r="12" spans="1:10" x14ac:dyDescent="0.25">
      <c r="A12" s="10" t="s">
        <v>10</v>
      </c>
      <c r="B12" s="3">
        <v>96119</v>
      </c>
      <c r="C12" s="3">
        <v>0</v>
      </c>
      <c r="D12" s="3">
        <f t="shared" si="0"/>
        <v>96119</v>
      </c>
      <c r="E12" s="3">
        <v>85149</v>
      </c>
      <c r="F12" s="3">
        <v>0</v>
      </c>
      <c r="G12" s="3">
        <f t="shared" si="1"/>
        <v>85149</v>
      </c>
      <c r="H12" s="4">
        <f t="shared" si="2"/>
        <v>-11.412936048023804</v>
      </c>
      <c r="I12" s="4">
        <f t="shared" si="3"/>
        <v>0</v>
      </c>
      <c r="J12" s="5">
        <f t="shared" si="4"/>
        <v>-11.412936048023804</v>
      </c>
    </row>
    <row r="13" spans="1:10" x14ac:dyDescent="0.25">
      <c r="A13" s="6" t="s">
        <v>11</v>
      </c>
      <c r="B13" s="7">
        <v>398877</v>
      </c>
      <c r="C13" s="7">
        <v>50099</v>
      </c>
      <c r="D13" s="7">
        <f t="shared" si="0"/>
        <v>448976</v>
      </c>
      <c r="E13" s="7">
        <v>365373</v>
      </c>
      <c r="F13" s="7">
        <v>50914</v>
      </c>
      <c r="G13" s="7">
        <f t="shared" si="1"/>
        <v>416287</v>
      </c>
      <c r="H13" s="8">
        <f t="shared" si="2"/>
        <v>-8.3995818259764299</v>
      </c>
      <c r="I13" s="8">
        <f t="shared" si="3"/>
        <v>1.626778977624304</v>
      </c>
      <c r="J13" s="9">
        <f t="shared" si="4"/>
        <v>-7.2807900645023338</v>
      </c>
    </row>
    <row r="14" spans="1:10" x14ac:dyDescent="0.25">
      <c r="A14" s="10" t="s">
        <v>12</v>
      </c>
      <c r="B14" s="3">
        <v>273252</v>
      </c>
      <c r="C14" s="3">
        <v>10938</v>
      </c>
      <c r="D14" s="3">
        <f t="shared" si="0"/>
        <v>284190</v>
      </c>
      <c r="E14" s="3">
        <v>257470</v>
      </c>
      <c r="F14" s="3">
        <v>9272</v>
      </c>
      <c r="G14" s="3">
        <f t="shared" si="1"/>
        <v>266742</v>
      </c>
      <c r="H14" s="4">
        <f t="shared" si="2"/>
        <v>-5.7756210384553457</v>
      </c>
      <c r="I14" s="4">
        <f t="shared" si="3"/>
        <v>-15.231303711830316</v>
      </c>
      <c r="J14" s="5">
        <f t="shared" si="4"/>
        <v>-6.1395545233822446</v>
      </c>
    </row>
    <row r="15" spans="1:10" x14ac:dyDescent="0.25">
      <c r="A15" s="6" t="s">
        <v>13</v>
      </c>
      <c r="B15" s="7">
        <v>103167</v>
      </c>
      <c r="C15" s="7">
        <v>864</v>
      </c>
      <c r="D15" s="7">
        <f t="shared" si="0"/>
        <v>104031</v>
      </c>
      <c r="E15" s="7">
        <v>69607</v>
      </c>
      <c r="F15" s="7">
        <v>1013</v>
      </c>
      <c r="G15" s="7">
        <f t="shared" si="1"/>
        <v>70620</v>
      </c>
      <c r="H15" s="8">
        <f t="shared" si="2"/>
        <v>-32.529781810074923</v>
      </c>
      <c r="I15" s="8">
        <f t="shared" si="3"/>
        <v>17.24537037037037</v>
      </c>
      <c r="J15" s="9">
        <f t="shared" si="4"/>
        <v>-32.116388384231627</v>
      </c>
    </row>
    <row r="16" spans="1:10" x14ac:dyDescent="0.25">
      <c r="A16" s="10" t="s">
        <v>14</v>
      </c>
      <c r="B16" s="3">
        <v>193859</v>
      </c>
      <c r="C16" s="3">
        <v>21110</v>
      </c>
      <c r="D16" s="3">
        <f t="shared" si="0"/>
        <v>214969</v>
      </c>
      <c r="E16" s="3">
        <v>195378</v>
      </c>
      <c r="F16" s="3">
        <v>27384</v>
      </c>
      <c r="G16" s="3">
        <f t="shared" si="1"/>
        <v>222762</v>
      </c>
      <c r="H16" s="4">
        <f t="shared" si="2"/>
        <v>0.7835591847683111</v>
      </c>
      <c r="I16" s="4">
        <f t="shared" si="3"/>
        <v>29.720511605873995</v>
      </c>
      <c r="J16" s="5">
        <f t="shared" si="4"/>
        <v>3.6251738622778169</v>
      </c>
    </row>
    <row r="17" spans="1:10" x14ac:dyDescent="0.25">
      <c r="A17" s="6" t="s">
        <v>15</v>
      </c>
      <c r="B17" s="7">
        <v>21156</v>
      </c>
      <c r="C17" s="7">
        <v>331</v>
      </c>
      <c r="D17" s="7">
        <f t="shared" si="0"/>
        <v>21487</v>
      </c>
      <c r="E17" s="7">
        <v>20849</v>
      </c>
      <c r="F17" s="7">
        <v>190</v>
      </c>
      <c r="G17" s="7">
        <f t="shared" si="1"/>
        <v>21039</v>
      </c>
      <c r="H17" s="8">
        <f t="shared" si="2"/>
        <v>-1.4511249763660428</v>
      </c>
      <c r="I17" s="8">
        <f t="shared" si="3"/>
        <v>-42.598187311178251</v>
      </c>
      <c r="J17" s="9">
        <f t="shared" si="4"/>
        <v>-2.0849816167915485</v>
      </c>
    </row>
    <row r="18" spans="1:10" x14ac:dyDescent="0.25">
      <c r="A18" s="10" t="s">
        <v>16</v>
      </c>
      <c r="B18" s="3">
        <v>28409</v>
      </c>
      <c r="C18" s="3">
        <v>0</v>
      </c>
      <c r="D18" s="3">
        <f t="shared" si="0"/>
        <v>28409</v>
      </c>
      <c r="E18" s="3">
        <v>25603</v>
      </c>
      <c r="F18" s="3">
        <v>0</v>
      </c>
      <c r="G18" s="3">
        <f t="shared" si="1"/>
        <v>25603</v>
      </c>
      <c r="H18" s="4">
        <f t="shared" si="2"/>
        <v>-9.8771516068851408</v>
      </c>
      <c r="I18" s="4">
        <f t="shared" si="3"/>
        <v>0</v>
      </c>
      <c r="J18" s="5">
        <f t="shared" si="4"/>
        <v>-9.8771516068851408</v>
      </c>
    </row>
    <row r="19" spans="1:10" x14ac:dyDescent="0.25">
      <c r="A19" s="6" t="s">
        <v>17</v>
      </c>
      <c r="B19" s="7">
        <v>18354</v>
      </c>
      <c r="C19" s="7">
        <v>1345</v>
      </c>
      <c r="D19" s="7">
        <f t="shared" si="0"/>
        <v>19699</v>
      </c>
      <c r="E19" s="7">
        <v>14336</v>
      </c>
      <c r="F19" s="7">
        <v>669</v>
      </c>
      <c r="G19" s="7">
        <f t="shared" si="1"/>
        <v>15005</v>
      </c>
      <c r="H19" s="8">
        <f t="shared" si="2"/>
        <v>-21.891685736079328</v>
      </c>
      <c r="I19" s="8">
        <f t="shared" si="3"/>
        <v>-50.260223048327134</v>
      </c>
      <c r="J19" s="9">
        <f t="shared" si="4"/>
        <v>-23.828620742169655</v>
      </c>
    </row>
    <row r="20" spans="1:10" x14ac:dyDescent="0.25">
      <c r="A20" s="10" t="s">
        <v>56</v>
      </c>
      <c r="B20" s="3">
        <v>0</v>
      </c>
      <c r="C20" s="3">
        <v>0</v>
      </c>
      <c r="D20" s="3"/>
      <c r="E20" s="3">
        <v>0</v>
      </c>
      <c r="F20" s="3">
        <v>0</v>
      </c>
      <c r="G20" s="3"/>
      <c r="H20" s="4">
        <f t="shared" si="2"/>
        <v>0</v>
      </c>
      <c r="I20" s="4">
        <f t="shared" si="3"/>
        <v>0</v>
      </c>
      <c r="J20" s="5">
        <f t="shared" si="4"/>
        <v>0</v>
      </c>
    </row>
    <row r="21" spans="1:10" x14ac:dyDescent="0.25">
      <c r="A21" s="6" t="s">
        <v>18</v>
      </c>
      <c r="B21" s="7">
        <v>17181</v>
      </c>
      <c r="C21" s="7">
        <v>281</v>
      </c>
      <c r="D21" s="7">
        <f t="shared" si="0"/>
        <v>17462</v>
      </c>
      <c r="E21" s="7">
        <v>14141</v>
      </c>
      <c r="F21" s="7">
        <v>0</v>
      </c>
      <c r="G21" s="7">
        <f t="shared" si="1"/>
        <v>14141</v>
      </c>
      <c r="H21" s="8">
        <f t="shared" si="2"/>
        <v>-17.693964262848496</v>
      </c>
      <c r="I21" s="8">
        <f t="shared" si="3"/>
        <v>-100</v>
      </c>
      <c r="J21" s="9">
        <f t="shared" si="4"/>
        <v>-19.018440041232392</v>
      </c>
    </row>
    <row r="22" spans="1:10" x14ac:dyDescent="0.25">
      <c r="A22" s="10" t="s">
        <v>19</v>
      </c>
      <c r="B22" s="3">
        <v>0</v>
      </c>
      <c r="C22" s="3">
        <v>0</v>
      </c>
      <c r="D22" s="3"/>
      <c r="E22" s="3">
        <v>0</v>
      </c>
      <c r="F22" s="3">
        <v>0</v>
      </c>
      <c r="G22" s="3"/>
      <c r="H22" s="4">
        <f t="shared" si="2"/>
        <v>0</v>
      </c>
      <c r="I22" s="4">
        <f t="shared" si="3"/>
        <v>0</v>
      </c>
      <c r="J22" s="5">
        <f t="shared" si="4"/>
        <v>0</v>
      </c>
    </row>
    <row r="23" spans="1:10" x14ac:dyDescent="0.25">
      <c r="A23" s="6" t="s">
        <v>20</v>
      </c>
      <c r="B23" s="7">
        <v>59485</v>
      </c>
      <c r="C23" s="7">
        <v>0</v>
      </c>
      <c r="D23" s="7">
        <f t="shared" si="0"/>
        <v>59485</v>
      </c>
      <c r="E23" s="7">
        <v>45375</v>
      </c>
      <c r="F23" s="7">
        <v>164</v>
      </c>
      <c r="G23" s="7">
        <f t="shared" si="1"/>
        <v>45539</v>
      </c>
      <c r="H23" s="8">
        <f t="shared" si="2"/>
        <v>-23.720265613179794</v>
      </c>
      <c r="I23" s="8">
        <f t="shared" si="3"/>
        <v>0</v>
      </c>
      <c r="J23" s="9">
        <f t="shared" si="4"/>
        <v>-23.444565856938723</v>
      </c>
    </row>
    <row r="24" spans="1:10" x14ac:dyDescent="0.25">
      <c r="A24" s="10" t="s">
        <v>21</v>
      </c>
      <c r="B24" s="3">
        <v>17866</v>
      </c>
      <c r="C24" s="3">
        <v>0</v>
      </c>
      <c r="D24" s="3">
        <f t="shared" si="0"/>
        <v>17866</v>
      </c>
      <c r="E24" s="3">
        <v>18049</v>
      </c>
      <c r="F24" s="3">
        <v>0</v>
      </c>
      <c r="G24" s="3">
        <f t="shared" si="1"/>
        <v>18049</v>
      </c>
      <c r="H24" s="4">
        <f t="shared" si="2"/>
        <v>1.0242919511922086</v>
      </c>
      <c r="I24" s="4">
        <f t="shared" si="3"/>
        <v>0</v>
      </c>
      <c r="J24" s="5">
        <f t="shared" si="4"/>
        <v>1.0242919511922086</v>
      </c>
    </row>
    <row r="25" spans="1:10" x14ac:dyDescent="0.25">
      <c r="A25" s="6" t="s">
        <v>22</v>
      </c>
      <c r="B25" s="7">
        <v>17406</v>
      </c>
      <c r="C25" s="7">
        <v>1729</v>
      </c>
      <c r="D25" s="7">
        <f t="shared" si="0"/>
        <v>19135</v>
      </c>
      <c r="E25" s="7">
        <v>19861</v>
      </c>
      <c r="F25" s="7">
        <v>4453</v>
      </c>
      <c r="G25" s="7">
        <f t="shared" si="1"/>
        <v>24314</v>
      </c>
      <c r="H25" s="8">
        <f t="shared" si="2"/>
        <v>14.104331839595542</v>
      </c>
      <c r="I25" s="8">
        <f t="shared" si="3"/>
        <v>157.54771544245227</v>
      </c>
      <c r="J25" s="9">
        <f t="shared" si="4"/>
        <v>27.065586621374443</v>
      </c>
    </row>
    <row r="26" spans="1:10" x14ac:dyDescent="0.25">
      <c r="A26" s="10" t="s">
        <v>23</v>
      </c>
      <c r="B26" s="3">
        <v>8788</v>
      </c>
      <c r="C26" s="3">
        <v>0</v>
      </c>
      <c r="D26" s="3">
        <f t="shared" si="0"/>
        <v>8788</v>
      </c>
      <c r="E26" s="3">
        <v>8982</v>
      </c>
      <c r="F26" s="3">
        <v>546</v>
      </c>
      <c r="G26" s="3">
        <f t="shared" si="1"/>
        <v>9528</v>
      </c>
      <c r="H26" s="4">
        <f t="shared" si="2"/>
        <v>2.2075557578516158</v>
      </c>
      <c r="I26" s="4">
        <f t="shared" si="3"/>
        <v>0</v>
      </c>
      <c r="J26" s="5">
        <f t="shared" si="4"/>
        <v>8.4205735093309055</v>
      </c>
    </row>
    <row r="27" spans="1:10" x14ac:dyDescent="0.25">
      <c r="A27" s="6" t="s">
        <v>24</v>
      </c>
      <c r="B27" s="7">
        <v>0</v>
      </c>
      <c r="C27" s="7">
        <v>0</v>
      </c>
      <c r="D27" s="7"/>
      <c r="E27" s="7">
        <v>0</v>
      </c>
      <c r="F27" s="7">
        <v>0</v>
      </c>
      <c r="G27" s="7"/>
      <c r="H27" s="8">
        <f t="shared" si="2"/>
        <v>0</v>
      </c>
      <c r="I27" s="8">
        <f t="shared" si="3"/>
        <v>0</v>
      </c>
      <c r="J27" s="9">
        <f t="shared" si="4"/>
        <v>0</v>
      </c>
    </row>
    <row r="28" spans="1:10" x14ac:dyDescent="0.25">
      <c r="A28" s="10" t="s">
        <v>25</v>
      </c>
      <c r="B28" s="3">
        <v>46336</v>
      </c>
      <c r="C28" s="3">
        <v>4948</v>
      </c>
      <c r="D28" s="3">
        <f t="shared" si="0"/>
        <v>51284</v>
      </c>
      <c r="E28" s="3">
        <v>50526</v>
      </c>
      <c r="F28" s="3">
        <v>2435</v>
      </c>
      <c r="G28" s="3">
        <f t="shared" si="1"/>
        <v>52961</v>
      </c>
      <c r="H28" s="4">
        <f t="shared" si="2"/>
        <v>9.0426450276243084</v>
      </c>
      <c r="I28" s="4">
        <f t="shared" si="3"/>
        <v>-50.788197251414715</v>
      </c>
      <c r="J28" s="5">
        <f t="shared" si="4"/>
        <v>3.2700257390219174</v>
      </c>
    </row>
    <row r="29" spans="1:10" x14ac:dyDescent="0.25">
      <c r="A29" s="6" t="s">
        <v>26</v>
      </c>
      <c r="B29" s="7">
        <v>158693</v>
      </c>
      <c r="C29" s="7">
        <v>2182</v>
      </c>
      <c r="D29" s="7">
        <f t="shared" si="0"/>
        <v>160875</v>
      </c>
      <c r="E29" s="7">
        <v>153609</v>
      </c>
      <c r="F29" s="7">
        <v>2224</v>
      </c>
      <c r="G29" s="7">
        <f t="shared" si="1"/>
        <v>155833</v>
      </c>
      <c r="H29" s="8">
        <f t="shared" si="2"/>
        <v>-3.2036699791421173</v>
      </c>
      <c r="I29" s="8">
        <f t="shared" si="3"/>
        <v>1.9248395967002749</v>
      </c>
      <c r="J29" s="9">
        <f t="shared" si="4"/>
        <v>-3.1341103341103342</v>
      </c>
    </row>
    <row r="30" spans="1:10" x14ac:dyDescent="0.25">
      <c r="A30" s="10" t="s">
        <v>27</v>
      </c>
      <c r="B30" s="3">
        <v>74508</v>
      </c>
      <c r="C30" s="3">
        <v>1287</v>
      </c>
      <c r="D30" s="3">
        <f t="shared" si="0"/>
        <v>75795</v>
      </c>
      <c r="E30" s="3">
        <v>78449</v>
      </c>
      <c r="F30" s="3">
        <v>1611</v>
      </c>
      <c r="G30" s="3">
        <f t="shared" si="1"/>
        <v>80060</v>
      </c>
      <c r="H30" s="4">
        <f t="shared" si="2"/>
        <v>5.2893649004133785</v>
      </c>
      <c r="I30" s="4">
        <f t="shared" si="3"/>
        <v>25.174825174825177</v>
      </c>
      <c r="J30" s="5">
        <f t="shared" si="4"/>
        <v>5.6270202519955141</v>
      </c>
    </row>
    <row r="31" spans="1:10" x14ac:dyDescent="0.25">
      <c r="A31" s="6" t="s">
        <v>28</v>
      </c>
      <c r="B31" s="7">
        <v>35780</v>
      </c>
      <c r="C31" s="7">
        <v>384</v>
      </c>
      <c r="D31" s="7">
        <f t="shared" si="0"/>
        <v>36164</v>
      </c>
      <c r="E31" s="7">
        <v>37210</v>
      </c>
      <c r="F31" s="7">
        <v>193</v>
      </c>
      <c r="G31" s="7">
        <f t="shared" si="1"/>
        <v>37403</v>
      </c>
      <c r="H31" s="8">
        <f t="shared" si="2"/>
        <v>3.9966461710452768</v>
      </c>
      <c r="I31" s="8">
        <f t="shared" si="3"/>
        <v>-49.739583333333329</v>
      </c>
      <c r="J31" s="9">
        <f t="shared" si="4"/>
        <v>3.4260590642628026</v>
      </c>
    </row>
    <row r="32" spans="1:10" x14ac:dyDescent="0.25">
      <c r="A32" s="10" t="s">
        <v>57</v>
      </c>
      <c r="B32" s="3">
        <v>0</v>
      </c>
      <c r="C32" s="3">
        <v>5466</v>
      </c>
      <c r="D32" s="3">
        <f t="shared" si="0"/>
        <v>5466</v>
      </c>
      <c r="E32" s="3">
        <v>0</v>
      </c>
      <c r="F32" s="3">
        <v>4951</v>
      </c>
      <c r="G32" s="3">
        <f t="shared" si="1"/>
        <v>4951</v>
      </c>
      <c r="H32" s="4">
        <f t="shared" si="2"/>
        <v>0</v>
      </c>
      <c r="I32" s="4">
        <f t="shared" si="3"/>
        <v>-9.4218807171606294</v>
      </c>
      <c r="J32" s="5">
        <f t="shared" si="4"/>
        <v>-9.4218807171606294</v>
      </c>
    </row>
    <row r="33" spans="1:10" x14ac:dyDescent="0.25">
      <c r="A33" s="6" t="s">
        <v>69</v>
      </c>
      <c r="B33" s="7">
        <v>8398</v>
      </c>
      <c r="C33" s="7">
        <v>0</v>
      </c>
      <c r="D33" s="7">
        <f t="shared" si="0"/>
        <v>8398</v>
      </c>
      <c r="E33" s="7">
        <v>3839</v>
      </c>
      <c r="F33" s="7">
        <v>0</v>
      </c>
      <c r="G33" s="7">
        <f t="shared" si="1"/>
        <v>3839</v>
      </c>
      <c r="H33" s="8">
        <f t="shared" si="2"/>
        <v>-54.286734936889737</v>
      </c>
      <c r="I33" s="8">
        <f t="shared" si="3"/>
        <v>0</v>
      </c>
      <c r="J33" s="9">
        <f t="shared" si="4"/>
        <v>-54.286734936889737</v>
      </c>
    </row>
    <row r="34" spans="1:10" x14ac:dyDescent="0.25">
      <c r="A34" s="10" t="s">
        <v>29</v>
      </c>
      <c r="B34" s="3">
        <v>97131</v>
      </c>
      <c r="C34" s="3">
        <v>18904</v>
      </c>
      <c r="D34" s="3">
        <f t="shared" si="0"/>
        <v>116035</v>
      </c>
      <c r="E34" s="3">
        <v>86929</v>
      </c>
      <c r="F34" s="3">
        <v>19614</v>
      </c>
      <c r="G34" s="3">
        <f t="shared" si="1"/>
        <v>106543</v>
      </c>
      <c r="H34" s="4">
        <f t="shared" si="2"/>
        <v>-10.503340848956563</v>
      </c>
      <c r="I34" s="4">
        <f t="shared" si="3"/>
        <v>3.7558188743123146</v>
      </c>
      <c r="J34" s="5">
        <f t="shared" si="4"/>
        <v>-8.1802904296117553</v>
      </c>
    </row>
    <row r="35" spans="1:10" x14ac:dyDescent="0.25">
      <c r="A35" s="6" t="s">
        <v>68</v>
      </c>
      <c r="B35" s="7">
        <v>24447</v>
      </c>
      <c r="C35" s="7">
        <v>0</v>
      </c>
      <c r="D35" s="7">
        <f t="shared" si="0"/>
        <v>24447</v>
      </c>
      <c r="E35" s="7">
        <v>19181</v>
      </c>
      <c r="F35" s="7">
        <v>0</v>
      </c>
      <c r="G35" s="7">
        <f t="shared" si="1"/>
        <v>19181</v>
      </c>
      <c r="H35" s="8">
        <f t="shared" si="2"/>
        <v>-21.540475313944452</v>
      </c>
      <c r="I35" s="8">
        <f t="shared" si="3"/>
        <v>0</v>
      </c>
      <c r="J35" s="9">
        <f t="shared" si="4"/>
        <v>-21.540475313944452</v>
      </c>
    </row>
    <row r="36" spans="1:10" x14ac:dyDescent="0.25">
      <c r="A36" s="10" t="s">
        <v>30</v>
      </c>
      <c r="B36" s="3">
        <v>7939</v>
      </c>
      <c r="C36" s="3">
        <v>3711</v>
      </c>
      <c r="D36" s="3">
        <f t="shared" si="0"/>
        <v>11650</v>
      </c>
      <c r="E36" s="3">
        <v>7635</v>
      </c>
      <c r="F36" s="3">
        <v>1551</v>
      </c>
      <c r="G36" s="3">
        <f t="shared" si="1"/>
        <v>9186</v>
      </c>
      <c r="H36" s="4">
        <f t="shared" si="2"/>
        <v>-3.8291976319435697</v>
      </c>
      <c r="I36" s="4">
        <f t="shared" si="3"/>
        <v>-58.205335489086494</v>
      </c>
      <c r="J36" s="5">
        <f t="shared" si="4"/>
        <v>-21.150214592274676</v>
      </c>
    </row>
    <row r="37" spans="1:10" x14ac:dyDescent="0.25">
      <c r="A37" s="6" t="s">
        <v>31</v>
      </c>
      <c r="B37" s="7">
        <v>23431</v>
      </c>
      <c r="C37" s="7">
        <v>0</v>
      </c>
      <c r="D37" s="7">
        <f t="shared" si="0"/>
        <v>23431</v>
      </c>
      <c r="E37" s="7">
        <v>24366</v>
      </c>
      <c r="F37" s="7">
        <v>424</v>
      </c>
      <c r="G37" s="7">
        <f t="shared" si="1"/>
        <v>24790</v>
      </c>
      <c r="H37" s="8">
        <f t="shared" si="2"/>
        <v>3.9904400153642614</v>
      </c>
      <c r="I37" s="8">
        <f t="shared" si="3"/>
        <v>0</v>
      </c>
      <c r="J37" s="9">
        <f t="shared" si="4"/>
        <v>5.8000085357005675</v>
      </c>
    </row>
    <row r="38" spans="1:10" x14ac:dyDescent="0.25">
      <c r="A38" s="10" t="s">
        <v>32</v>
      </c>
      <c r="B38" s="3">
        <v>56391</v>
      </c>
      <c r="C38" s="3">
        <v>0</v>
      </c>
      <c r="D38" s="3">
        <f t="shared" si="0"/>
        <v>56391</v>
      </c>
      <c r="E38" s="3">
        <v>53712</v>
      </c>
      <c r="F38" s="3">
        <v>0</v>
      </c>
      <c r="G38" s="3">
        <f t="shared" si="1"/>
        <v>53712</v>
      </c>
      <c r="H38" s="4">
        <f t="shared" si="2"/>
        <v>-4.7507580996967596</v>
      </c>
      <c r="I38" s="4">
        <f t="shared" si="3"/>
        <v>0</v>
      </c>
      <c r="J38" s="5">
        <f t="shared" si="4"/>
        <v>-4.7507580996967596</v>
      </c>
    </row>
    <row r="39" spans="1:10" x14ac:dyDescent="0.25">
      <c r="A39" s="6" t="s">
        <v>33</v>
      </c>
      <c r="B39" s="7">
        <v>4837</v>
      </c>
      <c r="C39" s="7">
        <v>48</v>
      </c>
      <c r="D39" s="7">
        <f t="shared" si="0"/>
        <v>4885</v>
      </c>
      <c r="E39" s="7">
        <v>5425</v>
      </c>
      <c r="F39" s="7">
        <v>726</v>
      </c>
      <c r="G39" s="7">
        <f t="shared" si="1"/>
        <v>6151</v>
      </c>
      <c r="H39" s="8">
        <f t="shared" si="2"/>
        <v>12.156295224312592</v>
      </c>
      <c r="I39" s="8">
        <f t="shared" si="3"/>
        <v>1412.5</v>
      </c>
      <c r="J39" s="9">
        <f t="shared" si="4"/>
        <v>25.91606960081883</v>
      </c>
    </row>
    <row r="40" spans="1:10" x14ac:dyDescent="0.25">
      <c r="A40" s="10" t="s">
        <v>34</v>
      </c>
      <c r="B40" s="3">
        <v>163890</v>
      </c>
      <c r="C40" s="3">
        <v>21445</v>
      </c>
      <c r="D40" s="3">
        <f t="shared" si="0"/>
        <v>185335</v>
      </c>
      <c r="E40" s="3">
        <v>174972</v>
      </c>
      <c r="F40" s="3">
        <v>27228</v>
      </c>
      <c r="G40" s="3">
        <f t="shared" si="1"/>
        <v>202200</v>
      </c>
      <c r="H40" s="4">
        <f t="shared" si="2"/>
        <v>6.7618524620172069</v>
      </c>
      <c r="I40" s="4">
        <f t="shared" si="3"/>
        <v>26.966658894847285</v>
      </c>
      <c r="J40" s="5">
        <f t="shared" si="4"/>
        <v>9.0997383117058295</v>
      </c>
    </row>
    <row r="41" spans="1:10" x14ac:dyDescent="0.25">
      <c r="A41" s="6" t="s">
        <v>35</v>
      </c>
      <c r="B41" s="7">
        <v>4716</v>
      </c>
      <c r="C41" s="7">
        <v>811</v>
      </c>
      <c r="D41" s="7">
        <f t="shared" si="0"/>
        <v>5527</v>
      </c>
      <c r="E41" s="7">
        <v>4374</v>
      </c>
      <c r="F41" s="7">
        <v>321</v>
      </c>
      <c r="G41" s="7">
        <f t="shared" si="1"/>
        <v>4695</v>
      </c>
      <c r="H41" s="8">
        <f t="shared" si="2"/>
        <v>-7.2519083969465647</v>
      </c>
      <c r="I41" s="8">
        <f t="shared" si="3"/>
        <v>-60.419235511713929</v>
      </c>
      <c r="J41" s="9">
        <f t="shared" si="4"/>
        <v>-15.053374344128823</v>
      </c>
    </row>
    <row r="42" spans="1:10" x14ac:dyDescent="0.25">
      <c r="A42" s="10" t="s">
        <v>36</v>
      </c>
      <c r="B42" s="3">
        <v>77632</v>
      </c>
      <c r="C42" s="3">
        <v>6075</v>
      </c>
      <c r="D42" s="3">
        <f t="shared" si="0"/>
        <v>83707</v>
      </c>
      <c r="E42" s="3">
        <v>73217</v>
      </c>
      <c r="F42" s="3">
        <v>6760</v>
      </c>
      <c r="G42" s="3">
        <f t="shared" si="1"/>
        <v>79977</v>
      </c>
      <c r="H42" s="4">
        <f t="shared" si="2"/>
        <v>-5.6870877988458375</v>
      </c>
      <c r="I42" s="41">
        <f t="shared" si="3"/>
        <v>11.275720164609053</v>
      </c>
      <c r="J42" s="5">
        <f t="shared" si="4"/>
        <v>-4.4560192098629745</v>
      </c>
    </row>
    <row r="43" spans="1:10" x14ac:dyDescent="0.25">
      <c r="A43" s="6" t="s">
        <v>37</v>
      </c>
      <c r="B43" s="7">
        <v>66723</v>
      </c>
      <c r="C43" s="7">
        <v>392</v>
      </c>
      <c r="D43" s="7">
        <f t="shared" si="0"/>
        <v>67115</v>
      </c>
      <c r="E43" s="7">
        <v>73955</v>
      </c>
      <c r="F43" s="7">
        <v>604</v>
      </c>
      <c r="G43" s="7">
        <f t="shared" si="1"/>
        <v>74559</v>
      </c>
      <c r="H43" s="8">
        <f t="shared" si="2"/>
        <v>10.838841179203573</v>
      </c>
      <c r="I43" s="8">
        <f t="shared" si="3"/>
        <v>54.081632653061227</v>
      </c>
      <c r="J43" s="9">
        <f t="shared" si="4"/>
        <v>11.091410265961411</v>
      </c>
    </row>
    <row r="44" spans="1:10" x14ac:dyDescent="0.25">
      <c r="A44" s="10" t="s">
        <v>38</v>
      </c>
      <c r="B44" s="3">
        <v>57174</v>
      </c>
      <c r="C44" s="3">
        <v>0</v>
      </c>
      <c r="D44" s="3">
        <f t="shared" si="0"/>
        <v>57174</v>
      </c>
      <c r="E44" s="3">
        <v>48363</v>
      </c>
      <c r="F44" s="3">
        <v>0</v>
      </c>
      <c r="G44" s="3">
        <f t="shared" si="1"/>
        <v>48363</v>
      </c>
      <c r="H44" s="4">
        <f t="shared" si="2"/>
        <v>-15.410851086158045</v>
      </c>
      <c r="I44" s="4">
        <f t="shared" si="3"/>
        <v>0</v>
      </c>
      <c r="J44" s="5">
        <f t="shared" si="4"/>
        <v>-15.410851086158045</v>
      </c>
    </row>
    <row r="45" spans="1:10" x14ac:dyDescent="0.25">
      <c r="A45" s="6" t="s">
        <v>71</v>
      </c>
      <c r="B45" s="7">
        <v>34348</v>
      </c>
      <c r="C45" s="7">
        <v>0</v>
      </c>
      <c r="D45" s="7">
        <f t="shared" si="0"/>
        <v>34348</v>
      </c>
      <c r="E45" s="7">
        <v>30148</v>
      </c>
      <c r="F45" s="7">
        <v>144</v>
      </c>
      <c r="G45" s="7">
        <f t="shared" si="1"/>
        <v>30292</v>
      </c>
      <c r="H45" s="8">
        <f t="shared" si="2"/>
        <v>-12.227786188424362</v>
      </c>
      <c r="I45" s="8">
        <f t="shared" si="3"/>
        <v>0</v>
      </c>
      <c r="J45" s="9">
        <f t="shared" si="4"/>
        <v>-11.808547804821242</v>
      </c>
    </row>
    <row r="46" spans="1:10" x14ac:dyDescent="0.25">
      <c r="A46" s="10" t="s">
        <v>39</v>
      </c>
      <c r="B46" s="3">
        <v>27495</v>
      </c>
      <c r="C46" s="3">
        <v>331</v>
      </c>
      <c r="D46" s="3">
        <f t="shared" si="0"/>
        <v>27826</v>
      </c>
      <c r="E46" s="3">
        <v>37844</v>
      </c>
      <c r="F46" s="3">
        <v>70</v>
      </c>
      <c r="G46" s="3">
        <f t="shared" si="1"/>
        <v>37914</v>
      </c>
      <c r="H46" s="4">
        <f t="shared" si="2"/>
        <v>37.63957083106019</v>
      </c>
      <c r="I46" s="4">
        <f t="shared" si="3"/>
        <v>-78.851963746223561</v>
      </c>
      <c r="J46" s="5">
        <f t="shared" si="4"/>
        <v>36.253863293322794</v>
      </c>
    </row>
    <row r="47" spans="1:10" x14ac:dyDescent="0.25">
      <c r="A47" s="6" t="s">
        <v>40</v>
      </c>
      <c r="B47" s="7">
        <v>91709</v>
      </c>
      <c r="C47" s="7">
        <v>472</v>
      </c>
      <c r="D47" s="7">
        <f t="shared" si="0"/>
        <v>92181</v>
      </c>
      <c r="E47" s="7">
        <v>81895</v>
      </c>
      <c r="F47" s="7">
        <v>694</v>
      </c>
      <c r="G47" s="7">
        <f t="shared" si="1"/>
        <v>82589</v>
      </c>
      <c r="H47" s="8">
        <f t="shared" si="2"/>
        <v>-10.701239791078301</v>
      </c>
      <c r="I47" s="8">
        <f t="shared" si="3"/>
        <v>47.033898305084747</v>
      </c>
      <c r="J47" s="9">
        <f t="shared" si="4"/>
        <v>-10.4056150399757</v>
      </c>
    </row>
    <row r="48" spans="1:10" x14ac:dyDescent="0.25">
      <c r="A48" s="10" t="s">
        <v>41</v>
      </c>
      <c r="B48" s="3">
        <v>137042</v>
      </c>
      <c r="C48" s="3">
        <v>2986</v>
      </c>
      <c r="D48" s="3">
        <f t="shared" si="0"/>
        <v>140028</v>
      </c>
      <c r="E48" s="3">
        <v>121747</v>
      </c>
      <c r="F48" s="3">
        <v>9748</v>
      </c>
      <c r="G48" s="3">
        <f t="shared" si="1"/>
        <v>131495</v>
      </c>
      <c r="H48" s="4">
        <f t="shared" si="2"/>
        <v>-11.160812013835175</v>
      </c>
      <c r="I48" s="4">
        <f t="shared" si="3"/>
        <v>226.45679839249831</v>
      </c>
      <c r="J48" s="5">
        <f t="shared" si="4"/>
        <v>-6.0937812437512502</v>
      </c>
    </row>
    <row r="49" spans="1:10" x14ac:dyDescent="0.25">
      <c r="A49" s="6" t="s">
        <v>42</v>
      </c>
      <c r="B49" s="7">
        <v>0</v>
      </c>
      <c r="C49" s="7">
        <v>0</v>
      </c>
      <c r="D49" s="7">
        <f t="shared" si="0"/>
        <v>0</v>
      </c>
      <c r="E49" s="7">
        <v>3468</v>
      </c>
      <c r="F49" s="7">
        <v>0</v>
      </c>
      <c r="G49" s="7">
        <f t="shared" si="1"/>
        <v>3468</v>
      </c>
      <c r="H49" s="8">
        <f t="shared" si="2"/>
        <v>0</v>
      </c>
      <c r="I49" s="8">
        <f t="shared" si="3"/>
        <v>0</v>
      </c>
      <c r="J49" s="9">
        <f t="shared" si="4"/>
        <v>0</v>
      </c>
    </row>
    <row r="50" spans="1:10" x14ac:dyDescent="0.25">
      <c r="A50" s="10" t="s">
        <v>43</v>
      </c>
      <c r="B50" s="3">
        <v>11982</v>
      </c>
      <c r="C50" s="3">
        <v>0</v>
      </c>
      <c r="D50" s="3">
        <f t="shared" si="0"/>
        <v>11982</v>
      </c>
      <c r="E50" s="3">
        <v>12413</v>
      </c>
      <c r="F50" s="3">
        <v>0</v>
      </c>
      <c r="G50" s="3">
        <f t="shared" si="1"/>
        <v>12413</v>
      </c>
      <c r="H50" s="4">
        <f t="shared" si="2"/>
        <v>3.5970622600567519</v>
      </c>
      <c r="I50" s="4">
        <f t="shared" si="3"/>
        <v>0</v>
      </c>
      <c r="J50" s="5">
        <f t="shared" si="4"/>
        <v>3.5970622600567519</v>
      </c>
    </row>
    <row r="51" spans="1:10" x14ac:dyDescent="0.25">
      <c r="A51" s="6" t="s">
        <v>44</v>
      </c>
      <c r="B51" s="7">
        <v>46980</v>
      </c>
      <c r="C51" s="7">
        <v>378</v>
      </c>
      <c r="D51" s="7">
        <f t="shared" si="0"/>
        <v>47358</v>
      </c>
      <c r="E51" s="7">
        <v>37274</v>
      </c>
      <c r="F51" s="7">
        <v>0</v>
      </c>
      <c r="G51" s="7">
        <f t="shared" si="1"/>
        <v>37274</v>
      </c>
      <c r="H51" s="8">
        <f t="shared" si="2"/>
        <v>-20.659855257556405</v>
      </c>
      <c r="I51" s="8">
        <f t="shared" si="3"/>
        <v>-100</v>
      </c>
      <c r="J51" s="9">
        <f t="shared" si="4"/>
        <v>-21.293128932809662</v>
      </c>
    </row>
    <row r="52" spans="1:10" x14ac:dyDescent="0.25">
      <c r="A52" s="10" t="s">
        <v>45</v>
      </c>
      <c r="B52" s="3">
        <v>62836</v>
      </c>
      <c r="C52" s="3">
        <v>564</v>
      </c>
      <c r="D52" s="3">
        <f t="shared" si="0"/>
        <v>63400</v>
      </c>
      <c r="E52" s="3">
        <v>60770</v>
      </c>
      <c r="F52" s="3">
        <v>1140</v>
      </c>
      <c r="G52" s="3">
        <f t="shared" si="1"/>
        <v>61910</v>
      </c>
      <c r="H52" s="4">
        <f t="shared" si="2"/>
        <v>-3.2879241199312492</v>
      </c>
      <c r="I52" s="4">
        <f t="shared" si="3"/>
        <v>102.12765957446808</v>
      </c>
      <c r="J52" s="5">
        <f t="shared" si="4"/>
        <v>-2.3501577287066246</v>
      </c>
    </row>
    <row r="53" spans="1:10" x14ac:dyDescent="0.25">
      <c r="A53" s="6" t="s">
        <v>46</v>
      </c>
      <c r="B53" s="7">
        <v>32929</v>
      </c>
      <c r="C53" s="7">
        <v>0</v>
      </c>
      <c r="D53" s="7">
        <f t="shared" si="0"/>
        <v>32929</v>
      </c>
      <c r="E53" s="7">
        <v>27228</v>
      </c>
      <c r="F53" s="7">
        <v>0</v>
      </c>
      <c r="G53" s="7">
        <f t="shared" si="1"/>
        <v>27228</v>
      </c>
      <c r="H53" s="8">
        <f t="shared" si="2"/>
        <v>-17.313006772146132</v>
      </c>
      <c r="I53" s="8">
        <f t="shared" si="3"/>
        <v>0</v>
      </c>
      <c r="J53" s="9">
        <f t="shared" si="4"/>
        <v>-17.313006772146132</v>
      </c>
    </row>
    <row r="54" spans="1:10" x14ac:dyDescent="0.25">
      <c r="A54" s="10" t="s">
        <v>72</v>
      </c>
      <c r="B54" s="3">
        <v>5521</v>
      </c>
      <c r="C54" s="3">
        <v>114</v>
      </c>
      <c r="D54" s="3">
        <f t="shared" si="0"/>
        <v>5635</v>
      </c>
      <c r="E54" s="3">
        <v>7077</v>
      </c>
      <c r="F54" s="3">
        <v>0</v>
      </c>
      <c r="G54" s="3">
        <f t="shared" si="1"/>
        <v>7077</v>
      </c>
      <c r="H54" s="4">
        <f t="shared" si="2"/>
        <v>28.183300126788623</v>
      </c>
      <c r="I54" s="4">
        <f t="shared" si="3"/>
        <v>-100</v>
      </c>
      <c r="J54" s="5">
        <f t="shared" si="4"/>
        <v>25.590062111801242</v>
      </c>
    </row>
    <row r="55" spans="1:10" x14ac:dyDescent="0.25">
      <c r="A55" s="6" t="s">
        <v>47</v>
      </c>
      <c r="B55" s="7">
        <v>0</v>
      </c>
      <c r="C55" s="7">
        <v>0</v>
      </c>
      <c r="D55" s="7">
        <f t="shared" si="0"/>
        <v>0</v>
      </c>
      <c r="E55" s="7">
        <v>0</v>
      </c>
      <c r="F55" s="7">
        <v>0</v>
      </c>
      <c r="G55" s="7">
        <f t="shared" si="1"/>
        <v>0</v>
      </c>
      <c r="H55" s="8">
        <f t="shared" si="2"/>
        <v>0</v>
      </c>
      <c r="I55" s="8">
        <f t="shared" si="3"/>
        <v>0</v>
      </c>
      <c r="J55" s="9">
        <f t="shared" si="4"/>
        <v>0</v>
      </c>
    </row>
    <row r="56" spans="1:10" x14ac:dyDescent="0.25">
      <c r="A56" s="10" t="s">
        <v>48</v>
      </c>
      <c r="B56" s="3">
        <v>1865</v>
      </c>
      <c r="C56" s="3">
        <v>0</v>
      </c>
      <c r="D56" s="3">
        <f t="shared" si="0"/>
        <v>1865</v>
      </c>
      <c r="E56" s="3">
        <v>2976</v>
      </c>
      <c r="F56" s="3">
        <v>0</v>
      </c>
      <c r="G56" s="3">
        <f>+E56+F56</f>
        <v>2976</v>
      </c>
      <c r="H56" s="4">
        <f t="shared" si="2"/>
        <v>59.571045576407514</v>
      </c>
      <c r="I56" s="4">
        <f t="shared" si="3"/>
        <v>0</v>
      </c>
      <c r="J56" s="5">
        <f t="shared" si="4"/>
        <v>59.571045576407514</v>
      </c>
    </row>
    <row r="57" spans="1:10" x14ac:dyDescent="0.25">
      <c r="A57" s="6" t="s">
        <v>49</v>
      </c>
      <c r="B57" s="7">
        <v>128549</v>
      </c>
      <c r="C57" s="7">
        <v>0</v>
      </c>
      <c r="D57" s="7">
        <f t="shared" si="0"/>
        <v>128549</v>
      </c>
      <c r="E57" s="7">
        <v>116341</v>
      </c>
      <c r="F57" s="7">
        <v>0</v>
      </c>
      <c r="G57" s="7">
        <f t="shared" si="1"/>
        <v>116341</v>
      </c>
      <c r="H57" s="8">
        <f t="shared" si="2"/>
        <v>-9.4967677694886774</v>
      </c>
      <c r="I57" s="8">
        <f t="shared" si="3"/>
        <v>0</v>
      </c>
      <c r="J57" s="9">
        <f t="shared" si="4"/>
        <v>-9.4967677694886774</v>
      </c>
    </row>
    <row r="58" spans="1:10" x14ac:dyDescent="0.25">
      <c r="A58" s="10" t="s">
        <v>58</v>
      </c>
      <c r="B58" s="3">
        <v>6088</v>
      </c>
      <c r="C58" s="3">
        <v>720</v>
      </c>
      <c r="D58" s="3">
        <f t="shared" si="0"/>
        <v>6808</v>
      </c>
      <c r="E58" s="3">
        <v>5069</v>
      </c>
      <c r="F58" s="3">
        <v>587</v>
      </c>
      <c r="G58" s="3">
        <f t="shared" si="1"/>
        <v>5656</v>
      </c>
      <c r="H58" s="4">
        <f t="shared" si="2"/>
        <v>-16.73784494086728</v>
      </c>
      <c r="I58" s="4">
        <f t="shared" si="3"/>
        <v>-18.472222222222221</v>
      </c>
      <c r="J58" s="5">
        <f t="shared" si="4"/>
        <v>-16.92126909518214</v>
      </c>
    </row>
    <row r="59" spans="1:10" x14ac:dyDescent="0.25">
      <c r="A59" s="6" t="s">
        <v>59</v>
      </c>
      <c r="B59" s="7">
        <v>0</v>
      </c>
      <c r="C59" s="7">
        <v>0</v>
      </c>
      <c r="D59" s="7">
        <f t="shared" si="0"/>
        <v>0</v>
      </c>
      <c r="E59" s="7">
        <v>1037</v>
      </c>
      <c r="F59" s="7">
        <v>0</v>
      </c>
      <c r="G59" s="7">
        <f t="shared" si="1"/>
        <v>1037</v>
      </c>
      <c r="H59" s="8">
        <f t="shared" si="2"/>
        <v>0</v>
      </c>
      <c r="I59" s="8">
        <f t="shared" si="3"/>
        <v>0</v>
      </c>
      <c r="J59" s="9">
        <f t="shared" si="4"/>
        <v>0</v>
      </c>
    </row>
    <row r="60" spans="1:10" x14ac:dyDescent="0.25">
      <c r="A60" s="11" t="s">
        <v>50</v>
      </c>
      <c r="B60" s="12">
        <f>B61-SUM(B6+B10+B20+B32+B58+B59+B5)</f>
        <v>6700167</v>
      </c>
      <c r="C60" s="12">
        <f t="shared" ref="C60:G60" si="5">C61-SUM(C6+C10+C20+C32+C58+C59+C5)</f>
        <v>4452902</v>
      </c>
      <c r="D60" s="12">
        <f t="shared" si="5"/>
        <v>11153069</v>
      </c>
      <c r="E60" s="12">
        <f t="shared" si="5"/>
        <v>4781795</v>
      </c>
      <c r="F60" s="12">
        <f t="shared" si="5"/>
        <v>895492</v>
      </c>
      <c r="G60" s="12">
        <f t="shared" si="5"/>
        <v>5677287</v>
      </c>
      <c r="H60" s="13">
        <f t="shared" ref="H60:J61" si="6">+IFERROR(((E60-B60)/B60)*100,0)</f>
        <v>-28.631704254535745</v>
      </c>
      <c r="I60" s="13">
        <f t="shared" si="6"/>
        <v>-79.889698897483029</v>
      </c>
      <c r="J60" s="13">
        <f t="shared" si="6"/>
        <v>-49.096638781666286</v>
      </c>
    </row>
    <row r="61" spans="1:10" x14ac:dyDescent="0.25">
      <c r="A61" s="14" t="s">
        <v>51</v>
      </c>
      <c r="B61" s="15">
        <f>SUM(B4:B59)</f>
        <v>8579242</v>
      </c>
      <c r="C61" s="15">
        <f t="shared" ref="C61:F61" si="7">SUM(C4:C59)</f>
        <v>5469813</v>
      </c>
      <c r="D61" s="15">
        <f t="shared" si="7"/>
        <v>14049055</v>
      </c>
      <c r="E61" s="15">
        <f t="shared" si="7"/>
        <v>7799042</v>
      </c>
      <c r="F61" s="15">
        <f t="shared" si="7"/>
        <v>6131774</v>
      </c>
      <c r="G61" s="15">
        <f>SUM(G4:G59)</f>
        <v>13930816</v>
      </c>
      <c r="H61" s="16">
        <f t="shared" si="6"/>
        <v>-9.0940435064076759</v>
      </c>
      <c r="I61" s="16">
        <f t="shared" si="6"/>
        <v>12.102077347068354</v>
      </c>
      <c r="J61" s="16">
        <f t="shared" si="6"/>
        <v>-0.84161532572831421</v>
      </c>
    </row>
    <row r="62" spans="1:10" x14ac:dyDescent="0.25">
      <c r="A62" s="11" t="s">
        <v>61</v>
      </c>
      <c r="B62" s="12"/>
      <c r="C62" s="12"/>
      <c r="D62" s="12">
        <v>20414</v>
      </c>
      <c r="E62" s="12"/>
      <c r="F62" s="12"/>
      <c r="G62" s="12">
        <v>21419</v>
      </c>
      <c r="H62" s="13"/>
      <c r="I62" s="13"/>
      <c r="J62" s="13">
        <f t="shared" ref="J62:J63" si="8">+IFERROR(((G62-D62)/D62)*100,0)</f>
        <v>4.9230919956892327</v>
      </c>
    </row>
    <row r="63" spans="1:10" x14ac:dyDescent="0.25">
      <c r="A63" s="11" t="s">
        <v>62</v>
      </c>
      <c r="B63" s="12"/>
      <c r="C63" s="12"/>
      <c r="D63" s="32">
        <v>2</v>
      </c>
      <c r="E63" s="12"/>
      <c r="F63" s="12"/>
      <c r="G63" s="12">
        <v>75</v>
      </c>
      <c r="H63" s="13"/>
      <c r="I63" s="13"/>
      <c r="J63" s="13">
        <f t="shared" si="8"/>
        <v>3650</v>
      </c>
    </row>
    <row r="64" spans="1:10" ht="15.75" thickBot="1" x14ac:dyDescent="0.3">
      <c r="A64" s="18" t="s">
        <v>63</v>
      </c>
      <c r="B64" s="19"/>
      <c r="C64" s="19"/>
      <c r="D64" s="19">
        <f>+D62+D63</f>
        <v>20416</v>
      </c>
      <c r="E64" s="19"/>
      <c r="F64" s="19"/>
      <c r="G64" s="19">
        <f>+G62+G63</f>
        <v>21494</v>
      </c>
      <c r="H64" s="61">
        <f>+IFERROR(((G64-D64)/D64)*100,0)</f>
        <v>5.2801724137931032</v>
      </c>
      <c r="I64" s="61"/>
      <c r="J64" s="62"/>
    </row>
    <row r="65" spans="1:10" ht="15.75" thickBot="1" x14ac:dyDescent="0.3">
      <c r="A65" s="20" t="s">
        <v>64</v>
      </c>
      <c r="B65" s="33"/>
      <c r="C65" s="33"/>
      <c r="D65" s="33">
        <f>+D61+D64</f>
        <v>14069471</v>
      </c>
      <c r="E65" s="21"/>
      <c r="F65" s="21"/>
      <c r="G65" s="21">
        <f>+G61+G64</f>
        <v>13952310</v>
      </c>
      <c r="H65" s="65">
        <f>+IFERROR(((G65-D65)/D65)*100,0)</f>
        <v>-0.83273209063794928</v>
      </c>
      <c r="I65" s="65"/>
      <c r="J65" s="66"/>
    </row>
    <row r="66" spans="1:10" ht="49.5" customHeight="1" x14ac:dyDescent="0.25">
      <c r="A66" s="52" t="s">
        <v>73</v>
      </c>
      <c r="B66" s="52"/>
      <c r="C66" s="52"/>
      <c r="D66" s="52"/>
      <c r="E66" s="52"/>
      <c r="F66" s="52"/>
      <c r="G66" s="52"/>
      <c r="H66" s="52"/>
      <c r="I66" s="52"/>
      <c r="J66" s="52"/>
    </row>
    <row r="67" spans="1:10" x14ac:dyDescent="0.25">
      <c r="A67" s="43" t="s">
        <v>74</v>
      </c>
    </row>
  </sheetData>
  <mergeCells count="8">
    <mergeCell ref="H65:J65"/>
    <mergeCell ref="A66:J66"/>
    <mergeCell ref="A1:J1"/>
    <mergeCell ref="A2:A3"/>
    <mergeCell ref="B2:D2"/>
    <mergeCell ref="E2:G2"/>
    <mergeCell ref="H2:J2"/>
    <mergeCell ref="H64:J64"/>
  </mergeCells>
  <conditionalFormatting sqref="H8:J59">
    <cfRule type="cellIs" dxfId="17" priority="1" operator="equal">
      <formula>0</formula>
    </cfRule>
  </conditionalFormatting>
  <conditionalFormatting sqref="H4:J5">
    <cfRule type="cellIs" dxfId="16" priority="5" operator="equal">
      <formula>0</formula>
    </cfRule>
  </conditionalFormatting>
  <conditionalFormatting sqref="B4:G5">
    <cfRule type="cellIs" dxfId="15" priority="6" operator="equal">
      <formula>0</formula>
    </cfRule>
  </conditionalFormatting>
  <conditionalFormatting sqref="B6:G7">
    <cfRule type="cellIs" dxfId="14" priority="4" operator="equal">
      <formula>0</formula>
    </cfRule>
  </conditionalFormatting>
  <conditionalFormatting sqref="H6:J7">
    <cfRule type="cellIs" dxfId="13" priority="3" operator="equal">
      <formula>0</formula>
    </cfRule>
  </conditionalFormatting>
  <conditionalFormatting sqref="B8:G59">
    <cfRule type="cellIs" dxfId="12" priority="2" operator="equal">
      <formula>0</formula>
    </cfRule>
  </conditionalFormatting>
  <printOptions horizontalCentered="1" verticalCentered="1"/>
  <pageMargins left="0.70866141732283472" right="0.70866141732283472" top="0.74803149606299213" bottom="0.74803149606299213" header="0.31496062992125984" footer="0.31496062992125984"/>
  <pageSetup paperSize="9" scale="51" orientation="portrait" verticalDpi="597" r:id="rId1"/>
  <ignoredErrors>
    <ignoredError sqref="D5 G5 G56" formula="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66"/>
  <sheetViews>
    <sheetView zoomScale="80" zoomScaleNormal="80" workbookViewId="0">
      <selection activeCell="B60" sqref="B60:G61"/>
    </sheetView>
  </sheetViews>
  <sheetFormatPr defaultRowHeight="15" x14ac:dyDescent="0.25"/>
  <cols>
    <col min="1" max="1" width="34" bestFit="1" customWidth="1"/>
    <col min="2" max="10" width="14.28515625" customWidth="1"/>
  </cols>
  <sheetData>
    <row r="1" spans="1:10" ht="24.75" customHeight="1" x14ac:dyDescent="0.25">
      <c r="A1" s="53" t="s">
        <v>65</v>
      </c>
      <c r="B1" s="54"/>
      <c r="C1" s="54"/>
      <c r="D1" s="54"/>
      <c r="E1" s="54"/>
      <c r="F1" s="54"/>
      <c r="G1" s="54"/>
      <c r="H1" s="54"/>
      <c r="I1" s="54"/>
      <c r="J1" s="55"/>
    </row>
    <row r="2" spans="1:10" ht="27" customHeight="1" x14ac:dyDescent="0.25">
      <c r="A2" s="67" t="s">
        <v>1</v>
      </c>
      <c r="B2" s="58" t="s">
        <v>76</v>
      </c>
      <c r="C2" s="58"/>
      <c r="D2" s="58"/>
      <c r="E2" s="58" t="s">
        <v>75</v>
      </c>
      <c r="F2" s="58"/>
      <c r="G2" s="58"/>
      <c r="H2" s="59" t="s">
        <v>77</v>
      </c>
      <c r="I2" s="59"/>
      <c r="J2" s="60"/>
    </row>
    <row r="3" spans="1:10" x14ac:dyDescent="0.25">
      <c r="A3" s="68"/>
      <c r="B3" s="1" t="s">
        <v>2</v>
      </c>
      <c r="C3" s="1" t="s">
        <v>3</v>
      </c>
      <c r="D3" s="1" t="s">
        <v>4</v>
      </c>
      <c r="E3" s="1" t="s">
        <v>2</v>
      </c>
      <c r="F3" s="1" t="s">
        <v>3</v>
      </c>
      <c r="G3" s="1" t="s">
        <v>4</v>
      </c>
      <c r="H3" s="1" t="s">
        <v>2</v>
      </c>
      <c r="I3" s="1" t="s">
        <v>3</v>
      </c>
      <c r="J3" s="2" t="s">
        <v>4</v>
      </c>
    </row>
    <row r="4" spans="1:10" x14ac:dyDescent="0.25">
      <c r="A4" s="10" t="s">
        <v>5</v>
      </c>
      <c r="B4" s="3">
        <v>9329</v>
      </c>
      <c r="C4" s="3">
        <v>26593</v>
      </c>
      <c r="D4" s="3">
        <f>SUM(B4:C4)</f>
        <v>35922</v>
      </c>
      <c r="E4" s="3">
        <v>23</v>
      </c>
      <c r="F4" s="3">
        <v>1301</v>
      </c>
      <c r="G4" s="3">
        <f>SUM(E4:F4)</f>
        <v>1324</v>
      </c>
      <c r="H4" s="4"/>
      <c r="I4" s="4"/>
      <c r="J4" s="5"/>
    </row>
    <row r="5" spans="1:10" x14ac:dyDescent="0.25">
      <c r="A5" s="6" t="s">
        <v>70</v>
      </c>
      <c r="B5" s="7">
        <v>454</v>
      </c>
      <c r="C5" s="7">
        <v>332</v>
      </c>
      <c r="D5" s="7">
        <f>+B5+C5</f>
        <v>786</v>
      </c>
      <c r="E5" s="7">
        <v>8197</v>
      </c>
      <c r="F5" s="7">
        <v>26428</v>
      </c>
      <c r="G5" s="7">
        <f>+E5+F5</f>
        <v>34625</v>
      </c>
      <c r="H5" s="8"/>
      <c r="I5" s="8"/>
      <c r="J5" s="9"/>
    </row>
    <row r="6" spans="1:10" x14ac:dyDescent="0.25">
      <c r="A6" s="10" t="s">
        <v>54</v>
      </c>
      <c r="B6" s="3">
        <v>11096</v>
      </c>
      <c r="C6" s="3">
        <v>7352</v>
      </c>
      <c r="D6" s="3">
        <f t="shared" ref="D6:D59" si="0">SUM(B6:C6)</f>
        <v>18448</v>
      </c>
      <c r="E6" s="3">
        <v>11096</v>
      </c>
      <c r="F6" s="3">
        <v>7352</v>
      </c>
      <c r="G6" s="3">
        <f t="shared" ref="G6:G59" si="1">SUM(E6:F6)</f>
        <v>18448</v>
      </c>
      <c r="H6" s="4">
        <f t="shared" ref="H6:H59" si="2">+IFERROR(((E6-B6)/B6)*100,)</f>
        <v>0</v>
      </c>
      <c r="I6" s="4">
        <f t="shared" ref="I6:I59" si="3">+IFERROR(((F6-C6)/C6)*100,)</f>
        <v>0</v>
      </c>
      <c r="J6" s="5">
        <f t="shared" ref="J6:J59" si="4">+IFERROR(((G6-D6)/D6)*100,)</f>
        <v>0</v>
      </c>
    </row>
    <row r="7" spans="1:10" x14ac:dyDescent="0.25">
      <c r="A7" s="6" t="s">
        <v>6</v>
      </c>
      <c r="B7" s="7">
        <v>6858</v>
      </c>
      <c r="C7" s="7">
        <v>1272</v>
      </c>
      <c r="D7" s="7">
        <f t="shared" si="0"/>
        <v>8130</v>
      </c>
      <c r="E7" s="7">
        <v>5526</v>
      </c>
      <c r="F7" s="7">
        <v>1383</v>
      </c>
      <c r="G7" s="7">
        <f t="shared" si="1"/>
        <v>6909</v>
      </c>
      <c r="H7" s="8">
        <f t="shared" si="2"/>
        <v>-19.42257217847769</v>
      </c>
      <c r="I7" s="8">
        <f t="shared" si="3"/>
        <v>8.7264150943396217</v>
      </c>
      <c r="J7" s="9">
        <f t="shared" si="4"/>
        <v>-15.018450184501845</v>
      </c>
    </row>
    <row r="8" spans="1:10" x14ac:dyDescent="0.25">
      <c r="A8" s="10" t="s">
        <v>7</v>
      </c>
      <c r="B8" s="3">
        <v>5359</v>
      </c>
      <c r="C8" s="3">
        <v>814</v>
      </c>
      <c r="D8" s="3">
        <f t="shared" si="0"/>
        <v>6173</v>
      </c>
      <c r="E8" s="3">
        <v>4589</v>
      </c>
      <c r="F8" s="3">
        <v>1129</v>
      </c>
      <c r="G8" s="3">
        <f t="shared" si="1"/>
        <v>5718</v>
      </c>
      <c r="H8" s="4">
        <f t="shared" si="2"/>
        <v>-14.368352304534429</v>
      </c>
      <c r="I8" s="4">
        <f t="shared" si="3"/>
        <v>38.697788697788695</v>
      </c>
      <c r="J8" s="5">
        <f t="shared" si="4"/>
        <v>-7.370808358982667</v>
      </c>
    </row>
    <row r="9" spans="1:10" x14ac:dyDescent="0.25">
      <c r="A9" s="6" t="s">
        <v>8</v>
      </c>
      <c r="B9" s="7">
        <v>3672</v>
      </c>
      <c r="C9" s="7">
        <v>2752</v>
      </c>
      <c r="D9" s="7">
        <f t="shared" si="0"/>
        <v>6424</v>
      </c>
      <c r="E9" s="7">
        <v>3330</v>
      </c>
      <c r="F9" s="7">
        <v>3024</v>
      </c>
      <c r="G9" s="7">
        <f t="shared" si="1"/>
        <v>6354</v>
      </c>
      <c r="H9" s="8">
        <f t="shared" si="2"/>
        <v>-9.3137254901960791</v>
      </c>
      <c r="I9" s="8">
        <f t="shared" si="3"/>
        <v>9.8837209302325579</v>
      </c>
      <c r="J9" s="9">
        <f t="shared" si="4"/>
        <v>-1.0896637608966375</v>
      </c>
    </row>
    <row r="10" spans="1:10" x14ac:dyDescent="0.25">
      <c r="A10" s="10" t="s">
        <v>55</v>
      </c>
      <c r="B10" s="3">
        <v>214</v>
      </c>
      <c r="C10" s="3">
        <v>38</v>
      </c>
      <c r="D10" s="3">
        <f t="shared" si="0"/>
        <v>252</v>
      </c>
      <c r="E10" s="3">
        <v>196</v>
      </c>
      <c r="F10" s="3">
        <v>38</v>
      </c>
      <c r="G10" s="3">
        <f t="shared" si="1"/>
        <v>234</v>
      </c>
      <c r="H10" s="4">
        <f t="shared" si="2"/>
        <v>-8.4112149532710276</v>
      </c>
      <c r="I10" s="4">
        <f t="shared" si="3"/>
        <v>0</v>
      </c>
      <c r="J10" s="5">
        <f t="shared" si="4"/>
        <v>-7.1428571428571423</v>
      </c>
    </row>
    <row r="11" spans="1:10" x14ac:dyDescent="0.25">
      <c r="A11" s="6" t="s">
        <v>9</v>
      </c>
      <c r="B11" s="7">
        <v>470</v>
      </c>
      <c r="C11" s="7">
        <v>20</v>
      </c>
      <c r="D11" s="7">
        <f t="shared" si="0"/>
        <v>490</v>
      </c>
      <c r="E11" s="7">
        <v>439</v>
      </c>
      <c r="F11" s="7">
        <v>5</v>
      </c>
      <c r="G11" s="7">
        <f t="shared" si="1"/>
        <v>444</v>
      </c>
      <c r="H11" s="8">
        <f t="shared" si="2"/>
        <v>-6.5957446808510634</v>
      </c>
      <c r="I11" s="8">
        <f t="shared" si="3"/>
        <v>-75</v>
      </c>
      <c r="J11" s="9">
        <f t="shared" si="4"/>
        <v>-9.387755102040817</v>
      </c>
    </row>
    <row r="12" spans="1:10" x14ac:dyDescent="0.25">
      <c r="A12" s="10" t="s">
        <v>10</v>
      </c>
      <c r="B12" s="3">
        <v>665</v>
      </c>
      <c r="C12" s="3">
        <v>0</v>
      </c>
      <c r="D12" s="3">
        <f t="shared" si="0"/>
        <v>665</v>
      </c>
      <c r="E12" s="3">
        <v>538</v>
      </c>
      <c r="F12" s="3">
        <v>0</v>
      </c>
      <c r="G12" s="3">
        <f t="shared" si="1"/>
        <v>538</v>
      </c>
      <c r="H12" s="4">
        <f t="shared" si="2"/>
        <v>-19.097744360902254</v>
      </c>
      <c r="I12" s="4">
        <f t="shared" si="3"/>
        <v>0</v>
      </c>
      <c r="J12" s="5">
        <f t="shared" si="4"/>
        <v>-19.097744360902254</v>
      </c>
    </row>
    <row r="13" spans="1:10" x14ac:dyDescent="0.25">
      <c r="A13" s="6" t="s">
        <v>11</v>
      </c>
      <c r="B13" s="7">
        <v>2438</v>
      </c>
      <c r="C13" s="7">
        <v>381</v>
      </c>
      <c r="D13" s="7">
        <f t="shared" si="0"/>
        <v>2819</v>
      </c>
      <c r="E13" s="7">
        <v>2210</v>
      </c>
      <c r="F13" s="7">
        <v>393</v>
      </c>
      <c r="G13" s="7">
        <f t="shared" si="1"/>
        <v>2603</v>
      </c>
      <c r="H13" s="8">
        <f t="shared" si="2"/>
        <v>-9.3519278096800669</v>
      </c>
      <c r="I13" s="8">
        <f t="shared" si="3"/>
        <v>3.1496062992125982</v>
      </c>
      <c r="J13" s="9">
        <f t="shared" si="4"/>
        <v>-7.662291592763391</v>
      </c>
    </row>
    <row r="14" spans="1:10" x14ac:dyDescent="0.25">
      <c r="A14" s="10" t="s">
        <v>12</v>
      </c>
      <c r="B14" s="3">
        <v>1653</v>
      </c>
      <c r="C14" s="3">
        <v>74</v>
      </c>
      <c r="D14" s="3">
        <f t="shared" si="0"/>
        <v>1727</v>
      </c>
      <c r="E14" s="3">
        <v>1542</v>
      </c>
      <c r="F14" s="3">
        <v>66</v>
      </c>
      <c r="G14" s="3">
        <f t="shared" si="1"/>
        <v>1608</v>
      </c>
      <c r="H14" s="4">
        <f t="shared" si="2"/>
        <v>-6.7150635208711433</v>
      </c>
      <c r="I14" s="4">
        <f t="shared" si="3"/>
        <v>-10.810810810810811</v>
      </c>
      <c r="J14" s="5">
        <f t="shared" si="4"/>
        <v>-6.8905616676317312</v>
      </c>
    </row>
    <row r="15" spans="1:10" x14ac:dyDescent="0.25">
      <c r="A15" s="6" t="s">
        <v>13</v>
      </c>
      <c r="B15" s="7">
        <v>583</v>
      </c>
      <c r="C15" s="7">
        <v>6</v>
      </c>
      <c r="D15" s="7">
        <f t="shared" si="0"/>
        <v>589</v>
      </c>
      <c r="E15" s="7">
        <v>405</v>
      </c>
      <c r="F15" s="7">
        <v>7</v>
      </c>
      <c r="G15" s="7">
        <f t="shared" si="1"/>
        <v>412</v>
      </c>
      <c r="H15" s="8">
        <f t="shared" si="2"/>
        <v>-30.531732418524872</v>
      </c>
      <c r="I15" s="8">
        <f t="shared" si="3"/>
        <v>16.666666666666664</v>
      </c>
      <c r="J15" s="9">
        <f t="shared" si="4"/>
        <v>-30.050933786078097</v>
      </c>
    </row>
    <row r="16" spans="1:10" x14ac:dyDescent="0.25">
      <c r="A16" s="10" t="s">
        <v>14</v>
      </c>
      <c r="B16" s="3">
        <v>1224</v>
      </c>
      <c r="C16" s="3">
        <v>153</v>
      </c>
      <c r="D16" s="3">
        <f t="shared" si="0"/>
        <v>1377</v>
      </c>
      <c r="E16" s="3">
        <v>1228</v>
      </c>
      <c r="F16" s="3">
        <v>200</v>
      </c>
      <c r="G16" s="3">
        <f t="shared" si="1"/>
        <v>1428</v>
      </c>
      <c r="H16" s="41">
        <f t="shared" si="2"/>
        <v>0.32679738562091504</v>
      </c>
      <c r="I16" s="4">
        <f t="shared" si="3"/>
        <v>30.718954248366014</v>
      </c>
      <c r="J16" s="5">
        <f t="shared" si="4"/>
        <v>3.7037037037037033</v>
      </c>
    </row>
    <row r="17" spans="1:10" x14ac:dyDescent="0.25">
      <c r="A17" s="6" t="s">
        <v>15</v>
      </c>
      <c r="B17" s="7">
        <v>131</v>
      </c>
      <c r="C17" s="7">
        <v>3</v>
      </c>
      <c r="D17" s="7">
        <f t="shared" si="0"/>
        <v>134</v>
      </c>
      <c r="E17" s="7">
        <v>130</v>
      </c>
      <c r="F17" s="7">
        <v>1</v>
      </c>
      <c r="G17" s="7">
        <f t="shared" si="1"/>
        <v>131</v>
      </c>
      <c r="H17" s="8">
        <f t="shared" si="2"/>
        <v>-0.76335877862595414</v>
      </c>
      <c r="I17" s="8">
        <f t="shared" si="3"/>
        <v>-66.666666666666657</v>
      </c>
      <c r="J17" s="9">
        <f t="shared" si="4"/>
        <v>-2.2388059701492535</v>
      </c>
    </row>
    <row r="18" spans="1:10" x14ac:dyDescent="0.25">
      <c r="A18" s="10" t="s">
        <v>16</v>
      </c>
      <c r="B18" s="3">
        <v>186</v>
      </c>
      <c r="C18" s="3">
        <v>0</v>
      </c>
      <c r="D18" s="3">
        <f t="shared" si="0"/>
        <v>186</v>
      </c>
      <c r="E18" s="3">
        <v>162</v>
      </c>
      <c r="F18" s="3">
        <v>0</v>
      </c>
      <c r="G18" s="3">
        <f t="shared" si="1"/>
        <v>162</v>
      </c>
      <c r="H18" s="4">
        <f t="shared" si="2"/>
        <v>-12.903225806451612</v>
      </c>
      <c r="I18" s="4">
        <f t="shared" si="3"/>
        <v>0</v>
      </c>
      <c r="J18" s="5">
        <f t="shared" si="4"/>
        <v>-12.903225806451612</v>
      </c>
    </row>
    <row r="19" spans="1:10" x14ac:dyDescent="0.25">
      <c r="A19" s="6" t="s">
        <v>17</v>
      </c>
      <c r="B19" s="7">
        <v>116</v>
      </c>
      <c r="C19" s="7">
        <v>7</v>
      </c>
      <c r="D19" s="7">
        <f t="shared" si="0"/>
        <v>123</v>
      </c>
      <c r="E19" s="7">
        <v>91</v>
      </c>
      <c r="F19" s="7">
        <v>4</v>
      </c>
      <c r="G19" s="7">
        <f t="shared" si="1"/>
        <v>95</v>
      </c>
      <c r="H19" s="8">
        <f t="shared" si="2"/>
        <v>-21.551724137931032</v>
      </c>
      <c r="I19" s="8">
        <f t="shared" si="3"/>
        <v>-42.857142857142854</v>
      </c>
      <c r="J19" s="9">
        <f t="shared" si="4"/>
        <v>-22.76422764227642</v>
      </c>
    </row>
    <row r="20" spans="1:10" x14ac:dyDescent="0.25">
      <c r="A20" s="10" t="s">
        <v>56</v>
      </c>
      <c r="B20" s="3">
        <v>0</v>
      </c>
      <c r="C20" s="3">
        <v>0</v>
      </c>
      <c r="D20" s="3"/>
      <c r="E20" s="3">
        <v>0</v>
      </c>
      <c r="F20" s="3">
        <v>0</v>
      </c>
      <c r="G20" s="3"/>
      <c r="H20" s="4">
        <f t="shared" si="2"/>
        <v>0</v>
      </c>
      <c r="I20" s="4">
        <f t="shared" si="3"/>
        <v>0</v>
      </c>
      <c r="J20" s="5">
        <f t="shared" si="4"/>
        <v>0</v>
      </c>
    </row>
    <row r="21" spans="1:10" x14ac:dyDescent="0.25">
      <c r="A21" s="6" t="s">
        <v>18</v>
      </c>
      <c r="B21" s="7">
        <v>137</v>
      </c>
      <c r="C21" s="7">
        <v>2</v>
      </c>
      <c r="D21" s="7">
        <f t="shared" si="0"/>
        <v>139</v>
      </c>
      <c r="E21" s="7">
        <v>110</v>
      </c>
      <c r="F21" s="7">
        <v>0</v>
      </c>
      <c r="G21" s="7">
        <f t="shared" si="1"/>
        <v>110</v>
      </c>
      <c r="H21" s="8">
        <f t="shared" si="2"/>
        <v>-19.708029197080293</v>
      </c>
      <c r="I21" s="8">
        <f t="shared" si="3"/>
        <v>-100</v>
      </c>
      <c r="J21" s="9">
        <f t="shared" si="4"/>
        <v>-20.863309352517987</v>
      </c>
    </row>
    <row r="22" spans="1:10" x14ac:dyDescent="0.25">
      <c r="A22" s="10" t="s">
        <v>19</v>
      </c>
      <c r="B22" s="3">
        <v>0</v>
      </c>
      <c r="C22" s="3">
        <v>0</v>
      </c>
      <c r="D22" s="3"/>
      <c r="E22" s="3">
        <v>0</v>
      </c>
      <c r="F22" s="3">
        <v>0</v>
      </c>
      <c r="G22" s="3"/>
      <c r="H22" s="4">
        <f t="shared" si="2"/>
        <v>0</v>
      </c>
      <c r="I22" s="4">
        <f t="shared" si="3"/>
        <v>0</v>
      </c>
      <c r="J22" s="5">
        <f t="shared" si="4"/>
        <v>0</v>
      </c>
    </row>
    <row r="23" spans="1:10" x14ac:dyDescent="0.25">
      <c r="A23" s="6" t="s">
        <v>20</v>
      </c>
      <c r="B23" s="7">
        <v>350</v>
      </c>
      <c r="C23" s="7">
        <v>0</v>
      </c>
      <c r="D23" s="7">
        <f t="shared" si="0"/>
        <v>350</v>
      </c>
      <c r="E23" s="7">
        <v>275</v>
      </c>
      <c r="F23" s="7">
        <v>1</v>
      </c>
      <c r="G23" s="7">
        <f t="shared" si="1"/>
        <v>276</v>
      </c>
      <c r="H23" s="8">
        <f t="shared" si="2"/>
        <v>-21.428571428571427</v>
      </c>
      <c r="I23" s="8">
        <f t="shared" si="3"/>
        <v>0</v>
      </c>
      <c r="J23" s="9">
        <f t="shared" si="4"/>
        <v>-21.142857142857142</v>
      </c>
    </row>
    <row r="24" spans="1:10" x14ac:dyDescent="0.25">
      <c r="A24" s="10" t="s">
        <v>21</v>
      </c>
      <c r="B24" s="3">
        <v>116</v>
      </c>
      <c r="C24" s="3">
        <v>0</v>
      </c>
      <c r="D24" s="3">
        <f t="shared" si="0"/>
        <v>116</v>
      </c>
      <c r="E24" s="3">
        <v>122</v>
      </c>
      <c r="F24" s="3">
        <v>0</v>
      </c>
      <c r="G24" s="3">
        <f t="shared" si="1"/>
        <v>122</v>
      </c>
      <c r="H24" s="4">
        <f t="shared" si="2"/>
        <v>5.1724137931034484</v>
      </c>
      <c r="I24" s="4">
        <f t="shared" si="3"/>
        <v>0</v>
      </c>
      <c r="J24" s="5">
        <f t="shared" si="4"/>
        <v>5.1724137931034484</v>
      </c>
    </row>
    <row r="25" spans="1:10" x14ac:dyDescent="0.25">
      <c r="A25" s="6" t="s">
        <v>22</v>
      </c>
      <c r="B25" s="7">
        <v>124</v>
      </c>
      <c r="C25" s="7">
        <v>11</v>
      </c>
      <c r="D25" s="7">
        <f t="shared" si="0"/>
        <v>135</v>
      </c>
      <c r="E25" s="7">
        <v>152</v>
      </c>
      <c r="F25" s="7">
        <v>33</v>
      </c>
      <c r="G25" s="7">
        <f t="shared" si="1"/>
        <v>185</v>
      </c>
      <c r="H25" s="8">
        <f t="shared" si="2"/>
        <v>22.58064516129032</v>
      </c>
      <c r="I25" s="8">
        <f t="shared" si="3"/>
        <v>200</v>
      </c>
      <c r="J25" s="9">
        <f t="shared" si="4"/>
        <v>37.037037037037038</v>
      </c>
    </row>
    <row r="26" spans="1:10" x14ac:dyDescent="0.25">
      <c r="A26" s="10" t="s">
        <v>23</v>
      </c>
      <c r="B26" s="3">
        <v>60</v>
      </c>
      <c r="C26" s="3">
        <v>0</v>
      </c>
      <c r="D26" s="3">
        <f t="shared" si="0"/>
        <v>60</v>
      </c>
      <c r="E26" s="3">
        <v>68</v>
      </c>
      <c r="F26" s="3">
        <v>4</v>
      </c>
      <c r="G26" s="3">
        <f t="shared" si="1"/>
        <v>72</v>
      </c>
      <c r="H26" s="4">
        <f t="shared" si="2"/>
        <v>13.333333333333334</v>
      </c>
      <c r="I26" s="4">
        <f t="shared" si="3"/>
        <v>0</v>
      </c>
      <c r="J26" s="5">
        <f t="shared" si="4"/>
        <v>20</v>
      </c>
    </row>
    <row r="27" spans="1:10" x14ac:dyDescent="0.25">
      <c r="A27" s="6" t="s">
        <v>24</v>
      </c>
      <c r="B27" s="7">
        <v>0</v>
      </c>
      <c r="C27" s="7">
        <v>0</v>
      </c>
      <c r="D27" s="7"/>
      <c r="E27" s="7">
        <v>0</v>
      </c>
      <c r="F27" s="7">
        <v>0</v>
      </c>
      <c r="G27" s="7">
        <f t="shared" si="1"/>
        <v>0</v>
      </c>
      <c r="H27" s="8">
        <f t="shared" si="2"/>
        <v>0</v>
      </c>
      <c r="I27" s="8">
        <f t="shared" si="3"/>
        <v>0</v>
      </c>
      <c r="J27" s="9">
        <f t="shared" si="4"/>
        <v>0</v>
      </c>
    </row>
    <row r="28" spans="1:10" x14ac:dyDescent="0.25">
      <c r="A28" s="10" t="s">
        <v>25</v>
      </c>
      <c r="B28" s="3">
        <v>335</v>
      </c>
      <c r="C28" s="3">
        <v>25</v>
      </c>
      <c r="D28" s="3">
        <f t="shared" si="0"/>
        <v>360</v>
      </c>
      <c r="E28" s="3">
        <v>364</v>
      </c>
      <c r="F28" s="3">
        <v>15</v>
      </c>
      <c r="G28" s="3">
        <f t="shared" si="1"/>
        <v>379</v>
      </c>
      <c r="H28" s="4">
        <f t="shared" si="2"/>
        <v>8.6567164179104488</v>
      </c>
      <c r="I28" s="4">
        <f t="shared" si="3"/>
        <v>-40</v>
      </c>
      <c r="J28" s="5">
        <f t="shared" si="4"/>
        <v>5.2777777777777777</v>
      </c>
    </row>
    <row r="29" spans="1:10" x14ac:dyDescent="0.25">
      <c r="A29" s="6" t="s">
        <v>26</v>
      </c>
      <c r="B29" s="7">
        <v>958</v>
      </c>
      <c r="C29" s="7">
        <v>20</v>
      </c>
      <c r="D29" s="7">
        <f t="shared" si="0"/>
        <v>978</v>
      </c>
      <c r="E29" s="7">
        <v>927</v>
      </c>
      <c r="F29" s="7">
        <v>17</v>
      </c>
      <c r="G29" s="7">
        <f t="shared" si="1"/>
        <v>944</v>
      </c>
      <c r="H29" s="8">
        <f t="shared" si="2"/>
        <v>-3.2359081419624216</v>
      </c>
      <c r="I29" s="8">
        <f t="shared" si="3"/>
        <v>-15</v>
      </c>
      <c r="J29" s="9">
        <f t="shared" si="4"/>
        <v>-3.4764826175869121</v>
      </c>
    </row>
    <row r="30" spans="1:10" x14ac:dyDescent="0.25">
      <c r="A30" s="10" t="s">
        <v>27</v>
      </c>
      <c r="B30" s="3">
        <v>473</v>
      </c>
      <c r="C30" s="3">
        <v>13</v>
      </c>
      <c r="D30" s="3">
        <f t="shared" si="0"/>
        <v>486</v>
      </c>
      <c r="E30" s="3">
        <v>476</v>
      </c>
      <c r="F30" s="3">
        <v>13</v>
      </c>
      <c r="G30" s="3">
        <f t="shared" si="1"/>
        <v>489</v>
      </c>
      <c r="H30" s="4">
        <f t="shared" si="2"/>
        <v>0.63424947145877375</v>
      </c>
      <c r="I30" s="4">
        <f t="shared" si="3"/>
        <v>0</v>
      </c>
      <c r="J30" s="5">
        <f t="shared" si="4"/>
        <v>0.61728395061728392</v>
      </c>
    </row>
    <row r="31" spans="1:10" x14ac:dyDescent="0.25">
      <c r="A31" s="6" t="s">
        <v>28</v>
      </c>
      <c r="B31" s="7">
        <v>219</v>
      </c>
      <c r="C31" s="7">
        <v>3</v>
      </c>
      <c r="D31" s="7">
        <f t="shared" si="0"/>
        <v>222</v>
      </c>
      <c r="E31" s="7">
        <v>207</v>
      </c>
      <c r="F31" s="7">
        <v>1</v>
      </c>
      <c r="G31" s="7">
        <f t="shared" si="1"/>
        <v>208</v>
      </c>
      <c r="H31" s="8">
        <f t="shared" si="2"/>
        <v>-5.4794520547945202</v>
      </c>
      <c r="I31" s="8">
        <f t="shared" si="3"/>
        <v>-66.666666666666657</v>
      </c>
      <c r="J31" s="9">
        <f t="shared" si="4"/>
        <v>-6.3063063063063058</v>
      </c>
    </row>
    <row r="32" spans="1:10" x14ac:dyDescent="0.25">
      <c r="A32" s="10" t="s">
        <v>57</v>
      </c>
      <c r="B32" s="3">
        <v>0</v>
      </c>
      <c r="C32" s="3">
        <v>36</v>
      </c>
      <c r="D32" s="3">
        <f t="shared" si="0"/>
        <v>36</v>
      </c>
      <c r="E32" s="3">
        <v>0</v>
      </c>
      <c r="F32" s="3">
        <v>31</v>
      </c>
      <c r="G32" s="3">
        <f t="shared" si="1"/>
        <v>31</v>
      </c>
      <c r="H32" s="4">
        <f t="shared" si="2"/>
        <v>0</v>
      </c>
      <c r="I32" s="4">
        <f t="shared" si="3"/>
        <v>-13.888888888888889</v>
      </c>
      <c r="J32" s="5">
        <f t="shared" si="4"/>
        <v>-13.888888888888889</v>
      </c>
    </row>
    <row r="33" spans="1:10" x14ac:dyDescent="0.25">
      <c r="A33" s="6" t="s">
        <v>69</v>
      </c>
      <c r="B33" s="7">
        <v>58</v>
      </c>
      <c r="C33" s="7">
        <v>0</v>
      </c>
      <c r="D33" s="7">
        <f t="shared" si="0"/>
        <v>58</v>
      </c>
      <c r="E33" s="7">
        <v>28</v>
      </c>
      <c r="F33" s="7">
        <v>0</v>
      </c>
      <c r="G33" s="7">
        <f t="shared" si="1"/>
        <v>28</v>
      </c>
      <c r="H33" s="8">
        <f t="shared" si="2"/>
        <v>-51.724137931034484</v>
      </c>
      <c r="I33" s="8">
        <f t="shared" si="3"/>
        <v>0</v>
      </c>
      <c r="J33" s="9">
        <f t="shared" si="4"/>
        <v>-51.724137931034484</v>
      </c>
    </row>
    <row r="34" spans="1:10" x14ac:dyDescent="0.25">
      <c r="A34" s="10" t="s">
        <v>29</v>
      </c>
      <c r="B34" s="3">
        <v>641</v>
      </c>
      <c r="C34" s="3">
        <v>152</v>
      </c>
      <c r="D34" s="3">
        <f t="shared" si="0"/>
        <v>793</v>
      </c>
      <c r="E34" s="3">
        <v>572</v>
      </c>
      <c r="F34" s="3">
        <v>155</v>
      </c>
      <c r="G34" s="3">
        <f t="shared" si="1"/>
        <v>727</v>
      </c>
      <c r="H34" s="4">
        <f t="shared" si="2"/>
        <v>-10.764430577223088</v>
      </c>
      <c r="I34" s="4">
        <f t="shared" si="3"/>
        <v>1.9736842105263157</v>
      </c>
      <c r="J34" s="5">
        <f t="shared" si="4"/>
        <v>-8.3228247162673394</v>
      </c>
    </row>
    <row r="35" spans="1:10" x14ac:dyDescent="0.25">
      <c r="A35" s="6" t="s">
        <v>68</v>
      </c>
      <c r="B35" s="7">
        <v>156</v>
      </c>
      <c r="C35" s="7">
        <v>0</v>
      </c>
      <c r="D35" s="7">
        <f t="shared" si="0"/>
        <v>156</v>
      </c>
      <c r="E35" s="7">
        <v>116</v>
      </c>
      <c r="F35" s="7">
        <v>0</v>
      </c>
      <c r="G35" s="7">
        <f t="shared" si="1"/>
        <v>116</v>
      </c>
      <c r="H35" s="8">
        <f t="shared" si="2"/>
        <v>-25.641025641025639</v>
      </c>
      <c r="I35" s="8">
        <f t="shared" si="3"/>
        <v>0</v>
      </c>
      <c r="J35" s="9">
        <f t="shared" si="4"/>
        <v>-25.641025641025639</v>
      </c>
    </row>
    <row r="36" spans="1:10" x14ac:dyDescent="0.25">
      <c r="A36" s="10" t="s">
        <v>30</v>
      </c>
      <c r="B36" s="3">
        <v>54</v>
      </c>
      <c r="C36" s="3">
        <v>23</v>
      </c>
      <c r="D36" s="3">
        <f t="shared" si="0"/>
        <v>77</v>
      </c>
      <c r="E36" s="3">
        <v>54</v>
      </c>
      <c r="F36" s="3">
        <v>10</v>
      </c>
      <c r="G36" s="3">
        <f t="shared" si="1"/>
        <v>64</v>
      </c>
      <c r="H36" s="4">
        <f t="shared" si="2"/>
        <v>0</v>
      </c>
      <c r="I36" s="4">
        <f t="shared" si="3"/>
        <v>-56.521739130434781</v>
      </c>
      <c r="J36" s="5">
        <f t="shared" si="4"/>
        <v>-16.883116883116884</v>
      </c>
    </row>
    <row r="37" spans="1:10" x14ac:dyDescent="0.25">
      <c r="A37" s="6" t="s">
        <v>31</v>
      </c>
      <c r="B37" s="7">
        <v>159</v>
      </c>
      <c r="C37" s="7">
        <v>0</v>
      </c>
      <c r="D37" s="7">
        <f t="shared" si="0"/>
        <v>159</v>
      </c>
      <c r="E37" s="7">
        <v>160</v>
      </c>
      <c r="F37" s="7">
        <v>3</v>
      </c>
      <c r="G37" s="7">
        <f t="shared" si="1"/>
        <v>163</v>
      </c>
      <c r="H37" s="8">
        <f t="shared" si="2"/>
        <v>0.62893081761006298</v>
      </c>
      <c r="I37" s="8">
        <f t="shared" si="3"/>
        <v>0</v>
      </c>
      <c r="J37" s="9">
        <f t="shared" si="4"/>
        <v>2.5157232704402519</v>
      </c>
    </row>
    <row r="38" spans="1:10" x14ac:dyDescent="0.25">
      <c r="A38" s="10" t="s">
        <v>32</v>
      </c>
      <c r="B38" s="3">
        <v>336</v>
      </c>
      <c r="C38" s="3">
        <v>0</v>
      </c>
      <c r="D38" s="3">
        <f t="shared" si="0"/>
        <v>336</v>
      </c>
      <c r="E38" s="3">
        <v>326</v>
      </c>
      <c r="F38" s="3">
        <v>0</v>
      </c>
      <c r="G38" s="3">
        <f t="shared" si="1"/>
        <v>326</v>
      </c>
      <c r="H38" s="4">
        <f t="shared" si="2"/>
        <v>-2.9761904761904758</v>
      </c>
      <c r="I38" s="4">
        <f t="shared" si="3"/>
        <v>0</v>
      </c>
      <c r="J38" s="5">
        <f t="shared" si="4"/>
        <v>-2.9761904761904758</v>
      </c>
    </row>
    <row r="39" spans="1:10" x14ac:dyDescent="0.25">
      <c r="A39" s="6" t="s">
        <v>33</v>
      </c>
      <c r="B39" s="7">
        <v>37</v>
      </c>
      <c r="C39" s="7">
        <v>1</v>
      </c>
      <c r="D39" s="7">
        <f t="shared" si="0"/>
        <v>38</v>
      </c>
      <c r="E39" s="7">
        <v>44</v>
      </c>
      <c r="F39" s="7">
        <v>6</v>
      </c>
      <c r="G39" s="7">
        <f t="shared" si="1"/>
        <v>50</v>
      </c>
      <c r="H39" s="8">
        <f t="shared" si="2"/>
        <v>18.918918918918919</v>
      </c>
      <c r="I39" s="8">
        <f t="shared" si="3"/>
        <v>500</v>
      </c>
      <c r="J39" s="9">
        <f t="shared" si="4"/>
        <v>31.578947368421051</v>
      </c>
    </row>
    <row r="40" spans="1:10" x14ac:dyDescent="0.25">
      <c r="A40" s="10" t="s">
        <v>34</v>
      </c>
      <c r="B40" s="3">
        <v>1018</v>
      </c>
      <c r="C40" s="3">
        <v>149</v>
      </c>
      <c r="D40" s="3">
        <f t="shared" si="0"/>
        <v>1167</v>
      </c>
      <c r="E40" s="3">
        <v>1093</v>
      </c>
      <c r="F40" s="3">
        <v>168</v>
      </c>
      <c r="G40" s="3">
        <f t="shared" si="1"/>
        <v>1261</v>
      </c>
      <c r="H40" s="4">
        <f t="shared" si="2"/>
        <v>7.3673870333988214</v>
      </c>
      <c r="I40" s="4">
        <f t="shared" si="3"/>
        <v>12.751677852348994</v>
      </c>
      <c r="J40" s="5">
        <f t="shared" si="4"/>
        <v>8.0548414738646095</v>
      </c>
    </row>
    <row r="41" spans="1:10" x14ac:dyDescent="0.25">
      <c r="A41" s="6" t="s">
        <v>35</v>
      </c>
      <c r="B41" s="7">
        <v>29</v>
      </c>
      <c r="C41" s="7">
        <v>5</v>
      </c>
      <c r="D41" s="7">
        <f t="shared" si="0"/>
        <v>34</v>
      </c>
      <c r="E41" s="7">
        <v>30</v>
      </c>
      <c r="F41" s="7">
        <v>2</v>
      </c>
      <c r="G41" s="7">
        <f t="shared" si="1"/>
        <v>32</v>
      </c>
      <c r="H41" s="8">
        <f t="shared" si="2"/>
        <v>3.4482758620689653</v>
      </c>
      <c r="I41" s="8">
        <f t="shared" si="3"/>
        <v>-60</v>
      </c>
      <c r="J41" s="9">
        <f t="shared" si="4"/>
        <v>-5.8823529411764701</v>
      </c>
    </row>
    <row r="42" spans="1:10" x14ac:dyDescent="0.25">
      <c r="A42" s="10" t="s">
        <v>36</v>
      </c>
      <c r="B42" s="3">
        <v>527</v>
      </c>
      <c r="C42" s="3">
        <v>48</v>
      </c>
      <c r="D42" s="3">
        <f t="shared" si="0"/>
        <v>575</v>
      </c>
      <c r="E42" s="3">
        <v>463</v>
      </c>
      <c r="F42" s="3">
        <v>48</v>
      </c>
      <c r="G42" s="3">
        <f t="shared" si="1"/>
        <v>511</v>
      </c>
      <c r="H42" s="4">
        <f t="shared" si="2"/>
        <v>-12.144212523719165</v>
      </c>
      <c r="I42" s="4">
        <f t="shared" si="3"/>
        <v>0</v>
      </c>
      <c r="J42" s="5">
        <f t="shared" si="4"/>
        <v>-11.130434782608695</v>
      </c>
    </row>
    <row r="43" spans="1:10" x14ac:dyDescent="0.25">
      <c r="A43" s="6" t="s">
        <v>37</v>
      </c>
      <c r="B43" s="7">
        <v>404</v>
      </c>
      <c r="C43" s="7">
        <v>2</v>
      </c>
      <c r="D43" s="7">
        <f t="shared" si="0"/>
        <v>406</v>
      </c>
      <c r="E43" s="7">
        <v>449</v>
      </c>
      <c r="F43" s="7">
        <v>4</v>
      </c>
      <c r="G43" s="7">
        <f t="shared" si="1"/>
        <v>453</v>
      </c>
      <c r="H43" s="8">
        <f t="shared" si="2"/>
        <v>11.138613861386139</v>
      </c>
      <c r="I43" s="8">
        <f t="shared" si="3"/>
        <v>100</v>
      </c>
      <c r="J43" s="9">
        <f t="shared" si="4"/>
        <v>11.576354679802956</v>
      </c>
    </row>
    <row r="44" spans="1:10" x14ac:dyDescent="0.25">
      <c r="A44" s="10" t="s">
        <v>38</v>
      </c>
      <c r="B44" s="3">
        <v>346</v>
      </c>
      <c r="C44" s="3">
        <v>0</v>
      </c>
      <c r="D44" s="3">
        <f t="shared" si="0"/>
        <v>346</v>
      </c>
      <c r="E44" s="3">
        <v>291</v>
      </c>
      <c r="F44" s="3">
        <v>0</v>
      </c>
      <c r="G44" s="3">
        <f t="shared" si="1"/>
        <v>291</v>
      </c>
      <c r="H44" s="4">
        <f t="shared" si="2"/>
        <v>-15.895953757225435</v>
      </c>
      <c r="I44" s="4">
        <f t="shared" si="3"/>
        <v>0</v>
      </c>
      <c r="J44" s="5">
        <f t="shared" si="4"/>
        <v>-15.895953757225435</v>
      </c>
    </row>
    <row r="45" spans="1:10" x14ac:dyDescent="0.25">
      <c r="A45" s="6" t="s">
        <v>71</v>
      </c>
      <c r="B45" s="7">
        <v>204</v>
      </c>
      <c r="C45" s="7">
        <v>0</v>
      </c>
      <c r="D45" s="7">
        <f t="shared" si="0"/>
        <v>204</v>
      </c>
      <c r="E45" s="7">
        <v>181</v>
      </c>
      <c r="F45" s="7">
        <v>1</v>
      </c>
      <c r="G45" s="7">
        <f t="shared" si="1"/>
        <v>182</v>
      </c>
      <c r="H45" s="8">
        <f t="shared" si="2"/>
        <v>-11.274509803921569</v>
      </c>
      <c r="I45" s="8">
        <f t="shared" si="3"/>
        <v>0</v>
      </c>
      <c r="J45" s="9">
        <f t="shared" si="4"/>
        <v>-10.784313725490197</v>
      </c>
    </row>
    <row r="46" spans="1:10" x14ac:dyDescent="0.25">
      <c r="A46" s="10" t="s">
        <v>39</v>
      </c>
      <c r="B46" s="3">
        <v>181</v>
      </c>
      <c r="C46" s="3">
        <v>2</v>
      </c>
      <c r="D46" s="3">
        <f t="shared" si="0"/>
        <v>183</v>
      </c>
      <c r="E46" s="3">
        <v>244</v>
      </c>
      <c r="F46" s="3">
        <v>1</v>
      </c>
      <c r="G46" s="3">
        <f t="shared" si="1"/>
        <v>245</v>
      </c>
      <c r="H46" s="4">
        <f t="shared" si="2"/>
        <v>34.806629834254146</v>
      </c>
      <c r="I46" s="4">
        <f t="shared" si="3"/>
        <v>-50</v>
      </c>
      <c r="J46" s="5">
        <f t="shared" si="4"/>
        <v>33.879781420765028</v>
      </c>
    </row>
    <row r="47" spans="1:10" x14ac:dyDescent="0.25">
      <c r="A47" s="6" t="s">
        <v>40</v>
      </c>
      <c r="B47" s="7">
        <v>579</v>
      </c>
      <c r="C47" s="7">
        <v>6</v>
      </c>
      <c r="D47" s="7">
        <f t="shared" si="0"/>
        <v>585</v>
      </c>
      <c r="E47" s="7">
        <v>501</v>
      </c>
      <c r="F47" s="7">
        <v>5</v>
      </c>
      <c r="G47" s="7">
        <f t="shared" si="1"/>
        <v>506</v>
      </c>
      <c r="H47" s="8">
        <f t="shared" si="2"/>
        <v>-13.471502590673575</v>
      </c>
      <c r="I47" s="8">
        <f t="shared" si="3"/>
        <v>-16.666666666666664</v>
      </c>
      <c r="J47" s="9">
        <f t="shared" si="4"/>
        <v>-13.504273504273504</v>
      </c>
    </row>
    <row r="48" spans="1:10" x14ac:dyDescent="0.25">
      <c r="A48" s="10" t="s">
        <v>41</v>
      </c>
      <c r="B48" s="3">
        <v>812</v>
      </c>
      <c r="C48" s="3">
        <v>21</v>
      </c>
      <c r="D48" s="3">
        <f t="shared" si="0"/>
        <v>833</v>
      </c>
      <c r="E48" s="3">
        <v>729</v>
      </c>
      <c r="F48" s="3">
        <v>61</v>
      </c>
      <c r="G48" s="3">
        <f t="shared" si="1"/>
        <v>790</v>
      </c>
      <c r="H48" s="4">
        <f t="shared" si="2"/>
        <v>-10.22167487684729</v>
      </c>
      <c r="I48" s="4">
        <f t="shared" si="3"/>
        <v>190.47619047619045</v>
      </c>
      <c r="J48" s="5">
        <f t="shared" si="4"/>
        <v>-5.1620648259303721</v>
      </c>
    </row>
    <row r="49" spans="1:10" x14ac:dyDescent="0.25">
      <c r="A49" s="6" t="s">
        <v>42</v>
      </c>
      <c r="B49" s="7">
        <v>0</v>
      </c>
      <c r="C49" s="7">
        <v>0</v>
      </c>
      <c r="D49" s="7">
        <f t="shared" si="0"/>
        <v>0</v>
      </c>
      <c r="E49" s="7">
        <v>32</v>
      </c>
      <c r="F49" s="7">
        <v>0</v>
      </c>
      <c r="G49" s="7">
        <f t="shared" si="1"/>
        <v>32</v>
      </c>
      <c r="H49" s="8">
        <f t="shared" si="2"/>
        <v>0</v>
      </c>
      <c r="I49" s="8">
        <f t="shared" si="3"/>
        <v>0</v>
      </c>
      <c r="J49" s="9">
        <f t="shared" si="4"/>
        <v>0</v>
      </c>
    </row>
    <row r="50" spans="1:10" x14ac:dyDescent="0.25">
      <c r="A50" s="10" t="s">
        <v>43</v>
      </c>
      <c r="B50" s="3">
        <v>82</v>
      </c>
      <c r="C50" s="3">
        <v>0</v>
      </c>
      <c r="D50" s="3">
        <f t="shared" si="0"/>
        <v>82</v>
      </c>
      <c r="E50" s="3">
        <v>90</v>
      </c>
      <c r="F50" s="3">
        <v>0</v>
      </c>
      <c r="G50" s="3">
        <f t="shared" si="1"/>
        <v>90</v>
      </c>
      <c r="H50" s="4">
        <f t="shared" si="2"/>
        <v>9.7560975609756095</v>
      </c>
      <c r="I50" s="4">
        <f t="shared" si="3"/>
        <v>0</v>
      </c>
      <c r="J50" s="5">
        <f t="shared" si="4"/>
        <v>9.7560975609756095</v>
      </c>
    </row>
    <row r="51" spans="1:10" x14ac:dyDescent="0.25">
      <c r="A51" s="6" t="s">
        <v>44</v>
      </c>
      <c r="B51" s="7">
        <v>292</v>
      </c>
      <c r="C51" s="7">
        <v>5</v>
      </c>
      <c r="D51" s="7">
        <f t="shared" si="0"/>
        <v>297</v>
      </c>
      <c r="E51" s="7">
        <v>233</v>
      </c>
      <c r="F51" s="7">
        <v>0</v>
      </c>
      <c r="G51" s="7">
        <f t="shared" si="1"/>
        <v>233</v>
      </c>
      <c r="H51" s="8">
        <f t="shared" si="2"/>
        <v>-20.205479452054796</v>
      </c>
      <c r="I51" s="8">
        <f t="shared" si="3"/>
        <v>-100</v>
      </c>
      <c r="J51" s="9">
        <f t="shared" si="4"/>
        <v>-21.548821548821547</v>
      </c>
    </row>
    <row r="52" spans="1:10" x14ac:dyDescent="0.25">
      <c r="A52" s="10" t="s">
        <v>45</v>
      </c>
      <c r="B52" s="3">
        <v>380</v>
      </c>
      <c r="C52" s="3">
        <v>4</v>
      </c>
      <c r="D52" s="3">
        <f t="shared" si="0"/>
        <v>384</v>
      </c>
      <c r="E52" s="3">
        <v>377</v>
      </c>
      <c r="F52" s="3">
        <v>7</v>
      </c>
      <c r="G52" s="3">
        <f t="shared" si="1"/>
        <v>384</v>
      </c>
      <c r="H52" s="4">
        <f t="shared" si="2"/>
        <v>-0.78947368421052633</v>
      </c>
      <c r="I52" s="4">
        <f t="shared" si="3"/>
        <v>75</v>
      </c>
      <c r="J52" s="5">
        <f t="shared" si="4"/>
        <v>0</v>
      </c>
    </row>
    <row r="53" spans="1:10" x14ac:dyDescent="0.25">
      <c r="A53" s="6" t="s">
        <v>46</v>
      </c>
      <c r="B53" s="7">
        <v>204</v>
      </c>
      <c r="C53" s="7">
        <v>0</v>
      </c>
      <c r="D53" s="7">
        <f t="shared" si="0"/>
        <v>204</v>
      </c>
      <c r="E53" s="7">
        <v>172</v>
      </c>
      <c r="F53" s="7">
        <v>0</v>
      </c>
      <c r="G53" s="7">
        <f t="shared" si="1"/>
        <v>172</v>
      </c>
      <c r="H53" s="8">
        <f t="shared" si="2"/>
        <v>-15.686274509803921</v>
      </c>
      <c r="I53" s="8">
        <f t="shared" si="3"/>
        <v>0</v>
      </c>
      <c r="J53" s="9">
        <f t="shared" si="4"/>
        <v>-15.686274509803921</v>
      </c>
    </row>
    <row r="54" spans="1:10" x14ac:dyDescent="0.25">
      <c r="A54" s="10" t="s">
        <v>72</v>
      </c>
      <c r="B54" s="3">
        <v>34</v>
      </c>
      <c r="C54" s="3">
        <v>4</v>
      </c>
      <c r="D54" s="3">
        <f t="shared" si="0"/>
        <v>38</v>
      </c>
      <c r="E54" s="3">
        <v>47</v>
      </c>
      <c r="F54" s="3">
        <v>4</v>
      </c>
      <c r="G54" s="3">
        <f t="shared" si="1"/>
        <v>51</v>
      </c>
      <c r="H54" s="4">
        <f t="shared" si="2"/>
        <v>38.235294117647058</v>
      </c>
      <c r="I54" s="4">
        <f t="shared" si="3"/>
        <v>0</v>
      </c>
      <c r="J54" s="5">
        <f t="shared" si="4"/>
        <v>34.210526315789473</v>
      </c>
    </row>
    <row r="55" spans="1:10" x14ac:dyDescent="0.25">
      <c r="A55" s="6" t="s">
        <v>47</v>
      </c>
      <c r="B55" s="7">
        <v>0</v>
      </c>
      <c r="C55" s="7">
        <v>0</v>
      </c>
      <c r="D55" s="7">
        <f t="shared" si="0"/>
        <v>0</v>
      </c>
      <c r="E55" s="7">
        <v>0</v>
      </c>
      <c r="F55" s="7">
        <v>0</v>
      </c>
      <c r="G55" s="7">
        <f t="shared" si="1"/>
        <v>0</v>
      </c>
      <c r="H55" s="8">
        <f t="shared" si="2"/>
        <v>0</v>
      </c>
      <c r="I55" s="8">
        <f t="shared" si="3"/>
        <v>0</v>
      </c>
      <c r="J55" s="9">
        <f t="shared" si="4"/>
        <v>0</v>
      </c>
    </row>
    <row r="56" spans="1:10" x14ac:dyDescent="0.25">
      <c r="A56" s="10" t="s">
        <v>48</v>
      </c>
      <c r="B56" s="3">
        <v>14</v>
      </c>
      <c r="C56" s="3">
        <v>0</v>
      </c>
      <c r="D56" s="3">
        <f t="shared" si="0"/>
        <v>14</v>
      </c>
      <c r="E56" s="3">
        <v>26</v>
      </c>
      <c r="F56" s="3">
        <v>0</v>
      </c>
      <c r="G56" s="3">
        <f>+E56+F56</f>
        <v>26</v>
      </c>
      <c r="H56" s="4">
        <f t="shared" si="2"/>
        <v>85.714285714285708</v>
      </c>
      <c r="I56" s="4">
        <f t="shared" si="3"/>
        <v>0</v>
      </c>
      <c r="J56" s="5">
        <f t="shared" si="4"/>
        <v>85.714285714285708</v>
      </c>
    </row>
    <row r="57" spans="1:10" x14ac:dyDescent="0.25">
      <c r="A57" s="6" t="s">
        <v>49</v>
      </c>
      <c r="B57" s="7">
        <v>727</v>
      </c>
      <c r="C57" s="7">
        <v>0</v>
      </c>
      <c r="D57" s="7">
        <f t="shared" si="0"/>
        <v>727</v>
      </c>
      <c r="E57" s="7">
        <v>678</v>
      </c>
      <c r="F57" s="7">
        <v>3</v>
      </c>
      <c r="G57" s="7">
        <f t="shared" si="1"/>
        <v>681</v>
      </c>
      <c r="H57" s="8">
        <f t="shared" si="2"/>
        <v>-6.7400275103163683</v>
      </c>
      <c r="I57" s="8">
        <f t="shared" si="3"/>
        <v>0</v>
      </c>
      <c r="J57" s="9">
        <f t="shared" si="4"/>
        <v>-6.3273727647867952</v>
      </c>
    </row>
    <row r="58" spans="1:10" x14ac:dyDescent="0.25">
      <c r="A58" s="10" t="s">
        <v>58</v>
      </c>
      <c r="B58" s="3">
        <v>49</v>
      </c>
      <c r="C58" s="3">
        <v>6</v>
      </c>
      <c r="D58" s="3">
        <f t="shared" si="0"/>
        <v>55</v>
      </c>
      <c r="E58" s="3">
        <v>45</v>
      </c>
      <c r="F58" s="3">
        <v>4</v>
      </c>
      <c r="G58" s="3">
        <f t="shared" si="1"/>
        <v>49</v>
      </c>
      <c r="H58" s="4">
        <f t="shared" si="2"/>
        <v>-8.1632653061224492</v>
      </c>
      <c r="I58" s="4">
        <f t="shared" si="3"/>
        <v>-33.333333333333329</v>
      </c>
      <c r="J58" s="5">
        <f t="shared" si="4"/>
        <v>-10.909090909090908</v>
      </c>
    </row>
    <row r="59" spans="1:10" x14ac:dyDescent="0.25">
      <c r="A59" s="6" t="s">
        <v>59</v>
      </c>
      <c r="B59" s="7">
        <v>0</v>
      </c>
      <c r="C59" s="7">
        <v>0</v>
      </c>
      <c r="D59" s="7">
        <f t="shared" si="0"/>
        <v>0</v>
      </c>
      <c r="E59" s="7">
        <v>12</v>
      </c>
      <c r="F59" s="7">
        <v>0</v>
      </c>
      <c r="G59" s="7">
        <f t="shared" si="1"/>
        <v>12</v>
      </c>
      <c r="H59" s="8">
        <f t="shared" si="2"/>
        <v>0</v>
      </c>
      <c r="I59" s="8">
        <f t="shared" si="3"/>
        <v>0</v>
      </c>
      <c r="J59" s="9">
        <f t="shared" si="4"/>
        <v>0</v>
      </c>
    </row>
    <row r="60" spans="1:10" x14ac:dyDescent="0.25">
      <c r="A60" s="11" t="s">
        <v>50</v>
      </c>
      <c r="B60" s="22">
        <f>+B61-SUM(B6+B10+B20+B32+B58+B59+B5)</f>
        <v>42730</v>
      </c>
      <c r="C60" s="22">
        <f t="shared" ref="C60:G60" si="5">+C61-SUM(C6+C10+C20+C32+C58+C59+C5)</f>
        <v>32571</v>
      </c>
      <c r="D60" s="22">
        <f t="shared" si="5"/>
        <v>75301</v>
      </c>
      <c r="E60" s="22">
        <f t="shared" si="5"/>
        <v>29850</v>
      </c>
      <c r="F60" s="22">
        <f t="shared" si="5"/>
        <v>8075</v>
      </c>
      <c r="G60" s="22">
        <f t="shared" si="5"/>
        <v>37925</v>
      </c>
      <c r="H60" s="23">
        <f>+IFERROR(((E60-B60)/B60)*100,0)</f>
        <v>-30.142756845307744</v>
      </c>
      <c r="I60" s="23">
        <f t="shared" ref="I60:J60" si="6">+IFERROR(((F60-C60)/C60)*100,0)</f>
        <v>-75.208007122900739</v>
      </c>
      <c r="J60" s="23">
        <f t="shared" si="6"/>
        <v>-49.635463008459382</v>
      </c>
    </row>
    <row r="61" spans="1:10" x14ac:dyDescent="0.25">
      <c r="A61" s="14" t="s">
        <v>51</v>
      </c>
      <c r="B61" s="24">
        <f>SUM(B4:B59)</f>
        <v>54543</v>
      </c>
      <c r="C61" s="24">
        <f t="shared" ref="C61:G61" si="7">SUM(C4:C59)</f>
        <v>40335</v>
      </c>
      <c r="D61" s="24">
        <f t="shared" si="7"/>
        <v>94878</v>
      </c>
      <c r="E61" s="24">
        <f t="shared" si="7"/>
        <v>49396</v>
      </c>
      <c r="F61" s="24">
        <f t="shared" si="7"/>
        <v>41928</v>
      </c>
      <c r="G61" s="24">
        <f t="shared" si="7"/>
        <v>91324</v>
      </c>
      <c r="H61" s="25">
        <f>+IFERROR(((E61-B61)/B61)*100,0)</f>
        <v>-9.4365913132757626</v>
      </c>
      <c r="I61" s="25">
        <f t="shared" ref="I61" si="8">+IFERROR(((F61-C61)/C61)*100,0)</f>
        <v>3.9494235775381186</v>
      </c>
      <c r="J61" s="25">
        <f t="shared" ref="J61" si="9">+IFERROR(((G61-D61)/D61)*100,0)</f>
        <v>-3.7458631084129093</v>
      </c>
    </row>
    <row r="62" spans="1:10" x14ac:dyDescent="0.25">
      <c r="A62" s="26"/>
      <c r="B62" s="27"/>
      <c r="C62" s="27"/>
      <c r="D62" s="27"/>
      <c r="E62" s="27"/>
      <c r="F62" s="27"/>
      <c r="G62" s="27"/>
      <c r="H62" s="27"/>
      <c r="I62" s="27"/>
      <c r="J62" s="28"/>
    </row>
    <row r="63" spans="1:10" x14ac:dyDescent="0.25">
      <c r="A63" s="26"/>
      <c r="B63" s="27"/>
      <c r="C63" s="27"/>
      <c r="D63" s="27"/>
      <c r="E63" s="27"/>
      <c r="F63" s="27"/>
      <c r="G63" s="27"/>
      <c r="H63" s="27"/>
      <c r="I63" s="27"/>
      <c r="J63" s="28"/>
    </row>
    <row r="64" spans="1:10" ht="15.75" thickBot="1" x14ac:dyDescent="0.3">
      <c r="A64" s="29"/>
      <c r="B64" s="30"/>
      <c r="C64" s="30"/>
      <c r="D64" s="30"/>
      <c r="E64" s="30"/>
      <c r="F64" s="30"/>
      <c r="G64" s="30"/>
      <c r="H64" s="30"/>
      <c r="I64" s="30"/>
      <c r="J64" s="31"/>
    </row>
    <row r="65" spans="1:10" ht="50.25" customHeight="1" x14ac:dyDescent="0.25">
      <c r="A65" s="52" t="s">
        <v>73</v>
      </c>
      <c r="B65" s="52"/>
      <c r="C65" s="52"/>
      <c r="D65" s="52"/>
      <c r="E65" s="52"/>
      <c r="F65" s="52"/>
      <c r="G65" s="52"/>
      <c r="H65" s="52"/>
      <c r="I65" s="52"/>
      <c r="J65" s="52"/>
    </row>
    <row r="66" spans="1:10" x14ac:dyDescent="0.25">
      <c r="A66" s="43" t="s">
        <v>74</v>
      </c>
    </row>
  </sheetData>
  <mergeCells count="6">
    <mergeCell ref="A65:J65"/>
    <mergeCell ref="A1:J1"/>
    <mergeCell ref="A2:A3"/>
    <mergeCell ref="B2:D2"/>
    <mergeCell ref="E2:G2"/>
    <mergeCell ref="H2:J2"/>
  </mergeCells>
  <conditionalFormatting sqref="H8:J59">
    <cfRule type="cellIs" dxfId="11" priority="1" operator="equal">
      <formula>0</formula>
    </cfRule>
  </conditionalFormatting>
  <conditionalFormatting sqref="H4:J5">
    <cfRule type="cellIs" dxfId="10" priority="5" operator="equal">
      <formula>0</formula>
    </cfRule>
  </conditionalFormatting>
  <conditionalFormatting sqref="B4:G5">
    <cfRule type="cellIs" dxfId="9" priority="6" operator="equal">
      <formula>0</formula>
    </cfRule>
  </conditionalFormatting>
  <conditionalFormatting sqref="B6:G7">
    <cfRule type="cellIs" dxfId="8" priority="4" operator="equal">
      <formula>0</formula>
    </cfRule>
  </conditionalFormatting>
  <conditionalFormatting sqref="H6:J7">
    <cfRule type="cellIs" dxfId="7" priority="3" operator="equal">
      <formula>0</formula>
    </cfRule>
  </conditionalFormatting>
  <conditionalFormatting sqref="B8:G59">
    <cfRule type="cellIs" dxfId="6" priority="2" operator="equal">
      <formula>0</formula>
    </cfRule>
  </conditionalFormatting>
  <printOptions horizontalCentered="1" verticalCentered="1"/>
  <pageMargins left="0.70866141732283472" right="0.70866141732283472" top="0.74803149606299213" bottom="0.74803149606299213" header="0.31496062992125984" footer="0.31496062992125984"/>
  <pageSetup paperSize="9" scale="53" orientation="portrait" verticalDpi="597" r:id="rId1"/>
  <ignoredErrors>
    <ignoredError sqref="D5 G5" formula="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69"/>
  <sheetViews>
    <sheetView topLeftCell="A22" zoomScale="80" zoomScaleNormal="80" workbookViewId="0">
      <selection activeCell="B60" sqref="B60:G61"/>
    </sheetView>
  </sheetViews>
  <sheetFormatPr defaultRowHeight="15" x14ac:dyDescent="0.25"/>
  <cols>
    <col min="1" max="1" width="34" bestFit="1" customWidth="1"/>
    <col min="2" max="10" width="14.28515625" customWidth="1"/>
  </cols>
  <sheetData>
    <row r="1" spans="1:10" ht="18" customHeight="1" x14ac:dyDescent="0.25">
      <c r="A1" s="53" t="s">
        <v>66</v>
      </c>
      <c r="B1" s="54"/>
      <c r="C1" s="54"/>
      <c r="D1" s="54"/>
      <c r="E1" s="54"/>
      <c r="F1" s="54"/>
      <c r="G1" s="54"/>
      <c r="H1" s="54"/>
      <c r="I1" s="54"/>
      <c r="J1" s="55"/>
    </row>
    <row r="2" spans="1:10" ht="30" customHeight="1" x14ac:dyDescent="0.25">
      <c r="A2" s="67" t="s">
        <v>1</v>
      </c>
      <c r="B2" s="58" t="s">
        <v>76</v>
      </c>
      <c r="C2" s="58"/>
      <c r="D2" s="58"/>
      <c r="E2" s="58" t="s">
        <v>75</v>
      </c>
      <c r="F2" s="58"/>
      <c r="G2" s="58"/>
      <c r="H2" s="59" t="s">
        <v>77</v>
      </c>
      <c r="I2" s="59"/>
      <c r="J2" s="60"/>
    </row>
    <row r="3" spans="1:10" x14ac:dyDescent="0.25">
      <c r="A3" s="68"/>
      <c r="B3" s="1" t="s">
        <v>2</v>
      </c>
      <c r="C3" s="1" t="s">
        <v>3</v>
      </c>
      <c r="D3" s="1" t="s">
        <v>4</v>
      </c>
      <c r="E3" s="1" t="s">
        <v>2</v>
      </c>
      <c r="F3" s="1" t="s">
        <v>3</v>
      </c>
      <c r="G3" s="1" t="s">
        <v>4</v>
      </c>
      <c r="H3" s="1" t="s">
        <v>2</v>
      </c>
      <c r="I3" s="1" t="s">
        <v>3</v>
      </c>
      <c r="J3" s="2" t="s">
        <v>4</v>
      </c>
    </row>
    <row r="4" spans="1:10" x14ac:dyDescent="0.25">
      <c r="A4" s="10" t="s">
        <v>5</v>
      </c>
      <c r="B4" s="3">
        <v>12996</v>
      </c>
      <c r="C4" s="3">
        <v>171646</v>
      </c>
      <c r="D4" s="3">
        <f>SUM(B4:C4)</f>
        <v>184642</v>
      </c>
      <c r="E4" s="3">
        <v>383</v>
      </c>
      <c r="F4" s="3">
        <v>50832</v>
      </c>
      <c r="G4" s="3">
        <f>SUM(E4:F4)</f>
        <v>51215</v>
      </c>
      <c r="H4" s="4"/>
      <c r="I4" s="4"/>
      <c r="J4" s="5"/>
    </row>
    <row r="5" spans="1:10" x14ac:dyDescent="0.25">
      <c r="A5" s="6" t="s">
        <v>70</v>
      </c>
      <c r="B5" s="7">
        <v>429</v>
      </c>
      <c r="C5" s="7">
        <v>476</v>
      </c>
      <c r="D5" s="7">
        <f>+B5+C5</f>
        <v>905</v>
      </c>
      <c r="E5" s="7">
        <v>11510</v>
      </c>
      <c r="F5" s="7">
        <v>130878</v>
      </c>
      <c r="G5" s="7">
        <f>+E5+F5</f>
        <v>142388</v>
      </c>
      <c r="H5" s="8"/>
      <c r="I5" s="8"/>
      <c r="J5" s="9"/>
    </row>
    <row r="6" spans="1:10" x14ac:dyDescent="0.25">
      <c r="A6" s="10" t="s">
        <v>54</v>
      </c>
      <c r="B6" s="3">
        <v>12094</v>
      </c>
      <c r="C6" s="3">
        <v>17023</v>
      </c>
      <c r="D6" s="3">
        <f t="shared" ref="D6:D59" si="0">SUM(B6:C6)</f>
        <v>29117</v>
      </c>
      <c r="E6" s="3">
        <v>11258</v>
      </c>
      <c r="F6" s="3">
        <v>15353</v>
      </c>
      <c r="G6" s="3">
        <f t="shared" ref="G6:G59" si="1">SUM(E6:F6)</f>
        <v>26611</v>
      </c>
      <c r="H6" s="4">
        <f t="shared" ref="H6:H59" si="2">+IFERROR(((E6-B6)/B6)*100,0)</f>
        <v>-6.9125186042665776</v>
      </c>
      <c r="I6" s="4">
        <f t="shared" ref="I6:I60" si="3">+IFERROR(((F6-C6)/C6)*100,0)</f>
        <v>-9.8102567115079609</v>
      </c>
      <c r="J6" s="5">
        <f t="shared" ref="J6:J60" si="4">+IFERROR(((G6-D6)/D6)*100,0)</f>
        <v>-8.606655905484768</v>
      </c>
    </row>
    <row r="7" spans="1:10" x14ac:dyDescent="0.25">
      <c r="A7" s="6" t="s">
        <v>6</v>
      </c>
      <c r="B7" s="7">
        <v>7001</v>
      </c>
      <c r="C7" s="7">
        <v>2402</v>
      </c>
      <c r="D7" s="7">
        <f t="shared" si="0"/>
        <v>9403</v>
      </c>
      <c r="E7" s="7">
        <v>6035</v>
      </c>
      <c r="F7" s="7">
        <v>2886</v>
      </c>
      <c r="G7" s="7">
        <f t="shared" si="1"/>
        <v>8921</v>
      </c>
      <c r="H7" s="8">
        <f t="shared" si="2"/>
        <v>-13.798028853020996</v>
      </c>
      <c r="I7" s="8">
        <f t="shared" si="3"/>
        <v>20.149875104079936</v>
      </c>
      <c r="J7" s="9">
        <f t="shared" si="4"/>
        <v>-5.1260236094863343</v>
      </c>
    </row>
    <row r="8" spans="1:10" x14ac:dyDescent="0.25">
      <c r="A8" s="10" t="s">
        <v>7</v>
      </c>
      <c r="B8" s="3">
        <v>8111</v>
      </c>
      <c r="C8" s="3">
        <v>2252</v>
      </c>
      <c r="D8" s="3">
        <f t="shared" si="0"/>
        <v>10363</v>
      </c>
      <c r="E8" s="3">
        <v>7845</v>
      </c>
      <c r="F8" s="3">
        <v>2883</v>
      </c>
      <c r="G8" s="3">
        <f t="shared" si="1"/>
        <v>10728</v>
      </c>
      <c r="H8" s="4">
        <f t="shared" si="2"/>
        <v>-3.2794969794106765</v>
      </c>
      <c r="I8" s="4">
        <f t="shared" si="3"/>
        <v>28.019538188277089</v>
      </c>
      <c r="J8" s="5">
        <f t="shared" si="4"/>
        <v>3.5221460966901477</v>
      </c>
    </row>
    <row r="9" spans="1:10" x14ac:dyDescent="0.25">
      <c r="A9" s="6" t="s">
        <v>8</v>
      </c>
      <c r="B9" s="7">
        <v>4710</v>
      </c>
      <c r="C9" s="7">
        <v>4929</v>
      </c>
      <c r="D9" s="7">
        <f t="shared" si="0"/>
        <v>9639</v>
      </c>
      <c r="E9" s="7">
        <v>4628</v>
      </c>
      <c r="F9" s="7">
        <v>5731</v>
      </c>
      <c r="G9" s="7">
        <f t="shared" si="1"/>
        <v>10359</v>
      </c>
      <c r="H9" s="8">
        <f t="shared" si="2"/>
        <v>-1.7409766454352442</v>
      </c>
      <c r="I9" s="8">
        <f t="shared" si="3"/>
        <v>16.271048894299049</v>
      </c>
      <c r="J9" s="9">
        <f t="shared" si="4"/>
        <v>7.469654528478058</v>
      </c>
    </row>
    <row r="10" spans="1:10" x14ac:dyDescent="0.25">
      <c r="A10" s="10" t="s">
        <v>55</v>
      </c>
      <c r="B10" s="3">
        <v>257</v>
      </c>
      <c r="C10" s="3">
        <v>63</v>
      </c>
      <c r="D10" s="3">
        <f t="shared" si="0"/>
        <v>320</v>
      </c>
      <c r="E10" s="3">
        <v>238</v>
      </c>
      <c r="F10" s="3">
        <v>55</v>
      </c>
      <c r="G10" s="3">
        <f t="shared" si="1"/>
        <v>293</v>
      </c>
      <c r="H10" s="4">
        <f t="shared" si="2"/>
        <v>-7.3929961089494167</v>
      </c>
      <c r="I10" s="4">
        <f t="shared" si="3"/>
        <v>-12.698412698412698</v>
      </c>
      <c r="J10" s="5">
        <f t="shared" si="4"/>
        <v>-8.4375</v>
      </c>
    </row>
    <row r="11" spans="1:10" x14ac:dyDescent="0.25">
      <c r="A11" s="6" t="s">
        <v>9</v>
      </c>
      <c r="B11" s="7">
        <v>514</v>
      </c>
      <c r="C11" s="7">
        <v>36</v>
      </c>
      <c r="D11" s="7">
        <f t="shared" si="0"/>
        <v>550</v>
      </c>
      <c r="E11" s="7">
        <v>497</v>
      </c>
      <c r="F11" s="7">
        <v>8</v>
      </c>
      <c r="G11" s="7">
        <f t="shared" si="1"/>
        <v>505</v>
      </c>
      <c r="H11" s="8">
        <f t="shared" si="2"/>
        <v>-3.3073929961089497</v>
      </c>
      <c r="I11" s="8">
        <f t="shared" si="3"/>
        <v>-77.777777777777786</v>
      </c>
      <c r="J11" s="9">
        <f t="shared" si="4"/>
        <v>-8.1818181818181817</v>
      </c>
    </row>
    <row r="12" spans="1:10" x14ac:dyDescent="0.25">
      <c r="A12" s="10" t="s">
        <v>10</v>
      </c>
      <c r="B12" s="3">
        <v>650</v>
      </c>
      <c r="C12" s="3">
        <v>0</v>
      </c>
      <c r="D12" s="3">
        <f t="shared" si="0"/>
        <v>650</v>
      </c>
      <c r="E12" s="3">
        <v>599</v>
      </c>
      <c r="F12" s="3">
        <v>0</v>
      </c>
      <c r="G12" s="3">
        <f t="shared" si="1"/>
        <v>599</v>
      </c>
      <c r="H12" s="4">
        <f t="shared" si="2"/>
        <v>-7.8461538461538458</v>
      </c>
      <c r="I12" s="4">
        <f t="shared" si="3"/>
        <v>0</v>
      </c>
      <c r="J12" s="5">
        <f t="shared" si="4"/>
        <v>-7.8461538461538458</v>
      </c>
    </row>
    <row r="13" spans="1:10" x14ac:dyDescent="0.25">
      <c r="A13" s="6" t="s">
        <v>11</v>
      </c>
      <c r="B13" s="7">
        <v>3105</v>
      </c>
      <c r="C13" s="7">
        <v>728</v>
      </c>
      <c r="D13" s="7">
        <f t="shared" si="0"/>
        <v>3833</v>
      </c>
      <c r="E13" s="7">
        <v>2939</v>
      </c>
      <c r="F13" s="7">
        <v>734</v>
      </c>
      <c r="G13" s="7">
        <f t="shared" si="1"/>
        <v>3673</v>
      </c>
      <c r="H13" s="8">
        <f t="shared" si="2"/>
        <v>-5.3462157809983895</v>
      </c>
      <c r="I13" s="8">
        <f t="shared" si="3"/>
        <v>0.82417582417582425</v>
      </c>
      <c r="J13" s="9">
        <f t="shared" si="4"/>
        <v>-4.1742760240020864</v>
      </c>
    </row>
    <row r="14" spans="1:10" x14ac:dyDescent="0.25">
      <c r="A14" s="10" t="s">
        <v>12</v>
      </c>
      <c r="B14" s="3">
        <v>2055</v>
      </c>
      <c r="C14" s="3">
        <v>219</v>
      </c>
      <c r="D14" s="3">
        <f t="shared" si="0"/>
        <v>2274</v>
      </c>
      <c r="E14" s="3">
        <v>2016</v>
      </c>
      <c r="F14" s="3">
        <v>187</v>
      </c>
      <c r="G14" s="3">
        <f t="shared" si="1"/>
        <v>2203</v>
      </c>
      <c r="H14" s="4">
        <f t="shared" si="2"/>
        <v>-1.8978102189781021</v>
      </c>
      <c r="I14" s="4">
        <f t="shared" si="3"/>
        <v>-14.611872146118721</v>
      </c>
      <c r="J14" s="5">
        <f t="shared" si="4"/>
        <v>-3.1222515391380825</v>
      </c>
    </row>
    <row r="15" spans="1:10" x14ac:dyDescent="0.25">
      <c r="A15" s="6" t="s">
        <v>13</v>
      </c>
      <c r="B15" s="7">
        <v>847</v>
      </c>
      <c r="C15" s="7">
        <v>25</v>
      </c>
      <c r="D15" s="7">
        <f t="shared" si="0"/>
        <v>872</v>
      </c>
      <c r="E15" s="7">
        <v>605</v>
      </c>
      <c r="F15" s="7">
        <v>32</v>
      </c>
      <c r="G15" s="7">
        <f t="shared" si="1"/>
        <v>637</v>
      </c>
      <c r="H15" s="8">
        <f t="shared" si="2"/>
        <v>-28.571428571428569</v>
      </c>
      <c r="I15" s="8">
        <f t="shared" si="3"/>
        <v>28.000000000000004</v>
      </c>
      <c r="J15" s="9">
        <f t="shared" si="4"/>
        <v>-26.949541284403672</v>
      </c>
    </row>
    <row r="16" spans="1:10" x14ac:dyDescent="0.25">
      <c r="A16" s="10" t="s">
        <v>14</v>
      </c>
      <c r="B16" s="3">
        <v>1571</v>
      </c>
      <c r="C16" s="3">
        <v>326</v>
      </c>
      <c r="D16" s="3">
        <f t="shared" si="0"/>
        <v>1897</v>
      </c>
      <c r="E16" s="3">
        <v>1551</v>
      </c>
      <c r="F16" s="3">
        <v>431</v>
      </c>
      <c r="G16" s="3">
        <f t="shared" si="1"/>
        <v>1982</v>
      </c>
      <c r="H16" s="4">
        <f t="shared" si="2"/>
        <v>-1.273074474856779</v>
      </c>
      <c r="I16" s="4">
        <f t="shared" si="3"/>
        <v>32.208588957055213</v>
      </c>
      <c r="J16" s="5">
        <f t="shared" si="4"/>
        <v>4.4807590933052186</v>
      </c>
    </row>
    <row r="17" spans="1:10" x14ac:dyDescent="0.25">
      <c r="A17" s="6" t="s">
        <v>15</v>
      </c>
      <c r="B17" s="7">
        <v>183</v>
      </c>
      <c r="C17" s="7">
        <v>8</v>
      </c>
      <c r="D17" s="7">
        <f t="shared" si="0"/>
        <v>191</v>
      </c>
      <c r="E17" s="7">
        <v>177</v>
      </c>
      <c r="F17" s="7">
        <v>2</v>
      </c>
      <c r="G17" s="7">
        <f t="shared" si="1"/>
        <v>179</v>
      </c>
      <c r="H17" s="8">
        <f t="shared" si="2"/>
        <v>-3.278688524590164</v>
      </c>
      <c r="I17" s="8">
        <f t="shared" si="3"/>
        <v>-75</v>
      </c>
      <c r="J17" s="9">
        <f t="shared" si="4"/>
        <v>-6.2827225130890048</v>
      </c>
    </row>
    <row r="18" spans="1:10" x14ac:dyDescent="0.25">
      <c r="A18" s="10" t="s">
        <v>16</v>
      </c>
      <c r="B18" s="3">
        <v>243</v>
      </c>
      <c r="C18" s="3">
        <v>0</v>
      </c>
      <c r="D18" s="3">
        <f t="shared" si="0"/>
        <v>243</v>
      </c>
      <c r="E18" s="3">
        <v>215</v>
      </c>
      <c r="F18" s="3">
        <v>0</v>
      </c>
      <c r="G18" s="3">
        <f t="shared" si="1"/>
        <v>215</v>
      </c>
      <c r="H18" s="4">
        <f t="shared" si="2"/>
        <v>-11.522633744855968</v>
      </c>
      <c r="I18" s="4">
        <f t="shared" si="3"/>
        <v>0</v>
      </c>
      <c r="J18" s="5">
        <f t="shared" si="4"/>
        <v>-11.522633744855968</v>
      </c>
    </row>
    <row r="19" spans="1:10" x14ac:dyDescent="0.25">
      <c r="A19" s="6" t="s">
        <v>17</v>
      </c>
      <c r="B19" s="7">
        <v>145</v>
      </c>
      <c r="C19" s="7">
        <v>30</v>
      </c>
      <c r="D19" s="7">
        <f t="shared" si="0"/>
        <v>175</v>
      </c>
      <c r="E19" s="7">
        <v>100</v>
      </c>
      <c r="F19" s="7">
        <v>11</v>
      </c>
      <c r="G19" s="7">
        <f t="shared" si="1"/>
        <v>111</v>
      </c>
      <c r="H19" s="8">
        <f t="shared" si="2"/>
        <v>-31.03448275862069</v>
      </c>
      <c r="I19" s="8">
        <f t="shared" si="3"/>
        <v>-63.333333333333329</v>
      </c>
      <c r="J19" s="9">
        <f t="shared" si="4"/>
        <v>-36.571428571428569</v>
      </c>
    </row>
    <row r="20" spans="1:10" x14ac:dyDescent="0.25">
      <c r="A20" s="10" t="s">
        <v>56</v>
      </c>
      <c r="B20" s="3">
        <v>0</v>
      </c>
      <c r="C20" s="3">
        <v>0</v>
      </c>
      <c r="D20" s="3"/>
      <c r="E20" s="3">
        <v>0</v>
      </c>
      <c r="F20" s="3">
        <v>0</v>
      </c>
      <c r="G20" s="3"/>
      <c r="H20" s="4">
        <f t="shared" si="2"/>
        <v>0</v>
      </c>
      <c r="I20" s="4">
        <f t="shared" si="3"/>
        <v>0</v>
      </c>
      <c r="J20" s="5">
        <f t="shared" si="4"/>
        <v>0</v>
      </c>
    </row>
    <row r="21" spans="1:10" x14ac:dyDescent="0.25">
      <c r="A21" s="6" t="s">
        <v>18</v>
      </c>
      <c r="B21" s="7">
        <v>115</v>
      </c>
      <c r="C21" s="7">
        <v>4</v>
      </c>
      <c r="D21" s="7">
        <f t="shared" si="0"/>
        <v>119</v>
      </c>
      <c r="E21" s="7">
        <v>91</v>
      </c>
      <c r="F21" s="7">
        <v>0</v>
      </c>
      <c r="G21" s="7">
        <f t="shared" si="1"/>
        <v>91</v>
      </c>
      <c r="H21" s="8">
        <f t="shared" si="2"/>
        <v>-20.869565217391305</v>
      </c>
      <c r="I21" s="8">
        <f t="shared" si="3"/>
        <v>-100</v>
      </c>
      <c r="J21" s="9">
        <f t="shared" si="4"/>
        <v>-23.52941176470588</v>
      </c>
    </row>
    <row r="22" spans="1:10" x14ac:dyDescent="0.25">
      <c r="A22" s="10" t="s">
        <v>19</v>
      </c>
      <c r="B22" s="3">
        <v>0</v>
      </c>
      <c r="C22" s="3">
        <v>0</v>
      </c>
      <c r="D22" s="3"/>
      <c r="E22" s="3">
        <v>0</v>
      </c>
      <c r="F22" s="3">
        <v>0</v>
      </c>
      <c r="G22" s="3"/>
      <c r="H22" s="4">
        <f t="shared" si="2"/>
        <v>0</v>
      </c>
      <c r="I22" s="4">
        <f t="shared" si="3"/>
        <v>0</v>
      </c>
      <c r="J22" s="5">
        <f t="shared" si="4"/>
        <v>0</v>
      </c>
    </row>
    <row r="23" spans="1:10" x14ac:dyDescent="0.25">
      <c r="A23" s="6" t="s">
        <v>20</v>
      </c>
      <c r="B23" s="7">
        <v>534</v>
      </c>
      <c r="C23" s="7">
        <v>0</v>
      </c>
      <c r="D23" s="7">
        <f t="shared" si="0"/>
        <v>534</v>
      </c>
      <c r="E23" s="7">
        <v>402</v>
      </c>
      <c r="F23" s="7">
        <v>2</v>
      </c>
      <c r="G23" s="7">
        <f t="shared" si="1"/>
        <v>404</v>
      </c>
      <c r="H23" s="8">
        <f t="shared" si="2"/>
        <v>-24.719101123595504</v>
      </c>
      <c r="I23" s="8">
        <f t="shared" si="3"/>
        <v>0</v>
      </c>
      <c r="J23" s="9">
        <f t="shared" si="4"/>
        <v>-24.344569288389515</v>
      </c>
    </row>
    <row r="24" spans="1:10" x14ac:dyDescent="0.25">
      <c r="A24" s="10" t="s">
        <v>21</v>
      </c>
      <c r="B24" s="3">
        <v>156</v>
      </c>
      <c r="C24" s="3">
        <v>0</v>
      </c>
      <c r="D24" s="3">
        <f t="shared" si="0"/>
        <v>156</v>
      </c>
      <c r="E24" s="3">
        <v>154</v>
      </c>
      <c r="F24" s="3">
        <v>0</v>
      </c>
      <c r="G24" s="3">
        <f t="shared" si="1"/>
        <v>154</v>
      </c>
      <c r="H24" s="4">
        <f t="shared" si="2"/>
        <v>-1.2820512820512819</v>
      </c>
      <c r="I24" s="4">
        <f t="shared" si="3"/>
        <v>0</v>
      </c>
      <c r="J24" s="5">
        <f t="shared" si="4"/>
        <v>-1.2820512820512819</v>
      </c>
    </row>
    <row r="25" spans="1:10" x14ac:dyDescent="0.25">
      <c r="A25" s="6" t="s">
        <v>22</v>
      </c>
      <c r="B25" s="7">
        <v>154</v>
      </c>
      <c r="C25" s="7">
        <v>32</v>
      </c>
      <c r="D25" s="7">
        <f t="shared" si="0"/>
        <v>186</v>
      </c>
      <c r="E25" s="7">
        <v>183</v>
      </c>
      <c r="F25" s="7">
        <v>90</v>
      </c>
      <c r="G25" s="7">
        <f t="shared" si="1"/>
        <v>273</v>
      </c>
      <c r="H25" s="8">
        <f t="shared" si="2"/>
        <v>18.831168831168831</v>
      </c>
      <c r="I25" s="8">
        <f t="shared" si="3"/>
        <v>181.25</v>
      </c>
      <c r="J25" s="9">
        <f t="shared" si="4"/>
        <v>46.774193548387096</v>
      </c>
    </row>
    <row r="26" spans="1:10" x14ac:dyDescent="0.25">
      <c r="A26" s="10" t="s">
        <v>23</v>
      </c>
      <c r="B26" s="3">
        <v>68</v>
      </c>
      <c r="C26" s="3">
        <v>0</v>
      </c>
      <c r="D26" s="3">
        <f t="shared" si="0"/>
        <v>68</v>
      </c>
      <c r="E26" s="3">
        <v>68</v>
      </c>
      <c r="F26" s="3">
        <v>12</v>
      </c>
      <c r="G26" s="3">
        <f t="shared" si="1"/>
        <v>80</v>
      </c>
      <c r="H26" s="4">
        <f t="shared" si="2"/>
        <v>0</v>
      </c>
      <c r="I26" s="4">
        <f t="shared" si="3"/>
        <v>0</v>
      </c>
      <c r="J26" s="5">
        <f t="shared" si="4"/>
        <v>17.647058823529413</v>
      </c>
    </row>
    <row r="27" spans="1:10" x14ac:dyDescent="0.25">
      <c r="A27" s="6" t="s">
        <v>24</v>
      </c>
      <c r="B27" s="7">
        <v>0</v>
      </c>
      <c r="C27" s="7">
        <v>0</v>
      </c>
      <c r="D27" s="7"/>
      <c r="E27" s="7">
        <v>0</v>
      </c>
      <c r="F27" s="7">
        <v>0</v>
      </c>
      <c r="G27" s="7">
        <f t="shared" si="1"/>
        <v>0</v>
      </c>
      <c r="H27" s="8">
        <f t="shared" si="2"/>
        <v>0</v>
      </c>
      <c r="I27" s="8">
        <f t="shared" si="3"/>
        <v>0</v>
      </c>
      <c r="J27" s="9">
        <f t="shared" si="4"/>
        <v>0</v>
      </c>
    </row>
    <row r="28" spans="1:10" x14ac:dyDescent="0.25">
      <c r="A28" s="10" t="s">
        <v>25</v>
      </c>
      <c r="B28" s="3">
        <v>375</v>
      </c>
      <c r="C28" s="3">
        <v>113</v>
      </c>
      <c r="D28" s="3">
        <f t="shared" si="0"/>
        <v>488</v>
      </c>
      <c r="E28" s="3">
        <v>385</v>
      </c>
      <c r="F28" s="3">
        <v>59</v>
      </c>
      <c r="G28" s="3">
        <f t="shared" si="1"/>
        <v>444</v>
      </c>
      <c r="H28" s="4">
        <f t="shared" si="2"/>
        <v>2.666666666666667</v>
      </c>
      <c r="I28" s="4">
        <f t="shared" si="3"/>
        <v>-47.787610619469028</v>
      </c>
      <c r="J28" s="5">
        <f t="shared" si="4"/>
        <v>-9.0163934426229506</v>
      </c>
    </row>
    <row r="29" spans="1:10" x14ac:dyDescent="0.25">
      <c r="A29" s="6" t="s">
        <v>26</v>
      </c>
      <c r="B29" s="7">
        <v>1145</v>
      </c>
      <c r="C29" s="7">
        <v>55</v>
      </c>
      <c r="D29" s="7">
        <f t="shared" si="0"/>
        <v>1200</v>
      </c>
      <c r="E29" s="7">
        <v>1123</v>
      </c>
      <c r="F29" s="7">
        <v>52</v>
      </c>
      <c r="G29" s="7">
        <f t="shared" si="1"/>
        <v>1175</v>
      </c>
      <c r="H29" s="8">
        <f t="shared" si="2"/>
        <v>-1.9213973799126638</v>
      </c>
      <c r="I29" s="8">
        <f t="shared" si="3"/>
        <v>-5.4545454545454541</v>
      </c>
      <c r="J29" s="9">
        <f t="shared" si="4"/>
        <v>-2.083333333333333</v>
      </c>
    </row>
    <row r="30" spans="1:10" x14ac:dyDescent="0.25">
      <c r="A30" s="10" t="s">
        <v>27</v>
      </c>
      <c r="B30" s="3">
        <v>627</v>
      </c>
      <c r="C30" s="3">
        <v>26</v>
      </c>
      <c r="D30" s="3">
        <f t="shared" si="0"/>
        <v>653</v>
      </c>
      <c r="E30" s="3">
        <v>641</v>
      </c>
      <c r="F30" s="3">
        <v>39</v>
      </c>
      <c r="G30" s="3">
        <f t="shared" si="1"/>
        <v>680</v>
      </c>
      <c r="H30" s="4">
        <f t="shared" si="2"/>
        <v>2.2328548644338118</v>
      </c>
      <c r="I30" s="4">
        <f t="shared" si="3"/>
        <v>50</v>
      </c>
      <c r="J30" s="5">
        <f t="shared" si="4"/>
        <v>4.134762633996937</v>
      </c>
    </row>
    <row r="31" spans="1:10" x14ac:dyDescent="0.25">
      <c r="A31" s="6" t="s">
        <v>28</v>
      </c>
      <c r="B31" s="7">
        <v>265</v>
      </c>
      <c r="C31" s="7">
        <v>8</v>
      </c>
      <c r="D31" s="7">
        <f t="shared" si="0"/>
        <v>273</v>
      </c>
      <c r="E31" s="7">
        <v>290</v>
      </c>
      <c r="F31" s="7">
        <v>2</v>
      </c>
      <c r="G31" s="7">
        <f t="shared" si="1"/>
        <v>292</v>
      </c>
      <c r="H31" s="8">
        <f t="shared" si="2"/>
        <v>9.433962264150944</v>
      </c>
      <c r="I31" s="8">
        <f t="shared" si="3"/>
        <v>-75</v>
      </c>
      <c r="J31" s="9">
        <f t="shared" si="4"/>
        <v>6.9597069597069599</v>
      </c>
    </row>
    <row r="32" spans="1:10" x14ac:dyDescent="0.25">
      <c r="A32" s="10" t="s">
        <v>57</v>
      </c>
      <c r="B32" s="3">
        <v>0</v>
      </c>
      <c r="C32" s="3">
        <v>113</v>
      </c>
      <c r="D32" s="3">
        <f t="shared" si="0"/>
        <v>113</v>
      </c>
      <c r="E32" s="3">
        <v>0</v>
      </c>
      <c r="F32" s="3">
        <v>104</v>
      </c>
      <c r="G32" s="3">
        <f t="shared" si="1"/>
        <v>104</v>
      </c>
      <c r="H32" s="4">
        <f t="shared" si="2"/>
        <v>0</v>
      </c>
      <c r="I32" s="4">
        <f t="shared" si="3"/>
        <v>-7.9646017699115044</v>
      </c>
      <c r="J32" s="5">
        <f t="shared" si="4"/>
        <v>-7.9646017699115044</v>
      </c>
    </row>
    <row r="33" spans="1:10" x14ac:dyDescent="0.25">
      <c r="A33" s="6" t="s">
        <v>69</v>
      </c>
      <c r="B33" s="7">
        <v>92</v>
      </c>
      <c r="C33" s="7">
        <v>0</v>
      </c>
      <c r="D33" s="7">
        <f t="shared" si="0"/>
        <v>92</v>
      </c>
      <c r="E33" s="7">
        <v>40</v>
      </c>
      <c r="F33" s="7">
        <v>0</v>
      </c>
      <c r="G33" s="7">
        <f t="shared" si="1"/>
        <v>40</v>
      </c>
      <c r="H33" s="8">
        <f t="shared" si="2"/>
        <v>-56.521739130434781</v>
      </c>
      <c r="I33" s="8">
        <f t="shared" si="3"/>
        <v>0</v>
      </c>
      <c r="J33" s="9">
        <f t="shared" si="4"/>
        <v>-56.521739130434781</v>
      </c>
    </row>
    <row r="34" spans="1:10" x14ac:dyDescent="0.25">
      <c r="A34" s="10" t="s">
        <v>29</v>
      </c>
      <c r="B34" s="3">
        <v>807</v>
      </c>
      <c r="C34" s="3">
        <v>307</v>
      </c>
      <c r="D34" s="3">
        <f t="shared" si="0"/>
        <v>1114</v>
      </c>
      <c r="E34" s="3">
        <v>793</v>
      </c>
      <c r="F34" s="3">
        <v>296</v>
      </c>
      <c r="G34" s="3">
        <f t="shared" si="1"/>
        <v>1089</v>
      </c>
      <c r="H34" s="4">
        <f t="shared" si="2"/>
        <v>-1.7348203221809171</v>
      </c>
      <c r="I34" s="4">
        <f t="shared" si="3"/>
        <v>-3.5830618892508146</v>
      </c>
      <c r="J34" s="5">
        <f t="shared" si="4"/>
        <v>-2.2441651705565531</v>
      </c>
    </row>
    <row r="35" spans="1:10" x14ac:dyDescent="0.25">
      <c r="A35" s="6" t="s">
        <v>68</v>
      </c>
      <c r="B35" s="7">
        <v>234</v>
      </c>
      <c r="C35" s="7">
        <v>0</v>
      </c>
      <c r="D35" s="7">
        <f t="shared" si="0"/>
        <v>234</v>
      </c>
      <c r="E35" s="7">
        <v>186</v>
      </c>
      <c r="F35" s="7">
        <v>0</v>
      </c>
      <c r="G35" s="7">
        <f t="shared" si="1"/>
        <v>186</v>
      </c>
      <c r="H35" s="8">
        <f t="shared" si="2"/>
        <v>-20.512820512820511</v>
      </c>
      <c r="I35" s="8">
        <f t="shared" si="3"/>
        <v>0</v>
      </c>
      <c r="J35" s="9">
        <f t="shared" si="4"/>
        <v>-20.512820512820511</v>
      </c>
    </row>
    <row r="36" spans="1:10" x14ac:dyDescent="0.25">
      <c r="A36" s="10" t="s">
        <v>30</v>
      </c>
      <c r="B36" s="3">
        <v>63</v>
      </c>
      <c r="C36" s="3">
        <v>78</v>
      </c>
      <c r="D36" s="3">
        <f t="shared" si="0"/>
        <v>141</v>
      </c>
      <c r="E36" s="3">
        <v>63</v>
      </c>
      <c r="F36" s="3">
        <v>31</v>
      </c>
      <c r="G36" s="3">
        <f t="shared" si="1"/>
        <v>94</v>
      </c>
      <c r="H36" s="4">
        <f t="shared" si="2"/>
        <v>0</v>
      </c>
      <c r="I36" s="4">
        <f t="shared" si="3"/>
        <v>-60.256410256410255</v>
      </c>
      <c r="J36" s="5">
        <f t="shared" si="4"/>
        <v>-33.333333333333329</v>
      </c>
    </row>
    <row r="37" spans="1:10" x14ac:dyDescent="0.25">
      <c r="A37" s="6" t="s">
        <v>31</v>
      </c>
      <c r="B37" s="7">
        <v>200</v>
      </c>
      <c r="C37" s="7">
        <v>0</v>
      </c>
      <c r="D37" s="7">
        <f t="shared" si="0"/>
        <v>200</v>
      </c>
      <c r="E37" s="7">
        <v>187</v>
      </c>
      <c r="F37" s="7">
        <v>10</v>
      </c>
      <c r="G37" s="7">
        <f t="shared" si="1"/>
        <v>197</v>
      </c>
      <c r="H37" s="8">
        <f t="shared" si="2"/>
        <v>-6.5</v>
      </c>
      <c r="I37" s="8">
        <f t="shared" si="3"/>
        <v>0</v>
      </c>
      <c r="J37" s="9">
        <f t="shared" si="4"/>
        <v>-1.5</v>
      </c>
    </row>
    <row r="38" spans="1:10" x14ac:dyDescent="0.25">
      <c r="A38" s="10" t="s">
        <v>32</v>
      </c>
      <c r="B38" s="3">
        <v>532</v>
      </c>
      <c r="C38" s="3">
        <v>0</v>
      </c>
      <c r="D38" s="3">
        <f t="shared" si="0"/>
        <v>532</v>
      </c>
      <c r="E38" s="3">
        <v>507</v>
      </c>
      <c r="F38" s="3">
        <v>0</v>
      </c>
      <c r="G38" s="3">
        <f t="shared" si="1"/>
        <v>507</v>
      </c>
      <c r="H38" s="4">
        <f t="shared" si="2"/>
        <v>-4.6992481203007515</v>
      </c>
      <c r="I38" s="4">
        <f t="shared" si="3"/>
        <v>0</v>
      </c>
      <c r="J38" s="5">
        <f t="shared" si="4"/>
        <v>-4.6992481203007515</v>
      </c>
    </row>
    <row r="39" spans="1:10" x14ac:dyDescent="0.25">
      <c r="A39" s="6" t="s">
        <v>33</v>
      </c>
      <c r="B39" s="7">
        <v>40</v>
      </c>
      <c r="C39" s="7">
        <v>4</v>
      </c>
      <c r="D39" s="7">
        <f t="shared" si="0"/>
        <v>44</v>
      </c>
      <c r="E39" s="7">
        <v>41</v>
      </c>
      <c r="F39" s="7">
        <v>15</v>
      </c>
      <c r="G39" s="7">
        <f t="shared" si="1"/>
        <v>56</v>
      </c>
      <c r="H39" s="8">
        <f t="shared" si="2"/>
        <v>2.5</v>
      </c>
      <c r="I39" s="8">
        <f t="shared" si="3"/>
        <v>275</v>
      </c>
      <c r="J39" s="9">
        <f t="shared" si="4"/>
        <v>27.27272727272727</v>
      </c>
    </row>
    <row r="40" spans="1:10" x14ac:dyDescent="0.25">
      <c r="A40" s="10" t="s">
        <v>34</v>
      </c>
      <c r="B40" s="3">
        <v>1385</v>
      </c>
      <c r="C40" s="3">
        <v>425</v>
      </c>
      <c r="D40" s="3">
        <f t="shared" si="0"/>
        <v>1810</v>
      </c>
      <c r="E40" s="3">
        <v>1465</v>
      </c>
      <c r="F40" s="3">
        <v>540</v>
      </c>
      <c r="G40" s="3">
        <f t="shared" si="1"/>
        <v>2005</v>
      </c>
      <c r="H40" s="4">
        <f t="shared" si="2"/>
        <v>5.7761732851985563</v>
      </c>
      <c r="I40" s="4">
        <f t="shared" si="3"/>
        <v>27.058823529411764</v>
      </c>
      <c r="J40" s="5">
        <f t="shared" si="4"/>
        <v>10.773480662983426</v>
      </c>
    </row>
    <row r="41" spans="1:10" x14ac:dyDescent="0.25">
      <c r="A41" s="6" t="s">
        <v>35</v>
      </c>
      <c r="B41" s="7">
        <v>42</v>
      </c>
      <c r="C41" s="7">
        <v>20</v>
      </c>
      <c r="D41" s="7">
        <f t="shared" si="0"/>
        <v>62</v>
      </c>
      <c r="E41" s="7">
        <v>41</v>
      </c>
      <c r="F41" s="7">
        <v>4</v>
      </c>
      <c r="G41" s="7">
        <f t="shared" si="1"/>
        <v>45</v>
      </c>
      <c r="H41" s="8">
        <f t="shared" si="2"/>
        <v>-2.3809523809523809</v>
      </c>
      <c r="I41" s="8">
        <f t="shared" si="3"/>
        <v>-80</v>
      </c>
      <c r="J41" s="9">
        <f t="shared" si="4"/>
        <v>-27.419354838709676</v>
      </c>
    </row>
    <row r="42" spans="1:10" x14ac:dyDescent="0.25">
      <c r="A42" s="10" t="s">
        <v>36</v>
      </c>
      <c r="B42" s="3">
        <v>603</v>
      </c>
      <c r="C42" s="3">
        <v>114</v>
      </c>
      <c r="D42" s="3">
        <f t="shared" si="0"/>
        <v>717</v>
      </c>
      <c r="E42" s="3">
        <v>565</v>
      </c>
      <c r="F42" s="3">
        <v>138</v>
      </c>
      <c r="G42" s="3">
        <f t="shared" si="1"/>
        <v>703</v>
      </c>
      <c r="H42" s="4">
        <f t="shared" si="2"/>
        <v>-6.3018242122719741</v>
      </c>
      <c r="I42" s="4">
        <f t="shared" si="3"/>
        <v>21.052631578947366</v>
      </c>
      <c r="J42" s="5">
        <f t="shared" si="4"/>
        <v>-1.9525801952580195</v>
      </c>
    </row>
    <row r="43" spans="1:10" x14ac:dyDescent="0.25">
      <c r="A43" s="6" t="s">
        <v>37</v>
      </c>
      <c r="B43" s="7">
        <v>569</v>
      </c>
      <c r="C43" s="7">
        <v>8</v>
      </c>
      <c r="D43" s="7">
        <f t="shared" si="0"/>
        <v>577</v>
      </c>
      <c r="E43" s="7">
        <v>582</v>
      </c>
      <c r="F43" s="7">
        <v>10</v>
      </c>
      <c r="G43" s="7">
        <f t="shared" si="1"/>
        <v>592</v>
      </c>
      <c r="H43" s="8">
        <f t="shared" si="2"/>
        <v>2.2847100175746924</v>
      </c>
      <c r="I43" s="8">
        <f t="shared" si="3"/>
        <v>25</v>
      </c>
      <c r="J43" s="9">
        <f t="shared" si="4"/>
        <v>2.5996533795493932</v>
      </c>
    </row>
    <row r="44" spans="1:10" x14ac:dyDescent="0.25">
      <c r="A44" s="10" t="s">
        <v>38</v>
      </c>
      <c r="B44" s="3">
        <v>507</v>
      </c>
      <c r="C44" s="3">
        <v>0</v>
      </c>
      <c r="D44" s="3">
        <f t="shared" si="0"/>
        <v>507</v>
      </c>
      <c r="E44" s="3">
        <v>416</v>
      </c>
      <c r="F44" s="3">
        <v>0</v>
      </c>
      <c r="G44" s="3">
        <f t="shared" si="1"/>
        <v>416</v>
      </c>
      <c r="H44" s="4">
        <f t="shared" si="2"/>
        <v>-17.948717948717949</v>
      </c>
      <c r="I44" s="4">
        <f t="shared" si="3"/>
        <v>0</v>
      </c>
      <c r="J44" s="5">
        <f t="shared" si="4"/>
        <v>-17.948717948717949</v>
      </c>
    </row>
    <row r="45" spans="1:10" x14ac:dyDescent="0.25">
      <c r="A45" s="6" t="s">
        <v>71</v>
      </c>
      <c r="B45" s="7">
        <v>295</v>
      </c>
      <c r="C45" s="7">
        <v>0</v>
      </c>
      <c r="D45" s="7">
        <f t="shared" si="0"/>
        <v>295</v>
      </c>
      <c r="E45" s="7">
        <v>255</v>
      </c>
      <c r="F45" s="7">
        <v>2</v>
      </c>
      <c r="G45" s="7">
        <f t="shared" si="1"/>
        <v>257</v>
      </c>
      <c r="H45" s="8">
        <f t="shared" si="2"/>
        <v>-13.559322033898304</v>
      </c>
      <c r="I45" s="8">
        <f t="shared" si="3"/>
        <v>0</v>
      </c>
      <c r="J45" s="9">
        <f t="shared" si="4"/>
        <v>-12.881355932203389</v>
      </c>
    </row>
    <row r="46" spans="1:10" x14ac:dyDescent="0.25">
      <c r="A46" s="10" t="s">
        <v>39</v>
      </c>
      <c r="B46" s="3">
        <v>245</v>
      </c>
      <c r="C46" s="3">
        <v>7</v>
      </c>
      <c r="D46" s="3">
        <f t="shared" si="0"/>
        <v>252</v>
      </c>
      <c r="E46" s="3">
        <v>319</v>
      </c>
      <c r="F46" s="3">
        <v>1</v>
      </c>
      <c r="G46" s="3">
        <f t="shared" si="1"/>
        <v>320</v>
      </c>
      <c r="H46" s="4">
        <f t="shared" si="2"/>
        <v>30.204081632653061</v>
      </c>
      <c r="I46" s="4">
        <f t="shared" si="3"/>
        <v>-85.714285714285708</v>
      </c>
      <c r="J46" s="5">
        <f t="shared" si="4"/>
        <v>26.984126984126984</v>
      </c>
    </row>
    <row r="47" spans="1:10" x14ac:dyDescent="0.25">
      <c r="A47" s="6" t="s">
        <v>40</v>
      </c>
      <c r="B47" s="7">
        <v>660</v>
      </c>
      <c r="C47" s="7">
        <v>8</v>
      </c>
      <c r="D47" s="7">
        <f t="shared" si="0"/>
        <v>668</v>
      </c>
      <c r="E47" s="7">
        <v>605</v>
      </c>
      <c r="F47" s="7">
        <v>8</v>
      </c>
      <c r="G47" s="7">
        <f t="shared" si="1"/>
        <v>613</v>
      </c>
      <c r="H47" s="8">
        <f t="shared" si="2"/>
        <v>-8.3333333333333321</v>
      </c>
      <c r="I47" s="8">
        <f t="shared" si="3"/>
        <v>0</v>
      </c>
      <c r="J47" s="9">
        <f t="shared" si="4"/>
        <v>-8.2335329341317358</v>
      </c>
    </row>
    <row r="48" spans="1:10" x14ac:dyDescent="0.25">
      <c r="A48" s="10" t="s">
        <v>41</v>
      </c>
      <c r="B48" s="3">
        <v>1076</v>
      </c>
      <c r="C48" s="3">
        <v>71</v>
      </c>
      <c r="D48" s="3">
        <f t="shared" si="0"/>
        <v>1147</v>
      </c>
      <c r="E48" s="3">
        <v>978</v>
      </c>
      <c r="F48" s="3">
        <v>212</v>
      </c>
      <c r="G48" s="3">
        <f t="shared" si="1"/>
        <v>1190</v>
      </c>
      <c r="H48" s="4">
        <f t="shared" si="2"/>
        <v>-9.1078066914498148</v>
      </c>
      <c r="I48" s="4">
        <f t="shared" si="3"/>
        <v>198.59154929577466</v>
      </c>
      <c r="J48" s="5">
        <f t="shared" si="4"/>
        <v>3.7489102005231034</v>
      </c>
    </row>
    <row r="49" spans="1:10" x14ac:dyDescent="0.25">
      <c r="A49" s="6" t="s">
        <v>42</v>
      </c>
      <c r="B49" s="7">
        <v>0</v>
      </c>
      <c r="C49" s="7">
        <v>0</v>
      </c>
      <c r="D49" s="7">
        <f t="shared" si="0"/>
        <v>0</v>
      </c>
      <c r="E49" s="7">
        <v>31</v>
      </c>
      <c r="F49" s="7">
        <v>0</v>
      </c>
      <c r="G49" s="7">
        <f t="shared" si="1"/>
        <v>31</v>
      </c>
      <c r="H49" s="8">
        <f t="shared" si="2"/>
        <v>0</v>
      </c>
      <c r="I49" s="8">
        <f t="shared" si="3"/>
        <v>0</v>
      </c>
      <c r="J49" s="9">
        <f t="shared" si="4"/>
        <v>0</v>
      </c>
    </row>
    <row r="50" spans="1:10" x14ac:dyDescent="0.25">
      <c r="A50" s="10" t="s">
        <v>43</v>
      </c>
      <c r="B50" s="3">
        <v>109</v>
      </c>
      <c r="C50" s="3">
        <v>0</v>
      </c>
      <c r="D50" s="3">
        <f t="shared" si="0"/>
        <v>109</v>
      </c>
      <c r="E50" s="3">
        <v>96</v>
      </c>
      <c r="F50" s="3">
        <v>0</v>
      </c>
      <c r="G50" s="3">
        <f t="shared" si="1"/>
        <v>96</v>
      </c>
      <c r="H50" s="4">
        <f t="shared" si="2"/>
        <v>-11.926605504587156</v>
      </c>
      <c r="I50" s="4">
        <f t="shared" si="3"/>
        <v>0</v>
      </c>
      <c r="J50" s="5">
        <f t="shared" si="4"/>
        <v>-11.926605504587156</v>
      </c>
    </row>
    <row r="51" spans="1:10" x14ac:dyDescent="0.25">
      <c r="A51" s="6" t="s">
        <v>44</v>
      </c>
      <c r="B51" s="7">
        <v>354</v>
      </c>
      <c r="C51" s="7">
        <v>4</v>
      </c>
      <c r="D51" s="7">
        <f t="shared" si="0"/>
        <v>358</v>
      </c>
      <c r="E51" s="7">
        <v>291</v>
      </c>
      <c r="F51" s="7">
        <v>0</v>
      </c>
      <c r="G51" s="7">
        <f t="shared" si="1"/>
        <v>291</v>
      </c>
      <c r="H51" s="8">
        <f t="shared" si="2"/>
        <v>-17.796610169491526</v>
      </c>
      <c r="I51" s="8">
        <f t="shared" si="3"/>
        <v>-100</v>
      </c>
      <c r="J51" s="9">
        <f t="shared" si="4"/>
        <v>-18.715083798882681</v>
      </c>
    </row>
    <row r="52" spans="1:10" x14ac:dyDescent="0.25">
      <c r="A52" s="10" t="s">
        <v>45</v>
      </c>
      <c r="B52" s="3">
        <v>496</v>
      </c>
      <c r="C52" s="3">
        <v>11</v>
      </c>
      <c r="D52" s="3">
        <f t="shared" si="0"/>
        <v>507</v>
      </c>
      <c r="E52" s="3">
        <v>502</v>
      </c>
      <c r="F52" s="3">
        <v>17</v>
      </c>
      <c r="G52" s="3">
        <f t="shared" si="1"/>
        <v>519</v>
      </c>
      <c r="H52" s="4">
        <f t="shared" si="2"/>
        <v>1.2096774193548387</v>
      </c>
      <c r="I52" s="4">
        <f t="shared" si="3"/>
        <v>54.54545454545454</v>
      </c>
      <c r="J52" s="5">
        <f t="shared" si="4"/>
        <v>2.3668639053254439</v>
      </c>
    </row>
    <row r="53" spans="1:10" x14ac:dyDescent="0.25">
      <c r="A53" s="6" t="s">
        <v>46</v>
      </c>
      <c r="B53" s="7">
        <v>316</v>
      </c>
      <c r="C53" s="7">
        <v>0</v>
      </c>
      <c r="D53" s="7">
        <f t="shared" si="0"/>
        <v>316</v>
      </c>
      <c r="E53" s="7">
        <v>242</v>
      </c>
      <c r="F53" s="7">
        <v>0</v>
      </c>
      <c r="G53" s="7">
        <f t="shared" si="1"/>
        <v>242</v>
      </c>
      <c r="H53" s="8">
        <f t="shared" si="2"/>
        <v>-23.417721518987342</v>
      </c>
      <c r="I53" s="8">
        <f t="shared" si="3"/>
        <v>0</v>
      </c>
      <c r="J53" s="9">
        <f t="shared" si="4"/>
        <v>-23.417721518987342</v>
      </c>
    </row>
    <row r="54" spans="1:10" x14ac:dyDescent="0.25">
      <c r="A54" s="10" t="s">
        <v>72</v>
      </c>
      <c r="B54" s="3">
        <v>37</v>
      </c>
      <c r="C54" s="3">
        <v>61</v>
      </c>
      <c r="D54" s="3">
        <f t="shared" si="0"/>
        <v>98</v>
      </c>
      <c r="E54" s="3">
        <v>47</v>
      </c>
      <c r="F54" s="3">
        <v>14</v>
      </c>
      <c r="G54" s="3">
        <f t="shared" si="1"/>
        <v>61</v>
      </c>
      <c r="H54" s="4">
        <f t="shared" si="2"/>
        <v>27.027027027027028</v>
      </c>
      <c r="I54" s="4">
        <f t="shared" si="3"/>
        <v>-77.049180327868854</v>
      </c>
      <c r="J54" s="5">
        <f t="shared" si="4"/>
        <v>-37.755102040816325</v>
      </c>
    </row>
    <row r="55" spans="1:10" x14ac:dyDescent="0.25">
      <c r="A55" s="6" t="s">
        <v>47</v>
      </c>
      <c r="B55" s="7">
        <v>0</v>
      </c>
      <c r="C55" s="7">
        <v>0</v>
      </c>
      <c r="D55" s="7">
        <f t="shared" si="0"/>
        <v>0</v>
      </c>
      <c r="E55" s="7">
        <v>0</v>
      </c>
      <c r="F55" s="7">
        <v>0</v>
      </c>
      <c r="G55" s="7">
        <f t="shared" si="1"/>
        <v>0</v>
      </c>
      <c r="H55" s="8">
        <f t="shared" si="2"/>
        <v>0</v>
      </c>
      <c r="I55" s="8">
        <f t="shared" si="3"/>
        <v>0</v>
      </c>
      <c r="J55" s="9">
        <f t="shared" si="4"/>
        <v>0</v>
      </c>
    </row>
    <row r="56" spans="1:10" x14ac:dyDescent="0.25">
      <c r="A56" s="10" t="s">
        <v>48</v>
      </c>
      <c r="B56" s="3">
        <v>14</v>
      </c>
      <c r="C56" s="3">
        <v>0</v>
      </c>
      <c r="D56" s="3">
        <f t="shared" si="0"/>
        <v>14</v>
      </c>
      <c r="E56" s="3">
        <v>23</v>
      </c>
      <c r="F56" s="3">
        <v>0</v>
      </c>
      <c r="G56" s="3">
        <f>+E56+F56</f>
        <v>23</v>
      </c>
      <c r="H56" s="4">
        <f t="shared" si="2"/>
        <v>64.285714285714292</v>
      </c>
      <c r="I56" s="4">
        <f t="shared" si="3"/>
        <v>0</v>
      </c>
      <c r="J56" s="5">
        <f t="shared" si="4"/>
        <v>64.285714285714292</v>
      </c>
    </row>
    <row r="57" spans="1:10" x14ac:dyDescent="0.25">
      <c r="A57" s="6" t="s">
        <v>49</v>
      </c>
      <c r="B57" s="7">
        <v>1055</v>
      </c>
      <c r="C57" s="7">
        <v>0</v>
      </c>
      <c r="D57" s="7">
        <f t="shared" si="0"/>
        <v>1055</v>
      </c>
      <c r="E57" s="7">
        <v>988</v>
      </c>
      <c r="F57" s="7">
        <v>0</v>
      </c>
      <c r="G57" s="7">
        <f t="shared" si="1"/>
        <v>988</v>
      </c>
      <c r="H57" s="8">
        <f t="shared" si="2"/>
        <v>-6.3507109004739339</v>
      </c>
      <c r="I57" s="8">
        <f t="shared" si="3"/>
        <v>0</v>
      </c>
      <c r="J57" s="9">
        <f t="shared" si="4"/>
        <v>-6.3507109004739339</v>
      </c>
    </row>
    <row r="58" spans="1:10" x14ac:dyDescent="0.25">
      <c r="A58" s="10" t="s">
        <v>58</v>
      </c>
      <c r="B58" s="3">
        <v>50</v>
      </c>
      <c r="C58" s="3">
        <v>12</v>
      </c>
      <c r="D58" s="3">
        <f t="shared" si="0"/>
        <v>62</v>
      </c>
      <c r="E58" s="3">
        <v>42</v>
      </c>
      <c r="F58" s="3">
        <v>15</v>
      </c>
      <c r="G58" s="3">
        <f t="shared" si="1"/>
        <v>57</v>
      </c>
      <c r="H58" s="4">
        <f t="shared" si="2"/>
        <v>-16</v>
      </c>
      <c r="I58" s="4">
        <f t="shared" si="3"/>
        <v>25</v>
      </c>
      <c r="J58" s="5">
        <f t="shared" si="4"/>
        <v>-8.064516129032258</v>
      </c>
    </row>
    <row r="59" spans="1:10" x14ac:dyDescent="0.25">
      <c r="A59" s="6" t="s">
        <v>59</v>
      </c>
      <c r="B59" s="7">
        <v>0</v>
      </c>
      <c r="C59" s="7">
        <v>0</v>
      </c>
      <c r="D59" s="7">
        <f t="shared" si="0"/>
        <v>0</v>
      </c>
      <c r="E59" s="7">
        <v>9</v>
      </c>
      <c r="F59" s="7">
        <v>0</v>
      </c>
      <c r="G59" s="7">
        <f t="shared" si="1"/>
        <v>9</v>
      </c>
      <c r="H59" s="8">
        <f t="shared" si="2"/>
        <v>0</v>
      </c>
      <c r="I59" s="8">
        <f t="shared" si="3"/>
        <v>0</v>
      </c>
      <c r="J59" s="9">
        <f t="shared" si="4"/>
        <v>0</v>
      </c>
    </row>
    <row r="60" spans="1:10" x14ac:dyDescent="0.25">
      <c r="A60" s="11" t="s">
        <v>50</v>
      </c>
      <c r="B60" s="22">
        <f>+B61-SUM(B6+B10+B32+B20+B58+B59+B5)</f>
        <v>55301</v>
      </c>
      <c r="C60" s="22">
        <f t="shared" ref="C60:G60" si="5">+C61-SUM(C6+C10+C32+C20+C58+C59+C5)</f>
        <v>183957</v>
      </c>
      <c r="D60" s="22">
        <f t="shared" si="5"/>
        <v>239258</v>
      </c>
      <c r="E60" s="22">
        <f t="shared" si="5"/>
        <v>40190</v>
      </c>
      <c r="F60" s="22">
        <f t="shared" si="5"/>
        <v>65291</v>
      </c>
      <c r="G60" s="22">
        <f t="shared" si="5"/>
        <v>105481</v>
      </c>
      <c r="H60" s="23">
        <f>+IFERROR(((E60-B60)/B60)*100,0)</f>
        <v>-27.325003164499741</v>
      </c>
      <c r="I60" s="23">
        <f t="shared" si="3"/>
        <v>-64.507466418782656</v>
      </c>
      <c r="J60" s="23">
        <f t="shared" si="4"/>
        <v>-55.913281896530108</v>
      </c>
    </row>
    <row r="61" spans="1:10" x14ac:dyDescent="0.25">
      <c r="A61" s="14" t="s">
        <v>51</v>
      </c>
      <c r="B61" s="24">
        <f>SUM(B4:B59)</f>
        <v>68131</v>
      </c>
      <c r="C61" s="24">
        <f t="shared" ref="C61:F61" si="6">SUM(C4:C59)</f>
        <v>201644</v>
      </c>
      <c r="D61" s="24">
        <f t="shared" si="6"/>
        <v>269775</v>
      </c>
      <c r="E61" s="24">
        <f t="shared" si="6"/>
        <v>63247</v>
      </c>
      <c r="F61" s="24">
        <f t="shared" si="6"/>
        <v>211696</v>
      </c>
      <c r="G61" s="24">
        <f>SUM(G4:G59)</f>
        <v>274943</v>
      </c>
      <c r="H61" s="25">
        <f>+IFERROR(((E61-B61)/B61)*100,0)</f>
        <v>-7.1685429540150585</v>
      </c>
      <c r="I61" s="25">
        <f t="shared" ref="I61" si="7">+IFERROR(((F61-C61)/C61)*100,0)</f>
        <v>4.9850231100355078</v>
      </c>
      <c r="J61" s="25">
        <f t="shared" ref="J61" si="8">+IFERROR(((G61-D61)/D61)*100,0)</f>
        <v>1.9156704661291817</v>
      </c>
    </row>
    <row r="62" spans="1:10" x14ac:dyDescent="0.25">
      <c r="A62" s="26"/>
      <c r="B62" s="27"/>
      <c r="C62" s="27"/>
      <c r="D62" s="27"/>
      <c r="E62" s="27"/>
      <c r="F62" s="27"/>
      <c r="G62" s="27"/>
      <c r="H62" s="27"/>
      <c r="I62" s="27"/>
      <c r="J62" s="28"/>
    </row>
    <row r="63" spans="1:10" x14ac:dyDescent="0.25">
      <c r="A63" s="26" t="s">
        <v>67</v>
      </c>
      <c r="B63" s="27"/>
      <c r="C63" s="27"/>
      <c r="D63" s="27"/>
      <c r="E63" s="27"/>
      <c r="F63" s="27"/>
      <c r="G63" s="27"/>
      <c r="H63" s="27"/>
      <c r="I63" s="27"/>
      <c r="J63" s="28"/>
    </row>
    <row r="64" spans="1:10" ht="15.75" thickBot="1" x14ac:dyDescent="0.3">
      <c r="A64" s="29"/>
      <c r="B64" s="30"/>
      <c r="C64" s="30"/>
      <c r="D64" s="30"/>
      <c r="E64" s="30"/>
      <c r="F64" s="30"/>
      <c r="G64" s="30"/>
      <c r="H64" s="30"/>
      <c r="I64" s="30"/>
      <c r="J64" s="31"/>
    </row>
    <row r="65" spans="1:10" ht="45.75" customHeight="1" x14ac:dyDescent="0.25">
      <c r="A65" s="52" t="s">
        <v>73</v>
      </c>
      <c r="B65" s="52"/>
      <c r="C65" s="52"/>
      <c r="D65" s="52"/>
      <c r="E65" s="52"/>
      <c r="F65" s="52"/>
      <c r="G65" s="52"/>
      <c r="H65" s="52"/>
      <c r="I65" s="52"/>
      <c r="J65" s="52"/>
    </row>
    <row r="66" spans="1:10" x14ac:dyDescent="0.25">
      <c r="A66" s="43" t="s">
        <v>74</v>
      </c>
    </row>
    <row r="67" spans="1:10" x14ac:dyDescent="0.25">
      <c r="B67" s="38"/>
      <c r="C67" s="38"/>
      <c r="D67" s="38"/>
      <c r="E67" s="38"/>
      <c r="F67" s="38"/>
      <c r="G67" s="38"/>
    </row>
    <row r="68" spans="1:10" x14ac:dyDescent="0.25">
      <c r="B68" s="38"/>
      <c r="C68" s="38"/>
      <c r="D68" s="38"/>
      <c r="E68" s="38"/>
      <c r="F68" s="38"/>
      <c r="G68" s="38"/>
    </row>
    <row r="69" spans="1:10" x14ac:dyDescent="0.25">
      <c r="B69" s="38"/>
      <c r="C69" s="38"/>
      <c r="D69" s="38"/>
      <c r="E69" s="38"/>
      <c r="F69" s="38"/>
      <c r="G69" s="38"/>
    </row>
  </sheetData>
  <mergeCells count="6">
    <mergeCell ref="A65:J65"/>
    <mergeCell ref="A1:J1"/>
    <mergeCell ref="A2:A3"/>
    <mergeCell ref="B2:D2"/>
    <mergeCell ref="E2:G2"/>
    <mergeCell ref="H2:J2"/>
  </mergeCells>
  <conditionalFormatting sqref="H8:J59">
    <cfRule type="cellIs" dxfId="5" priority="1" operator="equal">
      <formula>0</formula>
    </cfRule>
  </conditionalFormatting>
  <conditionalFormatting sqref="H4:J5">
    <cfRule type="cellIs" dxfId="4" priority="5" operator="equal">
      <formula>0</formula>
    </cfRule>
  </conditionalFormatting>
  <conditionalFormatting sqref="B4:G5">
    <cfRule type="cellIs" dxfId="3" priority="6" operator="equal">
      <formula>0</formula>
    </cfRule>
  </conditionalFormatting>
  <conditionalFormatting sqref="B6:G7">
    <cfRule type="cellIs" dxfId="2" priority="4" operator="equal">
      <formula>0</formula>
    </cfRule>
  </conditionalFormatting>
  <conditionalFormatting sqref="H6:J7">
    <cfRule type="cellIs" dxfId="1" priority="3" operator="equal">
      <formula>0</formula>
    </cfRule>
  </conditionalFormatting>
  <conditionalFormatting sqref="B8:G59">
    <cfRule type="cellIs" dxfId="0" priority="2" operator="equal">
      <formula>0</formula>
    </cfRule>
  </conditionalFormatting>
  <printOptions horizontalCentered="1" verticalCentered="1"/>
  <pageMargins left="0.70866141732283472" right="0.70866141732283472" top="0.74803149606299213" bottom="0.74803149606299213" header="0.31496062992125984" footer="0.31496062992125984"/>
  <pageSetup paperSize="9" scale="53" orientation="portrait" verticalDpi="597" r:id="rId1"/>
  <ignoredErrors>
    <ignoredError sqref="G56 D5 G5" formula="1"/>
  </ignoredError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Unknown Document Type" ma:contentTypeID="0x010104" ma:contentTypeVersion="0" ma:contentTypeDescription="" ma:contentTypeScope="" ma:versionID="05d83ceaa0bbd2e3bc716e6e66bd857a">
  <xsd:schema xmlns:xsd="http://www.w3.org/2001/XMLSchema" xmlns:xs="http://www.w3.org/2001/XMLSchema" xmlns:p="http://schemas.microsoft.com/office/2006/metadata/properties" targetNamespace="http://schemas.microsoft.com/office/2006/metadata/properties" ma:root="true" ma:fieldsID="b3d69fe45253d5ff147bb69036b756a7">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7A01640C-9FF5-40D6-961F-FD0B2B646233}"/>
</file>

<file path=customXml/itemProps2.xml><?xml version="1.0" encoding="utf-8"?>
<ds:datastoreItem xmlns:ds="http://schemas.openxmlformats.org/officeDocument/2006/customXml" ds:itemID="{77F4D06A-B617-4D6C-B9BE-32B75D8D4467}"/>
</file>

<file path=customXml/itemProps3.xml><?xml version="1.0" encoding="utf-8"?>
<ds:datastoreItem xmlns:ds="http://schemas.openxmlformats.org/officeDocument/2006/customXml" ds:itemID="{B3123071-0182-43BB-959C-101F5AC9DE53}"/>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Çalışma Sayfaları</vt:lpstr>
      </vt:variant>
      <vt:variant>
        <vt:i4>4</vt:i4>
      </vt:variant>
      <vt:variant>
        <vt:lpstr>Adlandırılmış Aralıklar</vt:lpstr>
      </vt:variant>
      <vt:variant>
        <vt:i4>1</vt:i4>
      </vt:variant>
    </vt:vector>
  </HeadingPairs>
  <TitlesOfParts>
    <vt:vector size="5" baseType="lpstr">
      <vt:lpstr>TÜM UÇAK</vt:lpstr>
      <vt:lpstr>YOLCU</vt:lpstr>
      <vt:lpstr>TİCARİ UÇAK</vt:lpstr>
      <vt:lpstr>YÜK </vt:lpstr>
      <vt:lpstr>'TÜM UÇAK'!Yazdırma_Alanı</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Sevil KAPLAN</dc:creator>
  <cp:lastModifiedBy>Sevil KAPLAN</cp:lastModifiedBy>
  <cp:lastPrinted>2020-02-05T08:25:00Z</cp:lastPrinted>
  <dcterms:created xsi:type="dcterms:W3CDTF">2017-03-06T11:35:15Z</dcterms:created>
  <dcterms:modified xsi:type="dcterms:W3CDTF">2020-02-05T12:48:39Z</dcterms:modified>
</cp:coreProperties>
</file>