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ki/Downloads/"/>
    </mc:Choice>
  </mc:AlternateContent>
  <xr:revisionPtr revIDLastSave="0" documentId="13_ncr:1_{E5D375D1-8A22-8443-A7DD-AE0C2F09D0A4}" xr6:coauthVersionLast="47" xr6:coauthVersionMax="47" xr10:uidLastSave="{00000000-0000-0000-0000-000000000000}"/>
  <bookViews>
    <workbookView xWindow="19320" yWindow="3660" windowWidth="24940" windowHeight="14800" xr2:uid="{7660DE21-D665-C646-86FB-389C89560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 s="1"/>
  <c r="B20" i="1"/>
  <c r="C20" i="1" s="1"/>
  <c r="B18" i="1"/>
  <c r="C18" i="1" s="1"/>
  <c r="B17" i="1"/>
  <c r="C17" i="1" s="1"/>
  <c r="B15" i="1"/>
  <c r="C15" i="1" s="1"/>
  <c r="D4" i="1"/>
  <c r="G5" i="1"/>
  <c r="F5" i="1"/>
  <c r="B8" i="1"/>
  <c r="C8" i="1" s="1"/>
  <c r="B9" i="1"/>
  <c r="C9" i="1" s="1"/>
  <c r="B10" i="1"/>
  <c r="C10" i="1" s="1"/>
  <c r="D10" i="1" s="1"/>
  <c r="B11" i="1"/>
  <c r="C11" i="1" s="1"/>
  <c r="F11" i="1" s="1"/>
  <c r="G11" i="1" s="1"/>
  <c r="B12" i="1"/>
  <c r="C12" i="1" s="1"/>
  <c r="B14" i="1"/>
  <c r="C14" i="1" s="1"/>
  <c r="B16" i="1"/>
  <c r="C16" i="1" s="1"/>
  <c r="D16" i="1" s="1"/>
  <c r="B19" i="1"/>
  <c r="C19" i="1" s="1"/>
  <c r="B21" i="1"/>
  <c r="C21" i="1" s="1"/>
  <c r="B7" i="1"/>
  <c r="C7" i="1" s="1"/>
  <c r="D7" i="1" l="1"/>
  <c r="F13" i="1"/>
  <c r="G13" i="1" s="1"/>
  <c r="D13" i="1"/>
  <c r="E13" i="1" s="1"/>
  <c r="D20" i="1"/>
  <c r="E20" i="1" s="1"/>
  <c r="F20" i="1"/>
  <c r="G20" i="1" s="1"/>
  <c r="F18" i="1"/>
  <c r="G18" i="1" s="1"/>
  <c r="D18" i="1"/>
  <c r="E18" i="1" s="1"/>
  <c r="F17" i="1"/>
  <c r="G17" i="1" s="1"/>
  <c r="D17" i="1"/>
  <c r="E17" i="1" s="1"/>
  <c r="D12" i="1"/>
  <c r="E12" i="1" s="1"/>
  <c r="D8" i="1"/>
  <c r="E8" i="1" s="1"/>
  <c r="D15" i="1"/>
  <c r="E15" i="1" s="1"/>
  <c r="F15" i="1"/>
  <c r="G15" i="1" s="1"/>
  <c r="D14" i="1"/>
  <c r="E14" i="1" s="1"/>
  <c r="D9" i="1"/>
  <c r="E9" i="1" s="1"/>
  <c r="E16" i="1"/>
  <c r="E10" i="1"/>
  <c r="D19" i="1"/>
  <c r="E19" i="1" s="1"/>
  <c r="D11" i="1"/>
  <c r="E11" i="1" s="1"/>
  <c r="D21" i="1"/>
  <c r="E21" i="1" s="1"/>
  <c r="F19" i="1"/>
  <c r="G19" i="1" s="1"/>
  <c r="F7" i="1"/>
  <c r="G7" i="1" s="1"/>
  <c r="F14" i="1"/>
  <c r="G14" i="1" s="1"/>
  <c r="F9" i="1"/>
  <c r="G9" i="1" s="1"/>
  <c r="F16" i="1"/>
  <c r="G16" i="1" s="1"/>
  <c r="F10" i="1"/>
  <c r="G10" i="1" s="1"/>
  <c r="F21" i="1"/>
  <c r="G21" i="1" s="1"/>
  <c r="F12" i="1"/>
  <c r="G12" i="1" s="1"/>
  <c r="F8" i="1"/>
  <c r="G8" i="1" s="1"/>
  <c r="E7" i="1"/>
</calcChain>
</file>

<file path=xl/sharedStrings.xml><?xml version="1.0" encoding="utf-8"?>
<sst xmlns="http://schemas.openxmlformats.org/spreadsheetml/2006/main" count="12" uniqueCount="12">
  <si>
    <t>緯度</t>
    <rPh sb="0" eb="2">
      <t xml:space="preserve">イド </t>
    </rPh>
    <phoneticPr fontId="2"/>
  </si>
  <si>
    <t>半径 (m)</t>
    <rPh sb="0" eb="2">
      <t xml:space="preserve">ハンケイ </t>
    </rPh>
    <phoneticPr fontId="2"/>
  </si>
  <si>
    <t>rω^2</t>
    <phoneticPr fontId="2"/>
  </si>
  <si>
    <t>飛行速度（マッハ）</t>
    <rPh sb="0" eb="4">
      <t xml:space="preserve">ヒコウソクド </t>
    </rPh>
    <phoneticPr fontId="2"/>
  </si>
  <si>
    <t>m / s</t>
    <phoneticPr fontId="2"/>
  </si>
  <si>
    <t>自転＋飛行速度</t>
    <rPh sb="0" eb="2">
      <t xml:space="preserve">ジテン </t>
    </rPh>
    <rPh sb="3" eb="7">
      <t xml:space="preserve">ヒコウソクド </t>
    </rPh>
    <phoneticPr fontId="2"/>
  </si>
  <si>
    <t>cos 緯度</t>
    <rPh sb="4" eb="6">
      <t xml:space="preserve">イド </t>
    </rPh>
    <phoneticPr fontId="2"/>
  </si>
  <si>
    <t>自転角速度</t>
    <rPh sb="0" eb="2">
      <t xml:space="preserve">ジテン </t>
    </rPh>
    <rPh sb="2" eb="3">
      <t xml:space="preserve">カク </t>
    </rPh>
    <rPh sb="3" eb="5">
      <t xml:space="preserve">カクソクド </t>
    </rPh>
    <phoneticPr fontId="2"/>
  </si>
  <si>
    <t>自転+マッハ0.8遠心力</t>
    <rPh sb="0" eb="2">
      <t xml:space="preserve">ジテン </t>
    </rPh>
    <rPh sb="9" eb="12">
      <t xml:space="preserve">エンシンリョク </t>
    </rPh>
    <phoneticPr fontId="2"/>
  </si>
  <si>
    <t>自転遠心力</t>
    <rPh sb="0" eb="2">
      <t xml:space="preserve">ジテン </t>
    </rPh>
    <rPh sb="2" eb="5">
      <t xml:space="preserve">エンシンリョク </t>
    </rPh>
    <phoneticPr fontId="2"/>
  </si>
  <si>
    <t>自転と同じ方向にマッハ0.8で飛ぶ飛行機にかかる遠心力の重力に対する割合</t>
    <rPh sb="0" eb="2">
      <t xml:space="preserve">ジテント </t>
    </rPh>
    <rPh sb="3" eb="4">
      <t xml:space="preserve">オナジ </t>
    </rPh>
    <rPh sb="5" eb="7">
      <t xml:space="preserve">ホウコウニ </t>
    </rPh>
    <rPh sb="15" eb="16">
      <t xml:space="preserve">トブ </t>
    </rPh>
    <rPh sb="17" eb="20">
      <t xml:space="preserve">ヒコウキ </t>
    </rPh>
    <rPh sb="24" eb="27">
      <t xml:space="preserve">エンシンリョク </t>
    </rPh>
    <rPh sb="28" eb="30">
      <t xml:space="preserve">ジュウリョクニ </t>
    </rPh>
    <rPh sb="31" eb="32">
      <t xml:space="preserve">タイスル </t>
    </rPh>
    <rPh sb="34" eb="36">
      <t xml:space="preserve">ワリアイ </t>
    </rPh>
    <phoneticPr fontId="2"/>
  </si>
  <si>
    <t>https://twitter.com/kyodaisuu/status/1446531274970046465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</si>
</sst>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.000%"/>
  </numFmts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3" fillId="0" borderId="0" xfId="2">
      <alignment vertical="center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345858666402"/>
          <c:y val="3.9855072463768113E-2"/>
          <c:w val="0.86731426293232339"/>
          <c:h val="0.85637484751025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自転遠心力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78</c:v>
                </c:pt>
                <c:pt idx="12">
                  <c:v>80</c:v>
                </c:pt>
                <c:pt idx="13">
                  <c:v>83</c:v>
                </c:pt>
                <c:pt idx="14">
                  <c:v>86</c:v>
                </c:pt>
              </c:numCache>
            </c:numRef>
          </c:xVal>
          <c:yVal>
            <c:numRef>
              <c:f>Sheet1!$E$7:$E$21</c:f>
              <c:numCache>
                <c:formatCode>0.000%</c:formatCode>
                <c:ptCount val="15"/>
                <c:pt idx="0">
                  <c:v>3.4395600837003001E-3</c:v>
                </c:pt>
                <c:pt idx="1">
                  <c:v>3.3873054373793746E-3</c:v>
                </c:pt>
                <c:pt idx="2">
                  <c:v>3.2321292294029331E-3</c:v>
                </c:pt>
                <c:pt idx="3">
                  <c:v>2.9787464103273901E-3</c:v>
                </c:pt>
                <c:pt idx="4">
                  <c:v>2.6348558888924616E-3</c:v>
                </c:pt>
                <c:pt idx="5">
                  <c:v>2.210906604574949E-3</c:v>
                </c:pt>
                <c:pt idx="6">
                  <c:v>1.9728506154241239E-3</c:v>
                </c:pt>
                <c:pt idx="7">
                  <c:v>1.7197800418501503E-3</c:v>
                </c:pt>
                <c:pt idx="8">
                  <c:v>1.4536209037261155E-3</c:v>
                </c:pt>
                <c:pt idx="9">
                  <c:v>1.1763988328044261E-3</c:v>
                </c:pt>
                <c:pt idx="10">
                  <c:v>8.9022365643605795E-4</c:v>
                </c:pt>
                <c:pt idx="11">
                  <c:v>7.1512475267140278E-4</c:v>
                </c:pt>
                <c:pt idx="12">
                  <c:v>5.9727334051047165E-4</c:v>
                </c:pt>
                <c:pt idx="13">
                  <c:v>4.1917692900310974E-4</c:v>
                </c:pt>
                <c:pt idx="14">
                  <c:v>2.399315826699812E-4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D-3E47-8618-BD15216CA6E9}"/>
            </c:ext>
          </c:extLst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自転+マッハ0.8遠心力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Sheet1!$A$7:$A$21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78</c:v>
                </c:pt>
                <c:pt idx="12">
                  <c:v>80</c:v>
                </c:pt>
                <c:pt idx="13">
                  <c:v>83</c:v>
                </c:pt>
                <c:pt idx="14">
                  <c:v>86</c:v>
                </c:pt>
              </c:numCache>
            </c:numRef>
          </c:xVal>
          <c:yVal>
            <c:numRef>
              <c:f>Sheet1!$G$7:$G$21</c:f>
              <c:numCache>
                <c:formatCode>0.000%</c:formatCode>
                <c:ptCount val="15"/>
                <c:pt idx="0">
                  <c:v>8.6564781012690561E-3</c:v>
                </c:pt>
                <c:pt idx="1">
                  <c:v>8.6224706603906555E-3</c:v>
                </c:pt>
                <c:pt idx="2">
                  <c:v>8.524959249418174E-3</c:v>
                </c:pt>
                <c:pt idx="3">
                  <c:v>8.3786503308787633E-3</c:v>
                </c:pt>
                <c:pt idx="4">
                  <c:v>8.2130217030198637E-3</c:v>
                </c:pt>
                <c:pt idx="5">
                  <c:v>8.085156699539027E-3</c:v>
                </c:pt>
                <c:pt idx="6">
                  <c:v>8.0691468474549041E-3</c:v>
                </c:pt>
                <c:pt idx="7">
                  <c:v>8.1195375304362813E-3</c:v>
                </c:pt>
                <c:pt idx="8">
                  <c:v>8.2865360792140717E-3</c:v>
                </c:pt>
                <c:pt idx="9">
                  <c:v>8.6688686294029843E-3</c:v>
                </c:pt>
                <c:pt idx="10">
                  <c:v>9.4944429766265631E-3</c:v>
                </c:pt>
                <c:pt idx="11">
                  <c:v>1.0438346927294029E-2</c:v>
                </c:pt>
                <c:pt idx="12">
                  <c:v>1.1443052919053929E-2</c:v>
                </c:pt>
                <c:pt idx="13">
                  <c:v>1.4159055457467028E-2</c:v>
                </c:pt>
                <c:pt idx="14">
                  <c:v>2.1230708304019647E-2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D-3E47-8618-BD15216CA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73903"/>
        <c:axId val="1234025023"/>
      </c:scatterChart>
      <c:valAx>
        <c:axId val="1233873903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緯度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4025023"/>
        <c:crosses val="autoZero"/>
        <c:crossBetween val="midCat"/>
      </c:valAx>
      <c:valAx>
        <c:axId val="1234025023"/>
        <c:scaling>
          <c:orientation val="minMax"/>
          <c:max val="1.6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遠心力</a:t>
                </a:r>
                <a:r>
                  <a:rPr lang="en-US"/>
                  <a:t> / </a:t>
                </a:r>
                <a:r>
                  <a:rPr lang="ja-JP"/>
                  <a:t>重力</a:t>
                </a:r>
              </a:p>
            </c:rich>
          </c:tx>
          <c:layout>
            <c:manualLayout>
              <c:xMode val="edge"/>
              <c:yMode val="edge"/>
              <c:x val="2.5007874015748031E-2"/>
              <c:y val="0.35809182654985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387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926163659922255"/>
          <c:y val="0.14582233558833316"/>
          <c:w val="0.40562583474534036"/>
          <c:h val="0.16407097704336254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6</xdr:row>
      <xdr:rowOff>114300</xdr:rowOff>
    </xdr:from>
    <xdr:to>
      <xdr:col>12</xdr:col>
      <xdr:colOff>393700</xdr:colOff>
      <xdr:row>25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2C3690-9286-8042-A04E-A36D5DE4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witter.com/kyodaisuu/status/1446531274970046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92BA-8C3D-0943-9AB9-98B41D4F0520}">
  <dimension ref="A1:G21"/>
  <sheetViews>
    <sheetView tabSelected="1" workbookViewId="0">
      <selection activeCell="A3" sqref="A3"/>
    </sheetView>
  </sheetViews>
  <sheetFormatPr baseColWidth="10" defaultRowHeight="20"/>
  <cols>
    <col min="1" max="1" width="5.140625" bestFit="1" customWidth="1"/>
    <col min="2" max="2" width="8.28515625" bestFit="1" customWidth="1"/>
    <col min="3" max="3" width="9.42578125" bestFit="1" customWidth="1"/>
    <col min="4" max="4" width="8.85546875" bestFit="1" customWidth="1"/>
    <col min="6" max="6" width="13.85546875" bestFit="1" customWidth="1"/>
    <col min="7" max="7" width="9.85546875" bestFit="1" customWidth="1"/>
  </cols>
  <sheetData>
    <row r="1" spans="1:7">
      <c r="A1" t="s">
        <v>10</v>
      </c>
    </row>
    <row r="2" spans="1:7">
      <c r="A2" s="6" t="s">
        <v>11</v>
      </c>
    </row>
    <row r="4" spans="1:7">
      <c r="C4" t="s">
        <v>7</v>
      </c>
      <c r="D4" s="4">
        <f>2*PI()/24/3600</f>
        <v>7.2722052166430395E-5</v>
      </c>
      <c r="E4" t="s">
        <v>3</v>
      </c>
      <c r="F4">
        <v>0.8</v>
      </c>
    </row>
    <row r="5" spans="1:7">
      <c r="E5" t="s">
        <v>4</v>
      </c>
      <c r="F5">
        <f>F4*340</f>
        <v>272</v>
      </c>
      <c r="G5">
        <f>F4*1225</f>
        <v>980</v>
      </c>
    </row>
    <row r="6" spans="1:7">
      <c r="A6" t="s">
        <v>0</v>
      </c>
      <c r="B6" t="s">
        <v>6</v>
      </c>
      <c r="C6" t="s">
        <v>1</v>
      </c>
      <c r="D6" t="s">
        <v>2</v>
      </c>
      <c r="E6" t="s">
        <v>9</v>
      </c>
      <c r="F6" t="s">
        <v>5</v>
      </c>
      <c r="G6" t="s">
        <v>8</v>
      </c>
    </row>
    <row r="7" spans="1:7">
      <c r="A7">
        <v>0</v>
      </c>
      <c r="B7" s="2">
        <f>COS(A7/180*PI())</f>
        <v>1</v>
      </c>
      <c r="C7" s="4">
        <f>6378100*B7</f>
        <v>6378100</v>
      </c>
      <c r="D7" s="1">
        <f>C7*$D$4^2</f>
        <v>3.3730561894819544E-2</v>
      </c>
      <c r="E7" s="5">
        <f>D7/9.80665</f>
        <v>3.4395600837003001E-3</v>
      </c>
      <c r="F7" s="3">
        <f t="shared" ref="F7:F21" si="0">2*PI()/24/3600*C7+F$5</f>
        <v>735.82852092270969</v>
      </c>
      <c r="G7" s="5">
        <f t="shared" ref="G7:G21" si="1">F7^2/C7/9.80665</f>
        <v>8.6564781012690561E-3</v>
      </c>
    </row>
    <row r="8" spans="1:7">
      <c r="A8">
        <v>10</v>
      </c>
      <c r="B8" s="2">
        <f t="shared" ref="B8:B21" si="2">COS(A8/180*PI())</f>
        <v>0.98480775301220802</v>
      </c>
      <c r="C8" s="4">
        <f t="shared" ref="C8:C21" si="3">6378100*B8</f>
        <v>6281202.3294871636</v>
      </c>
      <c r="D8" s="1">
        <f t="shared" ref="D8:D21" si="4">C8*$D$4^2</f>
        <v>3.3218118867476443E-2</v>
      </c>
      <c r="E8" s="5">
        <f t="shared" ref="E8:E21" si="5">D8/9.80665</f>
        <v>3.3873054373793746E-3</v>
      </c>
      <c r="F8" s="3">
        <f t="shared" si="0"/>
        <v>728.78192347286961</v>
      </c>
      <c r="G8" s="5">
        <f t="shared" si="1"/>
        <v>8.6224706603906555E-3</v>
      </c>
    </row>
    <row r="9" spans="1:7">
      <c r="A9">
        <v>20</v>
      </c>
      <c r="B9" s="2">
        <f t="shared" si="2"/>
        <v>0.93969262078590843</v>
      </c>
      <c r="C9" s="4">
        <f t="shared" si="3"/>
        <v>5993453.5046346029</v>
      </c>
      <c r="D9" s="1">
        <f t="shared" si="4"/>
        <v>3.1696360107524274E-2</v>
      </c>
      <c r="E9" s="5">
        <f t="shared" si="5"/>
        <v>3.2321292294029331E-3</v>
      </c>
      <c r="F9" s="3">
        <f t="shared" si="0"/>
        <v>707.85623842111272</v>
      </c>
      <c r="G9" s="5">
        <f t="shared" si="1"/>
        <v>8.524959249418174E-3</v>
      </c>
    </row>
    <row r="10" spans="1:7">
      <c r="A10">
        <v>30</v>
      </c>
      <c r="B10" s="2">
        <f t="shared" si="2"/>
        <v>0.86602540378443871</v>
      </c>
      <c r="C10" s="4">
        <f t="shared" si="3"/>
        <v>5523596.6278775288</v>
      </c>
      <c r="D10" s="1">
        <f t="shared" si="4"/>
        <v>2.9211523484837101E-2</v>
      </c>
      <c r="E10" s="5">
        <f t="shared" si="5"/>
        <v>2.9787464103273901E-3</v>
      </c>
      <c r="F10" s="3">
        <f t="shared" si="0"/>
        <v>673.68728211882865</v>
      </c>
      <c r="G10" s="5">
        <f t="shared" si="1"/>
        <v>8.3786503308787633E-3</v>
      </c>
    </row>
    <row r="11" spans="1:7">
      <c r="A11">
        <v>40</v>
      </c>
      <c r="B11" s="2">
        <f t="shared" si="2"/>
        <v>0.76604444311897801</v>
      </c>
      <c r="C11" s="4">
        <f t="shared" si="3"/>
        <v>4885908.0626571532</v>
      </c>
      <c r="D11" s="1">
        <f t="shared" si="4"/>
        <v>2.5839109502807257E-2</v>
      </c>
      <c r="E11" s="5">
        <f t="shared" si="5"/>
        <v>2.6348558888924616E-3</v>
      </c>
      <c r="F11" s="3">
        <f t="shared" si="0"/>
        <v>627.31326101293644</v>
      </c>
      <c r="G11" s="5">
        <f t="shared" si="1"/>
        <v>8.2130217030198637E-3</v>
      </c>
    </row>
    <row r="12" spans="1:7">
      <c r="A12">
        <v>50</v>
      </c>
      <c r="B12" s="2">
        <f t="shared" si="2"/>
        <v>0.64278760968653936</v>
      </c>
      <c r="C12" s="4">
        <f t="shared" si="3"/>
        <v>4099763.6533417166</v>
      </c>
      <c r="D12" s="1">
        <f t="shared" si="4"/>
        <v>2.1681587253754922E-2</v>
      </c>
      <c r="E12" s="5">
        <f t="shared" si="5"/>
        <v>2.210906604574949E-3</v>
      </c>
      <c r="F12" s="3">
        <f t="shared" si="0"/>
        <v>570.14322626835155</v>
      </c>
      <c r="G12" s="5">
        <f t="shared" si="1"/>
        <v>8.085156699539027E-3</v>
      </c>
    </row>
    <row r="13" spans="1:7">
      <c r="A13">
        <v>55</v>
      </c>
      <c r="B13" s="2">
        <f t="shared" si="2"/>
        <v>0.57357643635104616</v>
      </c>
      <c r="C13" s="4">
        <f t="shared" si="3"/>
        <v>3658327.8686906076</v>
      </c>
      <c r="D13" s="1">
        <f t="shared" si="4"/>
        <v>1.9347055487748985E-2</v>
      </c>
      <c r="E13" s="5">
        <f t="shared" si="5"/>
        <v>1.9728506154241239E-3</v>
      </c>
      <c r="F13" s="3">
        <f t="shared" si="0"/>
        <v>538.04111010882457</v>
      </c>
      <c r="G13" s="5">
        <f t="shared" si="1"/>
        <v>8.0691468474549041E-3</v>
      </c>
    </row>
    <row r="14" spans="1:7">
      <c r="A14">
        <v>60</v>
      </c>
      <c r="B14" s="2">
        <f t="shared" si="2"/>
        <v>0.50000000000000011</v>
      </c>
      <c r="C14" s="4">
        <f t="shared" si="3"/>
        <v>3189050.0000000009</v>
      </c>
      <c r="D14" s="1">
        <f t="shared" si="4"/>
        <v>1.6865280947409775E-2</v>
      </c>
      <c r="E14" s="5">
        <f t="shared" si="5"/>
        <v>1.7197800418501503E-3</v>
      </c>
      <c r="F14" s="3">
        <f t="shared" si="0"/>
        <v>503.91426046135496</v>
      </c>
      <c r="G14" s="5">
        <f t="shared" si="1"/>
        <v>8.1195375304362813E-3</v>
      </c>
    </row>
    <row r="15" spans="1:7">
      <c r="A15">
        <v>65</v>
      </c>
      <c r="B15" s="2">
        <f t="shared" si="2"/>
        <v>0.42261826174069944</v>
      </c>
      <c r="C15" s="4">
        <f t="shared" si="3"/>
        <v>2695501.5352083552</v>
      </c>
      <c r="D15" s="1">
        <f t="shared" si="4"/>
        <v>1.425515143552571E-2</v>
      </c>
      <c r="E15" s="5">
        <f t="shared" si="5"/>
        <v>1.4536209037261155E-3</v>
      </c>
      <c r="F15" s="3">
        <f t="shared" si="0"/>
        <v>468.02240325811522</v>
      </c>
      <c r="G15" s="5">
        <f t="shared" si="1"/>
        <v>8.2865360792140717E-3</v>
      </c>
    </row>
    <row r="16" spans="1:7">
      <c r="A16">
        <v>70</v>
      </c>
      <c r="B16" s="2">
        <f t="shared" si="2"/>
        <v>0.34202014332566882</v>
      </c>
      <c r="C16" s="4">
        <f t="shared" si="3"/>
        <v>2181438.6761454483</v>
      </c>
      <c r="D16" s="1">
        <f t="shared" si="4"/>
        <v>1.1536531613721524E-2</v>
      </c>
      <c r="E16" s="5">
        <f t="shared" si="5"/>
        <v>1.1763988328044261E-3</v>
      </c>
      <c r="F16" s="3">
        <f t="shared" si="0"/>
        <v>430.63869720451817</v>
      </c>
      <c r="G16" s="5">
        <f t="shared" si="1"/>
        <v>8.6688686294029843E-3</v>
      </c>
    </row>
    <row r="17" spans="1:7">
      <c r="A17">
        <v>75</v>
      </c>
      <c r="B17" s="2">
        <f t="shared" si="2"/>
        <v>0.25881904510252074</v>
      </c>
      <c r="C17" s="4">
        <f t="shared" si="3"/>
        <v>1650773.7515683875</v>
      </c>
      <c r="D17" s="1">
        <f t="shared" si="4"/>
        <v>8.7301118203886672E-3</v>
      </c>
      <c r="E17" s="5">
        <f t="shared" si="5"/>
        <v>8.9022365643605795E-4</v>
      </c>
      <c r="F17" s="3">
        <f t="shared" si="0"/>
        <v>392.04765487653026</v>
      </c>
      <c r="G17" s="5">
        <f t="shared" si="1"/>
        <v>9.4944429766265631E-3</v>
      </c>
    </row>
    <row r="18" spans="1:7">
      <c r="A18">
        <v>78</v>
      </c>
      <c r="B18" s="2">
        <f t="shared" si="2"/>
        <v>0.20791169081775923</v>
      </c>
      <c r="C18" s="4">
        <f t="shared" si="3"/>
        <v>1326081.55520475</v>
      </c>
      <c r="D18" s="1">
        <f t="shared" si="4"/>
        <v>7.0129781557850112E-3</v>
      </c>
      <c r="E18" s="5">
        <f t="shared" si="5"/>
        <v>7.1512475267140278E-4</v>
      </c>
      <c r="F18" s="3">
        <f t="shared" si="0"/>
        <v>368.43537203454099</v>
      </c>
      <c r="G18" s="5">
        <f t="shared" si="1"/>
        <v>1.0438346927294029E-2</v>
      </c>
    </row>
    <row r="19" spans="1:7">
      <c r="A19">
        <v>80</v>
      </c>
      <c r="B19" s="2">
        <f t="shared" si="2"/>
        <v>0.17364817766693041</v>
      </c>
      <c r="C19" s="4">
        <f t="shared" si="3"/>
        <v>1107545.4419774488</v>
      </c>
      <c r="D19" s="1">
        <f t="shared" si="4"/>
        <v>5.8572506047170165E-3</v>
      </c>
      <c r="E19" s="5">
        <f t="shared" si="5"/>
        <v>5.9727334051047165E-4</v>
      </c>
      <c r="F19" s="3">
        <f t="shared" si="0"/>
        <v>352.54297740817623</v>
      </c>
      <c r="G19" s="5">
        <f t="shared" si="1"/>
        <v>1.1443052919053929E-2</v>
      </c>
    </row>
    <row r="20" spans="1:7">
      <c r="A20">
        <v>83</v>
      </c>
      <c r="B20" s="2">
        <f t="shared" si="2"/>
        <v>0.12186934340514749</v>
      </c>
      <c r="C20" s="4">
        <f t="shared" si="3"/>
        <v>777294.85917237122</v>
      </c>
      <c r="D20" s="1">
        <f t="shared" si="4"/>
        <v>4.1107214308083459E-3</v>
      </c>
      <c r="E20" s="5">
        <f t="shared" si="5"/>
        <v>4.1917692900310974E-4</v>
      </c>
      <c r="F20" s="3">
        <f t="shared" si="0"/>
        <v>328.52647729743137</v>
      </c>
      <c r="G20" s="5">
        <f t="shared" si="1"/>
        <v>1.4159055457467028E-2</v>
      </c>
    </row>
    <row r="21" spans="1:7">
      <c r="A21">
        <v>86</v>
      </c>
      <c r="B21" s="2">
        <f t="shared" si="2"/>
        <v>6.9756473744125233E-2</v>
      </c>
      <c r="C21" s="4">
        <f t="shared" si="3"/>
        <v>444913.76518740517</v>
      </c>
      <c r="D21" s="1">
        <f t="shared" si="4"/>
        <v>2.3529250551905709E-3</v>
      </c>
      <c r="E21" s="5">
        <f t="shared" si="5"/>
        <v>2.399315826699812E-4</v>
      </c>
      <c r="F21" s="3">
        <f t="shared" si="0"/>
        <v>304.35504204152141</v>
      </c>
      <c r="G21" s="5">
        <f t="shared" si="1"/>
        <v>2.1230708304019647E-2</v>
      </c>
    </row>
  </sheetData>
  <phoneticPr fontId="2"/>
  <hyperlinks>
    <hyperlink ref="A2" r:id="rId1" xr:uid="{D97DDF5F-21B8-834B-BFA3-507F2C20CF0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2021-10-08T17:06:03Z</dcterms:created>
  <dcterms:modified xsi:type="dcterms:W3CDTF">2021-10-08T17:51:15Z</dcterms:modified>
</cp:coreProperties>
</file>