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" sheetId="3" r:id="rId1"/>
    <sheet name="Sheet1" sheetId="4" r:id="rId2"/>
  </sheets>
  <definedNames>
    <definedName name="_xlnm._FilterDatabase" localSheetId="0" hidden="1">Sheet!$A$2:$H$10</definedName>
    <definedName name="_xlnm.Criteria" localSheetId="0">Sheet!$F$13:$G$14</definedName>
    <definedName name="_xlnm.Extract" localSheetId="0">Sheet!$F$16</definedName>
    <definedName name="_xlnm._FilterDatabase" localSheetId="1" hidden="1">Sheet1!$A$2:$H$10</definedName>
    <definedName name="_xlnm.Criteria" localSheetId="1">Sheet1!$G$13:$H$14</definedName>
    <definedName name="_xlnm.Extract" localSheetId="1">Sheet1!$G$16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<sst xmlns="http://schemas.openxmlformats.org/spreadsheetml/2006/main" count="118" uniqueCount="43">
  <si>
    <t>BẢNG DỮ LIỆU</t>
  </si>
  <si>
    <t>STT</t>
  </si>
  <si>
    <t>MÃ HÀNG</t>
  </si>
  <si>
    <t>LOẠI HÀNG</t>
  </si>
  <si>
    <t>CÔNG TY</t>
  </si>
  <si>
    <t>SỐ LƯỢNG</t>
  </si>
  <si>
    <t>ĐƠN GIÁ</t>
  </si>
  <si>
    <t>THUẾ</t>
  </si>
  <si>
    <t>THÀNH TIỀN</t>
  </si>
  <si>
    <t>HA15S</t>
  </si>
  <si>
    <t>HN20S</t>
  </si>
  <si>
    <t>HA25S</t>
  </si>
  <si>
    <t>HN12S</t>
  </si>
  <si>
    <t>TM15L</t>
  </si>
  <si>
    <t>TM12L</t>
  </si>
  <si>
    <t>HA20L</t>
  </si>
  <si>
    <t>TM25L</t>
  </si>
  <si>
    <t>BẢNG 1</t>
  </si>
  <si>
    <t>Mã Loại</t>
  </si>
  <si>
    <t>Loại Hàng</t>
  </si>
  <si>
    <t>Đơn Giá</t>
  </si>
  <si>
    <t xml:space="preserve">Sỉ </t>
  </si>
  <si>
    <t>Lẻ</t>
  </si>
  <si>
    <t>hoàng anh</t>
  </si>
  <si>
    <t>*S</t>
  </si>
  <si>
    <t>Gỗ loại 1m2</t>
  </si>
  <si>
    <t>Gỗ loại 1m5</t>
  </si>
  <si>
    <t>Gỗ loại 2m0</t>
  </si>
  <si>
    <t>Gỗ loại 2m5</t>
  </si>
  <si>
    <t>Mô tả</t>
  </si>
  <si>
    <t>Ký tự thứ 3, 4 của Mã hàng cho biết Mã loại.</t>
  </si>
  <si>
    <t>Ký tự cuối của Mã hàng cho biết hình thức bán là Sỉ (S) hay là Lẻ (L)</t>
  </si>
  <si>
    <t>Yêu Cầu:</t>
  </si>
  <si>
    <t>1. Loại hàng: Dựa vào ký tự thứ 3, 4 của Mã hàng tra trong Bảng 1 để lấy loại hàng.</t>
  </si>
  <si>
    <t xml:space="preserve">2. Công ty: Dựa vào 2 ký tự đầu của Mã hàng để điền giá trị tương ứng. Biết rằng nếu 2 ký tự đầu là: </t>
  </si>
  <si>
    <t>HA: Hoàng Anh</t>
  </si>
  <si>
    <t>TM: Tân Mai</t>
  </si>
  <si>
    <t>Ngoài ra là Hàng Nhập</t>
  </si>
  <si>
    <t>3. Đơn giá: Dựa vào loai hàng tra trong Bảng 1, kết hợp với Hình thức bán để lấy giá trị tương ứng.</t>
  </si>
  <si>
    <t>4. Thuế = 5% * Đơn giá cho loại gỗ &lt; 2m (tương đương với Mã loại &lt;20), còn ngược lại thì Thuế = 10% Đơn giá.</t>
  </si>
  <si>
    <t>5. Thành tiền = Số lượng * Đơn giá. Biết rằng giảm 2% thành tiền cho hàng bán lẻ và có số lượng &gt;= 20.</t>
  </si>
  <si>
    <t>6. Sắp xếp bảng tính giảm dần theo cột số lượng, nếu trùng sắp xếp theo cột tăng dần theo cột đơn giá.</t>
  </si>
  <si>
    <t>7. Rút trích thông tin của các mặt hàng được bán sỉ của công ty Hoàng Anh.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</si>
</sst>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</numFmts>
  <fonts count="27">
    <font>
      <sz val="11"/>
      <color theme="1"/>
      <name val="Calibri"/>
      <charset val="134"/>
      <scheme val="minor"/>
    </font>
    <font>
      <b/>
      <sz val="14"/>
      <name val="Arial"/>
      <charset val="0"/>
    </font>
    <font>
      <b/>
      <sz val="12"/>
      <color indexed="12"/>
      <name val="Arial"/>
      <charset val="0"/>
    </font>
    <font>
      <sz val="12"/>
      <name val="Arial"/>
      <charset val="0"/>
    </font>
    <font>
      <sz val="12"/>
      <color indexed="10"/>
      <name val="Arial"/>
      <charset val="0"/>
    </font>
    <font>
      <sz val="10"/>
      <name val="Arial"/>
      <charset val="0"/>
    </font>
    <font>
      <b/>
      <sz val="12"/>
      <name val="Arial"/>
      <charset val="0"/>
    </font>
    <font>
      <u/>
      <sz val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4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4" fontId="7" fillId="0" borderId="0" xfId="0" applyNumberFormat="1" applyFont="1" applyFill="1" applyBorder="1" applyAlignment="1"/>
    <xf numFmtId="4" fontId="3" fillId="0" borderId="0" xfId="0" applyNumberFormat="1" applyFont="1" applyFill="1" applyBorder="1" applyAlignment="1">
      <alignment horizontal="left" indent="2"/>
    </xf>
    <xf numFmtId="4" fontId="3" fillId="0" borderId="0" xfId="0" applyNumberFormat="1" applyFont="1" applyFill="1" applyBorder="1" applyAlignment="1"/>
    <xf numFmtId="4" fontId="3" fillId="0" borderId="0" xfId="1" applyNumberFormat="1" applyFont="1" applyAlignment="1">
      <alignment horizontal="left" indent="2"/>
    </xf>
    <xf numFmtId="178" fontId="3" fillId="0" borderId="0" xfId="1" applyNumberFormat="1" applyFont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zoomScale="175" zoomScaleNormal="175" workbookViewId="0">
      <selection activeCell="L18" sqref="L18"/>
    </sheetView>
  </sheetViews>
  <sheetFormatPr defaultColWidth="9.14285714285714" defaultRowHeight="15"/>
  <cols>
    <col min="2" max="2" width="14.1428571428571" customWidth="1"/>
    <col min="3" max="6" width="14.7142857142857" customWidth="1"/>
    <col min="7" max="7" width="11.5714285714286" customWidth="1"/>
    <col min="8" max="8" width="16.2857142857143" customWidth="1"/>
    <col min="10" max="10" width="12.1428571428571" customWidth="1"/>
  </cols>
  <sheetData>
    <row r="1" ht="18" spans="1:9">
      <c r="A1" s="1" t="s">
        <v>0</v>
      </c>
      <c r="B1" s="1"/>
      <c r="C1" s="1"/>
      <c r="D1" s="1"/>
      <c r="E1" s="1"/>
      <c r="F1" s="1"/>
      <c r="G1" s="1"/>
      <c r="H1" s="1"/>
      <c r="I1" s="6"/>
    </row>
    <row r="2" ht="15.7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6"/>
    </row>
    <row r="3" spans="1:9">
      <c r="A3" s="3">
        <v>1</v>
      </c>
      <c r="B3" s="4" t="s">
        <v>9</v>
      </c>
      <c r="C3" s="5" t="str">
        <f>VLOOKUP(VALUE(MID(B3,3,2)),$A$15:$B$18,2,0)</f>
        <v>Gỗ loại 1m5</v>
      </c>
      <c r="D3" s="5" t="str">
        <f>_xlfn.IFS(LEFT(B3,2)="ha","hoàng anh",LEFT(B3,2)="tm","tân mai",TRUE,"hàng nhập")</f>
        <v>hoàng anh</v>
      </c>
      <c r="E3" s="3">
        <v>45</v>
      </c>
      <c r="F3" s="5">
        <f>VLOOKUP(VALUE(MID(B3,3,2)),$A$15:$D$18,IF(RIGHT(B3,1)="s",3,4),0)</f>
        <v>700</v>
      </c>
      <c r="G3" s="5">
        <f>IF(VALUE(MID(B3,3,2))&lt;20,F3*5%,F3*10%)</f>
        <v>35</v>
      </c>
      <c r="H3" s="5">
        <f>E3*F3-IF(AND(RIGHT(B3,1)="l",VALUE(MID(B3,3,2))&gt;=20),F3*E3*2%,0)</f>
        <v>31500</v>
      </c>
      <c r="I3" s="6"/>
    </row>
    <row r="4" spans="1:9">
      <c r="A4" s="3">
        <v>2</v>
      </c>
      <c r="B4" s="4" t="s">
        <v>10</v>
      </c>
      <c r="C4" s="5" t="str">
        <f>VLOOKUP(VALUE(MID(B4,3,2)),$A$15:$B$18,2,0)</f>
        <v>Gỗ loại 2m0</v>
      </c>
      <c r="D4" s="5" t="str">
        <f>_xlfn.IFS(LEFT(B4,2)="ha","hoàng anh",LEFT(B4,2)="tm","tân mai",TRUE,"hàng nhập")</f>
        <v>hàng nhập</v>
      </c>
      <c r="E4" s="3">
        <v>45</v>
      </c>
      <c r="F4" s="5">
        <f>VLOOKUP(VALUE(MID(B4,3,2)),$A$15:$D$18,IF(RIGHT(B4,1)="s",3,4),0)</f>
        <v>850</v>
      </c>
      <c r="G4" s="5">
        <f>IF(VALUE(MID(B4,3,2))&lt;20,F4*5%,F4*10%)</f>
        <v>85</v>
      </c>
      <c r="H4" s="5">
        <f>E4*F4-IF(AND(RIGHT(B4,1)="l",VALUE(MID(B4,3,2))&gt;=20),F4*E4*2%,0)</f>
        <v>38250</v>
      </c>
      <c r="I4" s="6"/>
    </row>
    <row r="5" spans="1:9">
      <c r="A5" s="3">
        <v>3</v>
      </c>
      <c r="B5" s="4" t="s">
        <v>11</v>
      </c>
      <c r="C5" s="5" t="str">
        <f>VLOOKUP(VALUE(MID(B5,3,2)),$A$15:$B$18,2,0)</f>
        <v>Gỗ loại 2m5</v>
      </c>
      <c r="D5" s="5" t="str">
        <f>_xlfn.IFS(LEFT(B5,2)="ha","hoàng anh",LEFT(B5,2)="tm","tân mai",TRUE,"hàng nhập")</f>
        <v>hoàng anh</v>
      </c>
      <c r="E5" s="3">
        <v>35</v>
      </c>
      <c r="F5" s="5">
        <f>VLOOKUP(VALUE(MID(B5,3,2)),$A$15:$D$18,IF(RIGHT(B5,1)="s",3,4),0)</f>
        <v>980</v>
      </c>
      <c r="G5" s="5">
        <f>IF(VALUE(MID(B5,3,2))&lt;20,F5*5%,F5*10%)</f>
        <v>98</v>
      </c>
      <c r="H5" s="5">
        <f>E5*F5-IF(AND(RIGHT(B5,1)="l",VALUE(MID(B5,3,2))&gt;=20),F5*E5*2%,0)</f>
        <v>34300</v>
      </c>
      <c r="I5" s="6"/>
    </row>
    <row r="6" spans="1:9">
      <c r="A6" s="3">
        <v>4</v>
      </c>
      <c r="B6" s="4" t="s">
        <v>12</v>
      </c>
      <c r="C6" s="5" t="str">
        <f>VLOOKUP(VALUE(MID(B6,3,2)),$A$15:$B$18,2,0)</f>
        <v>Gỗ loại 1m2</v>
      </c>
      <c r="D6" s="5" t="str">
        <f>_xlfn.IFS(LEFT(B6,2)="ha","hoàng anh",LEFT(B6,2)="tm","tân mai",TRUE,"hàng nhập")</f>
        <v>hàng nhập</v>
      </c>
      <c r="E6" s="3">
        <v>30</v>
      </c>
      <c r="F6" s="5">
        <f>VLOOKUP(VALUE(MID(B6,3,2)),$A$15:$D$18,IF(RIGHT(B6,1)="s",3,4),0)</f>
        <v>500</v>
      </c>
      <c r="G6" s="5">
        <f>IF(VALUE(MID(B6,3,2))&lt;20,F6*5%,F6*10%)</f>
        <v>25</v>
      </c>
      <c r="H6" s="5">
        <f>E6*F6-IF(AND(RIGHT(B6,1)="l",VALUE(MID(B6,3,2))&gt;=20),F6*E6*2%,0)</f>
        <v>15000</v>
      </c>
      <c r="I6" s="6"/>
    </row>
    <row r="7" spans="1:9">
      <c r="A7" s="3">
        <v>5</v>
      </c>
      <c r="B7" s="4" t="s">
        <v>13</v>
      </c>
      <c r="C7" s="5" t="str">
        <f>VLOOKUP(VALUE(MID(B7,3,2)),$A$15:$B$18,2,0)</f>
        <v>Gỗ loại 1m5</v>
      </c>
      <c r="D7" s="5" t="str">
        <f>_xlfn.IFS(LEFT(B7,2)="ha","hoàng anh",LEFT(B7,2)="tm","tân mai",TRUE,"hàng nhập")</f>
        <v>tân mai</v>
      </c>
      <c r="E7" s="3">
        <v>25</v>
      </c>
      <c r="F7" s="5">
        <f>VLOOKUP(VALUE(MID(B7,3,2)),$A$15:$D$18,IF(RIGHT(B7,1)="s",3,4),0)</f>
        <v>750</v>
      </c>
      <c r="G7" s="5">
        <f>IF(VALUE(MID(B7,3,2))&lt;20,F7*5%,F7*10%)</f>
        <v>37.5</v>
      </c>
      <c r="H7" s="5">
        <f>E7*F7-IF(AND(RIGHT(B7,1)="l",VALUE(MID(B7,3,2))&gt;=20),F7*E7*2%,0)</f>
        <v>18750</v>
      </c>
      <c r="I7" s="6"/>
    </row>
    <row r="8" spans="1:9">
      <c r="A8" s="3">
        <v>6</v>
      </c>
      <c r="B8" s="4" t="s">
        <v>14</v>
      </c>
      <c r="C8" s="5" t="str">
        <f>VLOOKUP(VALUE(MID(B8,3,2)),$A$15:$B$18,2,0)</f>
        <v>Gỗ loại 1m2</v>
      </c>
      <c r="D8" s="5" t="str">
        <f>_xlfn.IFS(LEFT(B8,2)="ha","hoàng anh",LEFT(B8,2)="tm","tân mai",TRUE,"hàng nhập")</f>
        <v>tân mai</v>
      </c>
      <c r="E8" s="3">
        <v>20</v>
      </c>
      <c r="F8" s="5">
        <f>VLOOKUP(VALUE(MID(B8,3,2)),$A$15:$D$18,IF(RIGHT(B8,1)="s",3,4),0)</f>
        <v>550</v>
      </c>
      <c r="G8" s="5">
        <f>IF(VALUE(MID(B8,3,2))&lt;20,F8*5%,F8*10%)</f>
        <v>27.5</v>
      </c>
      <c r="H8" s="5">
        <f>E8*F8-IF(AND(RIGHT(B8,1)="l",VALUE(MID(B8,3,2))&gt;=20),F8*E8*2%,0)</f>
        <v>11000</v>
      </c>
      <c r="I8" s="6"/>
    </row>
    <row r="9" spans="1:9">
      <c r="A9" s="3">
        <v>7</v>
      </c>
      <c r="B9" s="4" t="s">
        <v>15</v>
      </c>
      <c r="C9" s="5" t="str">
        <f>VLOOKUP(VALUE(MID(B9,3,2)),$A$15:$B$18,2,0)</f>
        <v>Gỗ loại 2m0</v>
      </c>
      <c r="D9" s="5" t="str">
        <f>_xlfn.IFS(LEFT(B9,2)="ha","hoàng anh",LEFT(B9,2)="tm","tân mai",TRUE,"hàng nhập")</f>
        <v>hoàng anh</v>
      </c>
      <c r="E9" s="3">
        <v>16</v>
      </c>
      <c r="F9" s="5">
        <f>VLOOKUP(VALUE(MID(B9,3,2)),$A$15:$D$18,IF(RIGHT(B9,1)="s",3,4),0)</f>
        <v>900</v>
      </c>
      <c r="G9" s="5">
        <f>IF(VALUE(MID(B9,3,2))&lt;20,F9*5%,F9*10%)</f>
        <v>90</v>
      </c>
      <c r="H9" s="5">
        <f>E9*F9-IF(AND(RIGHT(B9,1)="l",VALUE(MID(B9,3,2))&gt;=20),F9*E9*2%,0)</f>
        <v>14112</v>
      </c>
      <c r="I9" s="6"/>
    </row>
    <row r="10" spans="1:9">
      <c r="A10" s="3">
        <v>8</v>
      </c>
      <c r="B10" s="4" t="s">
        <v>16</v>
      </c>
      <c r="C10" s="5" t="str">
        <f>VLOOKUP(VALUE(MID(B10,3,2)),$A$15:$B$18,2,0)</f>
        <v>Gỗ loại 2m5</v>
      </c>
      <c r="D10" s="5" t="str">
        <f>_xlfn.IFS(LEFT(B10,2)="ha","hoàng anh",LEFT(B10,2)="tm","tân mai",TRUE,"hàng nhập")</f>
        <v>tân mai</v>
      </c>
      <c r="E10" s="3">
        <v>12</v>
      </c>
      <c r="F10" s="5">
        <f>VLOOKUP(VALUE(MID(B10,3,2)),$A$15:$D$18,IF(RIGHT(B10,1)="s",3,4),0)</f>
        <v>1200</v>
      </c>
      <c r="G10" s="5">
        <f>IF(VALUE(MID(B10,3,2))&lt;20,F10*5%,F10*10%)</f>
        <v>120</v>
      </c>
      <c r="H10" s="5">
        <f>E10*F10-IF(AND(RIGHT(B10,1)="l",VALUE(MID(B10,3,2))&gt;=20),F10*E10*2%,0)</f>
        <v>14112</v>
      </c>
      <c r="I10" s="6"/>
    </row>
    <row r="11" spans="1:9">
      <c r="A11" s="6"/>
      <c r="B11" s="6"/>
      <c r="C11" s="6"/>
      <c r="D11" s="6"/>
      <c r="E11" s="6"/>
      <c r="F11" s="6"/>
      <c r="G11" s="6"/>
      <c r="H11" s="6"/>
      <c r="I11" s="6"/>
    </row>
    <row r="12" ht="15.75" spans="1:9">
      <c r="A12" s="7" t="s">
        <v>17</v>
      </c>
      <c r="B12" s="8"/>
      <c r="C12" s="8"/>
      <c r="D12" s="8"/>
      <c r="E12" s="6"/>
      <c r="F12" s="9"/>
      <c r="G12" s="9"/>
      <c r="H12" s="9"/>
      <c r="I12" s="6"/>
    </row>
    <row r="13" ht="15.75" spans="1:9">
      <c r="A13" s="10" t="s">
        <v>18</v>
      </c>
      <c r="B13" s="11" t="s">
        <v>19</v>
      </c>
      <c r="C13" s="12" t="s">
        <v>20</v>
      </c>
      <c r="D13" s="12"/>
      <c r="E13" s="6"/>
      <c r="F13" t="s">
        <v>4</v>
      </c>
      <c r="G13" s="2" t="s">
        <v>2</v>
      </c>
      <c r="H13" s="15"/>
      <c r="I13" s="6"/>
    </row>
    <row r="14" spans="1:9">
      <c r="A14" s="14"/>
      <c r="B14" s="14"/>
      <c r="C14" s="4" t="s">
        <v>21</v>
      </c>
      <c r="D14" s="4" t="s">
        <v>22</v>
      </c>
      <c r="E14" s="6"/>
      <c r="F14" t="s">
        <v>23</v>
      </c>
      <c r="G14" s="4" t="s">
        <v>24</v>
      </c>
      <c r="H14" s="15"/>
      <c r="I14" s="6"/>
    </row>
    <row r="15" spans="1:9">
      <c r="A15" s="3">
        <v>12</v>
      </c>
      <c r="B15" s="4" t="s">
        <v>25</v>
      </c>
      <c r="C15" s="3">
        <v>500</v>
      </c>
      <c r="D15" s="3">
        <v>550</v>
      </c>
      <c r="E15" s="6"/>
      <c r="F15" s="15"/>
      <c r="G15" s="15"/>
      <c r="H15" s="15"/>
      <c r="I15" s="6"/>
    </row>
    <row r="16" ht="15.75" spans="1:13">
      <c r="A16" s="3">
        <v>15</v>
      </c>
      <c r="B16" s="4" t="s">
        <v>26</v>
      </c>
      <c r="C16" s="3">
        <v>700</v>
      </c>
      <c r="D16" s="3">
        <v>750</v>
      </c>
      <c r="E16" s="6"/>
      <c r="F16" s="2" t="s">
        <v>1</v>
      </c>
      <c r="G16" s="2" t="s">
        <v>2</v>
      </c>
      <c r="H16" s="2" t="s">
        <v>3</v>
      </c>
      <c r="I16" s="2" t="s">
        <v>4</v>
      </c>
      <c r="J16" s="2" t="s">
        <v>5</v>
      </c>
      <c r="K16" s="2" t="s">
        <v>6</v>
      </c>
      <c r="L16" s="2" t="s">
        <v>7</v>
      </c>
      <c r="M16" s="2" t="s">
        <v>8</v>
      </c>
    </row>
    <row r="17" spans="1:13">
      <c r="A17" s="3">
        <v>20</v>
      </c>
      <c r="B17" s="4" t="s">
        <v>27</v>
      </c>
      <c r="C17" s="3">
        <v>850</v>
      </c>
      <c r="D17" s="3">
        <v>900</v>
      </c>
      <c r="E17" s="6"/>
      <c r="F17" s="3">
        <v>1</v>
      </c>
      <c r="G17" s="4" t="s">
        <v>9</v>
      </c>
      <c r="H17" s="5" t="s">
        <v>26</v>
      </c>
      <c r="I17" s="5" t="s">
        <v>23</v>
      </c>
      <c r="J17" s="3">
        <v>45</v>
      </c>
      <c r="K17" s="5">
        <v>700</v>
      </c>
      <c r="L17" s="5">
        <v>35</v>
      </c>
      <c r="M17" s="5">
        <v>31500</v>
      </c>
    </row>
    <row r="18" spans="1:13">
      <c r="A18" s="3">
        <v>25</v>
      </c>
      <c r="B18" s="4" t="s">
        <v>28</v>
      </c>
      <c r="C18" s="3">
        <v>980</v>
      </c>
      <c r="D18" s="3">
        <v>1200</v>
      </c>
      <c r="E18" s="6"/>
      <c r="F18" s="3">
        <v>3</v>
      </c>
      <c r="G18" s="4" t="s">
        <v>11</v>
      </c>
      <c r="H18" s="5" t="s">
        <v>28</v>
      </c>
      <c r="I18" s="5" t="s">
        <v>23</v>
      </c>
      <c r="J18" s="3">
        <v>35</v>
      </c>
      <c r="K18" s="5">
        <v>980</v>
      </c>
      <c r="L18" s="5">
        <v>98</v>
      </c>
      <c r="M18" s="5">
        <v>34300</v>
      </c>
    </row>
    <row r="19" spans="1:9">
      <c r="A19" s="6"/>
      <c r="B19" s="6"/>
      <c r="C19" s="6"/>
      <c r="D19" s="6"/>
      <c r="E19" s="6"/>
      <c r="F19" s="6"/>
      <c r="G19" s="15"/>
      <c r="H19" s="15"/>
      <c r="I19" s="6"/>
    </row>
    <row r="20" spans="1:9">
      <c r="A20" s="17" t="s">
        <v>29</v>
      </c>
      <c r="B20" s="15"/>
      <c r="C20" s="15"/>
      <c r="D20" s="15"/>
      <c r="E20" s="15"/>
      <c r="F20" s="15"/>
      <c r="G20" s="15"/>
      <c r="H20" s="15"/>
      <c r="I20" s="6"/>
    </row>
    <row r="21" spans="1:9">
      <c r="A21" s="18" t="s">
        <v>30</v>
      </c>
      <c r="B21" s="15"/>
      <c r="C21" s="15"/>
      <c r="D21" s="15"/>
      <c r="E21" s="15"/>
      <c r="F21" s="15"/>
      <c r="G21" s="15"/>
      <c r="H21" s="15"/>
      <c r="I21" s="6"/>
    </row>
    <row r="22" spans="1:9">
      <c r="A22" s="18" t="s">
        <v>31</v>
      </c>
      <c r="B22" s="15"/>
      <c r="C22" s="15"/>
      <c r="D22" s="15"/>
      <c r="E22" s="15"/>
      <c r="F22" s="15"/>
      <c r="G22" s="15"/>
      <c r="H22" s="15"/>
      <c r="I22" s="6"/>
    </row>
    <row r="23" spans="1:9">
      <c r="A23" s="17" t="s">
        <v>32</v>
      </c>
      <c r="B23" s="15"/>
      <c r="C23" s="15"/>
      <c r="D23" s="15"/>
      <c r="E23" s="15"/>
      <c r="F23" s="15"/>
      <c r="G23" s="15"/>
      <c r="H23" s="15"/>
      <c r="I23" s="6"/>
    </row>
    <row r="24" spans="1:9">
      <c r="A24" s="19" t="s">
        <v>33</v>
      </c>
      <c r="B24" s="15"/>
      <c r="C24" s="15"/>
      <c r="D24" s="15"/>
      <c r="E24" s="15"/>
      <c r="F24" s="15"/>
      <c r="G24" s="15"/>
      <c r="H24" s="15"/>
      <c r="I24" s="6"/>
    </row>
    <row r="25" spans="1:9">
      <c r="A25" s="19" t="s">
        <v>34</v>
      </c>
      <c r="B25" s="15"/>
      <c r="C25" s="15"/>
      <c r="D25" s="15"/>
      <c r="E25" s="15"/>
      <c r="F25" s="15"/>
      <c r="G25" s="15"/>
      <c r="H25" s="15"/>
      <c r="I25" s="6"/>
    </row>
    <row r="26" spans="1:9">
      <c r="A26" s="20" t="s">
        <v>35</v>
      </c>
      <c r="B26" s="15"/>
      <c r="C26" s="15"/>
      <c r="D26" s="15"/>
      <c r="E26" s="15"/>
      <c r="F26" s="15"/>
      <c r="G26" s="15"/>
      <c r="H26" s="15"/>
      <c r="I26" s="6"/>
    </row>
    <row r="27" spans="1:9">
      <c r="A27" s="20" t="s">
        <v>36</v>
      </c>
      <c r="B27" s="15"/>
      <c r="C27" s="15"/>
      <c r="D27" s="15"/>
      <c r="E27" s="15"/>
      <c r="F27" s="15"/>
      <c r="G27" s="15"/>
      <c r="H27" s="15"/>
      <c r="I27" s="6"/>
    </row>
    <row r="28" spans="1:9">
      <c r="A28" s="20" t="s">
        <v>37</v>
      </c>
      <c r="B28" s="15"/>
      <c r="C28" s="15"/>
      <c r="D28" s="15"/>
      <c r="E28" s="15"/>
      <c r="F28" s="15"/>
      <c r="G28" s="15"/>
      <c r="H28" s="15"/>
      <c r="I28" s="6"/>
    </row>
    <row r="29" spans="1:9">
      <c r="A29" s="19" t="s">
        <v>38</v>
      </c>
      <c r="B29" s="15"/>
      <c r="C29" s="15"/>
      <c r="D29" s="15"/>
      <c r="E29" s="15"/>
      <c r="F29" s="15"/>
      <c r="G29" s="15"/>
      <c r="H29" s="15"/>
      <c r="I29" s="6"/>
    </row>
    <row r="30" spans="1:9">
      <c r="A30" s="21" t="s">
        <v>39</v>
      </c>
      <c r="B30" s="15"/>
      <c r="C30" s="15"/>
      <c r="D30" s="15"/>
      <c r="E30" s="15"/>
      <c r="F30" s="15"/>
      <c r="G30" s="15"/>
      <c r="H30" s="15"/>
      <c r="I30" s="6"/>
    </row>
    <row r="31" spans="1:9">
      <c r="A31" s="21" t="s">
        <v>40</v>
      </c>
      <c r="B31" s="15"/>
      <c r="C31" s="15"/>
      <c r="D31" s="15"/>
      <c r="E31" s="15"/>
      <c r="F31" s="15"/>
      <c r="G31" s="15"/>
      <c r="H31" s="15"/>
      <c r="I31" s="6"/>
    </row>
    <row r="32" spans="1:9">
      <c r="A32" s="21" t="s">
        <v>41</v>
      </c>
      <c r="B32" s="15"/>
      <c r="C32" s="15"/>
      <c r="D32" s="15"/>
      <c r="E32" s="15"/>
      <c r="F32" s="15"/>
      <c r="G32" s="15"/>
      <c r="H32" s="15"/>
      <c r="I32" s="6"/>
    </row>
    <row r="33" spans="1:9">
      <c r="A33" s="21" t="s">
        <v>42</v>
      </c>
      <c r="B33" s="15"/>
      <c r="C33" s="15"/>
      <c r="D33" s="15"/>
      <c r="E33" s="15"/>
      <c r="F33" s="15"/>
      <c r="G33" s="15"/>
      <c r="H33" s="15"/>
      <c r="I33" s="6"/>
    </row>
    <row r="34" spans="1:9">
      <c r="A34" s="21"/>
      <c r="B34" s="15"/>
      <c r="C34" s="15"/>
      <c r="D34" s="15"/>
      <c r="E34" s="15"/>
      <c r="F34" s="15"/>
      <c r="G34" s="15"/>
      <c r="H34" s="15"/>
      <c r="I34" s="6"/>
    </row>
    <row r="35" spans="1:9">
      <c r="A35" s="22"/>
      <c r="B35" s="23"/>
      <c r="C35" s="24"/>
      <c r="D35" s="24"/>
      <c r="E35" s="22"/>
      <c r="F35" s="24"/>
      <c r="G35" s="24"/>
      <c r="H35" s="24"/>
      <c r="I35" s="6"/>
    </row>
  </sheetData>
  <sortState ref="A3:H10">
    <sortCondition ref="E3:E10" descending="1"/>
    <sortCondition ref="F3:F10"/>
  </sortState>
  <mergeCells count="6">
    <mergeCell ref="A1:H1"/>
    <mergeCell ref="A12:D12"/>
    <mergeCell ref="F12:H12"/>
    <mergeCell ref="C13:D13"/>
    <mergeCell ref="A13:A14"/>
    <mergeCell ref="B13:B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zoomScale="175" zoomScaleNormal="175" workbookViewId="0">
      <selection activeCell="C38" sqref="C38"/>
    </sheetView>
  </sheetViews>
  <sheetFormatPr defaultColWidth="9.14285714285714" defaultRowHeight="15"/>
  <cols>
    <col min="2" max="2" width="14.1428571428571" customWidth="1"/>
    <col min="3" max="6" width="14.7142857142857" customWidth="1"/>
    <col min="7" max="7" width="11.5714285714286" customWidth="1"/>
    <col min="8" max="8" width="16.2857142857143" customWidth="1"/>
    <col min="10" max="10" width="12.1428571428571" customWidth="1"/>
  </cols>
  <sheetData>
    <row r="1" ht="18" spans="1:9">
      <c r="A1" s="1" t="s">
        <v>0</v>
      </c>
      <c r="B1" s="1"/>
      <c r="C1" s="1"/>
      <c r="D1" s="1"/>
      <c r="E1" s="1"/>
      <c r="F1" s="1"/>
      <c r="G1" s="1"/>
      <c r="H1" s="1"/>
      <c r="I1" s="6"/>
    </row>
    <row r="2" ht="15.75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6"/>
    </row>
    <row r="3" spans="1:9">
      <c r="A3" s="3">
        <v>1</v>
      </c>
      <c r="B3" s="4" t="s">
        <v>9</v>
      </c>
      <c r="C3" s="5" t="str">
        <f t="shared" ref="C3:C10" si="0">VLOOKUP(VALUE(MID(B3,3,2)),$A$15:$D$18,2,0)</f>
        <v>Gỗ loại 1m5</v>
      </c>
      <c r="D3" s="5" t="str">
        <f t="shared" ref="D3:D10" si="1">_xlfn.IFS(LEFT(B3,2)="ha","hoàng anh",LEFT(B3,2)="tm","tân mai",TRUE,"hàng nhập")</f>
        <v>hoàng anh</v>
      </c>
      <c r="E3" s="3">
        <v>45</v>
      </c>
      <c r="F3" s="5">
        <f t="shared" ref="F3:F10" si="2">VLOOKUP(VALUE(MID(B3,3,2)),$A$15:$D$18,IF(RIGHT(B3,1)="s",3,4),0)</f>
        <v>700</v>
      </c>
      <c r="G3" s="5">
        <f t="shared" ref="G3:G10" si="3">IF(VALUE(MID(B3,3,2))&lt;20,F3*5%,F3*10%)</f>
        <v>35</v>
      </c>
      <c r="H3" s="5">
        <f t="shared" ref="H3:H10" si="4">E3*F3-IF(AND(E3&gt;=20,RIGHT(B3,1)="l"),E3*F3*2%,0)</f>
        <v>31500</v>
      </c>
      <c r="I3" s="6"/>
    </row>
    <row r="4" spans="1:9">
      <c r="A4" s="3">
        <v>2</v>
      </c>
      <c r="B4" s="4" t="s">
        <v>10</v>
      </c>
      <c r="C4" s="5" t="str">
        <f t="shared" si="0"/>
        <v>Gỗ loại 2m0</v>
      </c>
      <c r="D4" s="5" t="str">
        <f t="shared" si="1"/>
        <v>hàng nhập</v>
      </c>
      <c r="E4" s="3">
        <v>45</v>
      </c>
      <c r="F4" s="5">
        <f t="shared" si="2"/>
        <v>850</v>
      </c>
      <c r="G4" s="5">
        <f t="shared" si="3"/>
        <v>85</v>
      </c>
      <c r="H4" s="5">
        <f t="shared" si="4"/>
        <v>38250</v>
      </c>
      <c r="I4" s="6"/>
    </row>
    <row r="5" spans="1:9">
      <c r="A5" s="3">
        <v>3</v>
      </c>
      <c r="B5" s="4" t="s">
        <v>11</v>
      </c>
      <c r="C5" s="5" t="str">
        <f t="shared" si="0"/>
        <v>Gỗ loại 2m5</v>
      </c>
      <c r="D5" s="5" t="str">
        <f t="shared" si="1"/>
        <v>hoàng anh</v>
      </c>
      <c r="E5" s="3">
        <v>35</v>
      </c>
      <c r="F5" s="5">
        <f t="shared" si="2"/>
        <v>980</v>
      </c>
      <c r="G5" s="5">
        <f t="shared" si="3"/>
        <v>98</v>
      </c>
      <c r="H5" s="5">
        <f t="shared" si="4"/>
        <v>34300</v>
      </c>
      <c r="I5" s="6"/>
    </row>
    <row r="6" spans="1:9">
      <c r="A6" s="3">
        <v>4</v>
      </c>
      <c r="B6" s="4" t="s">
        <v>12</v>
      </c>
      <c r="C6" s="5" t="str">
        <f t="shared" si="0"/>
        <v>Gỗ loại 1m2</v>
      </c>
      <c r="D6" s="5" t="str">
        <f t="shared" si="1"/>
        <v>hàng nhập</v>
      </c>
      <c r="E6" s="3">
        <v>30</v>
      </c>
      <c r="F6" s="5">
        <f t="shared" si="2"/>
        <v>500</v>
      </c>
      <c r="G6" s="5">
        <f t="shared" si="3"/>
        <v>25</v>
      </c>
      <c r="H6" s="5">
        <f t="shared" si="4"/>
        <v>15000</v>
      </c>
      <c r="I6" s="6"/>
    </row>
    <row r="7" spans="1:9">
      <c r="A7" s="3">
        <v>5</v>
      </c>
      <c r="B7" s="4" t="s">
        <v>13</v>
      </c>
      <c r="C7" s="5" t="str">
        <f t="shared" si="0"/>
        <v>Gỗ loại 1m5</v>
      </c>
      <c r="D7" s="5" t="str">
        <f t="shared" si="1"/>
        <v>tân mai</v>
      </c>
      <c r="E7" s="3">
        <v>25</v>
      </c>
      <c r="F7" s="5">
        <f t="shared" si="2"/>
        <v>750</v>
      </c>
      <c r="G7" s="5">
        <f t="shared" si="3"/>
        <v>37.5</v>
      </c>
      <c r="H7" s="5">
        <f t="shared" si="4"/>
        <v>18375</v>
      </c>
      <c r="I7" s="6"/>
    </row>
    <row r="8" spans="1:9">
      <c r="A8" s="3">
        <v>6</v>
      </c>
      <c r="B8" s="4" t="s">
        <v>14</v>
      </c>
      <c r="C8" s="5" t="str">
        <f t="shared" si="0"/>
        <v>Gỗ loại 1m2</v>
      </c>
      <c r="D8" s="5" t="str">
        <f t="shared" si="1"/>
        <v>tân mai</v>
      </c>
      <c r="E8" s="3">
        <v>20</v>
      </c>
      <c r="F8" s="5">
        <f t="shared" si="2"/>
        <v>550</v>
      </c>
      <c r="G8" s="5">
        <f t="shared" si="3"/>
        <v>27.5</v>
      </c>
      <c r="H8" s="5">
        <f t="shared" si="4"/>
        <v>10780</v>
      </c>
      <c r="I8" s="6"/>
    </row>
    <row r="9" spans="1:9">
      <c r="A9" s="3">
        <v>7</v>
      </c>
      <c r="B9" s="4" t="s">
        <v>15</v>
      </c>
      <c r="C9" s="5" t="str">
        <f t="shared" si="0"/>
        <v>Gỗ loại 2m0</v>
      </c>
      <c r="D9" s="5" t="str">
        <f t="shared" si="1"/>
        <v>hoàng anh</v>
      </c>
      <c r="E9" s="3">
        <v>16</v>
      </c>
      <c r="F9" s="5">
        <f t="shared" si="2"/>
        <v>900</v>
      </c>
      <c r="G9" s="5">
        <f t="shared" si="3"/>
        <v>90</v>
      </c>
      <c r="H9" s="5">
        <f t="shared" si="4"/>
        <v>14400</v>
      </c>
      <c r="I9" s="6"/>
    </row>
    <row r="10" spans="1:9">
      <c r="A10" s="3">
        <v>8</v>
      </c>
      <c r="B10" s="4" t="s">
        <v>16</v>
      </c>
      <c r="C10" s="5" t="str">
        <f t="shared" si="0"/>
        <v>Gỗ loại 2m5</v>
      </c>
      <c r="D10" s="5" t="str">
        <f t="shared" si="1"/>
        <v>tân mai</v>
      </c>
      <c r="E10" s="3">
        <v>12</v>
      </c>
      <c r="F10" s="5">
        <f t="shared" si="2"/>
        <v>1200</v>
      </c>
      <c r="G10" s="5">
        <f t="shared" si="3"/>
        <v>120</v>
      </c>
      <c r="H10" s="5">
        <f t="shared" si="4"/>
        <v>14400</v>
      </c>
      <c r="I10" s="6"/>
    </row>
    <row r="11" spans="1:9">
      <c r="A11" s="6"/>
      <c r="B11" s="6"/>
      <c r="C11" s="6"/>
      <c r="D11" s="6"/>
      <c r="E11" s="6"/>
      <c r="F11" s="6"/>
      <c r="G11" s="6"/>
      <c r="H11" s="6"/>
      <c r="I11" s="6"/>
    </row>
    <row r="12" ht="15.75" spans="1:9">
      <c r="A12" s="7" t="s">
        <v>17</v>
      </c>
      <c r="B12" s="8"/>
      <c r="C12" s="8"/>
      <c r="D12" s="8"/>
      <c r="E12" s="6"/>
      <c r="F12" s="9"/>
      <c r="G12" s="9"/>
      <c r="H12" s="9"/>
      <c r="I12" s="6"/>
    </row>
    <row r="13" ht="15.75" spans="1:9">
      <c r="A13" s="10" t="s">
        <v>18</v>
      </c>
      <c r="B13" s="11" t="s">
        <v>19</v>
      </c>
      <c r="C13" s="12" t="s">
        <v>20</v>
      </c>
      <c r="D13" s="12"/>
      <c r="E13" s="6"/>
      <c r="G13" s="2" t="s">
        <v>2</v>
      </c>
      <c r="H13" s="13" t="s">
        <v>4</v>
      </c>
      <c r="I13" s="6"/>
    </row>
    <row r="14" spans="1:9">
      <c r="A14" s="14"/>
      <c r="B14" s="14"/>
      <c r="C14" s="4" t="s">
        <v>21</v>
      </c>
      <c r="D14" s="4" t="s">
        <v>22</v>
      </c>
      <c r="E14" s="6"/>
      <c r="G14" s="4" t="s">
        <v>24</v>
      </c>
      <c r="H14" s="13" t="s">
        <v>23</v>
      </c>
      <c r="I14" s="6"/>
    </row>
    <row r="15" spans="1:9">
      <c r="A15" s="3">
        <v>12</v>
      </c>
      <c r="B15" s="4" t="s">
        <v>25</v>
      </c>
      <c r="C15" s="3">
        <v>500</v>
      </c>
      <c r="D15" s="3">
        <v>550</v>
      </c>
      <c r="E15" s="6"/>
      <c r="F15" s="15"/>
      <c r="G15" s="16"/>
      <c r="H15" s="16"/>
      <c r="I15" s="6"/>
    </row>
    <row r="16" ht="15.75" spans="1:14">
      <c r="A16" s="3">
        <v>15</v>
      </c>
      <c r="B16" s="4" t="s">
        <v>26</v>
      </c>
      <c r="C16" s="3">
        <v>700</v>
      </c>
      <c r="D16" s="3">
        <v>750</v>
      </c>
      <c r="E16" s="6"/>
      <c r="F16" s="15"/>
      <c r="G16" s="2" t="s">
        <v>1</v>
      </c>
      <c r="H16" s="2" t="s">
        <v>2</v>
      </c>
      <c r="I16" s="2" t="s">
        <v>3</v>
      </c>
      <c r="J16" s="2" t="s">
        <v>4</v>
      </c>
      <c r="K16" s="2" t="s">
        <v>5</v>
      </c>
      <c r="L16" s="2" t="s">
        <v>6</v>
      </c>
      <c r="M16" s="2" t="s">
        <v>7</v>
      </c>
      <c r="N16" s="2" t="s">
        <v>8</v>
      </c>
    </row>
    <row r="17" spans="1:14">
      <c r="A17" s="3">
        <v>20</v>
      </c>
      <c r="B17" s="4" t="s">
        <v>27</v>
      </c>
      <c r="C17" s="3">
        <v>850</v>
      </c>
      <c r="D17" s="3">
        <v>900</v>
      </c>
      <c r="E17" s="6"/>
      <c r="F17" s="15"/>
      <c r="G17" s="3">
        <v>1</v>
      </c>
      <c r="H17" s="4" t="s">
        <v>9</v>
      </c>
      <c r="I17" s="5" t="s">
        <v>26</v>
      </c>
      <c r="J17" s="5" t="s">
        <v>23</v>
      </c>
      <c r="K17" s="3">
        <v>45</v>
      </c>
      <c r="L17" s="5">
        <v>700</v>
      </c>
      <c r="M17" s="5">
        <v>35</v>
      </c>
      <c r="N17" s="5">
        <v>31500</v>
      </c>
    </row>
    <row r="18" spans="1:14">
      <c r="A18" s="3">
        <v>25</v>
      </c>
      <c r="B18" s="4" t="s">
        <v>28</v>
      </c>
      <c r="C18" s="3">
        <v>980</v>
      </c>
      <c r="D18" s="3">
        <v>1200</v>
      </c>
      <c r="E18" s="6"/>
      <c r="F18" s="6"/>
      <c r="G18" s="3">
        <v>3</v>
      </c>
      <c r="H18" s="4" t="s">
        <v>11</v>
      </c>
      <c r="I18" s="5" t="s">
        <v>28</v>
      </c>
      <c r="J18" s="5" t="s">
        <v>23</v>
      </c>
      <c r="K18" s="3">
        <v>35</v>
      </c>
      <c r="L18" s="5">
        <v>980</v>
      </c>
      <c r="M18" s="5">
        <v>98</v>
      </c>
      <c r="N18" s="5">
        <v>34300</v>
      </c>
    </row>
    <row r="19" spans="1:9">
      <c r="A19" s="6"/>
      <c r="B19" s="6"/>
      <c r="C19" s="6"/>
      <c r="D19" s="6"/>
      <c r="E19" s="6"/>
      <c r="F19" s="6"/>
      <c r="G19" s="6"/>
      <c r="H19" s="6"/>
      <c r="I19" s="6"/>
    </row>
    <row r="20" spans="1:9">
      <c r="A20" s="17" t="s">
        <v>29</v>
      </c>
      <c r="B20" s="15"/>
      <c r="C20" s="15"/>
      <c r="D20" s="15"/>
      <c r="E20" s="15"/>
      <c r="F20" s="15"/>
      <c r="G20" s="15"/>
      <c r="H20" s="15"/>
      <c r="I20" s="6"/>
    </row>
    <row r="21" spans="1:9">
      <c r="A21" s="18" t="s">
        <v>30</v>
      </c>
      <c r="B21" s="15"/>
      <c r="C21" s="15"/>
      <c r="D21" s="15"/>
      <c r="E21" s="15"/>
      <c r="F21" s="15"/>
      <c r="G21" s="15"/>
      <c r="H21" s="15"/>
      <c r="I21" s="6"/>
    </row>
    <row r="22" spans="1:9">
      <c r="A22" s="18" t="s">
        <v>31</v>
      </c>
      <c r="B22" s="15"/>
      <c r="C22" s="15"/>
      <c r="D22" s="15"/>
      <c r="E22" s="15"/>
      <c r="F22" s="15"/>
      <c r="G22" s="15"/>
      <c r="H22" s="15"/>
      <c r="I22" s="6"/>
    </row>
    <row r="23" spans="1:9">
      <c r="A23" s="17" t="s">
        <v>32</v>
      </c>
      <c r="B23" s="15"/>
      <c r="C23" s="15"/>
      <c r="D23" s="15"/>
      <c r="E23" s="15"/>
      <c r="F23" s="15"/>
      <c r="G23" s="15"/>
      <c r="H23" s="15"/>
      <c r="I23" s="6"/>
    </row>
    <row r="24" spans="1:9">
      <c r="A24" s="19" t="s">
        <v>33</v>
      </c>
      <c r="B24" s="15"/>
      <c r="C24" s="15"/>
      <c r="D24" s="15"/>
      <c r="E24" s="15"/>
      <c r="F24" s="15"/>
      <c r="G24" s="15"/>
      <c r="H24" s="15"/>
      <c r="I24" s="6"/>
    </row>
    <row r="25" spans="1:9">
      <c r="A25" s="19" t="s">
        <v>34</v>
      </c>
      <c r="B25" s="15"/>
      <c r="C25" s="15"/>
      <c r="D25" s="15"/>
      <c r="E25" s="15"/>
      <c r="F25" s="15"/>
      <c r="G25" s="15"/>
      <c r="H25" s="15"/>
      <c r="I25" s="6"/>
    </row>
    <row r="26" spans="1:9">
      <c r="A26" s="20" t="s">
        <v>35</v>
      </c>
      <c r="B26" s="15"/>
      <c r="C26" s="15"/>
      <c r="D26" s="15"/>
      <c r="E26" s="15"/>
      <c r="F26" s="15"/>
      <c r="G26" s="15"/>
      <c r="H26" s="15"/>
      <c r="I26" s="6"/>
    </row>
    <row r="27" spans="1:9">
      <c r="A27" s="20" t="s">
        <v>36</v>
      </c>
      <c r="B27" s="15"/>
      <c r="C27" s="15"/>
      <c r="D27" s="15"/>
      <c r="E27" s="15"/>
      <c r="F27" s="15"/>
      <c r="G27" s="15"/>
      <c r="H27" s="15"/>
      <c r="I27" s="6"/>
    </row>
    <row r="28" spans="1:9">
      <c r="A28" s="20" t="s">
        <v>37</v>
      </c>
      <c r="B28" s="15"/>
      <c r="C28" s="15"/>
      <c r="D28" s="15"/>
      <c r="E28" s="15"/>
      <c r="F28" s="15"/>
      <c r="G28" s="15"/>
      <c r="H28" s="15"/>
      <c r="I28" s="6"/>
    </row>
    <row r="29" spans="1:9">
      <c r="A29" s="19" t="s">
        <v>38</v>
      </c>
      <c r="B29" s="15"/>
      <c r="C29" s="15"/>
      <c r="D29" s="15"/>
      <c r="E29" s="15"/>
      <c r="F29" s="15"/>
      <c r="G29" s="15"/>
      <c r="H29" s="15"/>
      <c r="I29" s="6"/>
    </row>
    <row r="30" spans="1:9">
      <c r="A30" s="21" t="s">
        <v>39</v>
      </c>
      <c r="B30" s="15"/>
      <c r="C30" s="15"/>
      <c r="D30" s="15"/>
      <c r="E30" s="15"/>
      <c r="F30" s="15"/>
      <c r="G30" s="15"/>
      <c r="H30" s="15"/>
      <c r="I30" s="6"/>
    </row>
    <row r="31" spans="1:9">
      <c r="A31" s="21" t="s">
        <v>40</v>
      </c>
      <c r="B31" s="15"/>
      <c r="C31" s="15"/>
      <c r="D31" s="15"/>
      <c r="E31" s="15"/>
      <c r="F31" s="15"/>
      <c r="G31" s="15"/>
      <c r="H31" s="15"/>
      <c r="I31" s="6"/>
    </row>
    <row r="32" spans="1:9">
      <c r="A32" s="21" t="s">
        <v>41</v>
      </c>
      <c r="B32" s="15"/>
      <c r="C32" s="15"/>
      <c r="D32" s="15"/>
      <c r="E32" s="15"/>
      <c r="F32" s="15"/>
      <c r="G32" s="15"/>
      <c r="H32" s="15"/>
      <c r="I32" s="6"/>
    </row>
    <row r="33" spans="1:9">
      <c r="A33" s="21" t="s">
        <v>42</v>
      </c>
      <c r="B33" s="15"/>
      <c r="C33" s="15"/>
      <c r="D33" s="15"/>
      <c r="E33" s="15"/>
      <c r="F33" s="15"/>
      <c r="G33" s="15"/>
      <c r="H33" s="15"/>
      <c r="I33" s="6"/>
    </row>
    <row r="34" spans="1:9">
      <c r="A34" s="21"/>
      <c r="B34" s="15"/>
      <c r="C34" s="15"/>
      <c r="D34" s="15"/>
      <c r="E34" s="15"/>
      <c r="F34" s="15"/>
      <c r="G34" s="15"/>
      <c r="H34" s="15"/>
      <c r="I34" s="6"/>
    </row>
    <row r="35" spans="1:9">
      <c r="A35" s="22"/>
      <c r="B35" s="23"/>
      <c r="C35" s="24"/>
      <c r="D35" s="24"/>
      <c r="E35" s="22"/>
      <c r="F35" s="24"/>
      <c r="G35" s="24"/>
      <c r="H35" s="24"/>
      <c r="I35" s="6"/>
    </row>
  </sheetData>
  <mergeCells count="6">
    <mergeCell ref="A1:H1"/>
    <mergeCell ref="A12:D12"/>
    <mergeCell ref="F12:H12"/>
    <mergeCell ref="C13:D13"/>
    <mergeCell ref="A13:A14"/>
    <mergeCell ref="B13:B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2024-11-11T14:43:00Z</dcterms:created>
  <dcterms:modified xsi:type="dcterms:W3CDTF">2024-11-14T14:13:13Z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731318F2DD2A4052BF4B5BC04913A708_12</vt:lpwstr>
  </property>
  <property fmtid="{D5CDD505-2E9C-101B-9397-08002B2CF9AE}" pid="3" name="KSOProductBuildVer">
    <vt:lpwstr>1033-12.2.0.18607</vt:lpwstr>
  </property>
</Properties>
</file>