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3" sheetId="10" r:id="rId1"/>
    <sheet name="Sheet3 (2)" sheetId="12" r:id="rId2"/>
    <sheet name="lộ trình" sheetId="13" r:id="rId3"/>
  </sheets>
  <definedNames>
    <definedName name="_xlnm._FilterDatabase" localSheetId="0" hidden="1">Sheet3!$A$3:$I$12</definedName>
    <definedName name="_xlnm.Criteria" localSheetId="0">Sheet3!$L$3:$M$5</definedName>
    <definedName name="_xlnm.Extract" localSheetId="0">Sheet3!$L$7</definedName>
    <definedName name="_xlnm._FilterDatabase" localSheetId="1" hidden="1">'Sheet3 (2)'!$A$3:$I$12</definedName>
    <definedName name="_xlnm.Criteria" localSheetId="1">'Sheet3 (2)'!$L$3:$M$5</definedName>
    <definedName name="_xlnm.Extract" localSheetId="1">'Sheet3 (2)'!$L$7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<sst xmlns="http://schemas.openxmlformats.org/spreadsheetml/2006/main" count="172" uniqueCount="49">
  <si>
    <t>BAÛNG CÖÔÙC PHÍ VAÄN CHUYEÅN</t>
  </si>
  <si>
    <t>SOÁ XE</t>
  </si>
  <si>
    <t>SL</t>
  </si>
  <si>
    <t>LOÄ TRÌNH</t>
  </si>
  <si>
    <t>ÑÔN
 GIAÙ</t>
  </si>
  <si>
    <t>CÖÔÙC
 PHÍ</t>
  </si>
  <si>
    <t>NGAØY 
ÑI</t>
  </si>
  <si>
    <t>NGAØY 
ÑEÀN</t>
  </si>
  <si>
    <t>T.GIAN
TH</t>
  </si>
  <si>
    <t>THÖÔÛNG</t>
  </si>
  <si>
    <t>GIÁ THÊM</t>
  </si>
  <si>
    <t>50-2923</t>
  </si>
  <si>
    <t>PLEIKU</t>
  </si>
  <si>
    <t>HAØ NOÄI</t>
  </si>
  <si>
    <t>&gt;=5</t>
  </si>
  <si>
    <t>52-1988</t>
  </si>
  <si>
    <t>QUI NHÔN</t>
  </si>
  <si>
    <t>NHA TRANG</t>
  </si>
  <si>
    <t>50-1234</t>
  </si>
  <si>
    <t>50-2989</t>
  </si>
  <si>
    <t>51-7939</t>
  </si>
  <si>
    <t>52-2222</t>
  </si>
  <si>
    <t>51-0789</t>
  </si>
  <si>
    <t>LAØO</t>
  </si>
  <si>
    <t>50-3345</t>
  </si>
  <si>
    <t>52-9999</t>
  </si>
  <si>
    <t>CAMPUCHIA</t>
  </si>
  <si>
    <t>BAÛNG 1</t>
  </si>
  <si>
    <t>BAÛNG 2</t>
  </si>
  <si>
    <t>(ñôn giaù vaø t.gian qui ñònh)</t>
  </si>
  <si>
    <t>(qui ñònh troïng taûi)</t>
  </si>
  <si>
    <t>TUYEÁN ÑÖÔØNG</t>
  </si>
  <si>
    <t>ÑÔN GIAÙ</t>
  </si>
  <si>
    <t>THÔØI GIAN</t>
  </si>
  <si>
    <t>TROÏNG TAÛI</t>
  </si>
  <si>
    <t>BAÛNG 3</t>
  </si>
  <si>
    <t>GIAÙ THEÂM</t>
  </si>
  <si>
    <t>1.Tính ñôn giaù</t>
  </si>
  <si>
    <r>
      <rPr>
        <b/>
        <sz val="12"/>
        <rFont val="VNI-Times"/>
        <charset val="0"/>
      </rPr>
      <t>2. Cöôùc phí =ñôn giaù* soá löôïng. N</t>
    </r>
    <r>
      <rPr>
        <sz val="12"/>
        <rFont val="VNI-Times"/>
        <charset val="0"/>
      </rPr>
      <t>eáu sl chôû ít hôn troïng taûi qui ñònh trong baûng 2 thì</t>
    </r>
  </si>
  <si>
    <t>taêng 5% cöôùc phí</t>
  </si>
  <si>
    <r>
      <rPr>
        <sz val="12"/>
        <rFont val="VNI-Times"/>
        <charset val="0"/>
      </rPr>
      <t xml:space="preserve">3. </t>
    </r>
    <r>
      <rPr>
        <b/>
        <sz val="12"/>
        <rFont val="VNI-Times"/>
        <charset val="0"/>
      </rPr>
      <t>Thôøi gian thöïc hieän</t>
    </r>
    <r>
      <rPr>
        <sz val="12"/>
        <rFont val="VNI-Times"/>
        <charset val="0"/>
      </rPr>
      <t xml:space="preserve">(T.GIANG TH)=ngaøy ñeán - ngaøy ñi, trong tröôøng hôïp ñeán </t>
    </r>
  </si>
  <si>
    <t>vaø ñi trong cuøng 1 ngaøy thì t.gian thöïc hieän tính laø 1</t>
  </si>
  <si>
    <r>
      <rPr>
        <sz val="10"/>
        <rFont val="VNI-Times"/>
        <charset val="0"/>
      </rPr>
      <t>4.</t>
    </r>
    <r>
      <rPr>
        <b/>
        <sz val="12"/>
        <rFont val="VNI-Times"/>
        <charset val="0"/>
      </rPr>
      <t xml:space="preserve"> Thöôûng</t>
    </r>
    <r>
      <rPr>
        <sz val="10"/>
        <rFont val="VNI-Times"/>
        <charset val="0"/>
      </rPr>
      <t xml:space="preserve"> : neáu tgian thöïc hieän ít hôn t.gian qui ñònh (trong baûng 1) thöôûng</t>
    </r>
  </si>
  <si>
    <t>thì thöôûng laø 5% cöôùc phí ngöôïc laïi 0</t>
  </si>
  <si>
    <t>5.Trích ra loä trình laø Haø Noäi vaø Nha Trang maø coù soá löôïng töø 5 trôû leân</t>
  </si>
  <si>
    <t>sau ñoù sao cheùp qua sheet khaùc va ñaët teân laø loä trình</t>
  </si>
  <si>
    <t>6.Cheøn coät giaù theâm:khi SL&gt;=5 thì laáy ñôn giaù theâm (baûng 3) ngöôïc laïi laáy ñôn giaù ôû baûng 1</t>
  </si>
  <si>
    <t>giá thêm</t>
  </si>
  <si>
    <t>lộ trình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</si>
</sst>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theme="1"/>
      <name val="VNI-Times"/>
      <charset val="134"/>
    </font>
    <font>
      <b/>
      <sz val="12"/>
      <name val="VNI-Times"/>
      <charset val="0"/>
    </font>
    <font>
      <sz val="10"/>
      <name val="VNI-Times"/>
      <charset val="0"/>
    </font>
    <font>
      <sz val="10"/>
      <color rgb="FFFF0000"/>
      <name val="VNI-Times"/>
      <charset val="0"/>
    </font>
    <font>
      <sz val="12"/>
      <name val="VNI-Times"/>
      <charset val="0"/>
    </font>
    <font>
      <sz val="11"/>
      <color rgb="FFFF0000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58" fontId="3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2" xfId="0" applyBorder="1"/>
    <xf numFmtId="0" fontId="6" fillId="0" borderId="2" xfId="0" applyFont="1" applyBorder="1"/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abSelected="1" zoomScale="175" zoomScaleNormal="175" workbookViewId="0">
      <selection activeCell="J4" sqref="J4"/>
    </sheetView>
  </sheetViews>
  <sheetFormatPr defaultColWidth="9.14285714285714" defaultRowHeight="15"/>
  <cols>
    <col min="3" max="3" width="12.8571428571429" customWidth="1"/>
    <col min="6" max="6" width="17.4285714285714" customWidth="1"/>
    <col min="7" max="7" width="11.7142857142857" customWidth="1"/>
    <col min="13" max="13" width="12.4285714285714" customWidth="1"/>
    <col min="17" max="19" width="10.8571428571429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5"/>
      <c r="B2" s="5"/>
      <c r="C2" s="5"/>
      <c r="D2" s="5"/>
      <c r="E2" s="5"/>
      <c r="F2" s="5"/>
      <c r="G2" s="5"/>
      <c r="H2" s="5"/>
      <c r="I2" s="5"/>
    </row>
    <row r="3" ht="28.5" spans="1:13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21" t="s">
        <v>10</v>
      </c>
      <c r="L3" s="2" t="s">
        <v>3</v>
      </c>
      <c r="M3" t="s">
        <v>2</v>
      </c>
    </row>
    <row r="4" spans="1:13">
      <c r="A4" s="8" t="s">
        <v>11</v>
      </c>
      <c r="B4" s="8">
        <v>5</v>
      </c>
      <c r="C4" s="9" t="s">
        <v>12</v>
      </c>
      <c r="D4" s="10">
        <f>VLOOKUP(C4,$A$17:$C$22,2,0)</f>
        <v>10000</v>
      </c>
      <c r="E4" s="10">
        <f>D4*B4+IF(B4&lt;VLOOKUP(VALUE(LEFT(A4,2)),$F$17:$G$19,2,0),B4*D4*5%,0)</f>
        <v>50000</v>
      </c>
      <c r="F4" s="11">
        <v>35916</v>
      </c>
      <c r="G4" s="11">
        <v>35918</v>
      </c>
      <c r="H4" s="10">
        <f>IF(G4-F4=0,1,G4-F4)</f>
        <v>2</v>
      </c>
      <c r="I4" s="10">
        <f>IF(H4&lt;VLOOKUP(C4,$A$17:$C$22,3,0),B4*D4*5%,0)</f>
        <v>2500</v>
      </c>
      <c r="J4" s="22">
        <f>IF(B4&gt;=5,HLOOKUP(VALUE(LEFT(A4,2)),$F$22:$H$23,2,0),VLOOKUP(C4,$A$17:$C$22,2,0))</f>
        <v>500</v>
      </c>
      <c r="L4" s="9" t="s">
        <v>13</v>
      </c>
      <c r="M4" t="s">
        <v>14</v>
      </c>
    </row>
    <row r="5" spans="1:13">
      <c r="A5" s="8" t="s">
        <v>15</v>
      </c>
      <c r="B5" s="8">
        <v>10</v>
      </c>
      <c r="C5" s="9" t="s">
        <v>16</v>
      </c>
      <c r="D5" s="10">
        <f t="shared" ref="D5:D12" si="0">VLOOKUP(C5,$A$17:$C$22,2,0)</f>
        <v>5000</v>
      </c>
      <c r="E5" s="10">
        <f t="shared" ref="E5:E12" si="1">D5*B5+IF(B5&lt;VLOOKUP(VALUE(LEFT(A5,2)),$F$17:$G$19,2,0),B5*D5*5%,0)</f>
        <v>52500</v>
      </c>
      <c r="F5" s="11">
        <v>35919</v>
      </c>
      <c r="G5" s="11">
        <v>35919</v>
      </c>
      <c r="H5" s="10">
        <f t="shared" ref="H5:H12" si="2">IF(G5-F5=0,1,G5-F5)</f>
        <v>1</v>
      </c>
      <c r="I5" s="10">
        <f t="shared" ref="I5:I12" si="3">IF(H5&lt;VLOOKUP(C5,$A$17:$C$22,3,0),B5*D5*5%,0)</f>
        <v>2500</v>
      </c>
      <c r="J5" s="22">
        <f t="shared" ref="J5:J12" si="4">IF(B5&gt;=5,HLOOKUP(VALUE(LEFT(A5,2)),$F$22:$H$23,2,0),VLOOKUP(C5,$A$17:$C$22,2,0))</f>
        <v>700</v>
      </c>
      <c r="L5" t="s">
        <v>17</v>
      </c>
      <c r="M5" t="s">
        <v>14</v>
      </c>
    </row>
    <row r="6" spans="1:10">
      <c r="A6" s="8" t="s">
        <v>18</v>
      </c>
      <c r="B6" s="8">
        <v>2</v>
      </c>
      <c r="C6" s="9" t="s">
        <v>17</v>
      </c>
      <c r="D6" s="10">
        <f t="shared" si="0"/>
        <v>4000</v>
      </c>
      <c r="E6" s="10">
        <f t="shared" si="1"/>
        <v>8400</v>
      </c>
      <c r="F6" s="11">
        <v>35918</v>
      </c>
      <c r="G6" s="11">
        <v>35920</v>
      </c>
      <c r="H6" s="10">
        <f t="shared" si="2"/>
        <v>2</v>
      </c>
      <c r="I6" s="10">
        <f t="shared" si="3"/>
        <v>400</v>
      </c>
      <c r="J6" s="22">
        <f t="shared" si="4"/>
        <v>4000</v>
      </c>
    </row>
    <row r="7" ht="28.5" spans="1:20">
      <c r="A7" s="8" t="s">
        <v>19</v>
      </c>
      <c r="B7" s="8">
        <v>3</v>
      </c>
      <c r="C7" s="9" t="s">
        <v>13</v>
      </c>
      <c r="D7" s="10">
        <f t="shared" si="0"/>
        <v>6000</v>
      </c>
      <c r="E7" s="10">
        <f t="shared" si="1"/>
        <v>18900</v>
      </c>
      <c r="F7" s="11">
        <v>35920</v>
      </c>
      <c r="G7" s="11">
        <v>35922</v>
      </c>
      <c r="H7" s="10">
        <f t="shared" si="2"/>
        <v>2</v>
      </c>
      <c r="I7" s="10">
        <f t="shared" si="3"/>
        <v>900</v>
      </c>
      <c r="J7" s="22">
        <f t="shared" si="4"/>
        <v>6000</v>
      </c>
      <c r="L7" s="6" t="s">
        <v>1</v>
      </c>
      <c r="M7" s="6" t="s">
        <v>2</v>
      </c>
      <c r="N7" s="6" t="s">
        <v>3</v>
      </c>
      <c r="O7" s="7" t="s">
        <v>4</v>
      </c>
      <c r="P7" s="7" t="s">
        <v>5</v>
      </c>
      <c r="Q7" s="7" t="s">
        <v>6</v>
      </c>
      <c r="R7" s="7" t="s">
        <v>7</v>
      </c>
      <c r="S7" s="7" t="s">
        <v>8</v>
      </c>
      <c r="T7" s="7" t="s">
        <v>9</v>
      </c>
    </row>
    <row r="8" ht="14" customHeight="1" spans="1:20">
      <c r="A8" s="8" t="s">
        <v>20</v>
      </c>
      <c r="B8" s="8">
        <v>6</v>
      </c>
      <c r="C8" s="9" t="s">
        <v>17</v>
      </c>
      <c r="D8" s="10">
        <f t="shared" si="0"/>
        <v>4000</v>
      </c>
      <c r="E8" s="10">
        <f t="shared" si="1"/>
        <v>25200</v>
      </c>
      <c r="F8" s="11">
        <v>35921</v>
      </c>
      <c r="G8" s="11">
        <v>35921</v>
      </c>
      <c r="H8" s="10">
        <f t="shared" si="2"/>
        <v>1</v>
      </c>
      <c r="I8" s="10">
        <f t="shared" si="3"/>
        <v>1200</v>
      </c>
      <c r="J8" s="22">
        <f t="shared" si="4"/>
        <v>600</v>
      </c>
      <c r="L8" s="8" t="s">
        <v>20</v>
      </c>
      <c r="M8" s="8">
        <v>6</v>
      </c>
      <c r="N8" s="9" t="s">
        <v>17</v>
      </c>
      <c r="O8" s="10">
        <v>4000</v>
      </c>
      <c r="P8" s="10">
        <v>25200</v>
      </c>
      <c r="Q8" s="11">
        <v>35921</v>
      </c>
      <c r="R8" s="11">
        <v>35921</v>
      </c>
      <c r="S8" s="10">
        <v>1</v>
      </c>
      <c r="T8" s="10">
        <v>1200</v>
      </c>
    </row>
    <row r="9" ht="14" customHeight="1" spans="1:20">
      <c r="A9" s="8" t="s">
        <v>21</v>
      </c>
      <c r="B9" s="8">
        <v>5</v>
      </c>
      <c r="C9" s="9" t="s">
        <v>13</v>
      </c>
      <c r="D9" s="10">
        <f t="shared" si="0"/>
        <v>6000</v>
      </c>
      <c r="E9" s="10">
        <f t="shared" si="1"/>
        <v>31500</v>
      </c>
      <c r="F9" s="11">
        <v>35925</v>
      </c>
      <c r="G9" s="11">
        <v>35931</v>
      </c>
      <c r="H9" s="10">
        <f t="shared" si="2"/>
        <v>6</v>
      </c>
      <c r="I9" s="10">
        <f t="shared" si="3"/>
        <v>0</v>
      </c>
      <c r="J9" s="22">
        <f t="shared" si="4"/>
        <v>700</v>
      </c>
      <c r="L9" s="8" t="s">
        <v>21</v>
      </c>
      <c r="M9" s="8">
        <v>5</v>
      </c>
      <c r="N9" s="9" t="s">
        <v>13</v>
      </c>
      <c r="O9" s="10">
        <v>6000</v>
      </c>
      <c r="P9" s="10">
        <v>31500</v>
      </c>
      <c r="Q9" s="11">
        <v>35925</v>
      </c>
      <c r="R9" s="11">
        <v>35931</v>
      </c>
      <c r="S9" s="10">
        <v>6</v>
      </c>
      <c r="T9" s="10">
        <v>0</v>
      </c>
    </row>
    <row r="10" spans="1:20">
      <c r="A10" s="8" t="s">
        <v>22</v>
      </c>
      <c r="B10" s="8">
        <v>10</v>
      </c>
      <c r="C10" s="9" t="s">
        <v>23</v>
      </c>
      <c r="D10" s="10">
        <f t="shared" si="0"/>
        <v>25000</v>
      </c>
      <c r="E10" s="10">
        <f t="shared" si="1"/>
        <v>250000</v>
      </c>
      <c r="F10" s="11">
        <v>35935</v>
      </c>
      <c r="G10" s="11">
        <v>35942</v>
      </c>
      <c r="H10" s="10">
        <f t="shared" si="2"/>
        <v>7</v>
      </c>
      <c r="I10" s="10">
        <f t="shared" si="3"/>
        <v>12500</v>
      </c>
      <c r="J10" s="22">
        <f t="shared" si="4"/>
        <v>600</v>
      </c>
      <c r="L10" s="8" t="s">
        <v>24</v>
      </c>
      <c r="M10" s="8">
        <v>5</v>
      </c>
      <c r="N10" s="9" t="s">
        <v>13</v>
      </c>
      <c r="O10" s="10">
        <v>6000</v>
      </c>
      <c r="P10" s="10">
        <v>30000</v>
      </c>
      <c r="Q10" s="11">
        <v>35936</v>
      </c>
      <c r="R10" s="11">
        <v>35946</v>
      </c>
      <c r="S10" s="10">
        <v>10</v>
      </c>
      <c r="T10" s="10">
        <v>0</v>
      </c>
    </row>
    <row r="11" spans="1:10">
      <c r="A11" s="8" t="s">
        <v>24</v>
      </c>
      <c r="B11" s="8">
        <v>5</v>
      </c>
      <c r="C11" s="9" t="s">
        <v>13</v>
      </c>
      <c r="D11" s="10">
        <f t="shared" si="0"/>
        <v>6000</v>
      </c>
      <c r="E11" s="10">
        <f t="shared" si="1"/>
        <v>30000</v>
      </c>
      <c r="F11" s="11">
        <v>35936</v>
      </c>
      <c r="G11" s="11">
        <v>35946</v>
      </c>
      <c r="H11" s="10">
        <f t="shared" si="2"/>
        <v>10</v>
      </c>
      <c r="I11" s="10">
        <f t="shared" si="3"/>
        <v>0</v>
      </c>
      <c r="J11" s="22">
        <f t="shared" si="4"/>
        <v>500</v>
      </c>
    </row>
    <row r="12" spans="1:10">
      <c r="A12" s="8" t="s">
        <v>25</v>
      </c>
      <c r="B12" s="8">
        <v>3</v>
      </c>
      <c r="C12" s="9" t="s">
        <v>26</v>
      </c>
      <c r="D12" s="10">
        <f t="shared" si="0"/>
        <v>20000</v>
      </c>
      <c r="E12" s="10">
        <f t="shared" si="1"/>
        <v>63000</v>
      </c>
      <c r="F12" s="11">
        <v>35937</v>
      </c>
      <c r="G12" s="11">
        <v>35941</v>
      </c>
      <c r="H12" s="10">
        <f t="shared" si="2"/>
        <v>4</v>
      </c>
      <c r="I12" s="10">
        <f t="shared" si="3"/>
        <v>3000</v>
      </c>
      <c r="J12" s="22">
        <f t="shared" si="4"/>
        <v>20000</v>
      </c>
    </row>
    <row r="13" spans="1:9">
      <c r="A13" s="12"/>
      <c r="B13" s="12"/>
      <c r="C13" s="12"/>
      <c r="D13" s="12"/>
      <c r="E13" s="12"/>
      <c r="F13" s="12"/>
      <c r="G13" s="12"/>
      <c r="H13" s="12"/>
      <c r="I13" s="12"/>
    </row>
    <row r="14" spans="1:9">
      <c r="A14" s="12" t="s">
        <v>27</v>
      </c>
      <c r="B14" s="12"/>
      <c r="C14" s="12"/>
      <c r="D14" s="12"/>
      <c r="E14" s="12"/>
      <c r="F14" s="12" t="s">
        <v>28</v>
      </c>
      <c r="G14" s="12"/>
      <c r="H14" s="12"/>
      <c r="I14" s="12"/>
    </row>
    <row r="15" spans="1:9">
      <c r="A15" s="12" t="s">
        <v>29</v>
      </c>
      <c r="B15" s="12"/>
      <c r="C15" s="12"/>
      <c r="D15" s="12"/>
      <c r="E15" s="12"/>
      <c r="F15" s="12" t="s">
        <v>30</v>
      </c>
      <c r="G15" s="12"/>
      <c r="H15" s="12"/>
      <c r="I15" s="12"/>
    </row>
    <row r="16" spans="1:9">
      <c r="A16" s="13" t="s">
        <v>31</v>
      </c>
      <c r="B16" s="13" t="s">
        <v>32</v>
      </c>
      <c r="C16" s="13" t="s">
        <v>33</v>
      </c>
      <c r="D16" s="12"/>
      <c r="E16" s="12"/>
      <c r="F16" s="13" t="s">
        <v>1</v>
      </c>
      <c r="G16" s="13" t="s">
        <v>34</v>
      </c>
      <c r="H16" s="12"/>
      <c r="I16" s="12"/>
    </row>
    <row r="17" spans="1:9">
      <c r="A17" s="13" t="s">
        <v>12</v>
      </c>
      <c r="B17" s="8">
        <v>10000</v>
      </c>
      <c r="C17" s="8">
        <v>5</v>
      </c>
      <c r="D17" s="12"/>
      <c r="E17" s="12"/>
      <c r="F17" s="8">
        <v>50</v>
      </c>
      <c r="G17" s="8">
        <v>4</v>
      </c>
      <c r="H17" s="12"/>
      <c r="I17" s="12"/>
    </row>
    <row r="18" spans="1:9">
      <c r="A18" s="13" t="s">
        <v>16</v>
      </c>
      <c r="B18" s="8">
        <v>5000</v>
      </c>
      <c r="C18" s="8">
        <v>7</v>
      </c>
      <c r="D18" s="12"/>
      <c r="E18" s="12"/>
      <c r="F18" s="8">
        <v>51</v>
      </c>
      <c r="G18" s="8">
        <v>8</v>
      </c>
      <c r="H18" s="12"/>
      <c r="I18" s="12"/>
    </row>
    <row r="19" spans="1:9">
      <c r="A19" s="13" t="s">
        <v>17</v>
      </c>
      <c r="B19" s="8">
        <v>4000</v>
      </c>
      <c r="C19" s="8">
        <v>3</v>
      </c>
      <c r="D19" s="12"/>
      <c r="E19" s="12"/>
      <c r="F19" s="8">
        <v>52</v>
      </c>
      <c r="G19" s="8">
        <v>12</v>
      </c>
      <c r="H19" s="12"/>
      <c r="I19" s="12"/>
    </row>
    <row r="20" spans="1:9">
      <c r="A20" s="13" t="s">
        <v>13</v>
      </c>
      <c r="B20" s="8">
        <v>6000</v>
      </c>
      <c r="C20" s="8">
        <v>4</v>
      </c>
      <c r="D20" s="12"/>
      <c r="E20" s="12"/>
      <c r="F20" s="12"/>
      <c r="G20" s="12"/>
      <c r="H20" s="12"/>
      <c r="I20" s="12"/>
    </row>
    <row r="21" spans="1:9">
      <c r="A21" s="13" t="s">
        <v>23</v>
      </c>
      <c r="B21" s="8">
        <v>25000</v>
      </c>
      <c r="C21" s="8">
        <v>8</v>
      </c>
      <c r="D21" s="12"/>
      <c r="E21" s="12"/>
      <c r="F21" s="12" t="s">
        <v>35</v>
      </c>
      <c r="G21" s="12"/>
      <c r="H21" s="12"/>
      <c r="I21" s="12"/>
    </row>
    <row r="22" spans="1:9">
      <c r="A22" s="13" t="s">
        <v>26</v>
      </c>
      <c r="B22" s="8">
        <v>20000</v>
      </c>
      <c r="C22" s="8">
        <v>6</v>
      </c>
      <c r="D22" s="12"/>
      <c r="E22" s="13" t="s">
        <v>1</v>
      </c>
      <c r="F22" s="8">
        <v>50</v>
      </c>
      <c r="G22" s="8">
        <v>51</v>
      </c>
      <c r="H22" s="8">
        <v>52</v>
      </c>
      <c r="I22" s="12"/>
    </row>
    <row r="23" spans="1:9">
      <c r="A23" s="12"/>
      <c r="B23" s="12"/>
      <c r="C23" s="12"/>
      <c r="D23" s="12"/>
      <c r="E23" s="13" t="s">
        <v>36</v>
      </c>
      <c r="F23" s="14">
        <v>500</v>
      </c>
      <c r="G23" s="14">
        <v>600</v>
      </c>
      <c r="H23" s="14">
        <v>700</v>
      </c>
      <c r="I23" s="12"/>
    </row>
    <row r="24" ht="18" spans="1:9">
      <c r="A24" s="15" t="s">
        <v>37</v>
      </c>
      <c r="B24" s="12"/>
      <c r="C24" s="12"/>
      <c r="D24" s="12"/>
      <c r="E24" s="12"/>
      <c r="F24" s="12"/>
      <c r="G24" s="12"/>
      <c r="H24" s="12"/>
      <c r="I24" s="12"/>
    </row>
    <row r="25" spans="1:9">
      <c r="A25" s="12" t="str">
        <f>LOWER("DÖÏA VAØO LOÄ TRÌNH TRA TRONG BAÛNG 1 LAÁY GIAÙ TRÒ TÖÔNG ÖÙNG")</f>
        <v>döïa vaøo loä trình tra trong baûng 1 laáy giaù trò töông öùng</v>
      </c>
      <c r="B25" s="12"/>
      <c r="C25" s="12"/>
      <c r="D25" s="12"/>
      <c r="E25" s="12"/>
      <c r="F25" s="12"/>
      <c r="G25" s="12"/>
      <c r="H25" s="12"/>
      <c r="I25" s="12"/>
    </row>
    <row r="26" ht="18" spans="1:9">
      <c r="A26" s="15" t="s">
        <v>38</v>
      </c>
      <c r="B26" s="12"/>
      <c r="C26" s="12"/>
      <c r="D26" s="12"/>
      <c r="E26" s="12"/>
      <c r="F26" s="12"/>
      <c r="G26" s="12"/>
      <c r="H26" s="12"/>
      <c r="I26" s="12"/>
    </row>
    <row r="27" spans="1:9">
      <c r="A27" s="12" t="s">
        <v>39</v>
      </c>
      <c r="B27" s="12"/>
      <c r="C27" s="12"/>
      <c r="D27" s="12"/>
      <c r="E27" s="12"/>
      <c r="F27" s="12"/>
      <c r="G27" s="12"/>
      <c r="H27" s="12"/>
      <c r="I27" s="12"/>
    </row>
    <row r="28" ht="18" spans="1:9">
      <c r="A28" s="16" t="s">
        <v>40</v>
      </c>
      <c r="B28" s="12"/>
      <c r="C28" s="12"/>
      <c r="D28" s="12"/>
      <c r="E28" s="12"/>
      <c r="F28" s="12"/>
      <c r="G28" s="12"/>
      <c r="H28" s="12"/>
      <c r="I28" s="12"/>
    </row>
    <row r="29" spans="1:9">
      <c r="A29" s="12" t="s">
        <v>41</v>
      </c>
      <c r="B29" s="12"/>
      <c r="C29" s="12"/>
      <c r="D29" s="12"/>
      <c r="E29" s="12"/>
      <c r="F29" s="12"/>
      <c r="G29" s="12"/>
      <c r="H29" s="12"/>
      <c r="I29" s="12"/>
    </row>
    <row r="30" ht="18" spans="1:9">
      <c r="A30" s="12" t="s">
        <v>42</v>
      </c>
      <c r="B30" s="12"/>
      <c r="C30" s="12"/>
      <c r="D30" s="12"/>
      <c r="E30" s="12"/>
      <c r="F30" s="12"/>
      <c r="G30" s="12"/>
      <c r="H30" s="12"/>
      <c r="I30" s="12"/>
    </row>
    <row r="31" spans="1:9">
      <c r="A31" s="12" t="s">
        <v>43</v>
      </c>
      <c r="B31" s="12"/>
      <c r="C31" s="12"/>
      <c r="D31" s="12"/>
      <c r="E31" s="12"/>
      <c r="F31" s="12"/>
      <c r="G31" s="12"/>
      <c r="H31" s="12"/>
      <c r="I31" s="12"/>
    </row>
    <row r="32" spans="1:9">
      <c r="A32" s="12" t="s">
        <v>44</v>
      </c>
      <c r="B32" s="12"/>
      <c r="C32" s="12"/>
      <c r="D32" s="12"/>
      <c r="E32" s="12"/>
      <c r="F32" s="12"/>
      <c r="G32" s="12"/>
      <c r="H32" s="12"/>
      <c r="I32" s="12"/>
    </row>
    <row r="33" spans="1:9">
      <c r="A33" s="12" t="s">
        <v>45</v>
      </c>
      <c r="B33" s="12"/>
      <c r="C33" s="12"/>
      <c r="D33" s="12"/>
      <c r="E33" s="12"/>
      <c r="F33" s="12"/>
      <c r="G33" s="12"/>
      <c r="H33" s="12"/>
      <c r="I33" s="12"/>
    </row>
    <row r="34" spans="1:9">
      <c r="A34" s="12" t="s">
        <v>46</v>
      </c>
      <c r="B34" s="12"/>
      <c r="C34" s="12"/>
      <c r="D34" s="12"/>
      <c r="E34" s="12"/>
      <c r="F34" s="12"/>
      <c r="G34" s="12"/>
      <c r="H34" s="12"/>
      <c r="I34" s="12"/>
    </row>
  </sheetData>
  <mergeCells count="1"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175" zoomScaleNormal="175" workbookViewId="0">
      <selection activeCell="D32" sqref="D32"/>
    </sheetView>
  </sheetViews>
  <sheetFormatPr defaultColWidth="9.14285714285714" defaultRowHeight="15"/>
  <cols>
    <col min="3" max="3" width="12.8571428571429" customWidth="1"/>
    <col min="6" max="6" width="17.4285714285714" customWidth="1"/>
    <col min="7" max="7" width="11.7142857142857" customWidth="1"/>
    <col min="12" max="12" width="12.4285714285714" customWidth="1"/>
    <col min="17" max="18" width="10.8571428571429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5"/>
      <c r="B2" s="5"/>
      <c r="C2" s="5"/>
      <c r="D2" s="5"/>
      <c r="E2" s="5"/>
      <c r="F2" s="5"/>
      <c r="G2" s="5"/>
      <c r="H2" s="5"/>
      <c r="I2" s="5"/>
    </row>
    <row r="3" ht="28.5" spans="1:13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17" t="s">
        <v>47</v>
      </c>
      <c r="L3" s="6" t="s">
        <v>3</v>
      </c>
      <c r="M3" t="s">
        <v>2</v>
      </c>
    </row>
    <row r="4" spans="1:13">
      <c r="A4" s="8" t="s">
        <v>11</v>
      </c>
      <c r="B4" s="8">
        <v>5</v>
      </c>
      <c r="C4" s="9" t="s">
        <v>12</v>
      </c>
      <c r="D4" s="10">
        <f t="shared" ref="D4:D12" si="0">VLOOKUP(C4,$A$17:$C$22,2,0)</f>
        <v>10000</v>
      </c>
      <c r="E4" s="10">
        <f t="shared" ref="E4:E12" si="1">B4*D4+IF(B4&lt;VLOOKUP(VALUE(LEFT(A4,2)),$F$17:$G$19,2,0),B4*D4*5%,0)</f>
        <v>50000</v>
      </c>
      <c r="F4" s="11">
        <v>35916</v>
      </c>
      <c r="G4" s="11">
        <v>35918</v>
      </c>
      <c r="H4" s="10">
        <f t="shared" ref="H4:H12" si="2">G4-F4+IF(G4=F4,1,0)</f>
        <v>2</v>
      </c>
      <c r="I4" s="10">
        <f t="shared" ref="I4:I12" si="3">IF(H4&lt;VLOOKUP(C4,$A$17:$C$22,3,0),E4*5%,0)</f>
        <v>2500</v>
      </c>
      <c r="J4" s="18">
        <f t="shared" ref="J4:J12" si="4">IF(B4&gt;=5,HLOOKUP(VALUE(LEFT(A4,2)),$F$22:$H$23,2,0),VLOOKUP(C4,$A$17:$C$22,2,0))</f>
        <v>500</v>
      </c>
      <c r="L4" s="9" t="s">
        <v>13</v>
      </c>
      <c r="M4" t="s">
        <v>14</v>
      </c>
    </row>
    <row r="5" spans="1:13">
      <c r="A5" s="8" t="s">
        <v>15</v>
      </c>
      <c r="B5" s="8">
        <v>10</v>
      </c>
      <c r="C5" s="9" t="s">
        <v>16</v>
      </c>
      <c r="D5" s="10">
        <f t="shared" si="0"/>
        <v>5000</v>
      </c>
      <c r="E5" s="10">
        <f t="shared" si="1"/>
        <v>52500</v>
      </c>
      <c r="F5" s="11">
        <v>35919</v>
      </c>
      <c r="G5" s="11">
        <v>35919</v>
      </c>
      <c r="H5" s="10">
        <f t="shared" si="2"/>
        <v>1</v>
      </c>
      <c r="I5" s="10">
        <f t="shared" si="3"/>
        <v>2625</v>
      </c>
      <c r="J5" s="18">
        <f t="shared" si="4"/>
        <v>700</v>
      </c>
      <c r="L5" s="9" t="s">
        <v>17</v>
      </c>
      <c r="M5" t="s">
        <v>14</v>
      </c>
    </row>
    <row r="6" spans="1:12">
      <c r="A6" s="8" t="s">
        <v>18</v>
      </c>
      <c r="B6" s="8">
        <v>2</v>
      </c>
      <c r="C6" s="9" t="s">
        <v>17</v>
      </c>
      <c r="D6" s="10">
        <f t="shared" si="0"/>
        <v>4000</v>
      </c>
      <c r="E6" s="10">
        <f t="shared" si="1"/>
        <v>8400</v>
      </c>
      <c r="F6" s="11">
        <v>35918</v>
      </c>
      <c r="G6" s="11">
        <v>35920</v>
      </c>
      <c r="H6" s="10">
        <f t="shared" si="2"/>
        <v>2</v>
      </c>
      <c r="I6" s="10">
        <f t="shared" si="3"/>
        <v>420</v>
      </c>
      <c r="J6" s="18">
        <f t="shared" si="4"/>
        <v>4000</v>
      </c>
      <c r="L6" s="17"/>
    </row>
    <row r="7" ht="28.5" spans="1:20">
      <c r="A7" s="8" t="s">
        <v>19</v>
      </c>
      <c r="B7" s="8">
        <v>3</v>
      </c>
      <c r="C7" s="9" t="s">
        <v>13</v>
      </c>
      <c r="D7" s="10">
        <f t="shared" si="0"/>
        <v>6000</v>
      </c>
      <c r="E7" s="10">
        <f t="shared" si="1"/>
        <v>18900</v>
      </c>
      <c r="F7" s="11">
        <v>35920</v>
      </c>
      <c r="G7" s="11">
        <v>35922</v>
      </c>
      <c r="H7" s="10">
        <f t="shared" si="2"/>
        <v>2</v>
      </c>
      <c r="I7" s="10">
        <f t="shared" si="3"/>
        <v>945</v>
      </c>
      <c r="J7" s="18">
        <f t="shared" si="4"/>
        <v>6000</v>
      </c>
      <c r="L7" s="6" t="s">
        <v>1</v>
      </c>
      <c r="M7" s="19" t="s">
        <v>2</v>
      </c>
      <c r="N7" s="6" t="s">
        <v>3</v>
      </c>
      <c r="O7" s="7" t="s">
        <v>4</v>
      </c>
      <c r="P7" s="7" t="s">
        <v>5</v>
      </c>
      <c r="Q7" s="7" t="s">
        <v>6</v>
      </c>
      <c r="R7" s="7" t="s">
        <v>7</v>
      </c>
      <c r="S7" s="7" t="s">
        <v>8</v>
      </c>
      <c r="T7" s="7" t="s">
        <v>9</v>
      </c>
    </row>
    <row r="8" spans="1:20">
      <c r="A8" s="8" t="s">
        <v>20</v>
      </c>
      <c r="B8" s="8">
        <v>6</v>
      </c>
      <c r="C8" s="9" t="s">
        <v>17</v>
      </c>
      <c r="D8" s="10">
        <f t="shared" si="0"/>
        <v>4000</v>
      </c>
      <c r="E8" s="10">
        <f t="shared" si="1"/>
        <v>25200</v>
      </c>
      <c r="F8" s="11">
        <v>35921</v>
      </c>
      <c r="G8" s="11">
        <v>35921</v>
      </c>
      <c r="H8" s="10">
        <f t="shared" si="2"/>
        <v>1</v>
      </c>
      <c r="I8" s="10">
        <f t="shared" si="3"/>
        <v>1260</v>
      </c>
      <c r="J8" s="18">
        <f t="shared" si="4"/>
        <v>600</v>
      </c>
      <c r="L8" s="8" t="s">
        <v>20</v>
      </c>
      <c r="M8" s="20">
        <v>6</v>
      </c>
      <c r="N8" s="9" t="s">
        <v>17</v>
      </c>
      <c r="O8" s="8">
        <v>4000</v>
      </c>
      <c r="P8" s="8">
        <v>25200</v>
      </c>
      <c r="Q8" s="11">
        <v>35921</v>
      </c>
      <c r="R8" s="11">
        <v>35921</v>
      </c>
      <c r="S8" s="8">
        <v>1</v>
      </c>
      <c r="T8" s="8">
        <v>1260</v>
      </c>
    </row>
    <row r="9" spans="1:20">
      <c r="A9" s="8" t="s">
        <v>21</v>
      </c>
      <c r="B9" s="8">
        <v>5</v>
      </c>
      <c r="C9" s="9" t="s">
        <v>13</v>
      </c>
      <c r="D9" s="10">
        <f t="shared" si="0"/>
        <v>6000</v>
      </c>
      <c r="E9" s="10">
        <f t="shared" si="1"/>
        <v>31500</v>
      </c>
      <c r="F9" s="11">
        <v>35925</v>
      </c>
      <c r="G9" s="11">
        <v>35931</v>
      </c>
      <c r="H9" s="10">
        <f t="shared" si="2"/>
        <v>6</v>
      </c>
      <c r="I9" s="10">
        <f t="shared" si="3"/>
        <v>0</v>
      </c>
      <c r="J9" s="18">
        <f t="shared" si="4"/>
        <v>700</v>
      </c>
      <c r="L9" s="8" t="s">
        <v>21</v>
      </c>
      <c r="M9" s="20">
        <v>5</v>
      </c>
      <c r="N9" s="9" t="s">
        <v>13</v>
      </c>
      <c r="O9" s="8">
        <v>6000</v>
      </c>
      <c r="P9" s="8">
        <v>31500</v>
      </c>
      <c r="Q9" s="11">
        <v>35925</v>
      </c>
      <c r="R9" s="11">
        <v>35931</v>
      </c>
      <c r="S9" s="8">
        <v>6</v>
      </c>
      <c r="T9" s="8">
        <v>0</v>
      </c>
    </row>
    <row r="10" spans="1:20">
      <c r="A10" s="8" t="s">
        <v>22</v>
      </c>
      <c r="B10" s="8">
        <v>10</v>
      </c>
      <c r="C10" s="9" t="s">
        <v>23</v>
      </c>
      <c r="D10" s="10">
        <f t="shared" si="0"/>
        <v>25000</v>
      </c>
      <c r="E10" s="10">
        <f t="shared" si="1"/>
        <v>250000</v>
      </c>
      <c r="F10" s="11">
        <v>35935</v>
      </c>
      <c r="G10" s="11">
        <v>35942</v>
      </c>
      <c r="H10" s="10">
        <f t="shared" si="2"/>
        <v>7</v>
      </c>
      <c r="I10" s="10">
        <f t="shared" si="3"/>
        <v>12500</v>
      </c>
      <c r="J10" s="18">
        <f t="shared" si="4"/>
        <v>600</v>
      </c>
      <c r="L10" s="8" t="s">
        <v>24</v>
      </c>
      <c r="M10" s="20">
        <v>5</v>
      </c>
      <c r="N10" s="9" t="s">
        <v>13</v>
      </c>
      <c r="O10" s="8">
        <v>6000</v>
      </c>
      <c r="P10" s="8">
        <v>30000</v>
      </c>
      <c r="Q10" s="11">
        <v>35936</v>
      </c>
      <c r="R10" s="11">
        <v>35946</v>
      </c>
      <c r="S10" s="8">
        <v>10</v>
      </c>
      <c r="T10" s="8">
        <v>0</v>
      </c>
    </row>
    <row r="11" spans="1:10">
      <c r="A11" s="8" t="s">
        <v>24</v>
      </c>
      <c r="B11" s="8">
        <v>5</v>
      </c>
      <c r="C11" s="9" t="s">
        <v>13</v>
      </c>
      <c r="D11" s="10">
        <f t="shared" si="0"/>
        <v>6000</v>
      </c>
      <c r="E11" s="10">
        <f t="shared" si="1"/>
        <v>30000</v>
      </c>
      <c r="F11" s="11">
        <v>35936</v>
      </c>
      <c r="G11" s="11">
        <v>35946</v>
      </c>
      <c r="H11" s="10">
        <f t="shared" si="2"/>
        <v>10</v>
      </c>
      <c r="I11" s="10">
        <f t="shared" si="3"/>
        <v>0</v>
      </c>
      <c r="J11" s="18">
        <f t="shared" si="4"/>
        <v>500</v>
      </c>
    </row>
    <row r="12" spans="1:10">
      <c r="A12" s="8" t="s">
        <v>25</v>
      </c>
      <c r="B12" s="8">
        <v>3</v>
      </c>
      <c r="C12" s="9" t="s">
        <v>26</v>
      </c>
      <c r="D12" s="10">
        <f t="shared" si="0"/>
        <v>20000</v>
      </c>
      <c r="E12" s="10">
        <f t="shared" si="1"/>
        <v>63000</v>
      </c>
      <c r="F12" s="11">
        <v>35937</v>
      </c>
      <c r="G12" s="11">
        <v>35941</v>
      </c>
      <c r="H12" s="10">
        <f t="shared" si="2"/>
        <v>4</v>
      </c>
      <c r="I12" s="10">
        <f t="shared" si="3"/>
        <v>3150</v>
      </c>
      <c r="J12" s="18">
        <f t="shared" si="4"/>
        <v>20000</v>
      </c>
    </row>
    <row r="13" spans="1:9">
      <c r="A13" s="12"/>
      <c r="B13" s="12"/>
      <c r="C13" s="12"/>
      <c r="D13" s="12"/>
      <c r="E13" s="12"/>
      <c r="F13" s="12"/>
      <c r="G13" s="12"/>
      <c r="H13" s="12"/>
      <c r="I13" s="12"/>
    </row>
    <row r="14" spans="1:9">
      <c r="A14" s="12" t="s">
        <v>27</v>
      </c>
      <c r="B14" s="12"/>
      <c r="C14" s="12"/>
      <c r="D14" s="12"/>
      <c r="E14" s="12"/>
      <c r="F14" s="12" t="s">
        <v>28</v>
      </c>
      <c r="G14" s="12"/>
      <c r="H14" s="12"/>
      <c r="I14" s="12"/>
    </row>
    <row r="15" spans="1:9">
      <c r="A15" s="12" t="s">
        <v>29</v>
      </c>
      <c r="B15" s="12"/>
      <c r="C15" s="12"/>
      <c r="D15" s="12"/>
      <c r="E15" s="12"/>
      <c r="F15" s="12" t="s">
        <v>30</v>
      </c>
      <c r="G15" s="12"/>
      <c r="H15" s="12"/>
      <c r="I15" s="12"/>
    </row>
    <row r="16" spans="1:9">
      <c r="A16" s="13" t="s">
        <v>31</v>
      </c>
      <c r="B16" s="13" t="s">
        <v>32</v>
      </c>
      <c r="C16" s="13" t="s">
        <v>33</v>
      </c>
      <c r="D16" s="12"/>
      <c r="E16" s="12"/>
      <c r="F16" s="13" t="s">
        <v>1</v>
      </c>
      <c r="G16" s="13" t="s">
        <v>34</v>
      </c>
      <c r="H16" s="12"/>
      <c r="I16" s="12"/>
    </row>
    <row r="17" spans="1:9">
      <c r="A17" s="13" t="s">
        <v>12</v>
      </c>
      <c r="B17" s="8">
        <v>10000</v>
      </c>
      <c r="C17" s="8">
        <v>5</v>
      </c>
      <c r="D17" s="12"/>
      <c r="E17" s="12"/>
      <c r="F17" s="8">
        <v>50</v>
      </c>
      <c r="G17" s="8">
        <v>4</v>
      </c>
      <c r="H17" s="12"/>
      <c r="I17" s="12"/>
    </row>
    <row r="18" spans="1:9">
      <c r="A18" s="13" t="s">
        <v>16</v>
      </c>
      <c r="B18" s="8">
        <v>5000</v>
      </c>
      <c r="C18" s="8">
        <v>7</v>
      </c>
      <c r="D18" s="12"/>
      <c r="E18" s="12"/>
      <c r="F18" s="8">
        <v>51</v>
      </c>
      <c r="G18" s="8">
        <v>8</v>
      </c>
      <c r="H18" s="12"/>
      <c r="I18" s="12"/>
    </row>
    <row r="19" spans="1:9">
      <c r="A19" s="13" t="s">
        <v>17</v>
      </c>
      <c r="B19" s="8">
        <v>4000</v>
      </c>
      <c r="C19" s="8">
        <v>3</v>
      </c>
      <c r="D19" s="12"/>
      <c r="E19" s="12"/>
      <c r="F19" s="8">
        <v>52</v>
      </c>
      <c r="G19" s="8">
        <v>12</v>
      </c>
      <c r="H19" s="12"/>
      <c r="I19" s="12"/>
    </row>
    <row r="20" spans="1:9">
      <c r="A20" s="13" t="s">
        <v>13</v>
      </c>
      <c r="B20" s="8">
        <v>6000</v>
      </c>
      <c r="C20" s="8">
        <v>4</v>
      </c>
      <c r="D20" s="12"/>
      <c r="E20" s="12"/>
      <c r="F20" s="12"/>
      <c r="G20" s="12"/>
      <c r="H20" s="12"/>
      <c r="I20" s="12"/>
    </row>
    <row r="21" spans="1:9">
      <c r="A21" s="13" t="s">
        <v>23</v>
      </c>
      <c r="B21" s="8">
        <v>25000</v>
      </c>
      <c r="C21" s="8">
        <v>8</v>
      </c>
      <c r="D21" s="12"/>
      <c r="E21" s="12"/>
      <c r="F21" s="12" t="s">
        <v>35</v>
      </c>
      <c r="G21" s="12"/>
      <c r="H21" s="12"/>
      <c r="I21" s="12"/>
    </row>
    <row r="22" spans="1:9">
      <c r="A22" s="13" t="s">
        <v>26</v>
      </c>
      <c r="B22" s="8">
        <v>20000</v>
      </c>
      <c r="C22" s="8">
        <v>6</v>
      </c>
      <c r="D22" s="12"/>
      <c r="E22" s="13" t="s">
        <v>1</v>
      </c>
      <c r="F22" s="8">
        <v>50</v>
      </c>
      <c r="G22" s="8">
        <v>51</v>
      </c>
      <c r="H22" s="8">
        <v>52</v>
      </c>
      <c r="I22" s="12"/>
    </row>
    <row r="23" spans="1:9">
      <c r="A23" s="12"/>
      <c r="B23" s="12"/>
      <c r="C23" s="12"/>
      <c r="D23" s="12"/>
      <c r="E23" s="13" t="s">
        <v>36</v>
      </c>
      <c r="F23" s="14">
        <v>500</v>
      </c>
      <c r="G23" s="14">
        <v>600</v>
      </c>
      <c r="H23" s="14">
        <v>700</v>
      </c>
      <c r="I23" s="12"/>
    </row>
    <row r="24" ht="18" spans="1:9">
      <c r="A24" s="15" t="s">
        <v>37</v>
      </c>
      <c r="B24" s="12"/>
      <c r="C24" s="12"/>
      <c r="D24" s="12"/>
      <c r="E24" s="12"/>
      <c r="F24" s="12"/>
      <c r="G24" s="12"/>
      <c r="H24" s="12"/>
      <c r="I24" s="12"/>
    </row>
    <row r="25" spans="1:9">
      <c r="A25" s="12" t="str">
        <f>LOWER("DÖÏA VAØO LOÄ TRÌNH TRA TRONG BAÛNG 1 LAÁY GIAÙ TRÒ TÖÔNG ÖÙNG")</f>
        <v>döïa vaøo loä trình tra trong baûng 1 laáy giaù trò töông öùng</v>
      </c>
      <c r="B25" s="12"/>
      <c r="C25" s="12"/>
      <c r="D25" s="12"/>
      <c r="E25" s="12"/>
      <c r="F25" s="12"/>
      <c r="G25" s="12"/>
      <c r="H25" s="12"/>
      <c r="I25" s="12"/>
    </row>
    <row r="26" ht="18" spans="1:9">
      <c r="A26" s="15" t="s">
        <v>38</v>
      </c>
      <c r="B26" s="12"/>
      <c r="C26" s="12"/>
      <c r="D26" s="12"/>
      <c r="E26" s="12"/>
      <c r="F26" s="12"/>
      <c r="G26" s="12"/>
      <c r="H26" s="12"/>
      <c r="I26" s="12"/>
    </row>
    <row r="27" spans="1:9">
      <c r="A27" s="12" t="s">
        <v>39</v>
      </c>
      <c r="B27" s="12"/>
      <c r="C27" s="12"/>
      <c r="D27" s="12"/>
      <c r="E27" s="12"/>
      <c r="F27" s="12"/>
      <c r="G27" s="12"/>
      <c r="H27" s="12"/>
      <c r="I27" s="12"/>
    </row>
    <row r="28" ht="18" spans="1:9">
      <c r="A28" s="16" t="s">
        <v>40</v>
      </c>
      <c r="B28" s="12"/>
      <c r="C28" s="12"/>
      <c r="D28" s="12"/>
      <c r="E28" s="12"/>
      <c r="F28" s="12"/>
      <c r="G28" s="12"/>
      <c r="H28" s="12"/>
      <c r="I28" s="12"/>
    </row>
    <row r="29" spans="1:9">
      <c r="A29" s="12" t="s">
        <v>41</v>
      </c>
      <c r="B29" s="12"/>
      <c r="C29" s="12"/>
      <c r="D29" s="12"/>
      <c r="E29" s="12"/>
      <c r="F29" s="12"/>
      <c r="G29" s="12"/>
      <c r="H29" s="12"/>
      <c r="I29" s="12"/>
    </row>
    <row r="30" ht="18" spans="1:9">
      <c r="A30" s="12" t="s">
        <v>42</v>
      </c>
      <c r="B30" s="12"/>
      <c r="C30" s="12"/>
      <c r="D30" s="12"/>
      <c r="E30" s="12"/>
      <c r="F30" s="12"/>
      <c r="G30" s="12"/>
      <c r="H30" s="12"/>
      <c r="I30" s="12"/>
    </row>
    <row r="31" spans="1:9">
      <c r="A31" s="12" t="s">
        <v>43</v>
      </c>
      <c r="B31" s="12"/>
      <c r="C31" s="12"/>
      <c r="D31" s="12"/>
      <c r="E31" s="12"/>
      <c r="F31" s="12"/>
      <c r="G31" s="12"/>
      <c r="H31" s="12"/>
      <c r="I31" s="12"/>
    </row>
    <row r="32" spans="1:9">
      <c r="A32" s="12" t="s">
        <v>44</v>
      </c>
      <c r="B32" s="12"/>
      <c r="C32" s="12"/>
      <c r="D32" s="12"/>
      <c r="E32" s="12"/>
      <c r="F32" s="12"/>
      <c r="G32" s="12"/>
      <c r="H32" s="12"/>
      <c r="I32" s="12"/>
    </row>
    <row r="33" spans="1:9">
      <c r="A33" s="12" t="s">
        <v>45</v>
      </c>
      <c r="B33" s="12"/>
      <c r="C33" s="12"/>
      <c r="D33" s="12"/>
      <c r="E33" s="12"/>
      <c r="F33" s="12"/>
      <c r="G33" s="12"/>
      <c r="H33" s="12"/>
      <c r="I33" s="12"/>
    </row>
    <row r="34" spans="1:9">
      <c r="A34" s="12" t="s">
        <v>46</v>
      </c>
      <c r="B34" s="12"/>
      <c r="C34" s="12"/>
      <c r="D34" s="12"/>
      <c r="E34" s="12"/>
      <c r="F34" s="12"/>
      <c r="G34" s="12"/>
      <c r="H34" s="12"/>
      <c r="I34" s="12"/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220" zoomScaleNormal="220" workbookViewId="0">
      <selection activeCell="E12" sqref="E12"/>
    </sheetView>
  </sheetViews>
  <sheetFormatPr defaultColWidth="9.14285714285714" defaultRowHeight="15" outlineLevelRow="4"/>
  <cols>
    <col min="1" max="1" width="9.14285714285714" customWidth="1"/>
    <col min="2" max="2" width="4" customWidth="1"/>
    <col min="3" max="3" width="14.8571428571429" customWidth="1"/>
    <col min="4" max="4" width="11" customWidth="1"/>
    <col min="5" max="5" width="11.8571428571429" customWidth="1"/>
    <col min="6" max="6" width="11" customWidth="1"/>
    <col min="7" max="7" width="13.5714285714286" customWidth="1"/>
    <col min="8" max="8" width="11.8571428571429" customWidth="1"/>
    <col min="9" max="9" width="11" customWidth="1"/>
  </cols>
  <sheetData>
    <row r="1" spans="1:9">
      <c r="A1" s="1" t="s">
        <v>48</v>
      </c>
      <c r="B1" s="1"/>
      <c r="C1" s="1"/>
      <c r="D1" s="1"/>
      <c r="E1" s="1"/>
      <c r="F1" s="1"/>
      <c r="G1" s="1"/>
      <c r="H1" s="1"/>
      <c r="I1" s="1"/>
    </row>
    <row r="2" ht="15.7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5.75" spans="1:9">
      <c r="A3" s="2" t="s">
        <v>20</v>
      </c>
      <c r="B3" s="3">
        <v>6</v>
      </c>
      <c r="C3" s="2" t="s">
        <v>17</v>
      </c>
      <c r="D3" s="3">
        <v>4000</v>
      </c>
      <c r="E3" s="3">
        <v>25200</v>
      </c>
      <c r="F3" s="3">
        <v>35921</v>
      </c>
      <c r="G3" s="3">
        <v>35921</v>
      </c>
      <c r="H3" s="3">
        <v>1</v>
      </c>
      <c r="I3" s="3">
        <v>1200</v>
      </c>
    </row>
    <row r="4" ht="15.75" spans="1:9">
      <c r="A4" s="2" t="s">
        <v>21</v>
      </c>
      <c r="B4" s="3">
        <v>5</v>
      </c>
      <c r="C4" s="2" t="s">
        <v>13</v>
      </c>
      <c r="D4" s="3">
        <v>6000</v>
      </c>
      <c r="E4" s="3">
        <v>31500</v>
      </c>
      <c r="F4" s="3">
        <v>35925</v>
      </c>
      <c r="G4" s="3">
        <v>35931</v>
      </c>
      <c r="H4" s="3">
        <v>6</v>
      </c>
      <c r="I4" s="3">
        <v>0</v>
      </c>
    </row>
    <row r="5" ht="15.75" spans="1:9">
      <c r="A5" s="2" t="s">
        <v>24</v>
      </c>
      <c r="B5" s="3">
        <v>5</v>
      </c>
      <c r="C5" s="2" t="s">
        <v>13</v>
      </c>
      <c r="D5" s="3">
        <v>6000</v>
      </c>
      <c r="E5" s="3">
        <v>30000</v>
      </c>
      <c r="F5" s="3">
        <v>35936</v>
      </c>
      <c r="G5" s="3">
        <v>35946</v>
      </c>
      <c r="H5" s="3">
        <v>10</v>
      </c>
      <c r="I5" s="3">
        <v>0</v>
      </c>
    </row>
  </sheetData>
  <mergeCells count="1">
    <mergeCell ref="A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Sheet3 (2)</vt:lpstr>
      <vt:lpstr>lộ trình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2024-11-11T14:43:00Z</dcterms:created>
  <dcterms:modified xsi:type="dcterms:W3CDTF">2024-12-01T02:28:02Z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731318F2DD2A4052BF4B5BC04913A708_12</vt:lpwstr>
  </property>
  <property fmtid="{D5CDD505-2E9C-101B-9397-08002B2CF9AE}" pid="3" name="KSOProductBuildVer">
    <vt:lpwstr>1033-12.2.0.18911</vt:lpwstr>
  </property>
</Properties>
</file>