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FD46A891-890C-4978-AA36-4207DA55649D}" xr6:coauthVersionLast="40" xr6:coauthVersionMax="40" xr10:uidLastSave="{00000000-0000-0000-0000-000000000000}"/>
  <bookViews>
    <workbookView xWindow="7680" yWindow="780" windowWidth="25605" windowHeight="1837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D5" i="1"/>
  <c r="E13" i="1"/>
  <c r="A6" i="1"/>
  <c r="F4" i="1"/>
  <c r="E12" i="1"/>
  <c r="A5" i="1"/>
  <c r="D4" i="1"/>
  <c r="E11" i="1"/>
  <c r="A7" i="1"/>
  <c r="J4" i="1"/>
  <c r="C39" i="1"/>
  <c r="C48" i="1"/>
  <c r="C49" i="1"/>
  <c r="C50" i="1"/>
  <c r="A4" i="1"/>
  <c r="C35" i="1"/>
  <c r="C42" i="1"/>
  <c r="C33" i="1"/>
  <c r="C40" i="1"/>
  <c r="C41" i="1"/>
  <c r="C43" i="1"/>
  <c r="C45" i="1"/>
  <c r="C44" i="1"/>
  <c r="C34" i="1"/>
  <c r="G4" i="1"/>
  <c r="C36" i="1"/>
</calcChain>
</file>

<file path=xl/sharedStrings.xml><?xml version="1.0" encoding="utf-8"?>
<sst xmlns="http://schemas.openxmlformats.org/spreadsheetml/2006/main" count="28" uniqueCount="24">
  <si>
    <t xml:space="preserve"> Calculate the solutions on your calculator, NOT in this spreadsheet (because it will generate a new problem when you hit [enter]). </t>
  </si>
  <si>
    <t xml:space="preserve"> This spreadsheet generates Bond Valuation practice problems.  Hit [F9] to generate a new problem and [page down] to view the solution. </t>
  </si>
  <si>
    <t>You are considering purchasing a</t>
  </si>
  <si>
    <t>year bond that pays</t>
  </si>
  <si>
    <t>The bond is currently trading at</t>
  </si>
  <si>
    <t>and your required rate of return is</t>
  </si>
  <si>
    <t>Calculate the bond's:</t>
  </si>
  <si>
    <t>1.  Intrinsic value.</t>
  </si>
  <si>
    <t>3.  Current Yield.</t>
  </si>
  <si>
    <t>2.  Yield to Maturity.</t>
  </si>
  <si>
    <t>Answer:</t>
  </si>
  <si>
    <t>Intrinsic Value:</t>
  </si>
  <si>
    <t>FV</t>
  </si>
  <si>
    <t>PMT</t>
  </si>
  <si>
    <t>I/YR</t>
  </si>
  <si>
    <t>N</t>
  </si>
  <si>
    <t>PV</t>
  </si>
  <si>
    <t>Yield to Maturity:</t>
  </si>
  <si>
    <t>YTM</t>
  </si>
  <si>
    <t>Solve for I/YR</t>
  </si>
  <si>
    <t>Current Yield</t>
  </si>
  <si>
    <t>Annual Coupon</t>
  </si>
  <si>
    <t>Price</t>
  </si>
  <si>
    <t xml:space="preserve">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</si>
</sst>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3" fontId="0" fillId="2" borderId="0" xfId="1" applyFont="1" applyFill="1"/>
    <xf numFmtId="43" fontId="3" fillId="3" borderId="0" xfId="0" applyNumberFormat="1" applyFont="1" applyFill="1"/>
    <xf numFmtId="164" fontId="0" fillId="2" borderId="0" xfId="1" applyNumberFormat="1" applyFont="1" applyFill="1"/>
    <xf numFmtId="10" fontId="0" fillId="2" borderId="0" xfId="2" applyNumberFormat="1" applyFont="1" applyFill="1"/>
    <xf numFmtId="44" fontId="0" fillId="2" borderId="0" xfId="1" applyNumberFormat="1" applyFont="1" applyFill="1"/>
    <xf numFmtId="43" fontId="6" fillId="2" borderId="0" xfId="1" applyFont="1" applyFill="1"/>
    <xf numFmtId="43" fontId="6" fillId="4" borderId="0" xfId="1" applyFont="1" applyFill="1"/>
    <xf numFmtId="8" fontId="6" fillId="4" borderId="0" xfId="1" applyNumberFormat="1" applyFont="1" applyFill="1"/>
    <xf numFmtId="43" fontId="6" fillId="2" borderId="0" xfId="1" applyFont="1" applyFill="1" applyAlignment="1">
      <alignment horizontal="right"/>
    </xf>
    <xf numFmtId="165" fontId="6" fillId="4" borderId="1" xfId="2" applyNumberFormat="1" applyFont="1" applyFill="1" applyBorder="1"/>
    <xf numFmtId="10" fontId="6" fillId="4" borderId="0" xfId="2" applyNumberFormat="1" applyFont="1" applyFill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15.5" style="1" customWidth="1"/>
    <col min="3" max="3" width="13.5" style="1" customWidth="1"/>
    <col min="4" max="4" width="6.875" style="1" customWidth="1"/>
    <col min="5" max="5" width="18.625" style="1" bestFit="1" customWidth="1"/>
    <col min="6" max="6" width="7.125" style="1" bestFit="1" customWidth="1"/>
    <col min="7" max="7" width="13.375" style="1" customWidth="1"/>
    <col min="8" max="8" width="10.875" style="1"/>
    <col min="9" max="9" width="16.125" style="1" customWidth="1"/>
    <col min="10" max="16384" width="10.875" style="1"/>
  </cols>
  <sheetData>
    <row r="1" spans="1:10" x14ac:dyDescent="0.25">
      <c r="B1" s="2" t="s">
        <v>1</v>
      </c>
    </row>
    <row r="2" spans="1:10" x14ac:dyDescent="0.25">
      <c r="B2" s="2" t="s">
        <v>0</v>
      </c>
    </row>
    <row r="4" spans="1:10" x14ac:dyDescent="0.25">
      <c r="A4" s="1">
        <f ca="1">RAND()</f>
        <v>0.13521834479459283</v>
      </c>
      <c r="B4" s="1" t="s">
        <v>2</v>
      </c>
      <c r="D4" s="3">
        <f ca="1">ROUND(NORMINV(A5,11,5), 0)</f>
        <v>7</v>
      </c>
      <c r="E4" s="1" t="s">
        <v>3</v>
      </c>
      <c r="F4" s="4">
        <f ca="1">ROUND(NORMINV(A6,0.07,0.02), 2)</f>
        <v>0.09</v>
      </c>
      <c r="G4" s="1" t="str">
        <f ca="1">IF(A4&gt;0.5, "annually.", "semi-annually.")</f>
        <v>semi-annually.</v>
      </c>
      <c r="H4" s="1" t="s">
        <v>4</v>
      </c>
      <c r="J4" s="5">
        <f ca="1">ROUND(NORMINV(A7,1000,80), 2)</f>
        <v>1035.92</v>
      </c>
    </row>
    <row r="5" spans="1:10" x14ac:dyDescent="0.25">
      <c r="A5" s="1">
        <f t="shared" ref="A5:A8" ca="1" si="0">RAND()</f>
        <v>0.24163410074507707</v>
      </c>
      <c r="B5" s="1" t="s">
        <v>5</v>
      </c>
      <c r="D5" s="4">
        <f ca="1">ROUND(NORMINV(A8,0.08,0.03), 2)</f>
        <v>0.12</v>
      </c>
      <c r="E5" s="1" t="s">
        <v>6</v>
      </c>
    </row>
    <row r="6" spans="1:10" x14ac:dyDescent="0.25">
      <c r="A6" s="1">
        <f t="shared" ca="1" si="0"/>
        <v>0.85953097033356674</v>
      </c>
    </row>
    <row r="7" spans="1:10" x14ac:dyDescent="0.25">
      <c r="A7" s="1">
        <f t="shared" ca="1" si="0"/>
        <v>0.67328180862432463</v>
      </c>
      <c r="B7" s="1" t="s">
        <v>7</v>
      </c>
    </row>
    <row r="8" spans="1:10" x14ac:dyDescent="0.25">
      <c r="A8" s="1">
        <f t="shared" ca="1" si="0"/>
        <v>0.89056965693694867</v>
      </c>
      <c r="B8" s="1" t="s">
        <v>9</v>
      </c>
    </row>
    <row r="9" spans="1:10" x14ac:dyDescent="0.25">
      <c r="B9" s="1" t="s">
        <v>8</v>
      </c>
    </row>
    <row r="11" spans="1:10" x14ac:dyDescent="0.25">
      <c r="E11" s="1" t="str">
        <f ca="1">IF(D4&lt;1, "GENERATE A NEW PROBLEM", " ")</f>
        <v xml:space="preserve"> </v>
      </c>
    </row>
    <row r="12" spans="1:10" x14ac:dyDescent="0.25">
      <c r="E12" s="1" t="str">
        <f ca="1">IF(F4&lt;0, "GENERATE A NEW PROBLEM", " ")</f>
        <v xml:space="preserve"> </v>
      </c>
    </row>
    <row r="13" spans="1:10" x14ac:dyDescent="0.25">
      <c r="E13" s="1" t="str">
        <f ca="1">IF(D5&lt;0, "GENERATE A NEW PROBLEM", " ")</f>
        <v xml:space="preserve"> </v>
      </c>
    </row>
    <row r="30" spans="2:3" x14ac:dyDescent="0.25">
      <c r="B30" s="6" t="s">
        <v>10</v>
      </c>
      <c r="C30" s="6"/>
    </row>
    <row r="31" spans="2:3" x14ac:dyDescent="0.25">
      <c r="B31" s="6" t="s">
        <v>11</v>
      </c>
      <c r="C31" s="6"/>
    </row>
    <row r="32" spans="2:3" x14ac:dyDescent="0.25">
      <c r="B32" s="6" t="s">
        <v>12</v>
      </c>
      <c r="C32" s="6">
        <v>1000</v>
      </c>
    </row>
    <row r="33" spans="2:3" x14ac:dyDescent="0.25">
      <c r="B33" s="6" t="s">
        <v>13</v>
      </c>
      <c r="C33" s="6">
        <f ca="1">IF(A4&gt;0.5, +F4*C32, (F4*C32/2))</f>
        <v>45</v>
      </c>
    </row>
    <row r="34" spans="2:3" x14ac:dyDescent="0.25">
      <c r="B34" s="6" t="s">
        <v>14</v>
      </c>
      <c r="C34" s="6">
        <f ca="1">IF(A4&gt;0.5, +D5*100, (D5*100)/2)</f>
        <v>6</v>
      </c>
    </row>
    <row r="35" spans="2:3" x14ac:dyDescent="0.25">
      <c r="B35" s="6" t="s">
        <v>15</v>
      </c>
      <c r="C35" s="6">
        <f ca="1">IF(A4&gt;0.5,+D4,D4*2)</f>
        <v>14</v>
      </c>
    </row>
    <row r="36" spans="2:3" x14ac:dyDescent="0.25">
      <c r="B36" s="7" t="s">
        <v>16</v>
      </c>
      <c r="C36" s="8">
        <f ca="1">PV(C34*0.01,C35,C33,C32)</f>
        <v>-860.57524109491828</v>
      </c>
    </row>
    <row r="37" spans="2:3" x14ac:dyDescent="0.25">
      <c r="B37" s="6"/>
      <c r="C37" s="6"/>
    </row>
    <row r="38" spans="2:3" x14ac:dyDescent="0.25">
      <c r="B38" s="6" t="s">
        <v>17</v>
      </c>
      <c r="C38" s="6"/>
    </row>
    <row r="39" spans="2:3" x14ac:dyDescent="0.25">
      <c r="B39" s="6" t="s">
        <v>12</v>
      </c>
      <c r="C39" s="6">
        <f>+C32</f>
        <v>1000</v>
      </c>
    </row>
    <row r="40" spans="2:3" x14ac:dyDescent="0.25">
      <c r="B40" s="6" t="s">
        <v>13</v>
      </c>
      <c r="C40" s="6">
        <f ca="1">+C33</f>
        <v>45</v>
      </c>
    </row>
    <row r="41" spans="2:3" x14ac:dyDescent="0.25">
      <c r="B41" s="6" t="s">
        <v>16</v>
      </c>
      <c r="C41" s="6">
        <f ca="1">-J4</f>
        <v>-1035.92</v>
      </c>
    </row>
    <row r="42" spans="2:3" x14ac:dyDescent="0.25">
      <c r="B42" s="6" t="s">
        <v>15</v>
      </c>
      <c r="C42" s="6">
        <f ca="1">+C35</f>
        <v>14</v>
      </c>
    </row>
    <row r="43" spans="2:3" x14ac:dyDescent="0.25">
      <c r="B43" s="6" t="s">
        <v>19</v>
      </c>
      <c r="C43" s="6">
        <f ca="1">IF(A31&gt;0.5,+D31,D31*2)+RATE(C42,C40,C41,C39)</f>
        <v>4.1564280067251665E-2</v>
      </c>
    </row>
    <row r="44" spans="2:3" x14ac:dyDescent="0.25">
      <c r="B44" s="6"/>
      <c r="C44" s="9" t="str">
        <f ca="1">IF(A4&gt;0.5, "x 1", "x 2")</f>
        <v>x 2</v>
      </c>
    </row>
    <row r="45" spans="2:3" ht="16.5" thickBot="1" x14ac:dyDescent="0.3">
      <c r="B45" s="7" t="s">
        <v>18</v>
      </c>
      <c r="C45" s="10">
        <f ca="1">IF(A4&gt;0.5, C43, C43*2)</f>
        <v>8.3128560134503329E-2</v>
      </c>
    </row>
    <row r="46" spans="2:3" ht="16.5" thickTop="1" x14ac:dyDescent="0.25">
      <c r="B46" s="6"/>
      <c r="C46" s="6"/>
    </row>
    <row r="47" spans="2:3" x14ac:dyDescent="0.25">
      <c r="B47" s="6" t="s">
        <v>20</v>
      </c>
      <c r="C47" s="6"/>
    </row>
    <row r="48" spans="2:3" x14ac:dyDescent="0.25">
      <c r="B48" s="6" t="s">
        <v>21</v>
      </c>
      <c r="C48" s="6">
        <f ca="1">+F4*C39</f>
        <v>90</v>
      </c>
    </row>
    <row r="49" spans="2:3" x14ac:dyDescent="0.25">
      <c r="B49" s="6" t="s">
        <v>22</v>
      </c>
      <c r="C49" s="6">
        <f ca="1">+J4</f>
        <v>1035.92</v>
      </c>
    </row>
    <row r="50" spans="2:3" x14ac:dyDescent="0.25">
      <c r="B50" s="7" t="s">
        <v>23</v>
      </c>
      <c r="C50" s="11">
        <f ca="1">+C48/C49</f>
        <v>8.6879295698509537E-2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2018-12-24T19:19:04Z</dcterms:modified>
</cp:coreProperties>
</file>