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ungho Shin\Desktop\Seungho Shin\Schoools\University of Central Florida\Business Finance\Computer generated problems\"/>
    </mc:Choice>
  </mc:AlternateContent>
  <xr:revisionPtr revIDLastSave="0" documentId="13_ncr:1_{CE04946F-8BD4-49CE-8122-1004331E4195}" xr6:coauthVersionLast="40" xr6:coauthVersionMax="40" xr10:uidLastSave="{00000000-0000-0000-0000-000000000000}"/>
  <bookViews>
    <workbookView xWindow="8400" yWindow="465" windowWidth="15600" windowHeight="1176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B15" i="1"/>
  <c r="A11" i="1"/>
  <c r="B11" i="1"/>
  <c r="A6" i="1"/>
  <c r="B6" i="1"/>
  <c r="I15" i="1"/>
  <c r="A14" i="1"/>
  <c r="B14" i="1"/>
  <c r="E23" i="1"/>
  <c r="A7" i="1"/>
  <c r="B7" i="1"/>
  <c r="A5" i="1"/>
  <c r="B5" i="1"/>
  <c r="D33" i="1"/>
  <c r="D32" i="1"/>
  <c r="E34" i="1"/>
  <c r="E35" i="1"/>
  <c r="E36" i="1"/>
  <c r="E37" i="1"/>
  <c r="E38" i="1"/>
  <c r="E27" i="1"/>
  <c r="A19" i="1"/>
  <c r="D27" i="1"/>
  <c r="A20" i="1"/>
  <c r="D19" i="1"/>
  <c r="D22" i="1"/>
  <c r="E22" i="1"/>
  <c r="E24" i="1"/>
  <c r="E25" i="1"/>
  <c r="E26" i="1"/>
  <c r="E28" i="1"/>
  <c r="D24" i="1"/>
  <c r="D25" i="1"/>
  <c r="D26" i="1"/>
  <c r="D28" i="1"/>
</calcChain>
</file>

<file path=xl/sharedStrings.xml><?xml version="1.0" encoding="utf-8"?>
<sst xmlns="http://schemas.openxmlformats.org/spreadsheetml/2006/main" count="34" uniqueCount="33">
  <si>
    <t xml:space="preserve"> Calculate the solutions on your calculator, NOT in this spreadsheet (because it will generate a new problem when you hit [enter]). </t>
  </si>
  <si>
    <t xml:space="preserve"> This spreadsheet generates EBIT-EPS analysis practice problems.  Hit [F9] to generate a new problem and [page down] to view the solution. </t>
  </si>
  <si>
    <t>Shares Outstanding</t>
  </si>
  <si>
    <t>Current Stock Price</t>
  </si>
  <si>
    <t>Plan A is an all-stock plan in which you will issue at the Current Stock Price:</t>
  </si>
  <si>
    <t>Shares</t>
  </si>
  <si>
    <t>Plan B uses leverage and you will issue bonds with the following terms:</t>
  </si>
  <si>
    <t>Interest Rate</t>
  </si>
  <si>
    <t>Total principal to be raised through the issue</t>
  </si>
  <si>
    <t>Corporate Tax Rate</t>
  </si>
  <si>
    <t>You are considering purchasing a project and you are considering two financing alternatives.  Your current firm information is:</t>
  </si>
  <si>
    <t>Proof:</t>
  </si>
  <si>
    <t>Plan A</t>
  </si>
  <si>
    <t>Plan B</t>
  </si>
  <si>
    <t>EBIT</t>
  </si>
  <si>
    <t>Interest</t>
  </si>
  <si>
    <t>EBT</t>
  </si>
  <si>
    <t>Taxes</t>
  </si>
  <si>
    <t>Net Income</t>
  </si>
  <si>
    <t>Shares Out</t>
  </si>
  <si>
    <t>EPS</t>
  </si>
  <si>
    <t>Total Debt</t>
  </si>
  <si>
    <t>For Shares Outstanding under Plan B:</t>
  </si>
  <si>
    <t>Amount needed:</t>
  </si>
  <si>
    <t>Total Amount Necessary for the Project</t>
  </si>
  <si>
    <t xml:space="preserve">  Shares issued under Plan A</t>
  </si>
  <si>
    <t xml:space="preserve">  Current Stock Price</t>
  </si>
  <si>
    <t>Amount to be raised via debt</t>
  </si>
  <si>
    <t>Stock proceeds necessary under Plan B</t>
  </si>
  <si>
    <t>Stock shares to be issued under Plan B</t>
  </si>
  <si>
    <t>Calculate your firm's EBIT indifference level between the two plans using the method we discussed in class.</t>
  </si>
  <si>
    <t>(see calculations below)</t>
  </si>
  <si>
    <t>EBIT Indifference Level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</si>
</sst>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6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3" fontId="0" fillId="2" borderId="0" xfId="1" applyFont="1" applyFill="1"/>
    <xf numFmtId="43" fontId="3" fillId="3" borderId="0" xfId="0" applyNumberFormat="1" applyFont="1" applyFill="1"/>
    <xf numFmtId="10" fontId="0" fillId="2" borderId="0" xfId="2" applyNumberFormat="1" applyFont="1" applyFill="1"/>
    <xf numFmtId="164" fontId="0" fillId="2" borderId="0" xfId="2" applyNumberFormat="1" applyFont="1" applyFill="1"/>
    <xf numFmtId="43" fontId="6" fillId="2" borderId="0" xfId="1" applyFont="1" applyFill="1"/>
    <xf numFmtId="43" fontId="6" fillId="2" borderId="0" xfId="1" applyFont="1" applyFill="1" applyAlignment="1">
      <alignment horizontal="right"/>
    </xf>
    <xf numFmtId="164" fontId="6" fillId="2" borderId="0" xfId="1" applyNumberFormat="1" applyFont="1" applyFill="1"/>
    <xf numFmtId="43" fontId="6" fillId="2" borderId="1" xfId="1" applyFont="1" applyFill="1" applyBorder="1"/>
    <xf numFmtId="164" fontId="6" fillId="2" borderId="2" xfId="1" applyNumberFormat="1" applyFont="1" applyFill="1" applyBorder="1"/>
    <xf numFmtId="8" fontId="6" fillId="2" borderId="1" xfId="1" applyNumberFormat="1" applyFont="1" applyFill="1" applyBorder="1"/>
    <xf numFmtId="164" fontId="6" fillId="2" borderId="1" xfId="1" applyNumberFormat="1" applyFont="1" applyFill="1" applyBorder="1"/>
    <xf numFmtId="8" fontId="6" fillId="2" borderId="0" xfId="1" applyNumberFormat="1" applyFont="1" applyFill="1"/>
    <xf numFmtId="43" fontId="6" fillId="2" borderId="2" xfId="1" applyFont="1" applyFill="1" applyBorder="1"/>
    <xf numFmtId="43" fontId="6" fillId="4" borderId="3" xfId="1" applyFont="1" applyFill="1" applyBorder="1"/>
    <xf numFmtId="43" fontId="6" fillId="4" borderId="4" xfId="1" applyFont="1" applyFill="1" applyBorder="1"/>
    <xf numFmtId="43" fontId="6" fillId="4" borderId="5" xfId="1" applyFont="1" applyFill="1" applyBorder="1"/>
    <xf numFmtId="164" fontId="0" fillId="2" borderId="0" xfId="27" applyNumberFormat="1" applyFont="1" applyFill="1"/>
  </cellXfs>
  <cellStyles count="28">
    <cellStyle name="Comma" xfId="1" builtinId="3"/>
    <cellStyle name="Currency" xfId="27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showRuler="0" topLeftCell="B1" zoomScaleNormal="100" zoomScalePageLayoutView="150" workbookViewId="0">
      <selection activeCell="B1" sqref="B1"/>
    </sheetView>
  </sheetViews>
  <sheetFormatPr defaultColWidth="10.875" defaultRowHeight="15.75" x14ac:dyDescent="0.25"/>
  <cols>
    <col min="1" max="1" width="0" style="1" hidden="1" customWidth="1"/>
    <col min="2" max="2" width="13.125" style="1" bestFit="1" customWidth="1"/>
    <col min="3" max="3" width="12.375" style="1" customWidth="1"/>
    <col min="4" max="4" width="13.625" style="1" bestFit="1" customWidth="1"/>
    <col min="5" max="5" width="14.125" style="1" bestFit="1" customWidth="1"/>
    <col min="6" max="7" width="10.875" style="1"/>
    <col min="8" max="8" width="13.125" style="1" bestFit="1" customWidth="1"/>
    <col min="9" max="16384" width="10.875" style="1"/>
  </cols>
  <sheetData>
    <row r="1" spans="1:9" x14ac:dyDescent="0.25">
      <c r="B1" s="2" t="s">
        <v>1</v>
      </c>
    </row>
    <row r="2" spans="1:9" x14ac:dyDescent="0.25">
      <c r="B2" s="2" t="s">
        <v>0</v>
      </c>
    </row>
    <row r="4" spans="1:9" x14ac:dyDescent="0.25">
      <c r="B4" s="1" t="s">
        <v>10</v>
      </c>
    </row>
    <row r="5" spans="1:9" x14ac:dyDescent="0.25">
      <c r="A5" s="1">
        <f ca="1">RAND()</f>
        <v>0.92702469298353896</v>
      </c>
      <c r="B5" s="1">
        <f ca="1">(ROUND(NORMINV(A5,80,10),0))*10000</f>
        <v>950000</v>
      </c>
      <c r="C5" s="1" t="s">
        <v>2</v>
      </c>
    </row>
    <row r="6" spans="1:9" x14ac:dyDescent="0.25">
      <c r="A6" s="1">
        <f t="shared" ref="A6:A7" ca="1" si="0">RAND()</f>
        <v>7.9954884902575074E-2</v>
      </c>
      <c r="B6" s="17">
        <f ca="1">IF(A6&gt;0.66,40,IF(A6&lt;0.33,30,35))</f>
        <v>30</v>
      </c>
      <c r="C6" s="1" t="s">
        <v>3</v>
      </c>
    </row>
    <row r="7" spans="1:9" x14ac:dyDescent="0.25">
      <c r="A7" s="1">
        <f t="shared" ca="1" si="0"/>
        <v>0.37620797640505799</v>
      </c>
      <c r="B7" s="3">
        <f ca="1">IF(A7&gt;=0.5,0.35,0.34)</f>
        <v>0.34</v>
      </c>
      <c r="C7" s="1" t="s">
        <v>9</v>
      </c>
    </row>
    <row r="8" spans="1:9" x14ac:dyDescent="0.25">
      <c r="B8" s="4">
        <v>0</v>
      </c>
      <c r="C8" s="1" t="s">
        <v>21</v>
      </c>
    </row>
    <row r="10" spans="1:9" x14ac:dyDescent="0.25">
      <c r="B10" s="1" t="s">
        <v>4</v>
      </c>
    </row>
    <row r="11" spans="1:9" x14ac:dyDescent="0.25">
      <c r="A11" s="1">
        <f t="shared" ref="A11" ca="1" si="1">RAND()</f>
        <v>7.3850652505208281E-2</v>
      </c>
      <c r="B11" s="1">
        <f ca="1">(ROUND(NORMINV(A11,20,5),0))*10000</f>
        <v>130000</v>
      </c>
      <c r="C11" s="1" t="s">
        <v>5</v>
      </c>
    </row>
    <row r="13" spans="1:9" x14ac:dyDescent="0.25">
      <c r="B13" s="1" t="s">
        <v>6</v>
      </c>
    </row>
    <row r="14" spans="1:9" x14ac:dyDescent="0.25">
      <c r="A14" s="1">
        <f t="shared" ref="A14:A15" ca="1" si="2">RAND()</f>
        <v>0.49433873090806468</v>
      </c>
      <c r="B14" s="3">
        <f ca="1">(ROUND(NORMINV(A14,0.09,0.01),2))</f>
        <v>0.09</v>
      </c>
      <c r="C14" s="1" t="s">
        <v>7</v>
      </c>
    </row>
    <row r="15" spans="1:9" x14ac:dyDescent="0.25">
      <c r="A15" s="1">
        <f t="shared" ca="1" si="2"/>
        <v>0.23830257690003043</v>
      </c>
      <c r="B15" s="1">
        <f ca="1">(ROUND(NORMINV(A15,6,1),0))*1000000</f>
        <v>5000000</v>
      </c>
      <c r="C15" s="1" t="s">
        <v>8</v>
      </c>
      <c r="I15" s="1" t="str">
        <f ca="1">IF(B15&gt;(B11*B6*0.9),"Generate a New Problem", " ")</f>
        <v>Generate a New Problem</v>
      </c>
    </row>
    <row r="17" spans="1:7" x14ac:dyDescent="0.25">
      <c r="B17" s="1" t="s">
        <v>30</v>
      </c>
    </row>
    <row r="18" spans="1:7" ht="16.5" thickBot="1" x14ac:dyDescent="0.3"/>
    <row r="19" spans="1:7" ht="16.5" thickBot="1" x14ac:dyDescent="0.3">
      <c r="A19" s="1">
        <f ca="1">(1-B7)*E27</f>
        <v>602800</v>
      </c>
      <c r="B19" s="14" t="s">
        <v>32</v>
      </c>
      <c r="C19" s="15"/>
      <c r="D19" s="16">
        <f ca="1">-E23/(1-(A19/A20))</f>
        <v>2916000.0000000019</v>
      </c>
    </row>
    <row r="20" spans="1:7" x14ac:dyDescent="0.25">
      <c r="A20" s="1">
        <f ca="1">(1-B7)*D27</f>
        <v>712799.99999999988</v>
      </c>
      <c r="G20" s="5"/>
    </row>
    <row r="21" spans="1:7" x14ac:dyDescent="0.25">
      <c r="B21" s="5"/>
      <c r="C21" s="5" t="s">
        <v>11</v>
      </c>
      <c r="D21" s="6" t="s">
        <v>12</v>
      </c>
      <c r="E21" s="6" t="s">
        <v>13</v>
      </c>
      <c r="F21" s="5"/>
      <c r="G21" s="5"/>
    </row>
    <row r="22" spans="1:7" x14ac:dyDescent="0.25">
      <c r="B22" s="5"/>
      <c r="C22" s="5" t="s">
        <v>14</v>
      </c>
      <c r="D22" s="7">
        <f ca="1">+D19</f>
        <v>2916000.0000000019</v>
      </c>
      <c r="E22" s="7">
        <f ca="1">+D22</f>
        <v>2916000.0000000019</v>
      </c>
      <c r="F22" s="5"/>
      <c r="G22" s="5"/>
    </row>
    <row r="23" spans="1:7" x14ac:dyDescent="0.25">
      <c r="B23" s="5"/>
      <c r="C23" s="5" t="s">
        <v>15</v>
      </c>
      <c r="D23" s="8">
        <v>0</v>
      </c>
      <c r="E23" s="8">
        <f ca="1">-B15*B14</f>
        <v>-450000</v>
      </c>
      <c r="F23" s="5"/>
      <c r="G23" s="5"/>
    </row>
    <row r="24" spans="1:7" x14ac:dyDescent="0.25">
      <c r="B24" s="5"/>
      <c r="C24" s="5" t="s">
        <v>16</v>
      </c>
      <c r="D24" s="7">
        <f ca="1">SUM(D22:D23)</f>
        <v>2916000.0000000019</v>
      </c>
      <c r="E24" s="7">
        <f ca="1">SUM(E22:E23)</f>
        <v>2466000.0000000019</v>
      </c>
      <c r="F24" s="5"/>
      <c r="G24" s="5"/>
    </row>
    <row r="25" spans="1:7" x14ac:dyDescent="0.25">
      <c r="B25" s="5"/>
      <c r="C25" s="5" t="s">
        <v>17</v>
      </c>
      <c r="D25" s="8">
        <f ca="1">-D24*B7</f>
        <v>-991440.0000000007</v>
      </c>
      <c r="E25" s="8">
        <f ca="1">-E24*B7</f>
        <v>-838440.0000000007</v>
      </c>
      <c r="F25" s="5"/>
      <c r="G25" s="5"/>
    </row>
    <row r="26" spans="1:7" x14ac:dyDescent="0.25">
      <c r="B26" s="5"/>
      <c r="C26" s="5" t="s">
        <v>18</v>
      </c>
      <c r="D26" s="7">
        <f ca="1">SUM(D24:D25)</f>
        <v>1924560.0000000012</v>
      </c>
      <c r="E26" s="7">
        <f ca="1">SUM(E24:E25)</f>
        <v>1627560.0000000012</v>
      </c>
      <c r="F26" s="5"/>
      <c r="G26" s="5"/>
    </row>
    <row r="27" spans="1:7" x14ac:dyDescent="0.25">
      <c r="B27" s="5"/>
      <c r="C27" s="5" t="s">
        <v>19</v>
      </c>
      <c r="D27" s="5">
        <f ca="1">+B5+B11</f>
        <v>1080000</v>
      </c>
      <c r="E27" s="5">
        <f ca="1">+B5+E38</f>
        <v>913333.33333333337</v>
      </c>
      <c r="F27" s="5" t="s">
        <v>31</v>
      </c>
      <c r="G27" s="5"/>
    </row>
    <row r="28" spans="1:7" ht="16.5" thickBot="1" x14ac:dyDescent="0.3">
      <c r="B28" s="5"/>
      <c r="C28" s="5" t="s">
        <v>20</v>
      </c>
      <c r="D28" s="9">
        <f ca="1">+D26/D27</f>
        <v>1.7820000000000011</v>
      </c>
      <c r="E28" s="9">
        <f ca="1">+E26/E27</f>
        <v>1.7820000000000011</v>
      </c>
      <c r="F28" s="5"/>
      <c r="G28" s="5"/>
    </row>
    <row r="29" spans="1:7" ht="16.5" thickTop="1" x14ac:dyDescent="0.25">
      <c r="B29" s="5"/>
      <c r="C29" s="5"/>
      <c r="D29" s="5"/>
      <c r="E29" s="5"/>
      <c r="F29" s="5"/>
      <c r="G29" s="5"/>
    </row>
    <row r="30" spans="1:7" x14ac:dyDescent="0.25">
      <c r="B30" s="5" t="s">
        <v>22</v>
      </c>
      <c r="C30" s="5"/>
      <c r="D30" s="5"/>
      <c r="E30" s="5"/>
      <c r="F30" s="5"/>
      <c r="G30" s="5"/>
    </row>
    <row r="31" spans="1:7" x14ac:dyDescent="0.25">
      <c r="B31" s="5" t="s">
        <v>23</v>
      </c>
      <c r="C31" s="5"/>
      <c r="D31" s="5"/>
      <c r="E31" s="7"/>
      <c r="F31" s="5"/>
      <c r="G31" s="5"/>
    </row>
    <row r="32" spans="1:7" x14ac:dyDescent="0.25">
      <c r="B32" s="5" t="s">
        <v>25</v>
      </c>
      <c r="C32" s="5"/>
      <c r="D32" s="5">
        <f ca="1">+B11</f>
        <v>130000</v>
      </c>
      <c r="E32" s="5"/>
      <c r="F32" s="5"/>
      <c r="G32" s="5"/>
    </row>
    <row r="33" spans="2:7" x14ac:dyDescent="0.25">
      <c r="B33" s="5" t="s">
        <v>26</v>
      </c>
      <c r="C33" s="5"/>
      <c r="D33" s="10">
        <f ca="1">+B6</f>
        <v>30</v>
      </c>
      <c r="E33" s="5"/>
      <c r="F33" s="5"/>
      <c r="G33" s="5"/>
    </row>
    <row r="34" spans="2:7" x14ac:dyDescent="0.25">
      <c r="B34" s="5" t="s">
        <v>24</v>
      </c>
      <c r="C34" s="5"/>
      <c r="D34" s="5"/>
      <c r="E34" s="7">
        <f ca="1">+D33*D32</f>
        <v>3900000</v>
      </c>
      <c r="F34" s="5"/>
      <c r="G34" s="5"/>
    </row>
    <row r="35" spans="2:7" x14ac:dyDescent="0.25">
      <c r="B35" s="5" t="s">
        <v>27</v>
      </c>
      <c r="C35" s="5"/>
      <c r="D35" s="5"/>
      <c r="E35" s="11">
        <f ca="1">-B15</f>
        <v>-5000000</v>
      </c>
      <c r="F35" s="5"/>
      <c r="G35" s="5"/>
    </row>
    <row r="36" spans="2:7" x14ac:dyDescent="0.25">
      <c r="B36" s="5" t="s">
        <v>28</v>
      </c>
      <c r="C36" s="5"/>
      <c r="D36" s="5"/>
      <c r="E36" s="7">
        <f ca="1">SUM(E34:E35)</f>
        <v>-1100000</v>
      </c>
      <c r="F36" s="5"/>
      <c r="G36" s="5"/>
    </row>
    <row r="37" spans="2:7" x14ac:dyDescent="0.25">
      <c r="B37" s="5" t="s">
        <v>3</v>
      </c>
      <c r="C37" s="5"/>
      <c r="D37" s="5"/>
      <c r="E37" s="12">
        <f ca="1">+D33</f>
        <v>30</v>
      </c>
      <c r="F37" s="5"/>
      <c r="G37" s="5"/>
    </row>
    <row r="38" spans="2:7" ht="16.5" thickBot="1" x14ac:dyDescent="0.3">
      <c r="B38" s="5" t="s">
        <v>29</v>
      </c>
      <c r="C38" s="5"/>
      <c r="D38" s="5"/>
      <c r="E38" s="13">
        <f ca="1">+E36/E37</f>
        <v>-36666.666666666664</v>
      </c>
      <c r="F38" s="5"/>
    </row>
    <row r="39" spans="2:7" ht="16.5" thickTop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rsturm</dc:creator>
  <cp:lastModifiedBy>Seungho Shin</cp:lastModifiedBy>
  <dcterms:created xsi:type="dcterms:W3CDTF">2011-12-12T14:34:43Z</dcterms:created>
  <dcterms:modified xsi:type="dcterms:W3CDTF">2018-12-24T19:18:25Z</dcterms:modified>
</cp:coreProperties>
</file>