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5FE2ABE0-2882-48B7-A06A-8C2466D06190}" xr6:coauthVersionLast="40" xr6:coauthVersionMax="40" xr10:uidLastSave="{00000000-0000-0000-0000-000000000000}"/>
  <bookViews>
    <workbookView xWindow="0" yWindow="0" windowWidth="24765" windowHeight="1858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C12" i="1"/>
  <c r="A15" i="1"/>
  <c r="C13" i="1"/>
  <c r="A13" i="1"/>
  <c r="D13" i="1"/>
  <c r="A12" i="1"/>
  <c r="D12" i="1"/>
  <c r="A11" i="1"/>
  <c r="D11" i="1"/>
  <c r="A10" i="1"/>
  <c r="D10" i="1"/>
  <c r="A9" i="1"/>
  <c r="D9" i="1"/>
  <c r="D32" i="1"/>
  <c r="D33" i="1"/>
  <c r="D34" i="1"/>
  <c r="D35" i="1"/>
  <c r="D36" i="1"/>
  <c r="D37" i="1"/>
  <c r="E32" i="1"/>
  <c r="E33" i="1"/>
  <c r="E34" i="1"/>
  <c r="C35" i="1"/>
  <c r="E35" i="1"/>
  <c r="C36" i="1"/>
  <c r="E36" i="1"/>
  <c r="E38" i="1"/>
  <c r="E39" i="1"/>
  <c r="E40" i="1"/>
  <c r="E42" i="1"/>
  <c r="F42" i="1"/>
  <c r="E41" i="1"/>
  <c r="C34" i="1"/>
  <c r="C33" i="1"/>
  <c r="C32" i="1"/>
  <c r="D31" i="1"/>
  <c r="C31" i="1"/>
</calcChain>
</file>

<file path=xl/sharedStrings.xml><?xml version="1.0" encoding="utf-8"?>
<sst xmlns="http://schemas.openxmlformats.org/spreadsheetml/2006/main" count="15" uniqueCount="15">
  <si>
    <t>Year</t>
  </si>
  <si>
    <t>Returns</t>
  </si>
  <si>
    <t>Answer:</t>
  </si>
  <si>
    <t>(Ret-ave)^2</t>
  </si>
  <si>
    <t>Average</t>
  </si>
  <si>
    <t>Sum</t>
  </si>
  <si>
    <t>N</t>
  </si>
  <si>
    <t>Standard Deviation (Population)</t>
  </si>
  <si>
    <t>Standard Deviation (Sample)</t>
  </si>
  <si>
    <t xml:space="preserve">  Calculate the solutions on your calculator, NOT in this spreadsheet (because it will generate a new problem when you hit [enter]).  </t>
  </si>
  <si>
    <t xml:space="preserve">  This spreadsheet generates Standard Deviation practice problems.  Hit [F9] to generate a new problem and [page down] to view the solution.  </t>
  </si>
  <si>
    <t>Sharpe Ratio</t>
  </si>
  <si>
    <t>1. Calculate the standard deviation of the following stock returns.  First assume population, then recalculate assuming it's the sample.</t>
  </si>
  <si>
    <t>2. Calculate the stock's Sharpe Ratio assuming population and assuming the risk-free rate = zero.</t>
  </si>
  <si>
    <t>3. If the market's Sharpe Ratio is .60, would you prefer to purchase the stock or the market portfolio?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</si>
</sst>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0" fontId="0" fillId="2" borderId="0" xfId="1" applyNumberFormat="1" applyFont="1" applyFill="1"/>
    <xf numFmtId="0" fontId="3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10" fontId="6" fillId="2" borderId="0" xfId="1" applyNumberFormat="1" applyFont="1" applyFill="1"/>
    <xf numFmtId="10" fontId="6" fillId="2" borderId="1" xfId="1" applyNumberFormat="1" applyFont="1" applyFill="1" applyBorder="1"/>
    <xf numFmtId="0" fontId="6" fillId="2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10" fontId="6" fillId="3" borderId="5" xfId="1" applyNumberFormat="1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10" fontId="6" fillId="3" borderId="8" xfId="1" applyNumberFormat="1" applyFont="1" applyFill="1" applyBorder="1"/>
    <xf numFmtId="43" fontId="3" fillId="4" borderId="0" xfId="0" applyNumberFormat="1" applyFont="1" applyFill="1"/>
    <xf numFmtId="0" fontId="0" fillId="5" borderId="9" xfId="0" applyFill="1" applyBorder="1"/>
    <xf numFmtId="0" fontId="0" fillId="5" borderId="10" xfId="0" applyFill="1" applyBorder="1"/>
    <xf numFmtId="43" fontId="0" fillId="5" borderId="11" xfId="28" applyFont="1" applyFill="1" applyBorder="1"/>
    <xf numFmtId="0" fontId="0" fillId="6" borderId="3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6" borderId="12" xfId="0" applyFill="1" applyBorder="1"/>
    <xf numFmtId="10" fontId="0" fillId="6" borderId="13" xfId="1" applyNumberFormat="1" applyFont="1" applyFill="1" applyBorder="1"/>
    <xf numFmtId="0" fontId="0" fillId="6" borderId="6" xfId="0" applyFill="1" applyBorder="1"/>
    <xf numFmtId="10" fontId="0" fillId="6" borderId="8" xfId="1" applyNumberFormat="1" applyFont="1" applyFill="1" applyBorder="1"/>
  </cellXfs>
  <cellStyles count="29">
    <cellStyle name="Comma" xfId="2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10.875" style="1" customWidth="1"/>
    <col min="3" max="3" width="7.875" style="1" bestFit="1" customWidth="1"/>
    <col min="4" max="16384" width="10.875" style="1"/>
  </cols>
  <sheetData>
    <row r="1" spans="1:4" x14ac:dyDescent="0.25">
      <c r="B1" s="15" t="s">
        <v>10</v>
      </c>
    </row>
    <row r="2" spans="1:4" x14ac:dyDescent="0.25">
      <c r="B2" s="15" t="s">
        <v>9</v>
      </c>
    </row>
    <row r="4" spans="1:4" x14ac:dyDescent="0.25">
      <c r="B4" s="1" t="s">
        <v>12</v>
      </c>
    </row>
    <row r="5" spans="1:4" x14ac:dyDescent="0.25">
      <c r="B5" s="1" t="s">
        <v>13</v>
      </c>
    </row>
    <row r="6" spans="1:4" x14ac:dyDescent="0.25">
      <c r="B6" s="1" t="s">
        <v>14</v>
      </c>
    </row>
    <row r="7" spans="1:4" ht="16.5" thickBot="1" x14ac:dyDescent="0.3"/>
    <row r="8" spans="1:4" x14ac:dyDescent="0.25">
      <c r="C8" s="19" t="s">
        <v>0</v>
      </c>
      <c r="D8" s="20" t="s">
        <v>1</v>
      </c>
    </row>
    <row r="9" spans="1:4" x14ac:dyDescent="0.25">
      <c r="A9" s="1">
        <f ca="1">RAND()</f>
        <v>0.41951507162087165</v>
      </c>
      <c r="C9" s="21">
        <v>1</v>
      </c>
      <c r="D9" s="22">
        <f ca="1">ROUND(NORMINV(A9,0.12,0.2),2)</f>
        <v>0.08</v>
      </c>
    </row>
    <row r="10" spans="1:4" x14ac:dyDescent="0.25">
      <c r="A10" s="1">
        <f t="shared" ref="A10:A13" ca="1" si="0">RAND()</f>
        <v>0.37049336181993187</v>
      </c>
      <c r="C10" s="21">
        <v>2</v>
      </c>
      <c r="D10" s="22">
        <f ca="1">ROUND(NORMINV(A10,0.12,0.2),2)</f>
        <v>0.05</v>
      </c>
    </row>
    <row r="11" spans="1:4" x14ac:dyDescent="0.25">
      <c r="A11" s="1">
        <f t="shared" ca="1" si="0"/>
        <v>0.96475012247880265</v>
      </c>
      <c r="C11" s="21">
        <v>3</v>
      </c>
      <c r="D11" s="22">
        <f ca="1">ROUND(NORMINV(A11,0.12,0.2),2)</f>
        <v>0.48</v>
      </c>
    </row>
    <row r="12" spans="1:4" x14ac:dyDescent="0.25">
      <c r="A12" s="1">
        <f t="shared" ca="1" si="0"/>
        <v>0.71890722231197746</v>
      </c>
      <c r="C12" s="21">
        <f ca="1">IF(A14&gt;=0.5, 4, " ")</f>
        <v>4</v>
      </c>
      <c r="D12" s="22">
        <f ca="1">IF(A14&gt;=0.5, ROUND(NORMINV(A12,0.12,0.2),2), " ")</f>
        <v>0.24</v>
      </c>
    </row>
    <row r="13" spans="1:4" ht="16.5" thickBot="1" x14ac:dyDescent="0.3">
      <c r="A13" s="1">
        <f t="shared" ca="1" si="0"/>
        <v>3.5051639562225567E-2</v>
      </c>
      <c r="C13" s="23">
        <f ca="1">IF(C12=4, IF(A15&gt;=0.5, 5, " "), " ")</f>
        <v>5</v>
      </c>
      <c r="D13" s="24">
        <f ca="1">IF(C13=5, ROUND(NORMINV(A13,0.12,0.2),2), " ")</f>
        <v>-0.24</v>
      </c>
    </row>
    <row r="14" spans="1:4" x14ac:dyDescent="0.25">
      <c r="A14" s="1">
        <f ca="1">RAND()</f>
        <v>0.58292827719343587</v>
      </c>
    </row>
    <row r="15" spans="1:4" x14ac:dyDescent="0.25">
      <c r="A15" s="1">
        <f ca="1">RAND()</f>
        <v>0.73096821915641885</v>
      </c>
    </row>
    <row r="30" spans="2:5" x14ac:dyDescent="0.25">
      <c r="C30" s="3" t="s">
        <v>2</v>
      </c>
    </row>
    <row r="31" spans="2:5" x14ac:dyDescent="0.25">
      <c r="B31" s="4"/>
      <c r="C31" s="5" t="str">
        <f t="shared" ref="C31:D36" si="1">+C8</f>
        <v>Year</v>
      </c>
      <c r="D31" s="5" t="str">
        <f t="shared" si="1"/>
        <v>Returns</v>
      </c>
      <c r="E31" s="5" t="s">
        <v>3</v>
      </c>
    </row>
    <row r="32" spans="2:5" x14ac:dyDescent="0.25">
      <c r="B32" s="4"/>
      <c r="C32" s="4">
        <f t="shared" si="1"/>
        <v>1</v>
      </c>
      <c r="D32" s="6">
        <f t="shared" ca="1" si="1"/>
        <v>0.08</v>
      </c>
      <c r="E32" s="4">
        <f ca="1">(+D32-$D$37)^2</f>
        <v>1.7639999999999997E-3</v>
      </c>
    </row>
    <row r="33" spans="2:6" x14ac:dyDescent="0.25">
      <c r="B33" s="4"/>
      <c r="C33" s="4">
        <f t="shared" si="1"/>
        <v>2</v>
      </c>
      <c r="D33" s="6">
        <f t="shared" ca="1" si="1"/>
        <v>0.05</v>
      </c>
      <c r="E33" s="4">
        <f ca="1">(+D33-$D$37)^2</f>
        <v>5.1839999999999994E-3</v>
      </c>
    </row>
    <row r="34" spans="2:6" x14ac:dyDescent="0.25">
      <c r="B34" s="4"/>
      <c r="C34" s="4">
        <f t="shared" si="1"/>
        <v>3</v>
      </c>
      <c r="D34" s="6">
        <f t="shared" ca="1" si="1"/>
        <v>0.48</v>
      </c>
      <c r="E34" s="4">
        <f ca="1">(+D34-$D$37)^2</f>
        <v>0.128164</v>
      </c>
    </row>
    <row r="35" spans="2:6" x14ac:dyDescent="0.25">
      <c r="B35" s="4"/>
      <c r="C35" s="4">
        <f t="shared" ca="1" si="1"/>
        <v>4</v>
      </c>
      <c r="D35" s="6">
        <f t="shared" ca="1" si="1"/>
        <v>0.24</v>
      </c>
      <c r="E35" s="4">
        <f ca="1">IF(C35=4, (+D35-$D$37)^2, " ")</f>
        <v>1.3923999999999999E-2</v>
      </c>
    </row>
    <row r="36" spans="2:6" x14ac:dyDescent="0.25">
      <c r="B36" s="4"/>
      <c r="C36" s="4">
        <f t="shared" ca="1" si="1"/>
        <v>5</v>
      </c>
      <c r="D36" s="6">
        <f t="shared" ca="1" si="1"/>
        <v>-0.24</v>
      </c>
      <c r="E36" s="4">
        <f ca="1">IF(C36=5, (+D36-$D$37)^2, " ")</f>
        <v>0.13104399999999999</v>
      </c>
    </row>
    <row r="37" spans="2:6" ht="16.5" thickBot="1" x14ac:dyDescent="0.3">
      <c r="B37" s="4"/>
      <c r="C37" s="4" t="s">
        <v>4</v>
      </c>
      <c r="D37" s="7">
        <f ca="1">AVERAGE(D32:D36)</f>
        <v>0.122</v>
      </c>
      <c r="E37" s="4"/>
    </row>
    <row r="38" spans="2:6" x14ac:dyDescent="0.25">
      <c r="B38" s="4"/>
      <c r="C38" s="4"/>
      <c r="D38" s="4" t="s">
        <v>5</v>
      </c>
      <c r="E38" s="8">
        <f ca="1">SUM(E32:E36)</f>
        <v>0.28008</v>
      </c>
    </row>
    <row r="39" spans="2:6" ht="16.5" thickBot="1" x14ac:dyDescent="0.3">
      <c r="B39" s="4"/>
      <c r="C39" s="4"/>
      <c r="D39" s="4" t="s">
        <v>6</v>
      </c>
      <c r="E39" s="4">
        <f ca="1">COUNT(D32:D36)</f>
        <v>5</v>
      </c>
    </row>
    <row r="40" spans="2:6" x14ac:dyDescent="0.25">
      <c r="B40" s="9" t="s">
        <v>7</v>
      </c>
      <c r="C40" s="10"/>
      <c r="D40" s="10"/>
      <c r="E40" s="11">
        <f ca="1">SQRT(+E38/E39)</f>
        <v>0.23667699507979223</v>
      </c>
    </row>
    <row r="41" spans="2:6" ht="16.5" thickBot="1" x14ac:dyDescent="0.3">
      <c r="B41" s="12" t="s">
        <v>8</v>
      </c>
      <c r="C41" s="13"/>
      <c r="D41" s="13"/>
      <c r="E41" s="14">
        <f ca="1">SQRT(+E38/(E39-1))</f>
        <v>0.26461292485439936</v>
      </c>
    </row>
    <row r="42" spans="2:6" ht="16.5" thickBot="1" x14ac:dyDescent="0.3">
      <c r="B42" s="16" t="s">
        <v>11</v>
      </c>
      <c r="C42" s="17"/>
      <c r="D42" s="17"/>
      <c r="E42" s="18">
        <f ca="1">+D37/E40</f>
        <v>0.51547046200611712</v>
      </c>
      <c r="F42" s="1" t="str">
        <f ca="1">IF(E42=0.6, "We would be indifferent between the two", IF(E42&gt;0.6, "Purchase the Stock", "Purchase the Market Portfolio"))</f>
        <v>Purchase the Market Portfolio</v>
      </c>
    </row>
    <row r="43" spans="2:6" x14ac:dyDescent="0.25">
      <c r="E43" s="2"/>
    </row>
    <row r="44" spans="2:6" x14ac:dyDescent="0.25">
      <c r="E4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STURM</dc:creator>
  <cp:lastModifiedBy>Seungho Shin</cp:lastModifiedBy>
  <dcterms:created xsi:type="dcterms:W3CDTF">2011-12-10T23:45:31Z</dcterms:created>
  <dcterms:modified xsi:type="dcterms:W3CDTF">2018-12-24T19:17:47Z</dcterms:modified>
</cp:coreProperties>
</file>