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ASE DATA - Base Data (all avai" sheetId="1" r:id="rId4"/>
    <sheet name="MORPH DATA - Morph data ALL" sheetId="2" r:id="rId5"/>
    <sheet name="5.2 - Overview Calculators" sheetId="3" r:id="rId6"/>
  </sheets>
</workbook>
</file>

<file path=xl/comments1.xml><?xml version="1.0" encoding="utf-8"?>
<comments xmlns="http://schemas.openxmlformats.org/spreadsheetml/2006/main">
  <authors>
    <author>tc={5868E691-E73E-49B6-B1CC-37665946DF2B}</author>
    <author>tc={BE72775F-3076-4E89-ACF3-012675030B1A}</author>
    <author>tc={25A18BF3-27C3-41F5-9E5D-0CC10F614146}</author>
    <author>tc={78E9C470-1018-4F05-8BB9-C7B5DF37D624}</author>
    <author>tc={66AC26AB-3B81-4748-88E1-0CE5CECB85BB}</author>
    <author>tc={55147345-81EF-486D-A036-F4EA899A9F61}</author>
    <author>tc={6BD21112-72AB-4B88-B962-D6438F61C9BD}</author>
    <author>tc={3667B5F1-D290-4D50-9314-2962A57F162D}</author>
    <author>tc={D867776A-0DE9-4773-B751-8239D5D534B8}</author>
    <author>tc={26F3C18A-8ACD-4BE0-A3C9-FBF88D9F49D5}</author>
    <author>tc={DA0F234C-FF66-4D4F-9F90-5E704A8810DA}</author>
    <author>tc={85959240-6466-4831-A576-468411CAFAC4}</author>
    <author>tc={B6643704-0978-470E-B821-EEB48449AAC2}</author>
    <author>tc={8D11BA29-D76F-4B4C-8890-1B6945C2741D}</author>
    <author>tc={C3F0BE00-5B1C-42E8-B0FB-10FAD667EC21}</author>
    <author>tc={6B7CC8ED-06F2-4649-AC59-4C11BE8BFCA2}</author>
    <author>tc={238390F6-C484-471C-BA4C-87BE31063FB4}</author>
    <author>tc={2B66A74E-E7B5-420D-8166-91B57DF412A5}</author>
    <author>tc={54AF18DE-1667-46A9-962A-BA68F9D77D01}</author>
    <author>tc={A0D0C643-778D-4A94-A0F1-743D4B34F415}</author>
    <author>tc={EB2A82EA-FF6F-4108-AF15-C99AC4583C68}</author>
    <author>tc={AE06ABE2-C4FB-4B19-A21E-C5BBD09ADA6E}</author>
    <author>tc={A5FA9921-369B-4DD4-BEBF-8340C71B5C69}</author>
    <author>tc={5BB20AAD-E007-4372-B4E2-469FDF7BA760}</author>
    <author>tc={91F3E280-8BA1-42EF-AC21-DE46E8EF4713}</author>
    <author>tc={33867248-D163-4E8C-9000-C040E6B2A209}</author>
    <author>tc={E1B66359-FE1A-440A-8554-BAB0E2E20EA3}</author>
    <author>tc={4309AA90-A166-4D90-86C1-E45939BB4C85}</author>
    <author>tc={CF6EEE12-D6FC-4ECF-9DF6-E9F4D5AEF633}</author>
    <author>tc={0EA1E21C-0676-4B5E-B80C-8871BE894C2C}</author>
    <author>tc={B081B155-27CF-4C19-BB1B-80C5FECCB847}</author>
    <author>tc={783E7423-21CC-49F7-90A6-08B1A6D177A9}</author>
    <author>tc={595F778F-40FB-4EB7-A0DA-265B709774BF}</author>
    <author>tc={F8235BC3-0283-4330-8209-1FE89BDD7EE4}</author>
    <author>tc={683806F0-113D-4382-8EEB-D95913A54EFE}</author>
    <author>tc={5BA010E8-8119-4289-83DA-120AF2D09783}</author>
    <author>tc={04D6368D-9902-437F-8341-A2B71E36FF18}</author>
    <author>tc={5500B49C-9343-4FB2-BF40-A890855D2218}</author>
    <author>tc={B392BFA5-58D2-4159-9685-74C63CE1B80B}</author>
    <author>tc={3BFCA3F3-A135-416F-8C0E-C77DFD362F65}</author>
    <author>tc={F3CD2E28-6E39-4C50-AB2F-42281EC798D4}</author>
    <author>tc={B4AD2AB7-4151-4624-AD62-7C85AC924DDB}</author>
    <author>tc={46C7CA2A-DAB7-4DAE-905C-0650C0B30E87}</author>
    <author>tc={C7FBF137-010E-4CCA-9FEF-7598DBE9EE95}</author>
    <author>tc={67F3DA04-1B4D-498F-ADA2-64AA4AB78CEB}</author>
    <author>tc={BB946CF8-F083-4D63-AAAC-388C1DEE51EB}</author>
    <author>tc={D526C8E5-7974-47D3-B080-333B2E0DCDB3}</author>
    <author>tc={92131143-C278-4C42-948E-CB382FAE1F08}</author>
    <author>tc={F6347E60-A7D3-4395-97B1-D0BD1F894EEB}</author>
    <author>tc={2E833D6B-2635-473C-942B-2A7F479D7705}</author>
    <author>tc={28BFA4BF-00B3-401B-8BE2-70C4BA1A2209}</author>
    <author>tc={D367807C-8899-4357-80A5-B69598975A48}</author>
    <author>tc={97347149-F4CE-4459-9CF0-FC8A29195797}</author>
    <author>tc={596D167C-3C4B-4C3F-BA81-9E0277919853}</author>
    <author>tc={EB136451-25C7-4BF2-B82D-403A2588FA95}</author>
    <author>tc={57EAE112-4EF5-4E4F-A2EC-DE86531B3B84}</author>
  </authors>
  <commentList>
    <comment ref="C19" authorId="0">
      <text>
        <r>
          <rPr>
            <sz val="11"/>
            <color indexed="9"/>
            <rFont val="Helvetica Neue"/>
          </rPr>
          <t>tc={5868E691-E73E-49B6-B1CC-37665946DF2B}: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Description: https://www.sistrix.com/support/sistrix-visibility-index-explanation-background-and-calculation/</t>
        </r>
      </text>
    </comment>
    <comment ref="AG19" authorId="1">
      <text>
        <r>
          <rPr>
            <sz val="11"/>
            <color indexed="9"/>
            <rFont val="Helvetica Neue"/>
          </rPr>
          <t>tc={BE72775F-3076-4E89-ACF3-012675030B1A}: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Country data-set: Australia; No NZ available in Sistrix</t>
        </r>
      </text>
    </comment>
    <comment ref="AH19" authorId="2">
      <text>
        <r>
          <rPr>
            <sz val="11"/>
            <color indexed="9"/>
            <rFont val="Helvetica Neue"/>
          </rPr>
          <t>tc={25A18BF3-27C3-41F5-9E5D-0CC10F614146}: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Country data-set: Australia; No NZ available in Sistrix</t>
        </r>
      </text>
    </comment>
    <comment ref="W20" authorId="3">
      <text>
        <r>
          <rPr>
            <sz val="11"/>
            <color indexed="9"/>
            <rFont val="Helvetica Neue"/>
          </rPr>
          <t>tc={78E9C470-1018-4F05-8BB9-C7B5DF37D624}: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4,5/5 stars</t>
        </r>
      </text>
    </comment>
    <comment ref="X20" authorId="4">
      <text>
        <r>
          <rPr>
            <sz val="11"/>
            <color indexed="9"/>
            <rFont val="Helvetica Neue"/>
          </rPr>
          <t>tc={66AC26AB-3B81-4748-88E1-0CE5CECB85BB}: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4/5 stars</t>
        </r>
      </text>
    </comment>
    <comment ref="Y20" authorId="5">
      <text>
        <r>
          <rPr>
            <sz val="11"/>
            <color indexed="9"/>
            <rFont val="Helvetica Neue"/>
          </rPr>
          <t>tc={55147345-81EF-486D-A036-F4EA899A9F61}: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4,2/5</t>
        </r>
      </text>
    </comment>
    <comment ref="Z20" authorId="6">
      <text>
        <r>
          <rPr>
            <sz val="11"/>
            <color indexed="9"/>
            <rFont val="Helvetica Neue"/>
          </rPr>
          <t>tc={6BD21112-72AB-4B88-B962-D6438F61C9BD}: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4,1/5 stars</t>
        </r>
      </text>
    </comment>
    <comment ref="AA20" authorId="7">
      <text>
        <r>
          <rPr>
            <sz val="11"/>
            <color indexed="9"/>
            <rFont val="Helvetica Neue"/>
          </rPr>
          <t>tc={3667B5F1-D290-4D50-9314-2962A57F162D}: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4,2/5 stars</t>
        </r>
      </text>
    </comment>
    <comment ref="AB20" authorId="8">
      <text>
        <r>
          <rPr>
            <sz val="11"/>
            <color indexed="9"/>
            <rFont val="Helvetica Neue"/>
          </rPr>
          <t>tc={D867776A-0DE9-4773-B751-8239D5D534B8}: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4,7/5 stars</t>
        </r>
      </text>
    </comment>
    <comment ref="AC20" authorId="9">
      <text>
        <r>
          <rPr>
            <sz val="11"/>
            <color indexed="9"/>
            <rFont val="Helvetica Neue"/>
          </rPr>
          <t>tc={26F3C18A-8ACD-4BE0-A3C9-FBF88D9F49D5}: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4,8/5 stars</t>
        </r>
      </text>
    </comment>
    <comment ref="AD20" authorId="10">
      <text>
        <r>
          <rPr>
            <sz val="11"/>
            <color indexed="9"/>
            <rFont val="Helvetica Neue"/>
          </rPr>
          <t>tc={DA0F234C-FF66-4D4F-9F90-5E704A8810DA}: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4,4/5 stars</t>
        </r>
      </text>
    </comment>
    <comment ref="AE20" authorId="11">
      <text>
        <r>
          <rPr>
            <sz val="11"/>
            <color indexed="9"/>
            <rFont val="Helvetica Neue"/>
          </rPr>
          <t>tc={85959240-6466-4831-A576-468411CAFAC4}: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5/5 stars</t>
        </r>
      </text>
    </comment>
    <comment ref="AI20" authorId="12">
      <text>
        <r>
          <rPr>
            <sz val="11"/>
            <color indexed="9"/>
            <rFont val="Helvetica Neue"/>
          </rPr>
          <t>tc={B6643704-0978-470E-B821-EEB48449AAC2}: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3,6/5 stars</t>
        </r>
      </text>
    </comment>
    <comment ref="X28" authorId="13">
      <text>
        <r>
          <rPr>
            <sz val="11"/>
            <color indexed="9"/>
            <rFont val="Helvetica Neue"/>
          </rPr>
          <t>tc={8D11BA29-D76F-4B4C-8890-1B6945C2741D}: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https://www.notion.so/klimakompass-Quellen-und-Berechnungen-worldwatchers-c2647d3492404e2a9c27500613ccad84</t>
        </r>
      </text>
    </comment>
    <comment ref="K29" authorId="14">
      <text>
        <r>
          <rPr>
            <sz val="11"/>
            <color indexed="9"/>
            <rFont val="Helvetica Neue"/>
          </rPr>
          <t>tc={C3F0BE00-5B1C-42E8-B0FB-10FAD667EC21}: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https://www.sparksustainability.com/carbon-donut-data</t>
        </r>
      </text>
    </comment>
    <comment ref="AA29" authorId="15">
      <text>
        <r>
          <rPr>
            <sz val="11"/>
            <color indexed="9"/>
            <rFont val="Helvetica Neue"/>
          </rPr>
          <t>tc={6B7CC8ED-06F2-4649-AC59-4C11BE8BFCA2}: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https://codyo.app/datengrundlage/</t>
        </r>
      </text>
    </comment>
    <comment ref="AW29" authorId="16">
      <text>
        <r>
          <rPr>
            <sz val="11"/>
            <color indexed="9"/>
            <rFont val="Helvetica Neue"/>
          </rPr>
          <t>tc={238390F6-C484-471C-BA4C-87BE31063FB4}: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PDF document with all calculations available</t>
        </r>
      </text>
    </comment>
    <comment ref="O32" authorId="17">
      <text>
        <r>
          <rPr>
            <sz val="11"/>
            <color indexed="9"/>
            <rFont val="Helvetica Neue"/>
          </rPr>
          <t>tc={2B66A74E-E7B5-420D-8166-91B57DF412A5}: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http://esu-services.ch/</t>
        </r>
      </text>
    </comment>
    <comment ref="Q32" authorId="18">
      <text>
        <r>
          <rPr>
            <sz val="11"/>
            <color indexed="9"/>
            <rFont val="Helvetica Neue"/>
          </rPr>
          <t>tc={54AF18DE-1667-46A9-962A-BA68F9D77D01}: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Available as download (PDF): https://footprintcalculator.henkel.com/de</t>
        </r>
      </text>
    </comment>
    <comment ref="Y32" authorId="19">
      <text>
        <r>
          <rPr>
            <sz val="11"/>
            <color indexed="9"/>
            <rFont val="Helvetica Neue"/>
          </rPr>
          <t>tc={A0D0C643-778D-4A94-A0F1-743D4B34F415}: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https://www.eevie.io/carbon-footprint-calculator</t>
        </r>
      </text>
    </comment>
    <comment ref="AD34" authorId="20">
      <text>
        <r>
          <rPr>
            <sz val="11"/>
            <color indexed="9"/>
            <rFont val="Helvetica Neue"/>
          </rPr>
          <t>tc={EB2A82EA-FF6F-4108-AF15-C99AC4583C68}: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One specific mentioned source within the  Naturate App - "Die CO2-Bilanz des Bürgers" (UBA, 2007)</t>
        </r>
      </text>
    </comment>
    <comment ref="F35" authorId="21">
      <text>
        <r>
          <rPr>
            <sz val="11"/>
            <color indexed="9"/>
            <rFont val="Helvetica Neue"/>
          </rPr>
          <t>tc={AE06ABE2-C4FB-4B19-A21E-C5BBD09ADA6E}: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https://www.industry.gov.au/data-and-publications/national-greenhouse-accounts-factors-2021</t>
        </r>
      </text>
    </comment>
    <comment ref="G35" authorId="22">
      <text>
        <r>
          <rPr>
            <sz val="11"/>
            <color indexed="9"/>
            <rFont val="Helvetica Neue"/>
          </rPr>
          <t>tc={A5FA9921-369B-4DD4-BEBF-8340C71B5C69}: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https://www.industry.gov.au/data-and-publications/national-greenhouse-accounts-factors-2021</t>
        </r>
      </text>
    </comment>
    <comment ref="H35" authorId="23">
      <text>
        <r>
          <rPr>
            <sz val="11"/>
            <color indexed="9"/>
            <rFont val="Helvetica Neue"/>
          </rPr>
          <t>tc={5BB20AAD-E007-4372-B4E2-469FDF7BA760}: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https://calculator.carbonpositiveaustralia.org.au/</t>
        </r>
      </text>
    </comment>
    <comment ref="J35" authorId="24">
      <text>
        <r>
          <rPr>
            <sz val="11"/>
            <color indexed="9"/>
            <rFont val="Helvetica Neue"/>
          </rPr>
          <t>tc={91F3E280-8BA1-42EF-AC21-DE46E8EF4713}: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https://www.saanich.ca/EN/main/community/sustainable-saanich/climate-change/carbon-fund-calculator/carbon-calculator-methodology.html</t>
        </r>
      </text>
    </comment>
    <comment ref="K35" authorId="25">
      <text>
        <r>
          <rPr>
            <sz val="11"/>
            <color indexed="9"/>
            <rFont val="Helvetica Neue"/>
          </rPr>
          <t>tc={33867248-D163-4E8C-9000-C040E6B2A209}: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https://www.sparksustainability.com/carbon-donut-data</t>
        </r>
      </text>
    </comment>
    <comment ref="M35" authorId="26">
      <text>
        <r>
          <rPr>
            <sz val="11"/>
            <color indexed="9"/>
            <rFont val="Helvetica Neue"/>
          </rPr>
          <t>tc={E1B66359-FE1A-440A-8554-BAB0E2E20EA3}: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https://uba.co2-rechner.de/de_DE/</t>
        </r>
      </text>
    </comment>
    <comment ref="N35" authorId="27">
      <text>
        <r>
          <rPr>
            <sz val="11"/>
            <color indexed="9"/>
            <rFont val="Helvetica Neue"/>
          </rPr>
          <t>tc={4309AA90-A166-4D90-86C1-E45939BB4C85}: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https://uba.co2-rechner.de/de_DE/</t>
        </r>
      </text>
    </comment>
    <comment ref="R35" authorId="28">
      <text>
        <r>
          <rPr>
            <sz val="11"/>
            <color indexed="9"/>
            <rFont val="Helvetica Neue"/>
          </rPr>
          <t>tc={CF6EEE12-D6FC-4ECF-9DF6-E9F4D5AEF633}: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https://klimaohnegrenzen.de/privatpersonen/dokumentation-co2-rechner</t>
        </r>
      </text>
    </comment>
    <comment ref="T35" authorId="29">
      <text>
        <r>
          <rPr>
            <sz val="11"/>
            <color indexed="9"/>
            <rFont val="Helvetica Neue"/>
          </rPr>
          <t>tc={0EA1E21C-0676-4B5E-B80C-8871BE894C2C}: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Description: https://www.thankyounature.org/einzel-person</t>
        </r>
      </text>
    </comment>
    <comment ref="U35" authorId="30">
      <text>
        <r>
          <rPr>
            <sz val="11"/>
            <color indexed="9"/>
            <rFont val="Helvetica Neue"/>
          </rPr>
          <t>tc={B081B155-27CF-4C19-BB1B-80C5FECCB847}: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Source: https://www.naturefund.de/wissen/co2_rechner/daten</t>
        </r>
      </text>
    </comment>
    <comment ref="D37" authorId="31">
      <text>
        <r>
          <rPr>
            <sz val="11"/>
            <color indexed="9"/>
            <rFont val="Helvetica Neue"/>
          </rPr>
          <t>tc={783E7423-21CC-49F7-90A6-08B1A6D177A9}: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And/or -&gt; Keep it simple; Trade off; Otherwise too complex</t>
        </r>
      </text>
    </comment>
    <comment ref="BA41" authorId="32">
      <text>
        <r>
          <rPr>
            <sz val="11"/>
            <color indexed="9"/>
            <rFont val="Helvetica Neue"/>
          </rPr>
          <t>tc={595F778F-40FB-4EB7-A0DA-265B709774BF}: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According to the results presentation Consumption and Public Emissions are factored in.</t>
        </r>
      </text>
    </comment>
    <comment ref="AA42" authorId="33">
      <text>
        <r>
          <rPr>
            <sz val="11"/>
            <color indexed="9"/>
            <rFont val="Helvetica Neue"/>
          </rPr>
          <t>tc={F8235BC3-0283-4330-8209-1FE89BDD7EE4}: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According to the method description, public emissions are considered</t>
        </r>
      </text>
    </comment>
    <comment ref="AC42" authorId="34">
      <text>
        <r>
          <rPr>
            <sz val="11"/>
            <color indexed="9"/>
            <rFont val="Helvetica Neue"/>
          </rPr>
          <t>tc={683806F0-113D-4382-8EEB-D95913A54EFE}: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According to Information indirect emissions such as public emissions are also included</t>
        </r>
      </text>
    </comment>
    <comment ref="AJ42" authorId="35">
      <text>
        <r>
          <rPr>
            <sz val="11"/>
            <color indexed="9"/>
            <rFont val="Helvetica Neue"/>
          </rPr>
          <t>tc={5BA010E8-8119-4289-83DA-120AF2D09783}: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 PDF booklet described that these are factored in.</t>
        </r>
      </text>
    </comment>
    <comment ref="AM42" authorId="36">
      <text>
        <r>
          <rPr>
            <sz val="11"/>
            <color indexed="9"/>
            <rFont val="Helvetica Neue"/>
          </rPr>
          <t>tc={04D6368D-9902-437F-8341-A2B71E36FF18}: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Not included in the "Free to Use Calculator"</t>
        </r>
      </text>
    </comment>
    <comment ref="AY42" authorId="37">
      <text>
        <r>
          <rPr>
            <sz val="11"/>
            <color indexed="9"/>
            <rFont val="Helvetica Neue"/>
          </rPr>
          <t>tc={5500B49C-9343-4FB2-BF40-A890855D2218}: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According to its description of method public emissions are automatically added</t>
        </r>
      </text>
    </comment>
    <comment ref="AJ43" authorId="38">
      <text>
        <r>
          <rPr>
            <sz val="11"/>
            <color indexed="9"/>
            <rFont val="Helvetica Neue"/>
          </rPr>
          <t>tc={B392BFA5-58D2-4159-9685-74C63CE1B80B}: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REAP PDF Booklet says waste is within public emissions factored in - household waste itself is not mentioned.</t>
        </r>
      </text>
    </comment>
    <comment ref="AS43" authorId="39">
      <text>
        <r>
          <rPr>
            <sz val="11"/>
            <color indexed="9"/>
            <rFont val="Helvetica Neue"/>
          </rPr>
          <t>tc={3BFCA3F3-A135-416F-8C0E-C77DFD362F65}: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Source "How we calculatate your carbon footprint": [..] It also includes emissions from your household waste and your water usage based on UK averages. [..]"</t>
        </r>
      </text>
    </comment>
    <comment ref="AZ44" authorId="40">
      <text>
        <r>
          <rPr>
            <sz val="11"/>
            <color indexed="9"/>
            <rFont val="Helvetica Neue"/>
          </rPr>
          <t>tc={F3CD2E28-6E39-4C50-AB2F-42281EC798D4}: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Water consumption for shower, bathing and doing the dishes.</t>
        </r>
      </text>
    </comment>
    <comment ref="AI57" authorId="41">
      <text>
        <r>
          <rPr>
            <sz val="11"/>
            <color indexed="9"/>
            <rFont val="Helvetica Neue"/>
          </rPr>
          <t>tc={B4AD2AB7-4151-4624-AD62-7C85AC924DDB}: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footprint is calculated for one month</t>
        </r>
      </text>
    </comment>
    <comment ref="I59" authorId="42">
      <text>
        <r>
          <rPr>
            <sz val="11"/>
            <color indexed="9"/>
            <rFont val="Helvetica Neue"/>
          </rPr>
          <t>tc={46C7CA2A-DAB7-4DAE-905C-0650C0B30E87}: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Reduction tips available if you pay for the climate abo/offset</t>
        </r>
      </text>
    </comment>
    <comment ref="W59" authorId="43">
      <text>
        <r>
          <rPr>
            <sz val="11"/>
            <color indexed="9"/>
            <rFont val="Helvetica Neue"/>
          </rPr>
          <t>tc={C7FBF137-010E-4CCA-9FEF-7598DBE9EE95}: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Reduction measures are availbale after offset; no reduction tips for free</t>
        </r>
      </text>
    </comment>
    <comment ref="AE59" authorId="44">
      <text>
        <r>
          <rPr>
            <sz val="11"/>
            <color indexed="9"/>
            <rFont val="Helvetica Neue"/>
          </rPr>
          <t>tc={67F3DA04-1B4D-498F-ADA2-64AA4AB78CEB}: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 homepage it says, there are "individualized reduction measures" available; but not available in the app -&gt; Maybe after offset the measures are available?</t>
        </r>
      </text>
    </comment>
    <comment ref="AG60" authorId="45">
      <text>
        <r>
          <rPr>
            <sz val="11"/>
            <color indexed="9"/>
            <rFont val="Helvetica Neue"/>
          </rPr>
          <t>tc={BB946CF8-F083-4D63-AAAC-388C1DEE51EB}: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PDF guide: https://www.carbonclick.com/wp-content/uploads/2020/02/CarbonClick_Tips.pdf</t>
        </r>
      </text>
    </comment>
    <comment ref="AX60" authorId="46">
      <text>
        <r>
          <rPr>
            <sz val="11"/>
            <color indexed="9"/>
            <rFont val="Helvetica Neue"/>
          </rPr>
          <t>tc={D526C8E5-7974-47D3-B080-333B2E0DCDB3}: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Within blog articles</t>
        </r>
      </text>
    </comment>
    <comment ref="M65" authorId="47">
      <text>
        <r>
          <rPr>
            <sz val="11"/>
            <color indexed="9"/>
            <rFont val="Helvetica Neue"/>
          </rPr>
          <t>tc={92131143-C278-4C42-948E-CB382FAE1F08}: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 for saving the calculations</t>
        </r>
      </text>
    </comment>
    <comment ref="N65" authorId="48">
      <text>
        <r>
          <rPr>
            <sz val="11"/>
            <color indexed="9"/>
            <rFont val="Helvetica Neue"/>
          </rPr>
          <t>tc={F6347E60-A7D3-4395-97B1-D0BD1F894EEB}: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 for saving the calculations</t>
        </r>
      </text>
    </comment>
    <comment ref="P65" authorId="49">
      <text>
        <r>
          <rPr>
            <sz val="11"/>
            <color indexed="9"/>
            <rFont val="Helvetica Neue"/>
          </rPr>
          <t>tc={2E833D6B-2635-473C-942B-2A7F479D7705}: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 for saving the calculations</t>
        </r>
      </text>
    </comment>
    <comment ref="AH67" authorId="50">
      <text>
        <r>
          <rPr>
            <sz val="11"/>
            <color indexed="9"/>
            <rFont val="Helvetica Neue"/>
          </rPr>
          <t>tc={28BFA4BF-00B3-401B-8BE2-70C4BA1A2209}: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service is an account needed</t>
        </r>
      </text>
    </comment>
    <comment ref="AJ69" authorId="51">
      <text>
        <r>
          <rPr>
            <sz val="11"/>
            <color indexed="9"/>
            <rFont val="Helvetica Neue"/>
          </rPr>
          <t>tc={D367807C-8899-4357-80A5-B69598975A48}: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 to start a group, in order to share the results and work towards a common goal.</t>
        </r>
      </text>
    </comment>
    <comment ref="W70" authorId="52">
      <text>
        <r>
          <rPr>
            <sz val="11"/>
            <color indexed="9"/>
            <rFont val="Helvetica Neue"/>
          </rPr>
          <t>tc={97347149-F4CE-4459-9CF0-FC8A29195797}: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Based on information from homepage; No own proof, because need for offset to get there.</t>
        </r>
      </text>
    </comment>
    <comment ref="AI70" authorId="53">
      <text>
        <r>
          <rPr>
            <sz val="11"/>
            <color indexed="9"/>
            <rFont val="Helvetica Neue"/>
          </rPr>
          <t>tc={596D167C-3C4B-4C3F-BA81-9E0277919853}: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Tracking service includes personal GPS data for climate-friendly mobility options.</t>
        </r>
      </text>
    </comment>
    <comment ref="T77" authorId="54">
      <text>
        <r>
          <rPr>
            <sz val="11"/>
            <color indexed="9"/>
            <rFont val="Helvetica Neue"/>
          </rPr>
          <t>tc={EB136451-25C7-4BF2-B82D-403A2588FA95}: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Calculators says 14 - but that excludes detail questions per section</t>
        </r>
      </text>
    </comment>
    <comment ref="AC85" authorId="55">
      <text>
        <r>
          <rPr>
            <sz val="11"/>
            <color indexed="9"/>
            <rFont val="Helvetica Neue"/>
          </rPr>
          <t>tc={57EAE112-4EF5-4E4F-A2EC-DE86531B3B84}:
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the individual calculation no account necessary. For the full service range (evaluation, reduction tips) account necessary.</t>
        </r>
      </text>
    </comment>
  </commentList>
</comments>
</file>

<file path=xl/sharedStrings.xml><?xml version="1.0" encoding="utf-8"?>
<sst xmlns="http://schemas.openxmlformats.org/spreadsheetml/2006/main" uniqueCount="359">
  <si>
    <t>Base Data (all available dimensions[1st row], categories[1st column], options[cells])</t>
  </si>
  <si>
    <t>Categ./Dimens.</t>
  </si>
  <si>
    <t>Carbonify</t>
  </si>
  <si>
    <t>Carbon Neutral - Standard</t>
  </si>
  <si>
    <t>Carbon Neutral - Advanced</t>
  </si>
  <si>
    <t>Carbon Positive Australia</t>
  </si>
  <si>
    <t>Team Climate</t>
  </si>
  <si>
    <t>District of Saanich</t>
  </si>
  <si>
    <t>Carbon Donut Calculator</t>
  </si>
  <si>
    <t>ClimateSeed</t>
  </si>
  <si>
    <t>UBA - CO2-Schnellcheck</t>
  </si>
  <si>
    <t>UBA - CO2-Bilanz</t>
  </si>
  <si>
    <t>WWF DE</t>
  </si>
  <si>
    <t>KlimAktiv</t>
  </si>
  <si>
    <t>Henkel</t>
  </si>
  <si>
    <t>Klima ohne Grenzen</t>
  </si>
  <si>
    <t>ClimatePartner YOU</t>
  </si>
  <si>
    <t>Wilderness International</t>
  </si>
  <si>
    <t>Naturefund</t>
  </si>
  <si>
    <t>KlimaManufaktur</t>
  </si>
  <si>
    <t>Klima</t>
  </si>
  <si>
    <t>Klimakompass</t>
  </si>
  <si>
    <t>Eevie</t>
  </si>
  <si>
    <t>Energybuddy</t>
  </si>
  <si>
    <t>Codyo</t>
  </si>
  <si>
    <t>Plan3t</t>
  </si>
  <si>
    <t>The mother nature app</t>
  </si>
  <si>
    <t>Naturate</t>
  </si>
  <si>
    <t>Nullify</t>
  </si>
  <si>
    <t>Just One Earth</t>
  </si>
  <si>
    <t>CarbonClick</t>
  </si>
  <si>
    <t>Toitū</t>
  </si>
  <si>
    <t>Capture</t>
  </si>
  <si>
    <t>REAP Petite</t>
  </si>
  <si>
    <t>MyClimate</t>
  </si>
  <si>
    <t>WWF UK</t>
  </si>
  <si>
    <t>Carbon Footprint</t>
  </si>
  <si>
    <t>CarbonIndependent</t>
  </si>
  <si>
    <t>Mossy Earth</t>
  </si>
  <si>
    <t>BP</t>
  </si>
  <si>
    <t>Resurgence - Full calculator</t>
  </si>
  <si>
    <t>Resurgence - Quick Calculator</t>
  </si>
  <si>
    <t>Bulb</t>
  </si>
  <si>
    <t>The Nature Conservancy</t>
  </si>
  <si>
    <t>Wren</t>
  </si>
  <si>
    <t>Conservation International</t>
  </si>
  <si>
    <t>EPA</t>
  </si>
  <si>
    <t>8 Billion Trees</t>
  </si>
  <si>
    <t>UN</t>
  </si>
  <si>
    <t>I2SEA</t>
  </si>
  <si>
    <t>Stand for Trees</t>
  </si>
  <si>
    <t>Evaluation Score</t>
  </si>
  <si>
    <t>Ranking</t>
  </si>
  <si>
    <t>Location</t>
  </si>
  <si>
    <t>Australia</t>
  </si>
  <si>
    <t>Austria</t>
  </si>
  <si>
    <t>Canada</t>
  </si>
  <si>
    <t>Finland</t>
  </si>
  <si>
    <t>France</t>
  </si>
  <si>
    <t>Germany</t>
  </si>
  <si>
    <t>Ireland</t>
  </si>
  <si>
    <t>New Zealand</t>
  </si>
  <si>
    <t>Singapore</t>
  </si>
  <si>
    <t>Sweden</t>
  </si>
  <si>
    <t>Switzerland</t>
  </si>
  <si>
    <t>UK</t>
  </si>
  <si>
    <t>USA</t>
  </si>
  <si>
    <t>Global</t>
  </si>
  <si>
    <r>
      <rPr>
        <b val="1"/>
        <sz val="11"/>
        <color indexed="8"/>
        <rFont val="Proxima Nova A"/>
      </rPr>
      <t>Type of provider</t>
    </r>
  </si>
  <si>
    <t>For-Profit</t>
  </si>
  <si>
    <t>Non-Profit / Government</t>
  </si>
  <si>
    <t>Non-Profit / NGO</t>
  </si>
  <si>
    <t>Non-Profit / Institute</t>
  </si>
  <si>
    <r>
      <rPr>
        <b val="1"/>
        <sz val="11"/>
        <color indexed="8"/>
        <rFont val="Proxima Nova A"/>
      </rPr>
      <t>Type of calculator</t>
    </r>
  </si>
  <si>
    <t>Excel calculator</t>
  </si>
  <si>
    <t>App calculator</t>
  </si>
  <si>
    <t>Web calculator</t>
  </si>
  <si>
    <t>App + Web available</t>
  </si>
  <si>
    <r>
      <rPr>
        <b val="1"/>
        <sz val="11"/>
        <color indexed="8"/>
        <rFont val="Proxima Nova A"/>
      </rPr>
      <t>Popularity</t>
    </r>
  </si>
  <si>
    <t>Low Popularity</t>
  </si>
  <si>
    <t>Medium Popularity</t>
  </si>
  <si>
    <t>High Popularity</t>
  </si>
  <si>
    <r>
      <rPr>
        <b val="1"/>
        <sz val="11"/>
        <color indexed="8"/>
        <rFont val="Proxima Nova A"/>
      </rPr>
      <t>Transparency of method</t>
    </r>
  </si>
  <si>
    <t>No data</t>
  </si>
  <si>
    <t>Basic description</t>
  </si>
  <si>
    <t>Detailed description</t>
  </si>
  <si>
    <t>Open-source method</t>
  </si>
  <si>
    <r>
      <rPr>
        <b val="1"/>
        <sz val="11"/>
        <color indexed="8"/>
        <rFont val="Proxima Nova A"/>
      </rPr>
      <t>Credibility of sources</t>
    </r>
  </si>
  <si>
    <t>No sources</t>
  </si>
  <si>
    <t>Non-specific sources</t>
  </si>
  <si>
    <t>Non-recognized sources</t>
  </si>
  <si>
    <t>Recognized outdated sources</t>
  </si>
  <si>
    <t>Recognized current sources</t>
  </si>
  <si>
    <r>
      <rPr>
        <b val="1"/>
        <sz val="11"/>
        <color indexed="8"/>
        <rFont val="Proxima Nova A"/>
      </rPr>
      <t>Categories</t>
    </r>
  </si>
  <si>
    <t>Minimalistic category set</t>
  </si>
  <si>
    <t>Specified category set</t>
  </si>
  <si>
    <t>Basic category set</t>
  </si>
  <si>
    <t>Comprehensive category set</t>
  </si>
  <si>
    <t>Advanced category set</t>
  </si>
  <si>
    <r>
      <rPr>
        <b val="1"/>
        <sz val="11"/>
        <color indexed="8"/>
        <rFont val="Proxima Nova A"/>
      </rPr>
      <t>Presentation of results</t>
    </r>
  </si>
  <si>
    <t>Personal footprint</t>
  </si>
  <si>
    <t>Personal footprint analysis</t>
  </si>
  <si>
    <t>Personal footprint + Context</t>
  </si>
  <si>
    <t>Personal footprint analysis + Context</t>
  </si>
  <si>
    <r>
      <rPr>
        <b val="1"/>
        <sz val="11"/>
        <color indexed="8"/>
        <rFont val="Proxima Nova A"/>
      </rPr>
      <t>Reduction measures</t>
    </r>
  </si>
  <si>
    <t>No reduction measures</t>
  </si>
  <si>
    <t>General reduction measures</t>
  </si>
  <si>
    <t>Individualized reduction measures</t>
  </si>
  <si>
    <r>
      <rPr>
        <b val="1"/>
        <sz val="11"/>
        <color indexed="8"/>
        <rFont val="Proxima Nova A"/>
      </rPr>
      <t>Service offer</t>
    </r>
  </si>
  <si>
    <t>No service</t>
  </si>
  <si>
    <t>Community</t>
  </si>
  <si>
    <t>Tracking + Community</t>
  </si>
  <si>
    <t xml:space="preserve">Offset + Community </t>
  </si>
  <si>
    <t>Offset service</t>
  </si>
  <si>
    <t>Offset + Tracking + Community</t>
  </si>
  <si>
    <t>Tracking service</t>
  </si>
  <si>
    <t>Offset + Tracking</t>
  </si>
  <si>
    <r>
      <rPr>
        <b val="1"/>
        <sz val="11"/>
        <color indexed="8"/>
        <rFont val="Proxima Nova A"/>
      </rPr>
      <t>Data entry</t>
    </r>
  </si>
  <si>
    <t>Exact values</t>
  </si>
  <si>
    <t>Predefined Values</t>
  </si>
  <si>
    <t>Combination</t>
  </si>
  <si>
    <r>
      <rPr>
        <b val="1"/>
        <sz val="11"/>
        <color indexed="8"/>
        <rFont val="Proxima Nova A"/>
      </rPr>
      <t>Scope</t>
    </r>
  </si>
  <si>
    <t>Extensive Scope</t>
  </si>
  <si>
    <t>Small Scope</t>
  </si>
  <si>
    <t>Large Scope</t>
  </si>
  <si>
    <t>Medium Scope</t>
  </si>
  <si>
    <r>
      <rPr>
        <b val="1"/>
        <sz val="11"/>
        <color indexed="8"/>
        <rFont val="Proxima Nova A"/>
      </rPr>
      <t>Accessibility</t>
    </r>
  </si>
  <si>
    <t>Obligatory account</t>
  </si>
  <si>
    <t>Email needed</t>
  </si>
  <si>
    <t>Online free available</t>
  </si>
  <si>
    <t>Morph data (the concrete configuration of options per dimension)</t>
  </si>
  <si>
    <t>Line Color (hex)</t>
  </si>
  <si>
    <t>#FA5858</t>
  </si>
  <si>
    <t>#FA8258</t>
  </si>
  <si>
    <t>#D8F781</t>
  </si>
  <si>
    <t>#81F7D8</t>
  </si>
  <si>
    <t>#F3F781</t>
  </si>
  <si>
    <t>#D0A9F5</t>
  </si>
  <si>
    <t>#9FF781</t>
  </si>
  <si>
    <t>#E3CEF6</t>
  </si>
  <si>
    <t>#E0F2F7</t>
  </si>
  <si>
    <t>#F5BCA9</t>
  </si>
  <si>
    <t>#A9D0F5</t>
  </si>
  <si>
    <t>#F5A9BC</t>
  </si>
  <si>
    <t>#D8F6CE</t>
  </si>
  <si>
    <t>Counter check</t>
  </si>
  <si>
    <t>Evaluation score</t>
  </si>
  <si>
    <t>Predefined values</t>
  </si>
  <si>
    <t>Master thesis "Benchmark analysis of personal (carbon) footprint calculators" by Friederike Tietze - TU Berlin - 2021</t>
  </si>
  <si>
    <t>CARBON FOOTPRINT CALCULATOR DETAILS (MORPHOLOGICAL BOX - VERSION 2 - WITH LEGEND)</t>
  </si>
  <si>
    <t>REPRESENTING STATUS QUO OCTOBER 2021</t>
  </si>
  <si>
    <t>No.</t>
  </si>
  <si>
    <t>Basic analystics</t>
  </si>
  <si>
    <t>Calculator</t>
  </si>
  <si>
    <t>Amount of calculators that are characterized by this parameter</t>
  </si>
  <si>
    <t>Supercategory</t>
  </si>
  <si>
    <t>Subcategory</t>
  </si>
  <si>
    <t>Parameters</t>
  </si>
  <si>
    <t>Description</t>
  </si>
  <si>
    <r>
      <rPr>
        <u val="single"/>
        <sz val="11"/>
        <color indexed="25"/>
        <rFont val="Helvetica Neue"/>
      </rPr>
      <t>http://www.carbonify.com/carbon-calculator.htm</t>
    </r>
  </si>
  <si>
    <r>
      <rPr>
        <u val="single"/>
        <sz val="11"/>
        <color indexed="25"/>
        <rFont val="Helvetica Neue"/>
      </rPr>
      <t>https://carbonneutral.com.au/carbon-calculator/</t>
    </r>
  </si>
  <si>
    <r>
      <rPr>
        <u val="single"/>
        <sz val="11"/>
        <color indexed="25"/>
        <rFont val="Helvetica Neue"/>
      </rPr>
      <t>https://calculator.carbonpositiveaustralia.org.au/</t>
    </r>
  </si>
  <si>
    <r>
      <rPr>
        <u val="single"/>
        <sz val="11"/>
        <color indexed="25"/>
        <rFont val="Helvetica Neue"/>
      </rPr>
      <t>https://www.teamclimate.com/calculator/food/diet</t>
    </r>
  </si>
  <si>
    <r>
      <rPr>
        <u val="single"/>
        <sz val="11"/>
        <color indexed="25"/>
        <rFont val="Helvetica Neue"/>
      </rPr>
      <t>https://www.saanich.ca/EN/main/community/sustainable-saanich/climate-change/carbon-fund-calculator.html</t>
    </r>
  </si>
  <si>
    <r>
      <rPr>
        <u val="single"/>
        <sz val="11"/>
        <color indexed="25"/>
        <rFont val="Helvetica Neue"/>
      </rPr>
      <t>https://www.sparksustainability.com/calculator</t>
    </r>
  </si>
  <si>
    <r>
      <rPr>
        <u val="single"/>
        <sz val="11"/>
        <color indexed="25"/>
        <rFont val="Helvetica Neue"/>
      </rPr>
      <t>https://climateseed.com/footprint</t>
    </r>
  </si>
  <si>
    <r>
      <rPr>
        <u val="single"/>
        <sz val="11"/>
        <color indexed="25"/>
        <rFont val="Helvetica Neue"/>
      </rPr>
      <t>https://uba.co2-rechner.de/de_DE/</t>
    </r>
  </si>
  <si>
    <r>
      <rPr>
        <u val="single"/>
        <sz val="11"/>
        <color indexed="25"/>
        <rFont val="Helvetica Neue"/>
      </rPr>
      <t>https://www.wwf.de/themen-projekte/klima-energie/wwf-klimarechner</t>
    </r>
  </si>
  <si>
    <r>
      <rPr>
        <u val="single"/>
        <sz val="11"/>
        <color indexed="25"/>
        <rFont val="Helvetica Neue"/>
      </rPr>
      <t>https://klimaktiv.co2-rechner.de/de_DE/</t>
    </r>
  </si>
  <si>
    <r>
      <rPr>
        <u val="single"/>
        <sz val="11"/>
        <color indexed="25"/>
        <rFont val="Helvetica Neue"/>
      </rPr>
      <t>https://www.henkel.de/nachhaltigkeit/initiativen-und-partnerschaften/fussabdruckrechner</t>
    </r>
  </si>
  <si>
    <r>
      <rPr>
        <u val="single"/>
        <sz val="11"/>
        <color indexed="25"/>
        <rFont val="Helvetica Neue"/>
      </rPr>
      <t>https://klimaohnegrenzen.de/oekologischer-co2-fussabdruck</t>
    </r>
  </si>
  <si>
    <r>
      <rPr>
        <u val="single"/>
        <sz val="11"/>
        <color indexed="25"/>
        <rFont val="Helvetica Neue"/>
      </rPr>
      <t>https://you.climatepartner.com/de/</t>
    </r>
  </si>
  <si>
    <r>
      <rPr>
        <u val="single"/>
        <sz val="11"/>
        <color indexed="25"/>
        <rFont val="Helvetica Neue"/>
      </rPr>
      <t>https://www.thankyounature.org/</t>
    </r>
  </si>
  <si>
    <r>
      <rPr>
        <u val="single"/>
        <sz val="11"/>
        <color indexed="25"/>
        <rFont val="Helvetica Neue"/>
      </rPr>
      <t>https://www.naturefund.de/wissen/co2_rechner</t>
    </r>
  </si>
  <si>
    <r>
      <rPr>
        <u val="single"/>
        <sz val="11"/>
        <color indexed="25"/>
        <rFont val="Helvetica Neue"/>
      </rPr>
      <t>https://www.die-klimamanufaktur.de/berechnung</t>
    </r>
  </si>
  <si>
    <r>
      <rPr>
        <u val="single"/>
        <sz val="11"/>
        <color indexed="25"/>
        <rFont val="Helvetica Neue"/>
      </rPr>
      <t>https://klima.com/</t>
    </r>
  </si>
  <si>
    <r>
      <rPr>
        <u val="single"/>
        <sz val="11"/>
        <color indexed="25"/>
        <rFont val="Helvetica Neue"/>
      </rPr>
      <t>https://www.worldwatchers.org/</t>
    </r>
  </si>
  <si>
    <r>
      <rPr>
        <u val="single"/>
        <sz val="11"/>
        <color indexed="25"/>
        <rFont val="Helvetica Neue"/>
      </rPr>
      <t>https://www.eevie.io/</t>
    </r>
  </si>
  <si>
    <r>
      <rPr>
        <u val="single"/>
        <sz val="11"/>
        <color indexed="25"/>
        <rFont val="Helvetica Neue"/>
      </rPr>
      <t>https://www.energybuddy.de/</t>
    </r>
  </si>
  <si>
    <r>
      <rPr>
        <u val="single"/>
        <sz val="11"/>
        <color indexed="25"/>
        <rFont val="Helvetica Neue"/>
      </rPr>
      <t>https://codyo.app/</t>
    </r>
  </si>
  <si>
    <r>
      <rPr>
        <u val="single"/>
        <sz val="11"/>
        <color indexed="25"/>
        <rFont val="Helvetica Neue"/>
      </rPr>
      <t>https://plan3t.one/</t>
    </r>
  </si>
  <si>
    <r>
      <rPr>
        <u val="single"/>
        <sz val="11"/>
        <color indexed="25"/>
        <rFont val="Helvetica Neue"/>
      </rPr>
      <t>https://themothernature.app/</t>
    </r>
  </si>
  <si>
    <r>
      <rPr>
        <u val="single"/>
        <sz val="11"/>
        <color indexed="25"/>
        <rFont val="Helvetica Neue"/>
      </rPr>
      <t>https://www.naturate.de/</t>
    </r>
  </si>
  <si>
    <r>
      <rPr>
        <u val="single"/>
        <sz val="11"/>
        <color indexed="25"/>
        <rFont val="Helvetica Neue"/>
      </rPr>
      <t>https://www.nullify.app/</t>
    </r>
  </si>
  <si>
    <r>
      <rPr>
        <u val="single"/>
        <sz val="11"/>
        <color indexed="25"/>
        <rFont val="Helvetica Neue"/>
      </rPr>
      <t>https://www.foe.ie/justoneearth/carboncalculator/</t>
    </r>
  </si>
  <si>
    <r>
      <rPr>
        <u val="single"/>
        <sz val="11"/>
        <color indexed="25"/>
        <rFont val="Helvetica Neue"/>
      </rPr>
      <t>https://my.carbon.click/calculator?_ga=2.159880756.887052242.1623676770-353683301.1623676770</t>
    </r>
  </si>
  <si>
    <r>
      <rPr>
        <u val="single"/>
        <sz val="11"/>
        <color indexed="25"/>
        <rFont val="Helvetica Neue"/>
      </rPr>
      <t>https://calculator.toitu.co.nz/?calculator=household</t>
    </r>
  </si>
  <si>
    <r>
      <rPr>
        <u val="single"/>
        <sz val="11"/>
        <color indexed="25"/>
        <rFont val="Helvetica Neue"/>
      </rPr>
      <t>https://www.thecapture.club/</t>
    </r>
  </si>
  <si>
    <r>
      <rPr>
        <u val="single"/>
        <sz val="11"/>
        <color indexed="25"/>
        <rFont val="Helvetica Neue"/>
      </rPr>
      <t>https://reap-petite-uk-prod.herokuapp.com/</t>
    </r>
  </si>
  <si>
    <r>
      <rPr>
        <u val="single"/>
        <sz val="11"/>
        <color indexed="25"/>
        <rFont val="Helvetica Neue"/>
      </rPr>
      <t>https://co2.myclimate.org/de/footprint_calculators/new</t>
    </r>
  </si>
  <si>
    <r>
      <rPr>
        <u val="single"/>
        <sz val="11"/>
        <color indexed="25"/>
        <rFont val="Helvetica Neue"/>
      </rPr>
      <t>https://footprint.wwf.org.uk/#/</t>
    </r>
  </si>
  <si>
    <r>
      <rPr>
        <u val="single"/>
        <sz val="11"/>
        <color indexed="25"/>
        <rFont val="Helvetica Neue"/>
      </rPr>
      <t>https://www.carbonfootprint.com/calculator.aspx</t>
    </r>
  </si>
  <si>
    <r>
      <rPr>
        <u val="single"/>
        <sz val="11"/>
        <color indexed="25"/>
        <rFont val="Helvetica Neue"/>
      </rPr>
      <t>https://www.carbonindependent.org/</t>
    </r>
  </si>
  <si>
    <r>
      <rPr>
        <u val="single"/>
        <sz val="11"/>
        <color indexed="25"/>
        <rFont val="Helvetica Neue"/>
      </rPr>
      <t>https://mossy.earth/footprint</t>
    </r>
  </si>
  <si>
    <r>
      <rPr>
        <u val="single"/>
        <sz val="11"/>
        <color indexed="25"/>
        <rFont val="Helvetica Neue"/>
      </rPr>
      <t>https://www.knowyourcarbonfootprint.com/</t>
    </r>
  </si>
  <si>
    <r>
      <rPr>
        <u val="single"/>
        <sz val="11"/>
        <color indexed="25"/>
        <rFont val="Helvetica Neue"/>
      </rPr>
      <t>https://www.resurgence.org/resources/carbon-calculator.html</t>
    </r>
  </si>
  <si>
    <r>
      <rPr>
        <u val="single"/>
        <sz val="11"/>
        <color indexed="25"/>
        <rFont val="Helvetica Neue"/>
      </rPr>
      <t>https://www.resurgence.org/resources/quickcalc.html</t>
    </r>
  </si>
  <si>
    <r>
      <rPr>
        <u val="single"/>
        <sz val="11"/>
        <color indexed="25"/>
        <rFont val="Helvetica Neue"/>
      </rPr>
      <t>https://calculator.bulb.co.uk/</t>
    </r>
  </si>
  <si>
    <r>
      <rPr>
        <u val="single"/>
        <sz val="11"/>
        <color indexed="25"/>
        <rFont val="Helvetica Neue"/>
      </rPr>
      <t>https://www.nature.org/en-us/get-involved/how-to-help/carbon-footprint-calculator/</t>
    </r>
  </si>
  <si>
    <r>
      <rPr>
        <u val="single"/>
        <sz val="11"/>
        <color indexed="25"/>
        <rFont val="Helvetica Neue"/>
      </rPr>
      <t>https://www.wren.co/calculator</t>
    </r>
  </si>
  <si>
    <r>
      <rPr>
        <u val="single"/>
        <sz val="11"/>
        <color indexed="25"/>
        <rFont val="Helvetica Neue"/>
      </rPr>
      <t>https://www.conservation.org/carbon-footprint-calculator#/</t>
    </r>
  </si>
  <si>
    <r>
      <rPr>
        <u val="single"/>
        <sz val="11"/>
        <color indexed="25"/>
        <rFont val="Helvetica Neue"/>
      </rPr>
      <t>https://www3.epa.gov/carbon-footprint-calculator/</t>
    </r>
  </si>
  <si>
    <r>
      <rPr>
        <u val="single"/>
        <sz val="11"/>
        <color indexed="25"/>
        <rFont val="Helvetica Neue"/>
      </rPr>
      <t>https://8billiontrees.com/carbon-offsets-credits/carbon-ecological-footprint-calculators/</t>
    </r>
  </si>
  <si>
    <r>
      <rPr>
        <u val="single"/>
        <sz val="11"/>
        <color indexed="25"/>
        <rFont val="Helvetica Neue"/>
      </rPr>
      <t>https://offset.climateneutralnow.org/footprintcalc</t>
    </r>
  </si>
  <si>
    <r>
      <rPr>
        <u val="single"/>
        <sz val="11"/>
        <color indexed="25"/>
        <rFont val="Helvetica Neue"/>
      </rPr>
      <t>https://depts.washington.edu/i2sea/iscfc/calculate.php</t>
    </r>
  </si>
  <si>
    <r>
      <rPr>
        <u val="single"/>
        <sz val="11"/>
        <color indexed="25"/>
        <rFont val="Helvetica Neue"/>
      </rPr>
      <t>https://standfortrees.org/footprint-calculator/#calculator</t>
    </r>
  </si>
  <si>
    <t>General</t>
  </si>
  <si>
    <t>Type of provider</t>
  </si>
  <si>
    <t>Private companies</t>
  </si>
  <si>
    <t>True</t>
  </si>
  <si>
    <t>Scientific organizations</t>
  </si>
  <si>
    <t>Non-governmental organizations</t>
  </si>
  <si>
    <t>Governmental organizations</t>
  </si>
  <si>
    <t>Type of calculator</t>
  </si>
  <si>
    <t>The calculator is implemented as a web application.</t>
  </si>
  <si>
    <t>The calculator is implemented as an application software for mobile devices (app).</t>
  </si>
  <si>
    <t>The calculator is implemented as an Excel sheet for download.</t>
  </si>
  <si>
    <t>A web version and an app version of the calculator is available.</t>
  </si>
  <si>
    <t>Popularity</t>
  </si>
  <si>
    <t>Median</t>
  </si>
  <si>
    <t>Average</t>
  </si>
  <si>
    <t>Sistrix Visability Index Score</t>
  </si>
  <si>
    <t>For the URL of the providers landingpage (main domain) on 14/10/2021. Settings: country data-set = location of provider</t>
  </si>
  <si>
    <t>Number of  app ratings</t>
  </si>
  <si>
    <t>Number of app ratings in the appstore on 14/10/2021</t>
  </si>
  <si>
    <t>Score (SVI or App ratings) &lt; Determined median</t>
  </si>
  <si>
    <t>Determined median &lt;= Score (SVI or App ratings) &gt;= Determined average</t>
  </si>
  <si>
    <t>Determined average &lt; Score (SVI or App ratings) &gt; 10</t>
  </si>
  <si>
    <t>Calculations</t>
  </si>
  <si>
    <t>Transparency of method</t>
  </si>
  <si>
    <t>There is no description of the calculation method available.</t>
  </si>
  <si>
    <t>General description of the underlying calculation method - basic concept is clear.</t>
  </si>
  <si>
    <t>Detailed description of the calculation method - e.g. specific influences on the different categories are referred to.</t>
  </si>
  <si>
    <t>Specific emission factors and estimations made are transparent within the description.</t>
  </si>
  <si>
    <t>Credibility of sources</t>
  </si>
  <si>
    <t>No sources are indicated.</t>
  </si>
  <si>
    <t>Indication of general sources. No specific reference or link provided (i.ex. only name of organization). No specific papers, articles, studies or data banks are named.</t>
  </si>
  <si>
    <t>The given sources originate from unknown organizations.</t>
  </si>
  <si>
    <t>The given sources are outdated (before 2015), but recognized (e.g. originate from credible organizations).</t>
  </si>
  <si>
    <t>The sources given are recognized (i.e. originate from credible organizations such as the government, institutes or NGOs) and uptodate. Minimum of one specific reference.</t>
  </si>
  <si>
    <t>Categories</t>
  </si>
  <si>
    <t>Living &amp; Energy</t>
  </si>
  <si>
    <t>Area covers electricity and/or heating.</t>
  </si>
  <si>
    <t>Mobility</t>
  </si>
  <si>
    <t>Area covers short-distance movement (e.g. public transport).</t>
  </si>
  <si>
    <t>Travel</t>
  </si>
  <si>
    <t>Area covers long-distance movement (e.g. flights, trains, busses).</t>
  </si>
  <si>
    <t>Nutrition</t>
  </si>
  <si>
    <t>Area covers forms of diet (mixed, vegetarian, vegan) and/or purchasing behavior (local, organic) and/or drinks.</t>
  </si>
  <si>
    <t>Consumption</t>
  </si>
  <si>
    <t>Area covers shopping behavior (e.g. clothing items, electrical devices, furniture, cosmetics, services).</t>
  </si>
  <si>
    <t>Special category set</t>
  </si>
  <si>
    <t>Public emissions</t>
  </si>
  <si>
    <t>Area covers public services (e.g. construction, administration, infrastructure, education).</t>
  </si>
  <si>
    <t>Waste</t>
  </si>
  <si>
    <t>Area covers household waste consumption (e.g.  garbage, plastics, paper, recycling) - not public.</t>
  </si>
  <si>
    <t>Water</t>
  </si>
  <si>
    <t>Area covers household water consumption - but not just shower/bathing behaviour.</t>
  </si>
  <si>
    <t>Leisure</t>
  </si>
  <si>
    <t>Area covers aspects such as vacations, events, restaurant visits and/or sports (excluded from nutrition).</t>
  </si>
  <si>
    <t>Other</t>
  </si>
  <si>
    <t>Area covers aspects such as smoking, pets, streaming and/or personal beliefs regarding climate change.</t>
  </si>
  <si>
    <t>Basic category set is NOT covered.</t>
  </si>
  <si>
    <t>Basic category set is NOT covered, but a minimum of two special categories.</t>
  </si>
  <si>
    <t>As a minimum, the categories Living &amp; Energy, Mobility, Travel, Nutrition and Consumption are covered.</t>
  </si>
  <si>
    <t>Basic category set plus a minimum of two special categories are covered.</t>
  </si>
  <si>
    <t>Basic category set plus a minimum of four special categories are covered.</t>
  </si>
  <si>
    <t>Output</t>
  </si>
  <si>
    <t>Presentation of results</t>
  </si>
  <si>
    <t>Only the calculated value of the personal footprint is displayed - no context information.</t>
  </si>
  <si>
    <t>The calculated value is put into context with average values (e.g. country specifics) and/or a tangible benchmark (i.ex. number of trees, planets).</t>
  </si>
  <si>
    <t>A detailed analysis of the personal footprint and its composition of the categories (i.ex. through graphs) is given.</t>
  </si>
  <si>
    <t>A detailed analysis plus a context is given.</t>
  </si>
  <si>
    <t>Reduction measures</t>
  </si>
  <si>
    <t>No reduction measures are given.</t>
  </si>
  <si>
    <t>General valid reduction measures are given.</t>
  </si>
  <si>
    <t>Reduction measures specifically customized to the user are given.</t>
  </si>
  <si>
    <t>Service offer</t>
  </si>
  <si>
    <t>No additional service is offered - just the calculation.</t>
  </si>
  <si>
    <t>Besides the footprint calculation, the user has the possibility to offset his or her personal footprint.</t>
  </si>
  <si>
    <t>Besides the footprint calculations, the user has the possibility of tracking his or her personal footprint. As a minimum requirement, to save his/her results for a later comparison.</t>
  </si>
  <si>
    <t>Besides the footprint calculations, a sharing option such as a social media integration and/or an option to invite friends and/or community challenges are offered.</t>
  </si>
  <si>
    <t>Offset and Tracking services are offered - see description above.</t>
  </si>
  <si>
    <t>Offset and Community services are offered - see description above.</t>
  </si>
  <si>
    <t>Tracking and Community services are offered - see description above.</t>
  </si>
  <si>
    <t>All services (Offset + Tracking + Community) are offered - see description above.</t>
  </si>
  <si>
    <t>User-friendliness</t>
  </si>
  <si>
    <t>Data entry</t>
  </si>
  <si>
    <t>The great majority of the questions are to be answered with exact quantities.</t>
  </si>
  <si>
    <t>The answering of most questions is supported by predefined values (i.ex. averages) and auxiliary elements (i.ex. sliders, check boxes).</t>
  </si>
  <si>
    <t>Combination of the different data entry options - exact and predefined values.</t>
  </si>
  <si>
    <t>Scope</t>
  </si>
  <si>
    <t>Minimum amout</t>
  </si>
  <si>
    <t>Maximum amount</t>
  </si>
  <si>
    <t>Number of questions</t>
  </si>
  <si>
    <t>Every delimitable data query (input field) counts as a question.</t>
  </si>
  <si>
    <t>Up to 10 Questions</t>
  </si>
  <si>
    <t>11 - 30 Questions</t>
  </si>
  <si>
    <t>31 - 60 Questions</t>
  </si>
  <si>
    <t>More than 60 Questions</t>
  </si>
  <si>
    <t>Accessibility</t>
  </si>
  <si>
    <t>No account is required to calculate the personal carbon footprint.</t>
  </si>
  <si>
    <t>An email address has to be inserted in order to calculate the personal carbon footprint.</t>
  </si>
  <si>
    <t>To calculate the personal footprint, a user account must be created.</t>
  </si>
  <si>
    <t>Notes</t>
  </si>
  <si>
    <t>Reduction tips are available if you sign up for a climate abo acount (paid)</t>
  </si>
  <si>
    <t>Simple version of the calculator as web application available</t>
  </si>
  <si>
    <t>Offset available for businesses</t>
  </si>
  <si>
    <t xml:space="preserve">Income is queried;
</t>
  </si>
  <si>
    <t>Barrier-free;
Same as KlimAktiv</t>
  </si>
  <si>
    <t>Same calculator as WWF CH;
Consumption - cosmetics</t>
  </si>
  <si>
    <t>Same as UBA Rechner</t>
  </si>
  <si>
    <t>Cooperation with Wuppertal Institut für Klima, Umwelt, Energie</t>
  </si>
  <si>
    <t>Option to chosse between short questionaire and long regarding flights</t>
  </si>
  <si>
    <t>Option detailed questionaire electrinical devices</t>
  </si>
  <si>
    <t>Nutrition: no vegan option</t>
  </si>
  <si>
    <t>Reference values: German average 8.9 t CO2; as target: 2 degree target 2t CO2;
Option to add more information/questions later</t>
  </si>
  <si>
    <t>Reference values: German average 12 t CO2; as target: 2 degree target 5t CO2;</t>
  </si>
  <si>
    <t>Reference value: co2 goal 3 t CO2</t>
  </si>
  <si>
    <t>For basic calculation (5 questions) no account necessary. For the full service range (more detailed calculation, evaluation, reduction tips) account necessary.</t>
  </si>
  <si>
    <t>Reference value - personal footprint from stars i.ex. Leonardo DiCaprio; Mark Zuckerberg, Bill Gates &amp; Emma Watson</t>
  </si>
  <si>
    <t>The personal footprint is calculated for one month.</t>
  </si>
  <si>
    <t>Method: consumption based approach
Results: Available as carbon footprint AND ecological footprint
Beliefs: Questions regarding personal beliefs according climate change</t>
  </si>
  <si>
    <t>Consumption: Banking and finance</t>
  </si>
  <si>
    <t>Next to each category is a info section, describing the underlying calculation method incl. specific emission factors</t>
  </si>
  <si>
    <t>Beliefs: Questions regarding personal beliefs according climate change</t>
  </si>
  <si>
    <t>No questions regarding consumption</t>
  </si>
  <si>
    <t>Main target group: students
Questions regarding the yard.</t>
  </si>
  <si>
    <t>Categories: Questions regarding bathroom (shower, bath, hairdryer, tooth brush etc.); detailed questions regarding drinks</t>
  </si>
  <si>
    <t>First estimation for the personal footprint based on 5 questions; option for more questions/details within the app leading to a total of 22 questions</t>
  </si>
  <si>
    <t>On the homepage "individualized reduction measures" are mentioned; but during the research no reduction measures where available (maybe because no offset was done)</t>
  </si>
  <si>
    <t>Description of method + sources</t>
  </si>
  <si>
    <t>Source: https://www.industry.gov.au/data-and-publications/national-greenhouse-accounts-factors-2021</t>
  </si>
  <si>
    <t>Source: https://www.industry.gov.au/data-and-publications/national-greenhouse-accounts-factors-2022</t>
  </si>
  <si>
    <t>Source: https://calculator.carbonpositiveaustralia.org.au/</t>
  </si>
  <si>
    <t>Source: https://www.saanich.ca/EN/main/community/sustainable-saanich/climate-change/carbon-fund-calculator/carbon-calculator-methodology.html</t>
  </si>
  <si>
    <t>Very detailed description of the method: https://www.sparksustainability.com/carbon-donut-data</t>
  </si>
  <si>
    <t>Source: https://uba.co2-rechner.de/de_DE/</t>
  </si>
  <si>
    <t>Source: http://esu-services.ch/</t>
  </si>
  <si>
    <t>Available as download (PDF): https://footprintcalculator.henkel.com/de</t>
  </si>
  <si>
    <t>Sources: https://klimaohnegrenzen.de/privatpersonen/dokumentation-co2-rechner</t>
  </si>
  <si>
    <t>Sources: https://www.thankyounature.org/einzel-person
Detailed sources availbale on request.</t>
  </si>
  <si>
    <t>Sources: https://www.naturefund.de/wissen/co2_rechner/daten</t>
  </si>
  <si>
    <t>Detailed description of method: https://www.notion.so/klimakompass-Quellen-und-Berechnungen-worldwatchers-c2647d3492404e2a9c27500613ccad84</t>
  </si>
  <si>
    <t>Description of method + sources: https://codyo.app/datengrundlage/</t>
  </si>
  <si>
    <t>Source: https://reap-petite-uk-prod.herokuapp.com/static/downloads/What%20is%20REAP%20Petite.pdf</t>
  </si>
  <si>
    <t>Description of method + sources: https://www.myclimate.org/fileadmin/user_upload/myclimate_-_home/01_Information/01_About_myclimate/10_Downloads/Documents/myclimate-Footprintrechner-DE-2021.pdf</t>
  </si>
  <si>
    <r>
      <rPr>
        <sz val="11"/>
        <color indexed="9"/>
        <rFont val="Helvetica Neue"/>
      </rPr>
      <t>https://footprint.wwf.org.uk/#/methodology</t>
    </r>
  </si>
  <si>
    <t>Calculation FAQs: https://www.carbonfootprint.com/calculatorfaqs.html
Emission factors: https://www.carbonfootprint.com/international_electricity_factors.html</t>
  </si>
  <si>
    <t>https://www.carbonindependent.org/25.html;
https://www.carbonindependent.org/15.html;
https://www.carbonindependent.org/18.html</t>
  </si>
  <si>
    <r>
      <rPr>
        <sz val="11"/>
        <color indexed="9"/>
        <rFont val="Helvetica Neue"/>
      </rPr>
      <t>https://mossy.earth/methodologies/carbon-footprint-calculator</t>
    </r>
  </si>
  <si>
    <t>https://www.knowyourcarbonfootprint.com/BP_TN_Lifestyle_GHG_Emissions_Calculator_Methodology_Statement_03Mar2020.a9a76d7e.pdf</t>
  </si>
  <si>
    <r>
      <rPr>
        <sz val="11"/>
        <color indexed="9"/>
        <rFont val="Helvetica Neue"/>
      </rPr>
      <t>https://bulb.co.uk/carbon-calculator/calculating-carbon-emissions/</t>
    </r>
  </si>
  <si>
    <r>
      <rPr>
        <sz val="11"/>
        <color indexed="9"/>
        <rFont val="Helvetica Neue"/>
      </rPr>
      <t>https://pubs.acs.org/doi/10.1021/es4034364</t>
    </r>
  </si>
  <si>
    <t>https://www.conservation.org/carbon-footprint-calculator#/</t>
  </si>
  <si>
    <t>Excel sheet with all calculations, assumptions and emission factors for download available</t>
  </si>
  <si>
    <t>https://offset.climateneutralnow.org/howtooffset</t>
  </si>
  <si>
    <r>
      <rPr>
        <sz val="11"/>
        <color indexed="9"/>
        <rFont val="Helvetica Neue"/>
      </rPr>
      <t>https://depts.washington.edu/i2sea/docs/wwwi2sea/CalcDocumentation.pdf</t>
    </r>
  </si>
  <si>
    <t>Detailed booklet for download available: https://mediamanager.sei.org/documents/Publications/Rethinking-development/SEI_Report_REAP_Documentation_2010.pdf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</si>
</sst>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1"/>
      <color indexed="8"/>
      <name val="Proxima Nova A"/>
    </font>
    <font>
      <sz val="12"/>
      <color indexed="9"/>
      <name val="Helvetica Neue"/>
    </font>
    <font>
      <sz val="14"/>
      <color indexed="8"/>
      <name val="Proxima Nova A"/>
    </font>
    <font>
      <b val="1"/>
      <sz val="12"/>
      <color indexed="8"/>
      <name val="Proxima Nova A"/>
    </font>
    <font>
      <sz val="14"/>
      <color indexed="8"/>
      <name val="Proxima Nova A"/>
    </font>
    <font>
      <b val="1"/>
      <sz val="11"/>
      <color indexed="8"/>
      <name val="Proxima Nova A"/>
    </font>
    <font>
      <b val="1"/>
      <sz val="8"/>
      <color indexed="9"/>
      <name val="Helvetica Neue"/>
    </font>
    <font>
      <sz val="8"/>
      <color indexed="9"/>
      <name val="Helvetica Neue"/>
    </font>
    <font>
      <b val="1"/>
      <sz val="14"/>
      <color indexed="9"/>
      <name val="Helvetica Neue"/>
    </font>
    <font>
      <b val="1"/>
      <sz val="11"/>
      <color indexed="9"/>
      <name val="Helvetica Neue"/>
    </font>
    <font>
      <b val="1"/>
      <sz val="11"/>
      <color indexed="18"/>
      <name val="Helvetica Neue"/>
    </font>
    <font>
      <b val="1"/>
      <sz val="11"/>
      <color indexed="22"/>
      <name val="Helvetica Neue"/>
    </font>
    <font>
      <sz val="11"/>
      <color indexed="9"/>
      <name val="Helvetica Neue"/>
    </font>
    <font>
      <u val="single"/>
      <sz val="11"/>
      <color indexed="25"/>
      <name val="Helvetica Neue"/>
    </font>
    <font>
      <i val="1"/>
      <sz val="11"/>
      <color indexed="9"/>
      <name val="Helvetica Neue"/>
    </font>
  </fonts>
  <fills count="2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2"/>
      </right>
      <top/>
      <bottom style="thin">
        <color indexed="13"/>
      </bottom>
      <diagonal/>
    </border>
    <border>
      <left style="thin">
        <color indexed="12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1"/>
      </right>
      <top/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1"/>
      </right>
      <top style="thin">
        <color indexed="13"/>
      </top>
      <bottom/>
      <diagonal/>
    </border>
    <border>
      <left style="thin">
        <color indexed="13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7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/>
      <top style="thin">
        <color indexed="11"/>
      </top>
      <bottom style="thin">
        <color indexed="21"/>
      </bottom>
      <diagonal/>
    </border>
    <border>
      <left/>
      <right/>
      <top style="thin">
        <color indexed="1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 style="thick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/>
    </xf>
    <xf numFmtId="0" fontId="0" fillId="3" borderId="3" applyNumberFormat="0" applyFont="1" applyFill="1" applyBorder="1" applyAlignment="1" applyProtection="0">
      <alignment vertical="top"/>
    </xf>
    <xf numFmtId="49" fontId="4" fillId="3" borderId="4" applyNumberFormat="1" applyFont="1" applyFill="1" applyBorder="1" applyAlignment="1" applyProtection="0">
      <alignment horizontal="center" vertical="top"/>
    </xf>
    <xf numFmtId="49" fontId="4" fillId="3" borderId="5" applyNumberFormat="1" applyFont="1" applyFill="1" applyBorder="1" applyAlignment="1" applyProtection="0">
      <alignment horizontal="center" vertical="top" wrapText="1"/>
    </xf>
    <xf numFmtId="0" fontId="0" fillId="3" borderId="5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/>
    </xf>
    <xf numFmtId="0" fontId="0" fillId="3" borderId="6" applyNumberFormat="0" applyFont="1" applyFill="1" applyBorder="1" applyAlignment="1" applyProtection="0">
      <alignment vertical="top"/>
    </xf>
    <xf numFmtId="49" fontId="5" fillId="4" borderId="7" applyNumberFormat="1" applyFont="1" applyFill="1" applyBorder="1" applyAlignment="1" applyProtection="0">
      <alignment vertical="center"/>
    </xf>
    <xf numFmtId="49" fontId="0" fillId="5" borderId="8" applyNumberFormat="1" applyFont="1" applyFill="1" applyBorder="1" applyAlignment="1" applyProtection="0">
      <alignment horizontal="center" vertical="center" wrapText="1"/>
    </xf>
    <xf numFmtId="49" fontId="0" fillId="3" borderId="9" applyNumberFormat="1" applyFont="1" applyFill="1" applyBorder="1" applyAlignment="1" applyProtection="0">
      <alignment vertical="top"/>
    </xf>
    <xf numFmtId="49" fontId="0" fillId="3" borderId="10" applyNumberFormat="1" applyFont="1" applyFill="1" applyBorder="1" applyAlignment="1" applyProtection="0">
      <alignment vertical="top"/>
    </xf>
    <xf numFmtId="49" fontId="0" fillId="3" borderId="11" applyNumberFormat="1" applyFont="1" applyFill="1" applyBorder="1" applyAlignment="1" applyProtection="0">
      <alignment vertical="top"/>
    </xf>
    <xf numFmtId="49" fontId="5" fillId="6" borderId="12" applyNumberFormat="1" applyFont="1" applyFill="1" applyBorder="1" applyAlignment="1" applyProtection="0">
      <alignment vertical="top"/>
    </xf>
    <xf numFmtId="0" fontId="0" fillId="3" borderId="13" applyNumberFormat="1" applyFont="1" applyFill="1" applyBorder="1" applyAlignment="1" applyProtection="0">
      <alignment horizontal="left" vertical="bottom"/>
    </xf>
    <xf numFmtId="0" fontId="0" fillId="3" borderId="13" applyNumberFormat="0" applyFont="1" applyFill="1" applyBorder="1" applyAlignment="1" applyProtection="0">
      <alignment horizontal="left" vertical="bottom"/>
    </xf>
    <xf numFmtId="0" fontId="0" fillId="3" borderId="14" applyNumberFormat="0" applyFont="1" applyFill="1" applyBorder="1" applyAlignment="1" applyProtection="0">
      <alignment horizontal="left" vertical="bottom"/>
    </xf>
    <xf numFmtId="49" fontId="0" fillId="3" borderId="1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0" fillId="3" borderId="17" applyNumberFormat="1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top" wrapText="1"/>
    </xf>
    <xf numFmtId="49" fontId="0" fillId="3" borderId="19" applyNumberFormat="1" applyFont="1" applyFill="1" applyBorder="1" applyAlignment="1" applyProtection="0">
      <alignment vertical="top" wrapText="1"/>
    </xf>
    <xf numFmtId="49" fontId="0" fillId="3" borderId="20" applyNumberFormat="1" applyFont="1" applyFill="1" applyBorder="1" applyAlignment="1" applyProtection="0">
      <alignment vertical="top" wrapText="1"/>
    </xf>
    <xf numFmtId="49" fontId="0" fillId="3" borderId="20" applyNumberFormat="1" applyFont="1" applyFill="1" applyBorder="1" applyAlignment="1" applyProtection="0">
      <alignment vertical="top"/>
    </xf>
    <xf numFmtId="0" fontId="0" fillId="3" borderId="21" applyNumberFormat="0" applyFont="1" applyFill="1" applyBorder="1" applyAlignment="1" applyProtection="0">
      <alignment vertical="top"/>
    </xf>
    <xf numFmtId="0" fontId="0" fillId="3" borderId="22" applyNumberFormat="0" applyFont="1" applyFill="1" applyBorder="1" applyAlignment="1" applyProtection="0">
      <alignment vertical="top"/>
    </xf>
    <xf numFmtId="0" fontId="0" fillId="3" borderId="23" applyNumberFormat="0" applyFont="1" applyFill="1" applyBorder="1" applyAlignment="1" applyProtection="0">
      <alignment vertical="top"/>
    </xf>
    <xf numFmtId="49" fontId="5" fillId="6" borderId="17" applyNumberFormat="1" applyFont="1" applyFill="1" applyBorder="1" applyAlignment="1" applyProtection="0">
      <alignment vertical="top"/>
    </xf>
    <xf numFmtId="49" fontId="0" fillId="3" borderId="17" applyNumberFormat="1" applyFont="1" applyFill="1" applyBorder="1" applyAlignment="1" applyProtection="0">
      <alignment vertical="top" wrapText="1"/>
    </xf>
    <xf numFmtId="49" fontId="0" fillId="3" borderId="12" applyNumberFormat="1" applyFont="1" applyFill="1" applyBorder="1" applyAlignment="1" applyProtection="0">
      <alignment vertical="top" wrapText="1"/>
    </xf>
    <xf numFmtId="49" fontId="0" fillId="3" borderId="14" applyNumberFormat="1" applyFont="1" applyFill="1" applyBorder="1" applyAlignment="1" applyProtection="0">
      <alignment vertical="top" wrapText="1"/>
    </xf>
    <xf numFmtId="0" fontId="0" fillId="3" borderId="17" applyNumberFormat="0" applyFont="1" applyFill="1" applyBorder="1" applyAlignment="1" applyProtection="0">
      <alignment vertical="top" wrapText="1"/>
    </xf>
    <xf numFmtId="0" fontId="0" fillId="3" borderId="24" applyNumberFormat="0" applyFont="1" applyFill="1" applyBorder="1" applyAlignment="1" applyProtection="0">
      <alignment vertical="top"/>
    </xf>
    <xf numFmtId="0" fontId="0" fillId="3" borderId="25" applyNumberFormat="0" applyFont="1" applyFill="1" applyBorder="1" applyAlignment="1" applyProtection="0">
      <alignment vertical="top"/>
    </xf>
    <xf numFmtId="0" fontId="0" fillId="3" borderId="26" applyNumberFormat="0" applyFont="1" applyFill="1" applyBorder="1" applyAlignment="1" applyProtection="0">
      <alignment vertical="top"/>
    </xf>
    <xf numFmtId="49" fontId="0" fillId="3" borderId="16" applyNumberFormat="1" applyFont="1" applyFill="1" applyBorder="1" applyAlignment="1" applyProtection="0">
      <alignment vertical="top" wrapText="1"/>
    </xf>
    <xf numFmtId="49" fontId="0" fillId="3" borderId="19" applyNumberFormat="1" applyFont="1" applyFill="1" applyBorder="1" applyAlignment="1" applyProtection="0">
      <alignment vertical="top"/>
    </xf>
    <xf numFmtId="0" fontId="0" fillId="3" borderId="27" applyNumberFormat="0" applyFont="1" applyFill="1" applyBorder="1" applyAlignment="1" applyProtection="0">
      <alignment vertical="top"/>
    </xf>
    <xf numFmtId="0" fontId="0" fillId="3" borderId="28" applyNumberFormat="0" applyFont="1" applyFill="1" applyBorder="1" applyAlignment="1" applyProtection="0">
      <alignment vertical="top"/>
    </xf>
    <xf numFmtId="0" fontId="0" fillId="3" borderId="29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3" fillId="7" borderId="1" applyNumberFormat="1" applyFont="1" applyFill="1" applyBorder="1" applyAlignment="1" applyProtection="0">
      <alignment horizontal="center" vertical="center"/>
    </xf>
    <xf numFmtId="0" fontId="3" fillId="7" borderId="2" applyNumberFormat="0" applyFont="1" applyFill="1" applyBorder="1" applyAlignment="1" applyProtection="0">
      <alignment horizontal="center" vertical="center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4" fillId="3" borderId="30" applyNumberFormat="0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horizontal="center" vertical="center"/>
    </xf>
    <xf numFmtId="0" fontId="4" fillId="3" borderId="5" applyNumberFormat="1" applyFont="1" applyFill="1" applyBorder="1" applyAlignment="1" applyProtection="0">
      <alignment horizontal="center" vertical="center"/>
    </xf>
    <xf numFmtId="49" fontId="0" fillId="8" borderId="31" applyNumberFormat="1" applyFont="1" applyFill="1" applyBorder="1" applyAlignment="1" applyProtection="0">
      <alignment vertical="bottom"/>
    </xf>
    <xf numFmtId="49" fontId="0" fillId="8" borderId="8" applyNumberFormat="1" applyFont="1" applyFill="1" applyBorder="1" applyAlignment="1" applyProtection="0">
      <alignment horizontal="center" vertical="center" wrapText="1"/>
    </xf>
    <xf numFmtId="0" fontId="0" fillId="3" borderId="32" applyNumberFormat="0" applyFont="1" applyFill="1" applyBorder="1" applyAlignment="1" applyProtection="0">
      <alignment vertical="bottom"/>
    </xf>
    <xf numFmtId="49" fontId="5" fillId="6" borderId="33" applyNumberFormat="1" applyFont="1" applyFill="1" applyBorder="1" applyAlignment="1" applyProtection="0">
      <alignment vertical="bottom"/>
    </xf>
    <xf numFmtId="49" fontId="0" fillId="3" borderId="34" applyNumberFormat="1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5" fillId="6" borderId="35" applyNumberFormat="1" applyFont="1" applyFill="1" applyBorder="1" applyAlignment="1" applyProtection="0">
      <alignment horizontal="left"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9" borderId="5" applyNumberFormat="0" applyFont="1" applyFill="1" applyBorder="1" applyAlignment="1" applyProtection="0">
      <alignment vertical="bottom"/>
    </xf>
    <xf numFmtId="0" fontId="0" fillId="9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5" fillId="6" borderId="35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27" applyNumberFormat="0" applyFont="1" applyFill="1" applyBorder="1" applyAlignment="1" applyProtection="0">
      <alignment vertical="bottom"/>
    </xf>
    <xf numFmtId="0" fontId="0" fillId="3" borderId="28" applyNumberFormat="0" applyFont="1" applyFill="1" applyBorder="1" applyAlignment="1" applyProtection="0">
      <alignment vertical="bottom"/>
    </xf>
    <xf numFmtId="0" fontId="0" fillId="9" borderId="28" applyNumberFormat="1" applyFont="1" applyFill="1" applyBorder="1" applyAlignment="1" applyProtection="0">
      <alignment vertical="bottom"/>
    </xf>
    <xf numFmtId="49" fontId="0" fillId="3" borderId="28" applyNumberFormat="1" applyFont="1" applyFill="1" applyBorder="1" applyAlignment="1" applyProtection="0">
      <alignment vertical="bottom"/>
    </xf>
    <xf numFmtId="0" fontId="0" fillId="3" borderId="28" applyNumberFormat="1" applyFont="1" applyFill="1" applyBorder="1" applyAlignment="1" applyProtection="0">
      <alignment vertical="bottom"/>
    </xf>
    <xf numFmtId="0" fontId="0" fillId="3" borderId="2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3" borderId="36" applyNumberFormat="1" applyFont="1" applyFill="1" applyBorder="1" applyAlignment="1" applyProtection="0">
      <alignment horizontal="left" vertical="top"/>
    </xf>
    <xf numFmtId="0" fontId="6" fillId="3" borderId="37" applyNumberFormat="0" applyFont="1" applyFill="1" applyBorder="1" applyAlignment="1" applyProtection="0">
      <alignment vertical="top"/>
    </xf>
    <xf numFmtId="0" fontId="0" fillId="3" borderId="37" applyNumberFormat="0" applyFont="1" applyFill="1" applyBorder="1" applyAlignment="1" applyProtection="0">
      <alignment vertical="top"/>
    </xf>
    <xf numFmtId="0" fontId="7" fillId="3" borderId="37" applyNumberFormat="0" applyFont="1" applyFill="1" applyBorder="1" applyAlignment="1" applyProtection="0">
      <alignment horizontal="right" vertical="top"/>
    </xf>
    <xf numFmtId="49" fontId="8" fillId="3" borderId="38" applyNumberFormat="1" applyFont="1" applyFill="1" applyBorder="1" applyAlignment="1" applyProtection="0">
      <alignment horizontal="left" vertical="top"/>
    </xf>
    <xf numFmtId="0" fontId="9" fillId="10" borderId="38" applyNumberFormat="0" applyFont="1" applyFill="1" applyBorder="1" applyAlignment="1" applyProtection="0">
      <alignment horizontal="center" vertical="top" wrapText="1"/>
    </xf>
    <xf numFmtId="0" fontId="10" fillId="3" borderId="38" applyNumberFormat="0" applyFont="1" applyFill="1" applyBorder="1" applyAlignment="1" applyProtection="0">
      <alignment horizontal="center" vertical="top"/>
    </xf>
    <xf numFmtId="0" fontId="9" fillId="3" borderId="38" applyNumberFormat="0" applyFont="1" applyFill="1" applyBorder="1" applyAlignment="1" applyProtection="0">
      <alignment horizontal="right" vertical="top" wrapText="1"/>
    </xf>
    <xf numFmtId="0" fontId="9" fillId="10" borderId="38" applyNumberFormat="0" applyFont="1" applyFill="1" applyBorder="1" applyAlignment="1" applyProtection="0">
      <alignment horizontal="right" vertical="top" wrapText="1"/>
    </xf>
    <xf numFmtId="0" fontId="0" fillId="3" borderId="39" applyNumberFormat="0" applyFont="1" applyFill="1" applyBorder="1" applyAlignment="1" applyProtection="0">
      <alignment vertical="top"/>
    </xf>
    <xf numFmtId="0" fontId="0" fillId="3" borderId="40" applyNumberFormat="0" applyFont="1" applyFill="1" applyBorder="1" applyAlignment="1" applyProtection="0">
      <alignment vertical="top"/>
    </xf>
    <xf numFmtId="49" fontId="11" fillId="3" borderId="41" applyNumberFormat="1" applyFont="1" applyFill="1" applyBorder="1" applyAlignment="1" applyProtection="0">
      <alignment vertical="top"/>
    </xf>
    <xf numFmtId="0" fontId="0" fillId="3" borderId="42" applyNumberFormat="0" applyFont="1" applyFill="1" applyBorder="1" applyAlignment="1" applyProtection="0">
      <alignment vertical="top"/>
    </xf>
    <xf numFmtId="0" fontId="12" fillId="3" borderId="42" applyNumberFormat="0" applyFont="1" applyFill="1" applyBorder="1" applyAlignment="1" applyProtection="0">
      <alignment horizontal="right" vertical="top"/>
    </xf>
    <xf numFmtId="0" fontId="0" fillId="11" borderId="43" applyNumberFormat="0" applyFont="1" applyFill="1" applyBorder="1" applyAlignment="1" applyProtection="0">
      <alignment vertical="top" wrapText="1"/>
    </xf>
    <xf numFmtId="0" fontId="0" fillId="11" borderId="44" applyNumberFormat="0" applyFont="1" applyFill="1" applyBorder="1" applyAlignment="1" applyProtection="0">
      <alignment vertical="top" wrapText="1"/>
    </xf>
    <xf numFmtId="49" fontId="9" fillId="11" borderId="44" applyNumberFormat="1" applyFont="1" applyFill="1" applyBorder="1" applyAlignment="1" applyProtection="0">
      <alignment horizontal="right" vertical="top" wrapText="1"/>
    </xf>
    <xf numFmtId="0" fontId="0" fillId="11" borderId="44" applyNumberFormat="1" applyFont="1" applyFill="1" applyBorder="1" applyAlignment="1" applyProtection="0">
      <alignment vertical="top" wrapText="1"/>
    </xf>
    <xf numFmtId="0" fontId="0" fillId="11" borderId="32" applyNumberFormat="1" applyFont="1" applyFill="1" applyBorder="1" applyAlignment="1" applyProtection="0">
      <alignment vertical="top" wrapText="1"/>
    </xf>
    <xf numFmtId="0" fontId="0" fillId="3" borderId="45" applyNumberFormat="0" applyFont="1" applyFill="1" applyBorder="1" applyAlignment="1" applyProtection="0">
      <alignment vertical="top" wrapText="1"/>
    </xf>
    <xf numFmtId="49" fontId="9" fillId="11" borderId="32" applyNumberFormat="1" applyFont="1" applyFill="1" applyBorder="1" applyAlignment="1" applyProtection="0">
      <alignment horizontal="center" vertical="top" wrapText="1"/>
    </xf>
    <xf numFmtId="0" fontId="9" fillId="11" borderId="5" applyNumberFormat="0" applyFont="1" applyFill="1" applyBorder="1" applyAlignment="1" applyProtection="0">
      <alignment horizontal="center" vertical="top" wrapText="1"/>
    </xf>
    <xf numFmtId="0" fontId="9" fillId="11" borderId="45" applyNumberFormat="0" applyFont="1" applyFill="1" applyBorder="1" applyAlignment="1" applyProtection="0">
      <alignment horizontal="center" vertical="top" wrapText="1"/>
    </xf>
    <xf numFmtId="0" fontId="0" fillId="3" borderId="32" applyNumberFormat="0" applyFont="1" applyFill="1" applyBorder="1" applyAlignment="1" applyProtection="0">
      <alignment vertical="top"/>
    </xf>
    <xf numFmtId="0" fontId="0" fillId="3" borderId="46" applyNumberFormat="0" applyFont="1" applyFill="1" applyBorder="1" applyAlignment="1" applyProtection="0">
      <alignment vertical="top"/>
    </xf>
    <xf numFmtId="0" fontId="12" fillId="12" borderId="43" applyNumberFormat="0" applyFont="1" applyFill="1" applyBorder="1" applyAlignment="1" applyProtection="0">
      <alignment horizontal="center" vertical="center" wrapText="1"/>
    </xf>
    <xf numFmtId="0" fontId="12" fillId="12" borderId="44" applyNumberFormat="0" applyFont="1" applyFill="1" applyBorder="1" applyAlignment="1" applyProtection="0">
      <alignment horizontal="center" vertical="center" wrapText="1"/>
    </xf>
    <xf numFmtId="49" fontId="9" fillId="12" borderId="44" applyNumberFormat="1" applyFont="1" applyFill="1" applyBorder="1" applyAlignment="1" applyProtection="0">
      <alignment horizontal="right" vertical="center" wrapText="1"/>
    </xf>
    <xf numFmtId="49" fontId="12" fillId="12" borderId="47" applyNumberFormat="1" applyFont="1" applyFill="1" applyBorder="1" applyAlignment="1" applyProtection="0">
      <alignment horizontal="center" vertical="center" wrapText="1"/>
    </xf>
    <xf numFmtId="49" fontId="12" fillId="12" borderId="48" applyNumberFormat="1" applyFont="1" applyFill="1" applyBorder="1" applyAlignment="1" applyProtection="0">
      <alignment horizontal="center" vertical="center" wrapText="1"/>
    </xf>
    <xf numFmtId="0" fontId="12" fillId="3" borderId="45" applyNumberFormat="0" applyFont="1" applyFill="1" applyBorder="1" applyAlignment="1" applyProtection="0">
      <alignment horizontal="center" vertical="center" wrapText="1"/>
    </xf>
    <xf numFmtId="49" fontId="9" fillId="12" borderId="44" applyNumberFormat="1" applyFont="1" applyFill="1" applyBorder="1" applyAlignment="1" applyProtection="0">
      <alignment horizontal="right" vertical="bottom" wrapText="1"/>
    </xf>
    <xf numFmtId="0" fontId="12" fillId="12" borderId="32" applyNumberFormat="0" applyFont="1" applyFill="1" applyBorder="1" applyAlignment="1" applyProtection="0">
      <alignment vertical="center" wrapText="1"/>
    </xf>
    <xf numFmtId="0" fontId="12" fillId="12" borderId="5" applyNumberFormat="0" applyFont="1" applyFill="1" applyBorder="1" applyAlignment="1" applyProtection="0">
      <alignment vertical="center" wrapText="1"/>
    </xf>
    <xf numFmtId="0" fontId="0" fillId="3" borderId="5" applyNumberFormat="0" applyFont="1" applyFill="1" applyBorder="1" applyAlignment="1" applyProtection="0">
      <alignment vertical="center"/>
    </xf>
    <xf numFmtId="0" fontId="0" fillId="3" borderId="49" applyNumberFormat="0" applyFont="1" applyFill="1" applyBorder="1" applyAlignment="1" applyProtection="0">
      <alignment vertical="center"/>
    </xf>
    <xf numFmtId="0" fontId="0" fillId="3" borderId="50" applyNumberFormat="0" applyFont="1" applyFill="1" applyBorder="1" applyAlignment="1" applyProtection="0">
      <alignment vertical="center"/>
    </xf>
    <xf numFmtId="49" fontId="9" fillId="12" borderId="51" applyNumberFormat="1" applyFont="1" applyFill="1" applyBorder="1" applyAlignment="1" applyProtection="0">
      <alignment horizontal="left" vertical="center" wrapText="1"/>
    </xf>
    <xf numFmtId="49" fontId="9" fillId="12" borderId="47" applyNumberFormat="1" applyFont="1" applyFill="1" applyBorder="1" applyAlignment="1" applyProtection="0">
      <alignment horizontal="left" vertical="center" wrapText="1"/>
    </xf>
    <xf numFmtId="49" fontId="9" fillId="12" borderId="44" applyNumberFormat="1" applyFont="1" applyFill="1" applyBorder="1" applyAlignment="1" applyProtection="0">
      <alignment horizontal="left" vertical="center" wrapText="1"/>
    </xf>
    <xf numFmtId="49" fontId="13" fillId="12" borderId="52" applyNumberFormat="1" applyFont="1" applyFill="1" applyBorder="1" applyAlignment="1" applyProtection="0">
      <alignment vertical="center" wrapText="1"/>
    </xf>
    <xf numFmtId="49" fontId="13" fillId="12" borderId="53" applyNumberFormat="1" applyFont="1" applyFill="1" applyBorder="1" applyAlignment="1" applyProtection="0">
      <alignment vertical="center" wrapText="1"/>
    </xf>
    <xf numFmtId="0" fontId="0" fillId="3" borderId="45" applyNumberFormat="0" applyFont="1" applyFill="1" applyBorder="1" applyAlignment="1" applyProtection="0">
      <alignment vertical="center" wrapText="1"/>
    </xf>
    <xf numFmtId="0" fontId="9" fillId="12" borderId="47" applyNumberFormat="0" applyFont="1" applyFill="1" applyBorder="1" applyAlignment="1" applyProtection="0">
      <alignment horizontal="right" vertical="bottom" wrapText="1"/>
    </xf>
    <xf numFmtId="0" fontId="9" fillId="12" borderId="32" applyNumberFormat="0" applyFont="1" applyFill="1" applyBorder="1" applyAlignment="1" applyProtection="0">
      <alignment vertical="center" wrapText="1"/>
    </xf>
    <xf numFmtId="0" fontId="9" fillId="12" borderId="5" applyNumberFormat="0" applyFont="1" applyFill="1" applyBorder="1" applyAlignment="1" applyProtection="0">
      <alignment vertical="center" wrapText="1"/>
    </xf>
    <xf numFmtId="0" fontId="0" fillId="3" borderId="25" applyNumberFormat="0" applyFont="1" applyFill="1" applyBorder="1" applyAlignment="1" applyProtection="0">
      <alignment vertical="center"/>
    </xf>
    <xf numFmtId="0" fontId="0" fillId="3" borderId="54" applyNumberFormat="0" applyFont="1" applyFill="1" applyBorder="1" applyAlignment="1" applyProtection="0">
      <alignment vertical="center"/>
    </xf>
    <xf numFmtId="0" fontId="0" fillId="3" borderId="55" applyNumberFormat="0" applyFont="1" applyFill="1" applyBorder="1" applyAlignment="1" applyProtection="0">
      <alignment vertical="center"/>
    </xf>
    <xf numFmtId="49" fontId="9" fillId="3" borderId="33" applyNumberFormat="1" applyFont="1" applyFill="1" applyBorder="1" applyAlignment="1" applyProtection="0">
      <alignment vertical="top"/>
    </xf>
    <xf numFmtId="0" fontId="9" fillId="3" borderId="56" applyNumberFormat="0" applyFont="1" applyFill="1" applyBorder="1" applyAlignment="1" applyProtection="0">
      <alignment vertical="top"/>
    </xf>
    <xf numFmtId="0" fontId="0" fillId="3" borderId="56" applyNumberFormat="0" applyFont="1" applyFill="1" applyBorder="1" applyAlignment="1" applyProtection="0">
      <alignment vertical="top"/>
    </xf>
    <xf numFmtId="0" fontId="12" fillId="3" borderId="56" applyNumberFormat="0" applyFont="1" applyFill="1" applyBorder="1" applyAlignment="1" applyProtection="0">
      <alignment horizontal="right" vertical="top"/>
    </xf>
    <xf numFmtId="0" fontId="12" fillId="3" borderId="25" applyNumberFormat="0" applyFont="1" applyFill="1" applyBorder="1" applyAlignment="1" applyProtection="0">
      <alignment horizontal="right" vertical="top"/>
    </xf>
    <xf numFmtId="0" fontId="0" fillId="3" borderId="57" applyNumberFormat="0" applyFont="1" applyFill="1" applyBorder="1" applyAlignment="1" applyProtection="0">
      <alignment vertical="top"/>
    </xf>
    <xf numFmtId="0" fontId="0" fillId="3" borderId="58" applyNumberFormat="0" applyFont="1" applyFill="1" applyBorder="1" applyAlignment="1" applyProtection="0">
      <alignment vertical="top"/>
    </xf>
    <xf numFmtId="0" fontId="9" fillId="3" borderId="33" applyNumberFormat="0" applyFont="1" applyFill="1" applyBorder="1" applyAlignment="1" applyProtection="0">
      <alignment vertical="top"/>
    </xf>
    <xf numFmtId="49" fontId="9" fillId="3" borderId="56" applyNumberFormat="1" applyFont="1" applyFill="1" applyBorder="1" applyAlignment="1" applyProtection="0">
      <alignment vertical="top"/>
    </xf>
    <xf numFmtId="0" fontId="0" fillId="3" borderId="59" applyNumberFormat="0" applyFont="1" applyFill="1" applyBorder="1" applyAlignment="1" applyProtection="0">
      <alignment vertical="top"/>
    </xf>
    <xf numFmtId="0" fontId="0" fillId="3" borderId="52" applyNumberFormat="0" applyFont="1" applyFill="1" applyBorder="1" applyAlignment="1" applyProtection="0">
      <alignment vertical="top"/>
    </xf>
    <xf numFmtId="0" fontId="12" fillId="3" borderId="52" applyNumberFormat="0" applyFont="1" applyFill="1" applyBorder="1" applyAlignment="1" applyProtection="0">
      <alignment horizontal="center" vertical="top"/>
    </xf>
    <xf numFmtId="0" fontId="12" fillId="3" borderId="53" applyNumberFormat="0" applyFont="1" applyFill="1" applyBorder="1" applyAlignment="1" applyProtection="0">
      <alignment horizontal="center" vertical="top"/>
    </xf>
    <xf numFmtId="0" fontId="12" fillId="3" borderId="45" applyNumberFormat="0" applyFont="1" applyFill="1" applyBorder="1" applyAlignment="1" applyProtection="0">
      <alignment horizontal="center" vertical="top"/>
    </xf>
    <xf numFmtId="0" fontId="12" fillId="3" borderId="52" applyNumberFormat="0" applyFont="1" applyFill="1" applyBorder="1" applyAlignment="1" applyProtection="0">
      <alignment horizontal="right" vertical="top"/>
    </xf>
    <xf numFmtId="0" fontId="9" fillId="3" borderId="60" applyNumberFormat="0" applyFont="1" applyFill="1" applyBorder="1" applyAlignment="1" applyProtection="0">
      <alignment vertical="top"/>
    </xf>
    <xf numFmtId="0" fontId="9" fillId="3" borderId="61" applyNumberFormat="0" applyFont="1" applyFill="1" applyBorder="1" applyAlignment="1" applyProtection="0">
      <alignment vertical="top"/>
    </xf>
    <xf numFmtId="49" fontId="0" fillId="3" borderId="59" applyNumberFormat="1" applyFont="1" applyFill="1" applyBorder="1" applyAlignment="1" applyProtection="0">
      <alignment vertical="top"/>
    </xf>
    <xf numFmtId="49" fontId="0" fillId="13" borderId="52" applyNumberFormat="1" applyFont="1" applyFill="1" applyBorder="1" applyAlignment="1" applyProtection="0">
      <alignment vertical="top" wrapText="1"/>
    </xf>
    <xf numFmtId="49" fontId="12" fillId="3" borderId="52" applyNumberFormat="1" applyFont="1" applyFill="1" applyBorder="1" applyAlignment="1" applyProtection="0">
      <alignment horizontal="center" vertical="top"/>
    </xf>
    <xf numFmtId="0" fontId="12" fillId="3" borderId="5" applyNumberFormat="0" applyFont="1" applyFill="1" applyBorder="1" applyAlignment="1" applyProtection="0">
      <alignment horizontal="center" vertical="top"/>
    </xf>
    <xf numFmtId="0" fontId="12" fillId="3" borderId="59" applyNumberFormat="1" applyFont="1" applyFill="1" applyBorder="1" applyAlignment="1" applyProtection="0">
      <alignment horizontal="right" vertical="top"/>
    </xf>
    <xf numFmtId="0" fontId="0" fillId="3" borderId="61" applyNumberFormat="0" applyFont="1" applyFill="1" applyBorder="1" applyAlignment="1" applyProtection="0">
      <alignment vertical="top"/>
    </xf>
    <xf numFmtId="0" fontId="0" fillId="3" borderId="62" applyNumberFormat="0" applyFont="1" applyFill="1" applyBorder="1" applyAlignment="1" applyProtection="0">
      <alignment vertical="top"/>
    </xf>
    <xf numFmtId="0" fontId="0" fillId="3" borderId="63" applyNumberFormat="0" applyFont="1" applyFill="1" applyBorder="1" applyAlignment="1" applyProtection="0">
      <alignment vertical="top"/>
    </xf>
    <xf numFmtId="0" fontId="9" fillId="3" borderId="30" applyNumberFormat="0" applyFont="1" applyFill="1" applyBorder="1" applyAlignment="1" applyProtection="0">
      <alignment vertical="top"/>
    </xf>
    <xf numFmtId="0" fontId="9" fillId="3" borderId="5" applyNumberFormat="0" applyFont="1" applyFill="1" applyBorder="1" applyAlignment="1" applyProtection="0">
      <alignment vertical="top"/>
    </xf>
    <xf numFmtId="0" fontId="0" fillId="3" borderId="49" applyNumberFormat="0" applyFont="1" applyFill="1" applyBorder="1" applyAlignment="1" applyProtection="0">
      <alignment vertical="top"/>
    </xf>
    <xf numFmtId="0" fontId="0" fillId="3" borderId="50" applyNumberFormat="0" applyFont="1" applyFill="1" applyBorder="1" applyAlignment="1" applyProtection="0">
      <alignment vertical="top"/>
    </xf>
    <xf numFmtId="49" fontId="12" fillId="3" borderId="53" applyNumberFormat="1" applyFont="1" applyFill="1" applyBorder="1" applyAlignment="1" applyProtection="0">
      <alignment horizontal="center" vertical="top"/>
    </xf>
    <xf numFmtId="0" fontId="9" fillId="3" borderId="64" applyNumberFormat="0" applyFont="1" applyFill="1" applyBorder="1" applyAlignment="1" applyProtection="0">
      <alignment vertical="top"/>
    </xf>
    <xf numFmtId="0" fontId="9" fillId="3" borderId="25" applyNumberFormat="0" applyFont="1" applyFill="1" applyBorder="1" applyAlignment="1" applyProtection="0">
      <alignment vertical="top"/>
    </xf>
    <xf numFmtId="0" fontId="0" fillId="3" borderId="54" applyNumberFormat="0" applyFont="1" applyFill="1" applyBorder="1" applyAlignment="1" applyProtection="0">
      <alignment vertical="top"/>
    </xf>
    <xf numFmtId="0" fontId="0" fillId="3" borderId="55" applyNumberFormat="0" applyFont="1" applyFill="1" applyBorder="1" applyAlignment="1" applyProtection="0">
      <alignment vertical="top"/>
    </xf>
    <xf numFmtId="0" fontId="0" fillId="10" borderId="52" applyNumberFormat="0" applyFont="1" applyFill="1" applyBorder="1" applyAlignment="1" applyProtection="0">
      <alignment vertical="top" wrapText="1"/>
    </xf>
    <xf numFmtId="49" fontId="9" fillId="3" borderId="52" applyNumberFormat="1" applyFont="1" applyFill="1" applyBorder="1" applyAlignment="1" applyProtection="0">
      <alignment horizontal="right" vertical="top"/>
    </xf>
    <xf numFmtId="49" fontId="0" fillId="14" borderId="52" applyNumberFormat="1" applyFont="1" applyFill="1" applyBorder="1" applyAlignment="1" applyProtection="0">
      <alignment vertical="top" wrapText="1"/>
    </xf>
    <xf numFmtId="0" fontId="12" fillId="3" borderId="52" applyNumberFormat="1" applyFont="1" applyFill="1" applyBorder="1" applyAlignment="1" applyProtection="0">
      <alignment horizontal="center" vertical="top"/>
    </xf>
    <xf numFmtId="0" fontId="12" fillId="3" borderId="53" applyNumberFormat="1" applyFont="1" applyFill="1" applyBorder="1" applyAlignment="1" applyProtection="0">
      <alignment horizontal="center" vertical="top"/>
    </xf>
    <xf numFmtId="0" fontId="12" fillId="3" borderId="52" applyNumberFormat="1" applyFont="1" applyFill="1" applyBorder="1" applyAlignment="1" applyProtection="0">
      <alignment horizontal="right" vertical="top"/>
    </xf>
    <xf numFmtId="0" fontId="0" fillId="2" borderId="56" applyNumberFormat="0" applyFont="1" applyFill="1" applyBorder="1" applyAlignment="1" applyProtection="0">
      <alignment vertical="top" wrapText="1"/>
    </xf>
    <xf numFmtId="0" fontId="12" fillId="3" borderId="56" applyNumberFormat="0" applyFont="1" applyFill="1" applyBorder="1" applyAlignment="1" applyProtection="0">
      <alignment horizontal="center" vertical="top"/>
    </xf>
    <xf numFmtId="0" fontId="0" fillId="15" borderId="52" applyNumberFormat="0" applyFont="1" applyFill="1" applyBorder="1" applyAlignment="1" applyProtection="0">
      <alignment vertical="top" wrapText="1"/>
    </xf>
    <xf numFmtId="49" fontId="0" fillId="16" borderId="52" applyNumberFormat="1" applyFont="1" applyFill="1" applyBorder="1" applyAlignment="1" applyProtection="0">
      <alignment vertical="top" wrapText="1"/>
    </xf>
    <xf numFmtId="49" fontId="0" fillId="17" borderId="61" applyNumberFormat="1" applyFont="1" applyFill="1" applyBorder="1" applyAlignment="1" applyProtection="0">
      <alignment vertical="top"/>
    </xf>
    <xf numFmtId="49" fontId="12" fillId="17" borderId="59" applyNumberFormat="1" applyFont="1" applyFill="1" applyBorder="1" applyAlignment="1" applyProtection="0">
      <alignment horizontal="left" vertical="top"/>
    </xf>
    <xf numFmtId="49" fontId="0" fillId="17" borderId="52" applyNumberFormat="1" applyFont="1" applyFill="1" applyBorder="1" applyAlignment="1" applyProtection="0">
      <alignment vertical="top" wrapText="1"/>
    </xf>
    <xf numFmtId="0" fontId="14" fillId="17" borderId="5" applyNumberFormat="0" applyFont="1" applyFill="1" applyBorder="1" applyAlignment="1" applyProtection="0">
      <alignment vertical="top"/>
    </xf>
    <xf numFmtId="49" fontId="0" fillId="11" borderId="5" applyNumberFormat="1" applyFont="1" applyFill="1" applyBorder="1" applyAlignment="1" applyProtection="0">
      <alignment vertical="top" wrapText="1"/>
    </xf>
    <xf numFmtId="49" fontId="12" fillId="11" borderId="59" applyNumberFormat="1" applyFont="1" applyFill="1" applyBorder="1" applyAlignment="1" applyProtection="0">
      <alignment horizontal="left" vertical="top"/>
    </xf>
    <xf numFmtId="49" fontId="0" fillId="11" borderId="52" applyNumberFormat="1" applyFont="1" applyFill="1" applyBorder="1" applyAlignment="1" applyProtection="0">
      <alignment vertical="top" wrapText="1"/>
    </xf>
    <xf numFmtId="0" fontId="9" fillId="11" borderId="5" applyNumberFormat="0" applyFont="1" applyFill="1" applyBorder="1" applyAlignment="1" applyProtection="0">
      <alignment vertical="top"/>
    </xf>
    <xf numFmtId="49" fontId="0" fillId="11" borderId="59" applyNumberFormat="1" applyFont="1" applyFill="1" applyBorder="1" applyAlignment="1" applyProtection="0">
      <alignment vertical="top"/>
    </xf>
    <xf numFmtId="0" fontId="0" fillId="3" borderId="45" applyNumberFormat="0" applyFont="1" applyFill="1" applyBorder="1" applyAlignment="1" applyProtection="0">
      <alignment vertical="top"/>
    </xf>
    <xf numFmtId="49" fontId="0" fillId="3" borderId="56" applyNumberFormat="1" applyFont="1" applyFill="1" applyBorder="1" applyAlignment="1" applyProtection="0">
      <alignment vertical="top"/>
    </xf>
    <xf numFmtId="49" fontId="0" fillId="16" borderId="56" applyNumberFormat="1" applyFont="1" applyFill="1" applyBorder="1" applyAlignment="1" applyProtection="0">
      <alignment vertical="top" wrapText="1"/>
    </xf>
    <xf numFmtId="49" fontId="12" fillId="3" borderId="59" applyNumberFormat="1" applyFont="1" applyFill="1" applyBorder="1" applyAlignment="1" applyProtection="0">
      <alignment horizontal="center" vertical="top"/>
    </xf>
    <xf numFmtId="0" fontId="12" fillId="3" borderId="59" applyNumberFormat="0" applyFont="1" applyFill="1" applyBorder="1" applyAlignment="1" applyProtection="0">
      <alignment horizontal="center" vertical="top"/>
    </xf>
    <xf numFmtId="49" fontId="0" fillId="3" borderId="61" applyNumberFormat="1" applyFont="1" applyFill="1" applyBorder="1" applyAlignment="1" applyProtection="0">
      <alignment vertical="top"/>
    </xf>
    <xf numFmtId="0" fontId="0" fillId="18" borderId="56" applyNumberFormat="0" applyFont="1" applyFill="1" applyBorder="1" applyAlignment="1" applyProtection="0">
      <alignment vertical="top" wrapText="1"/>
    </xf>
    <xf numFmtId="0" fontId="0" fillId="19" borderId="52" applyNumberFormat="0" applyFont="1" applyFill="1" applyBorder="1" applyAlignment="1" applyProtection="0">
      <alignment vertical="top" wrapText="1"/>
    </xf>
    <xf numFmtId="49" fontId="0" fillId="20" borderId="52" applyNumberFormat="1" applyFont="1" applyFill="1" applyBorder="1" applyAlignment="1" applyProtection="0">
      <alignment vertical="top" wrapText="1"/>
    </xf>
    <xf numFmtId="49" fontId="0" fillId="20" borderId="59" applyNumberFormat="1" applyFont="1" applyFill="1" applyBorder="1" applyAlignment="1" applyProtection="0">
      <alignment vertical="top" wrapText="1"/>
    </xf>
    <xf numFmtId="49" fontId="0" fillId="20" borderId="53" applyNumberFormat="1" applyFont="1" applyFill="1" applyBorder="1" applyAlignment="1" applyProtection="0">
      <alignment vertical="top" wrapText="1"/>
    </xf>
    <xf numFmtId="0" fontId="0" fillId="21" borderId="56" applyNumberFormat="0" applyFont="1" applyFill="1" applyBorder="1" applyAlignment="1" applyProtection="0">
      <alignment vertical="top" wrapText="1"/>
    </xf>
    <xf numFmtId="0" fontId="0" fillId="22" borderId="52" applyNumberFormat="0" applyFont="1" applyFill="1" applyBorder="1" applyAlignment="1" applyProtection="0">
      <alignment vertical="top" wrapText="1"/>
    </xf>
    <xf numFmtId="49" fontId="0" fillId="23" borderId="52" applyNumberFormat="1" applyFont="1" applyFill="1" applyBorder="1" applyAlignment="1" applyProtection="0">
      <alignment vertical="top" wrapText="1"/>
    </xf>
    <xf numFmtId="49" fontId="9" fillId="3" borderId="61" applyNumberFormat="1" applyFont="1" applyFill="1" applyBorder="1" applyAlignment="1" applyProtection="0">
      <alignment vertical="top"/>
    </xf>
    <xf numFmtId="0" fontId="0" fillId="3" borderId="30" applyNumberFormat="0" applyFont="1" applyFill="1" applyBorder="1" applyAlignment="1" applyProtection="0">
      <alignment vertical="top"/>
    </xf>
    <xf numFmtId="49" fontId="0" fillId="24" borderId="52" applyNumberFormat="1" applyFont="1" applyFill="1" applyBorder="1" applyAlignment="1" applyProtection="0">
      <alignment vertical="top" wrapText="1"/>
    </xf>
    <xf numFmtId="0" fontId="0" fillId="3" borderId="65" applyNumberFormat="0" applyFont="1" applyFill="1" applyBorder="1" applyAlignment="1" applyProtection="0">
      <alignment vertical="top"/>
    </xf>
    <xf numFmtId="0" fontId="9" fillId="3" borderId="30" applyNumberFormat="0" applyFont="1" applyFill="1" applyBorder="1" applyAlignment="1" applyProtection="0">
      <alignment horizontal="left" vertical="top"/>
    </xf>
    <xf numFmtId="49" fontId="9" fillId="3" borderId="5" applyNumberFormat="1" applyFont="1" applyFill="1" applyBorder="1" applyAlignment="1" applyProtection="0">
      <alignment horizontal="left" vertical="top"/>
    </xf>
    <xf numFmtId="0" fontId="0" fillId="3" borderId="66" applyNumberFormat="0" applyFont="1" applyFill="1" applyBorder="1" applyAlignment="1" applyProtection="0">
      <alignment vertical="top"/>
    </xf>
    <xf numFmtId="0" fontId="0" fillId="3" borderId="47" applyNumberFormat="0" applyFont="1" applyFill="1" applyBorder="1" applyAlignment="1" applyProtection="0">
      <alignment vertical="top"/>
    </xf>
    <xf numFmtId="49" fontId="0" fillId="3" borderId="52" applyNumberFormat="1" applyFont="1" applyFill="1" applyBorder="1" applyAlignment="1" applyProtection="0">
      <alignment vertical="top"/>
    </xf>
    <xf numFmtId="49" fontId="0" fillId="3" borderId="52" applyNumberFormat="1" applyFont="1" applyFill="1" applyBorder="1" applyAlignment="1" applyProtection="0">
      <alignment vertical="top" wrapText="1"/>
    </xf>
    <xf numFmtId="0" fontId="0" fillId="3" borderId="53" applyNumberFormat="0" applyFont="1" applyFill="1" applyBorder="1" applyAlignment="1" applyProtection="0">
      <alignment vertical="top"/>
    </xf>
    <xf numFmtId="0" fontId="0" fillId="3" borderId="32" applyNumberFormat="0" applyFont="1" applyFill="1" applyBorder="1" applyAlignment="1" applyProtection="0">
      <alignment vertical="top" wrapText="1"/>
    </xf>
    <xf numFmtId="0" fontId="0" fillId="3" borderId="29" applyNumberFormat="0" applyFont="1" applyFill="1" applyBorder="1" applyAlignment="1" applyProtection="0">
      <alignment vertical="top" wrapText="1"/>
    </xf>
    <xf numFmtId="0" fontId="0" fillId="3" borderId="46" applyNumberFormat="0" applyFont="1" applyFill="1" applyBorder="1" applyAlignment="1" applyProtection="0">
      <alignment vertical="top" wrapText="1"/>
    </xf>
    <xf numFmtId="0" fontId="9" fillId="3" borderId="5" applyNumberFormat="0" applyFont="1" applyFill="1" applyBorder="1" applyAlignment="1" applyProtection="0">
      <alignment horizontal="left" vertical="top"/>
    </xf>
    <xf numFmtId="0" fontId="0" fillId="3" borderId="49" applyNumberFormat="0" applyFont="1" applyFill="1" applyBorder="1" applyAlignment="1" applyProtection="0">
      <alignment vertical="top" wrapText="1"/>
    </xf>
    <xf numFmtId="0" fontId="0" fillId="3" borderId="50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65" applyNumberFormat="0" applyFont="1" applyFill="1" applyBorder="1" applyAlignment="1" applyProtection="0">
      <alignment vertical="top" wrapText="1"/>
    </xf>
    <xf numFmtId="0" fontId="12" fillId="3" borderId="61" applyNumberFormat="0" applyFont="1" applyFill="1" applyBorder="1" applyAlignment="1" applyProtection="0">
      <alignment horizontal="right" vertical="top"/>
    </xf>
    <xf numFmtId="0" fontId="12" fillId="3" borderId="5" applyNumberFormat="0" applyFont="1" applyFill="1" applyBorder="1" applyAlignment="1" applyProtection="0">
      <alignment horizontal="right" vertical="top"/>
    </xf>
    <xf numFmtId="0" fontId="9" fillId="3" borderId="67" applyNumberFormat="0" applyFont="1" applyFill="1" applyBorder="1" applyAlignment="1" applyProtection="0">
      <alignment vertical="top"/>
    </xf>
    <xf numFmtId="0" fontId="9" fillId="3" borderId="28" applyNumberFormat="0" applyFont="1" applyFill="1" applyBorder="1" applyAlignment="1" applyProtection="0">
      <alignment vertical="top"/>
    </xf>
    <xf numFmtId="0" fontId="12" fillId="3" borderId="28" applyNumberFormat="0" applyFont="1" applyFill="1" applyBorder="1" applyAlignment="1" applyProtection="0">
      <alignment horizontal="right" vertical="top"/>
    </xf>
  </cellXfs>
  <cellStyles count="1">
    <cellStyle name="Normal" xfId="0" builtinId="0"/>
  </cellStyles>
  <dxfs count="3">
    <dxf>
      <font>
        <color rgb="ff2d4d6a"/>
      </font>
      <fill>
        <patternFill patternType="solid">
          <fgColor indexed="26"/>
          <bgColor indexed="27"/>
        </patternFill>
      </fill>
    </dxf>
    <dxf>
      <font>
        <color rgb="ff39603e"/>
      </font>
      <fill>
        <patternFill patternType="solid">
          <fgColor indexed="26"/>
          <bgColor indexed="29"/>
        </patternFill>
      </fill>
    </dxf>
    <dxf>
      <font>
        <color rgb="ff772727"/>
      </font>
      <fill>
        <patternFill patternType="solid">
          <fgColor indexed="26"/>
          <bgColor indexed="3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111137"/>
      <rgbColor rgb="ff000000"/>
      <rgbColor rgb="ffef4f4f"/>
      <rgbColor rgb="ffaaaaaa"/>
      <rgbColor rgb="ffffffff"/>
      <rgbColor rgb="ffa5a5a5"/>
      <rgbColor rgb="ffbdc0bf"/>
      <rgbColor rgb="ffd8d8d8"/>
      <rgbColor rgb="ffdbdbdb"/>
      <rgbColor rgb="ff3f3f3f"/>
      <rgbColor rgb="fff3bd5e"/>
      <rgbColor rgb="ffa7a7a7"/>
      <rgbColor rgb="fffbdbdb"/>
      <rgbColor rgb="ff78bfb2"/>
      <rgbColor rgb="ffff0000"/>
      <rgbColor rgb="ffbfbfbf"/>
      <rgbColor rgb="ffd8d8d8"/>
      <rgbColor rgb="ff0000ff"/>
      <rgbColor rgb="00000000"/>
      <rgbColor rgb="ffbdd6ee"/>
      <rgbColor rgb="ff2d4d6a"/>
      <rgbColor rgb="ffc6e5ca"/>
      <rgbColor rgb="ff39603e"/>
      <rgbColor rgb="fff8b8b8"/>
      <rgbColor rgb="ff772727"/>
      <rgbColor rgb="ffadd8d0"/>
      <rgbColor rgb="ff535353"/>
      <rgbColor rgb="fff59595"/>
      <rgbColor rgb="fff7d79e"/>
      <rgbColor rgb="ff5b9bd5"/>
      <rgbColor rgb="ff9cc2e5"/>
      <rgbColor rgb="ff5f61a3"/>
      <rgbColor rgb="ff9ea0c7"/>
      <rgbColor rgb="ffbebfda"/>
      <rgbColor rgb="ffdedfe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78BFB2"/>
      </a:accent1>
      <a:accent2>
        <a:srgbClr val="EF4F4F"/>
      </a:accent2>
      <a:accent3>
        <a:srgbClr val="F3BD5E"/>
      </a:accent3>
      <a:accent4>
        <a:srgbClr val="73C07C"/>
      </a:accent4>
      <a:accent5>
        <a:srgbClr val="5B9BD5"/>
      </a:accent5>
      <a:accent6>
        <a:srgbClr val="5F61A3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carbonify.com/carbon-calculator.htm" TargetMode="External"/><Relationship Id="rId2" Type="http://schemas.openxmlformats.org/officeDocument/2006/relationships/hyperlink" Target="https://carbonneutral.com.au/carbon-calculator/" TargetMode="External"/><Relationship Id="rId3" Type="http://schemas.openxmlformats.org/officeDocument/2006/relationships/hyperlink" Target="https://carbonneutral.com.au/carbon-calculator/" TargetMode="External"/><Relationship Id="rId4" Type="http://schemas.openxmlformats.org/officeDocument/2006/relationships/hyperlink" Target="https://calculator.carbonpositiveaustralia.org.au/" TargetMode="External"/><Relationship Id="rId5" Type="http://schemas.openxmlformats.org/officeDocument/2006/relationships/hyperlink" Target="https://www.teamclimate.com/calculator/food/diet" TargetMode="External"/><Relationship Id="rId6" Type="http://schemas.openxmlformats.org/officeDocument/2006/relationships/hyperlink" Target="https://www.saanich.ca/EN/main/community/sustainable-saanich/climate-change/carbon-fund-calculator.html" TargetMode="External"/><Relationship Id="rId7" Type="http://schemas.openxmlformats.org/officeDocument/2006/relationships/hyperlink" Target="https://www.sparksustainability.com/calculator" TargetMode="External"/><Relationship Id="rId8" Type="http://schemas.openxmlformats.org/officeDocument/2006/relationships/hyperlink" Target="https://climateseed.com/footprint" TargetMode="External"/><Relationship Id="rId9" Type="http://schemas.openxmlformats.org/officeDocument/2006/relationships/hyperlink" Target="https://uba.co2-rechner.de/de_DE/" TargetMode="External"/><Relationship Id="rId10" Type="http://schemas.openxmlformats.org/officeDocument/2006/relationships/hyperlink" Target="https://uba.co2-rechner.de/de_DE/" TargetMode="External"/><Relationship Id="rId11" Type="http://schemas.openxmlformats.org/officeDocument/2006/relationships/hyperlink" Target="https://www.wwf.de/themen-projekte/klima-energie/wwf-klimarechner" TargetMode="External"/><Relationship Id="rId12" Type="http://schemas.openxmlformats.org/officeDocument/2006/relationships/hyperlink" Target="https://klimaktiv.co2-rechner.de/de_DE/" TargetMode="External"/><Relationship Id="rId13" Type="http://schemas.openxmlformats.org/officeDocument/2006/relationships/hyperlink" Target="https://www.henkel.de/nachhaltigkeit/initiativen-und-partnerschaften/fussabdruckrechner" TargetMode="External"/><Relationship Id="rId14" Type="http://schemas.openxmlformats.org/officeDocument/2006/relationships/hyperlink" Target="https://klimaohnegrenzen.de/oekologischer-co2-fussabdruck" TargetMode="External"/><Relationship Id="rId15" Type="http://schemas.openxmlformats.org/officeDocument/2006/relationships/hyperlink" Target="https://you.climatepartner.com/de/" TargetMode="External"/><Relationship Id="rId16" Type="http://schemas.openxmlformats.org/officeDocument/2006/relationships/hyperlink" Target="https://www.thankyounature.org/" TargetMode="External"/><Relationship Id="rId17" Type="http://schemas.openxmlformats.org/officeDocument/2006/relationships/hyperlink" Target="https://www.naturefund.de/wissen/co2_rechner" TargetMode="External"/><Relationship Id="rId18" Type="http://schemas.openxmlformats.org/officeDocument/2006/relationships/hyperlink" Target="https://www.die-klimamanufaktur.de/berechnung" TargetMode="External"/><Relationship Id="rId19" Type="http://schemas.openxmlformats.org/officeDocument/2006/relationships/hyperlink" Target="https://klima.com/" TargetMode="External"/><Relationship Id="rId20" Type="http://schemas.openxmlformats.org/officeDocument/2006/relationships/hyperlink" Target="https://www.worldwatchers.org/" TargetMode="External"/><Relationship Id="rId21" Type="http://schemas.openxmlformats.org/officeDocument/2006/relationships/hyperlink" Target="https://www.eevie.io/" TargetMode="External"/><Relationship Id="rId22" Type="http://schemas.openxmlformats.org/officeDocument/2006/relationships/hyperlink" Target="https://www.energybuddy.de/" TargetMode="External"/><Relationship Id="rId23" Type="http://schemas.openxmlformats.org/officeDocument/2006/relationships/hyperlink" Target="https://codyo.app/" TargetMode="External"/><Relationship Id="rId24" Type="http://schemas.openxmlformats.org/officeDocument/2006/relationships/hyperlink" Target="https://plan3t.one/" TargetMode="External"/><Relationship Id="rId25" Type="http://schemas.openxmlformats.org/officeDocument/2006/relationships/hyperlink" Target="https://themothernature.app/" TargetMode="External"/><Relationship Id="rId26" Type="http://schemas.openxmlformats.org/officeDocument/2006/relationships/hyperlink" Target="https://www.naturate.de/" TargetMode="External"/><Relationship Id="rId27" Type="http://schemas.openxmlformats.org/officeDocument/2006/relationships/hyperlink" Target="https://www.nullify.app/" TargetMode="External"/><Relationship Id="rId28" Type="http://schemas.openxmlformats.org/officeDocument/2006/relationships/hyperlink" Target="https://www.foe.ie/justoneearth/carboncalculator/" TargetMode="External"/><Relationship Id="rId29" Type="http://schemas.openxmlformats.org/officeDocument/2006/relationships/hyperlink" Target="https://my.carbon.click/calculator?_ga=2.159880756.887052242.1623676770-353683301.1623676770" TargetMode="External"/><Relationship Id="rId30" Type="http://schemas.openxmlformats.org/officeDocument/2006/relationships/hyperlink" Target="https://calculator.toitu.co.nz/?calculator=household" TargetMode="External"/><Relationship Id="rId31" Type="http://schemas.openxmlformats.org/officeDocument/2006/relationships/hyperlink" Target="https://www.thecapture.club/" TargetMode="External"/><Relationship Id="rId32" Type="http://schemas.openxmlformats.org/officeDocument/2006/relationships/hyperlink" Target="https://reap-petite-uk-prod.herokuapp.com/" TargetMode="External"/><Relationship Id="rId33" Type="http://schemas.openxmlformats.org/officeDocument/2006/relationships/hyperlink" Target="https://co2.myclimate.org/de/footprint_calculators/new" TargetMode="External"/><Relationship Id="rId34" Type="http://schemas.openxmlformats.org/officeDocument/2006/relationships/hyperlink" Target="https://footprint.wwf.org.uk/" TargetMode="External"/><Relationship Id="rId35" Type="http://schemas.openxmlformats.org/officeDocument/2006/relationships/hyperlink" Target="https://www.carbonfootprint.com/calculator.aspx" TargetMode="External"/><Relationship Id="rId36" Type="http://schemas.openxmlformats.org/officeDocument/2006/relationships/hyperlink" Target="https://www.carbonindependent.org/" TargetMode="External"/><Relationship Id="rId37" Type="http://schemas.openxmlformats.org/officeDocument/2006/relationships/hyperlink" Target="https://mossy.earth/footprint" TargetMode="External"/><Relationship Id="rId38" Type="http://schemas.openxmlformats.org/officeDocument/2006/relationships/hyperlink" Target="https://www.knowyourcarbonfootprint.com/" TargetMode="External"/><Relationship Id="rId39" Type="http://schemas.openxmlformats.org/officeDocument/2006/relationships/hyperlink" Target="https://www.resurgence.org/resources/carbon-calculator.html" TargetMode="External"/><Relationship Id="rId40" Type="http://schemas.openxmlformats.org/officeDocument/2006/relationships/hyperlink" Target="https://www.resurgence.org/resources/quickcalc.html" TargetMode="External"/><Relationship Id="rId41" Type="http://schemas.openxmlformats.org/officeDocument/2006/relationships/hyperlink" Target="https://calculator.bulb.co.uk/" TargetMode="External"/><Relationship Id="rId42" Type="http://schemas.openxmlformats.org/officeDocument/2006/relationships/hyperlink" Target="https://www.nature.org/en-us/get-involved/how-to-help/carbon-footprint-calculator/" TargetMode="External"/><Relationship Id="rId43" Type="http://schemas.openxmlformats.org/officeDocument/2006/relationships/hyperlink" Target="https://www.wren.co/calculator" TargetMode="External"/><Relationship Id="rId44" Type="http://schemas.openxmlformats.org/officeDocument/2006/relationships/hyperlink" Target="https://www.conservation.org/carbon-footprint-calculator" TargetMode="External"/><Relationship Id="rId45" Type="http://schemas.openxmlformats.org/officeDocument/2006/relationships/hyperlink" Target="https://www3.epa.gov/carbon-footprint-calculator/" TargetMode="External"/><Relationship Id="rId46" Type="http://schemas.openxmlformats.org/officeDocument/2006/relationships/hyperlink" Target="https://8billiontrees.com/carbon-offsets-credits/carbon-ecological-footprint-calculators/" TargetMode="External"/><Relationship Id="rId47" Type="http://schemas.openxmlformats.org/officeDocument/2006/relationships/hyperlink" Target="https://offset.climateneutralnow.org/footprintcalc" TargetMode="External"/><Relationship Id="rId48" Type="http://schemas.openxmlformats.org/officeDocument/2006/relationships/hyperlink" Target="https://depts.washington.edu/i2sea/iscfc/calculate.php" TargetMode="External"/><Relationship Id="rId49" Type="http://schemas.openxmlformats.org/officeDocument/2006/relationships/hyperlink" Target="https://standfortrees.org/footprint-calculator/" TargetMode="External"/><Relationship Id="rId50" Type="http://schemas.openxmlformats.org/officeDocument/2006/relationships/hyperlink" Target="https://footprint.wwf.org.uk/" TargetMode="External"/><Relationship Id="rId51" Type="http://schemas.openxmlformats.org/officeDocument/2006/relationships/hyperlink" Target="https://mossy.earth/methodologies/carbon-footprint-calculator" TargetMode="External"/><Relationship Id="rId52" Type="http://schemas.openxmlformats.org/officeDocument/2006/relationships/hyperlink" Target="https://bulb.co.uk/carbon-calculator/calculating-carbon-emissions/" TargetMode="External"/><Relationship Id="rId53" Type="http://schemas.openxmlformats.org/officeDocument/2006/relationships/hyperlink" Target="https://pubs.acs.org/doi/10.1021/es4034364" TargetMode="External"/><Relationship Id="rId54" Type="http://schemas.openxmlformats.org/officeDocument/2006/relationships/hyperlink" Target="https://depts.washington.edu/i2sea/docs/wwwi2sea/CalcDocumentation.pdf" TargetMode="External"/><Relationship Id="rId55" Type="http://schemas.openxmlformats.org/officeDocument/2006/relationships/drawing" Target="../drawings/drawing1.xml"/><Relationship Id="rId56" Type="http://schemas.openxmlformats.org/officeDocument/2006/relationships/vmlDrawing" Target="../drawings/vmlDrawing1.vml"/><Relationship Id="rId57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X18"/>
  <sheetViews>
    <sheetView workbookViewId="0" showGridLines="0" defaultGridColor="1"/>
  </sheetViews>
  <sheetFormatPr defaultColWidth="16.3333" defaultRowHeight="12.95" customHeight="1" outlineLevelRow="0" outlineLevelCol="0"/>
  <cols>
    <col min="1" max="1" width="27" style="1" customWidth="1"/>
    <col min="2" max="9" width="20.6719" style="1" customWidth="1"/>
    <col min="10" max="50" width="16.3516" style="1" customWidth="1"/>
    <col min="51" max="16384" width="16.3516" style="1" customWidth="1"/>
  </cols>
  <sheetData>
    <row r="1" ht="17.1" customHeight="1">
      <c r="A1" t="s" s="2">
        <v>0</v>
      </c>
      <c r="B1" s="3"/>
      <c r="C1" s="3"/>
      <c r="D1" s="3"/>
      <c r="E1" s="3"/>
      <c r="F1" s="3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6"/>
    </row>
    <row r="2" ht="17.1" customHeight="1">
      <c r="A2" s="7"/>
      <c r="B2" s="8"/>
      <c r="C2" s="8"/>
      <c r="D2" s="8"/>
      <c r="E2" s="8"/>
      <c r="F2" s="8"/>
      <c r="G2" s="9"/>
      <c r="H2" s="9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1"/>
    </row>
    <row r="3" ht="29.1" customHeight="1">
      <c r="A3" t="s" s="12">
        <v>1</v>
      </c>
      <c r="B3" t="s" s="13">
        <v>2</v>
      </c>
      <c r="C3" t="s" s="13">
        <v>3</v>
      </c>
      <c r="D3" t="s" s="13">
        <v>4</v>
      </c>
      <c r="E3" t="s" s="13">
        <v>5</v>
      </c>
      <c r="F3" t="s" s="13">
        <v>6</v>
      </c>
      <c r="G3" t="s" s="13">
        <v>7</v>
      </c>
      <c r="H3" t="s" s="13">
        <v>8</v>
      </c>
      <c r="I3" t="s" s="13">
        <v>9</v>
      </c>
      <c r="J3" t="s" s="13">
        <v>10</v>
      </c>
      <c r="K3" t="s" s="13">
        <v>11</v>
      </c>
      <c r="L3" t="s" s="13">
        <v>12</v>
      </c>
      <c r="M3" t="s" s="13">
        <v>13</v>
      </c>
      <c r="N3" t="s" s="13">
        <v>14</v>
      </c>
      <c r="O3" t="s" s="13">
        <v>15</v>
      </c>
      <c r="P3" t="s" s="13">
        <v>16</v>
      </c>
      <c r="Q3" t="s" s="13">
        <v>17</v>
      </c>
      <c r="R3" t="s" s="13">
        <v>18</v>
      </c>
      <c r="S3" t="s" s="13">
        <v>19</v>
      </c>
      <c r="T3" t="s" s="13">
        <v>20</v>
      </c>
      <c r="U3" t="s" s="13">
        <v>21</v>
      </c>
      <c r="V3" t="s" s="13">
        <v>22</v>
      </c>
      <c r="W3" t="s" s="13">
        <v>23</v>
      </c>
      <c r="X3" t="s" s="13">
        <v>24</v>
      </c>
      <c r="Y3" t="s" s="13">
        <v>25</v>
      </c>
      <c r="Z3" t="s" s="13">
        <v>26</v>
      </c>
      <c r="AA3" t="s" s="13">
        <v>27</v>
      </c>
      <c r="AB3" t="s" s="14">
        <v>28</v>
      </c>
      <c r="AC3" t="s" s="15">
        <v>29</v>
      </c>
      <c r="AD3" t="s" s="15">
        <v>30</v>
      </c>
      <c r="AE3" t="s" s="15">
        <v>31</v>
      </c>
      <c r="AF3" t="s" s="15">
        <v>32</v>
      </c>
      <c r="AG3" t="s" s="15">
        <v>33</v>
      </c>
      <c r="AH3" t="s" s="15">
        <v>34</v>
      </c>
      <c r="AI3" t="s" s="15">
        <v>35</v>
      </c>
      <c r="AJ3" t="s" s="15">
        <v>36</v>
      </c>
      <c r="AK3" t="s" s="15">
        <v>37</v>
      </c>
      <c r="AL3" t="s" s="15">
        <v>38</v>
      </c>
      <c r="AM3" t="s" s="15">
        <v>39</v>
      </c>
      <c r="AN3" t="s" s="15">
        <v>40</v>
      </c>
      <c r="AO3" t="s" s="15">
        <v>41</v>
      </c>
      <c r="AP3" t="s" s="15">
        <v>42</v>
      </c>
      <c r="AQ3" t="s" s="15">
        <v>43</v>
      </c>
      <c r="AR3" t="s" s="15">
        <v>44</v>
      </c>
      <c r="AS3" t="s" s="15">
        <v>45</v>
      </c>
      <c r="AT3" t="s" s="15">
        <v>46</v>
      </c>
      <c r="AU3" t="s" s="15">
        <v>47</v>
      </c>
      <c r="AV3" t="s" s="15">
        <v>48</v>
      </c>
      <c r="AW3" t="s" s="15">
        <v>49</v>
      </c>
      <c r="AX3" t="s" s="16">
        <v>50</v>
      </c>
    </row>
    <row r="4" ht="15" customHeight="1">
      <c r="A4" t="s" s="17">
        <v>51</v>
      </c>
      <c r="B4" s="18">
        <v>26</v>
      </c>
      <c r="C4" s="18">
        <v>27</v>
      </c>
      <c r="D4" s="18">
        <v>29</v>
      </c>
      <c r="E4" s="18">
        <v>30</v>
      </c>
      <c r="F4" s="18">
        <v>31</v>
      </c>
      <c r="G4" s="18">
        <v>32</v>
      </c>
      <c r="H4" s="18">
        <v>33</v>
      </c>
      <c r="I4" s="18">
        <v>34</v>
      </c>
      <c r="J4" s="18">
        <v>35</v>
      </c>
      <c r="K4" s="18">
        <v>36</v>
      </c>
      <c r="L4" s="18">
        <v>37</v>
      </c>
      <c r="M4" s="18">
        <v>38</v>
      </c>
      <c r="N4" s="18">
        <v>40</v>
      </c>
      <c r="O4" s="18">
        <v>41</v>
      </c>
      <c r="P4" s="18">
        <v>42</v>
      </c>
      <c r="Q4" s="18">
        <v>43</v>
      </c>
      <c r="R4" s="18">
        <v>44</v>
      </c>
      <c r="S4" s="18">
        <v>47</v>
      </c>
      <c r="T4" s="18">
        <v>50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20"/>
    </row>
    <row r="5" ht="15.95" customHeight="1">
      <c r="A5" t="s" s="17">
        <v>52</v>
      </c>
      <c r="B5" s="18">
        <v>49</v>
      </c>
      <c r="C5" s="18">
        <v>48</v>
      </c>
      <c r="D5" s="18">
        <v>44</v>
      </c>
      <c r="E5" s="18">
        <v>38</v>
      </c>
      <c r="F5" s="18">
        <v>36</v>
      </c>
      <c r="G5" s="18">
        <v>33</v>
      </c>
      <c r="H5" s="18">
        <v>26</v>
      </c>
      <c r="I5" s="18">
        <v>23</v>
      </c>
      <c r="J5" s="18">
        <v>21</v>
      </c>
      <c r="K5" s="18">
        <v>19</v>
      </c>
      <c r="L5" s="18">
        <v>14</v>
      </c>
      <c r="M5" s="18">
        <v>11</v>
      </c>
      <c r="N5" s="18">
        <v>5</v>
      </c>
      <c r="O5" s="18">
        <v>4</v>
      </c>
      <c r="P5" s="18">
        <v>3</v>
      </c>
      <c r="Q5" s="18">
        <v>2</v>
      </c>
      <c r="R5" s="18">
        <v>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20"/>
    </row>
    <row r="6" ht="15.6" customHeight="1">
      <c r="A6" t="s" s="17">
        <v>53</v>
      </c>
      <c r="B6" t="s" s="21">
        <v>54</v>
      </c>
      <c r="C6" t="s" s="22">
        <v>55</v>
      </c>
      <c r="D6" t="s" s="22">
        <v>56</v>
      </c>
      <c r="E6" t="s" s="22">
        <v>57</v>
      </c>
      <c r="F6" t="s" s="22">
        <v>58</v>
      </c>
      <c r="G6" t="s" s="22">
        <v>59</v>
      </c>
      <c r="H6" t="s" s="22">
        <v>60</v>
      </c>
      <c r="I6" t="s" s="22">
        <v>61</v>
      </c>
      <c r="J6" t="s" s="22">
        <v>62</v>
      </c>
      <c r="K6" t="s" s="22">
        <v>63</v>
      </c>
      <c r="L6" t="s" s="23">
        <v>64</v>
      </c>
      <c r="M6" t="s" s="23">
        <v>65</v>
      </c>
      <c r="N6" t="s" s="23">
        <v>66</v>
      </c>
      <c r="O6" t="s" s="23">
        <v>67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ht="15.4" customHeight="1">
      <c r="A7" t="s" s="17">
        <f>'5.2 - Overview Calculators'!B8</f>
        <v>68</v>
      </c>
      <c r="B7" t="s" s="25">
        <f>'5.2 - Overview Calculators'!C9</f>
        <v>69</v>
      </c>
      <c r="C7" t="s" s="26">
        <f>'5.2 - Overview Calculators'!C12</f>
        <v>70</v>
      </c>
      <c r="D7" t="s" s="26">
        <f>'5.2 - Overview Calculators'!C11</f>
        <v>71</v>
      </c>
      <c r="E7" t="s" s="26">
        <f>'5.2 - Overview Calculators'!C10</f>
        <v>72</v>
      </c>
      <c r="F7" s="26"/>
      <c r="G7" s="27"/>
      <c r="H7" s="27"/>
      <c r="I7" s="27"/>
      <c r="J7" s="28"/>
      <c r="K7" s="28"/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1"/>
    </row>
    <row r="8" ht="15.4" customHeight="1">
      <c r="A8" t="s" s="32">
        <f>'5.2 - Overview Calculators'!B13</f>
        <v>73</v>
      </c>
      <c r="B8" t="s" s="33">
        <f>'5.2 - Overview Calculators'!C16</f>
        <v>74</v>
      </c>
      <c r="C8" t="s" s="34">
        <f>'5.2 - Overview Calculators'!C15</f>
        <v>75</v>
      </c>
      <c r="D8" t="s" s="35">
        <f>'5.2 - Overview Calculators'!C14</f>
        <v>76</v>
      </c>
      <c r="E8" t="s" s="33">
        <f>'5.2 - Overview Calculators'!C17</f>
        <v>77</v>
      </c>
      <c r="F8" s="36"/>
      <c r="G8" s="27"/>
      <c r="H8" s="27"/>
      <c r="I8" s="27"/>
      <c r="J8" s="28"/>
      <c r="K8" s="28"/>
      <c r="L8" s="37"/>
      <c r="M8" s="38"/>
      <c r="N8" s="38"/>
      <c r="O8" s="38"/>
      <c r="P8" s="38"/>
      <c r="Q8" s="38"/>
      <c r="R8" s="38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1"/>
    </row>
    <row r="9" ht="15" customHeight="1">
      <c r="A9" t="s" s="17">
        <f>'5.2 - Overview Calculators'!B18</f>
        <v>78</v>
      </c>
      <c r="B9" t="s" s="35">
        <f>'5.2 - Overview Calculators'!C21</f>
        <v>79</v>
      </c>
      <c r="C9" t="s" s="33">
        <f>'5.2 - Overview Calculators'!C22</f>
        <v>80</v>
      </c>
      <c r="D9" t="s" s="33">
        <f>'5.2 - Overview Calculators'!C23</f>
        <v>81</v>
      </c>
      <c r="E9" s="33"/>
      <c r="F9" s="33"/>
      <c r="G9" s="27"/>
      <c r="H9" s="27"/>
      <c r="I9" s="27"/>
      <c r="J9" s="28"/>
      <c r="K9" s="28"/>
      <c r="L9" s="28"/>
      <c r="M9" s="28"/>
      <c r="N9" s="28"/>
      <c r="O9" s="28"/>
      <c r="P9" s="28"/>
      <c r="Q9" s="28"/>
      <c r="R9" s="28"/>
      <c r="S9" s="39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1"/>
    </row>
    <row r="10" ht="15" customHeight="1">
      <c r="A10" t="s" s="17">
        <f>'5.2 - Overview Calculators'!B25</f>
        <v>82</v>
      </c>
      <c r="B10" t="s" s="35">
        <f>'5.2 - Overview Calculators'!C26</f>
        <v>83</v>
      </c>
      <c r="C10" t="s" s="33">
        <f>'5.2 - Overview Calculators'!C27</f>
        <v>84</v>
      </c>
      <c r="D10" t="s" s="33">
        <f>'5.2 - Overview Calculators'!C28</f>
        <v>85</v>
      </c>
      <c r="E10" t="s" s="33">
        <f>'5.2 - Overview Calculators'!C29</f>
        <v>86</v>
      </c>
      <c r="F10" s="33"/>
      <c r="G10" s="27"/>
      <c r="H10" s="27"/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39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1"/>
    </row>
    <row r="11" ht="28.5" customHeight="1">
      <c r="A11" t="s" s="17">
        <f>'5.2 - Overview Calculators'!B30</f>
        <v>87</v>
      </c>
      <c r="B11" t="s" s="35">
        <f>'5.2 - Overview Calculators'!C31</f>
        <v>88</v>
      </c>
      <c r="C11" t="s" s="33">
        <f>'5.2 - Overview Calculators'!C32</f>
        <v>89</v>
      </c>
      <c r="D11" t="s" s="33">
        <f>'5.2 - Overview Calculators'!C33</f>
        <v>90</v>
      </c>
      <c r="E11" t="s" s="33">
        <f>'5.2 - Overview Calculators'!C34</f>
        <v>91</v>
      </c>
      <c r="F11" t="s" s="33">
        <f>'5.2 - Overview Calculators'!C35</f>
        <v>92</v>
      </c>
      <c r="G11" s="27"/>
      <c r="H11" s="27"/>
      <c r="I11" s="27"/>
      <c r="J11" s="28"/>
      <c r="K11" s="28"/>
      <c r="L11" s="28"/>
      <c r="M11" s="28"/>
      <c r="N11" s="28"/>
      <c r="O11" s="28"/>
      <c r="P11" s="28"/>
      <c r="Q11" s="28"/>
      <c r="R11" s="28"/>
      <c r="S11" s="39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1"/>
    </row>
    <row r="12" ht="15.4" customHeight="1">
      <c r="A12" t="s" s="17">
        <f>'5.2 - Overview Calculators'!B36</f>
        <v>93</v>
      </c>
      <c r="B12" t="s" s="35">
        <f>'5.2 - Overview Calculators'!C47</f>
        <v>94</v>
      </c>
      <c r="C12" t="s" s="33">
        <f>'5.2 - Overview Calculators'!C48</f>
        <v>95</v>
      </c>
      <c r="D12" t="s" s="33">
        <f>'5.2 - Overview Calculators'!C49</f>
        <v>96</v>
      </c>
      <c r="E12" t="s" s="33">
        <f>'5.2 - Overview Calculators'!C51</f>
        <v>97</v>
      </c>
      <c r="F12" t="s" s="33">
        <f>'5.2 - Overview Calculators'!C50</f>
        <v>98</v>
      </c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8"/>
      <c r="R12" s="28"/>
      <c r="S12" s="39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1"/>
    </row>
    <row r="13" ht="28.5" customHeight="1">
      <c r="A13" t="s" s="17">
        <f>'5.2 - Overview Calculators'!B53</f>
        <v>99</v>
      </c>
      <c r="B13" t="s" s="35">
        <f>'5.2 - Overview Calculators'!C54</f>
        <v>100</v>
      </c>
      <c r="C13" t="s" s="33">
        <f>'5.2 - Overview Calculators'!C56</f>
        <v>101</v>
      </c>
      <c r="D13" t="s" s="33">
        <f>'5.2 - Overview Calculators'!C55</f>
        <v>102</v>
      </c>
      <c r="E13" t="s" s="33">
        <f>'5.2 - Overview Calculators'!C57</f>
        <v>103</v>
      </c>
      <c r="F13" s="36"/>
      <c r="G13" s="27"/>
      <c r="H13" s="27"/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39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1"/>
    </row>
    <row r="14" ht="15.4" customHeight="1">
      <c r="A14" t="s" s="17">
        <f>'5.2 - Overview Calculators'!B58</f>
        <v>104</v>
      </c>
      <c r="B14" t="s" s="35">
        <f>'5.2 - Overview Calculators'!C59</f>
        <v>105</v>
      </c>
      <c r="C14" t="s" s="33">
        <f>'5.2 - Overview Calculators'!C60</f>
        <v>106</v>
      </c>
      <c r="D14" t="s" s="40">
        <f>'5.2 - Overview Calculators'!C61</f>
        <v>107</v>
      </c>
      <c r="E14" s="40"/>
      <c r="F14" s="33"/>
      <c r="G14" s="27"/>
      <c r="H14" s="26"/>
      <c r="I14" s="26"/>
      <c r="J14" s="28"/>
      <c r="K14" s="28"/>
      <c r="L14" s="28"/>
      <c r="M14" s="28"/>
      <c r="N14" s="28"/>
      <c r="O14" s="28"/>
      <c r="P14" s="28"/>
      <c r="Q14" s="28"/>
      <c r="R14" s="28"/>
      <c r="S14" s="39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1"/>
    </row>
    <row r="15" ht="15.4" customHeight="1">
      <c r="A15" t="s" s="17">
        <f>'5.2 - Overview Calculators'!B62</f>
        <v>108</v>
      </c>
      <c r="B15" t="s" s="35">
        <f>'5.2 - Overview Calculators'!C63</f>
        <v>109</v>
      </c>
      <c r="C15" t="s" s="33">
        <f>'5.2 - Overview Calculators'!C66</f>
        <v>110</v>
      </c>
      <c r="D15" t="s" s="26">
        <f>'5.2 - Overview Calculators'!C69</f>
        <v>111</v>
      </c>
      <c r="E15" t="s" s="26">
        <f>'5.2 - Overview Calculators'!C68</f>
        <v>112</v>
      </c>
      <c r="F15" t="s" s="33">
        <f>'5.2 - Overview Calculators'!C64</f>
        <v>113</v>
      </c>
      <c r="G15" t="s" s="27">
        <f>'5.2 - Overview Calculators'!C70</f>
        <v>114</v>
      </c>
      <c r="H15" t="s" s="40">
        <f>'5.2 - Overview Calculators'!C65</f>
        <v>115</v>
      </c>
      <c r="I15" t="s" s="40">
        <f>'5.2 - Overview Calculators'!C67</f>
        <v>116</v>
      </c>
      <c r="J15" s="28"/>
      <c r="K15" s="28"/>
      <c r="L15" s="28"/>
      <c r="M15" s="28"/>
      <c r="N15" s="28"/>
      <c r="O15" s="28"/>
      <c r="P15" s="28"/>
      <c r="Q15" s="28"/>
      <c r="R15" s="28"/>
      <c r="S15" s="39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1"/>
    </row>
    <row r="16" ht="15.4" customHeight="1">
      <c r="A16" t="s" s="17">
        <f>'5.2 - Overview Calculators'!B72</f>
        <v>117</v>
      </c>
      <c r="B16" t="s" s="35">
        <f>'5.2 - Overview Calculators'!C73</f>
        <v>118</v>
      </c>
      <c r="C16" t="s" s="33">
        <v>119</v>
      </c>
      <c r="D16" t="s" s="33">
        <f>'5.2 - Overview Calculators'!C75</f>
        <v>120</v>
      </c>
      <c r="E16" s="33"/>
      <c r="F16" s="33"/>
      <c r="G16" s="27"/>
      <c r="H16" s="27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39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1"/>
    </row>
    <row r="17" ht="15.4" customHeight="1">
      <c r="A17" t="s" s="32">
        <f>'5.2 - Overview Calculators'!B76</f>
        <v>121</v>
      </c>
      <c r="B17" t="s" s="34">
        <f>'5.2 - Overview Calculators'!C81</f>
        <v>122</v>
      </c>
      <c r="C17" t="s" s="35">
        <f>'5.2 - Overview Calculators'!C78</f>
        <v>123</v>
      </c>
      <c r="D17" t="s" s="33">
        <f>'5.2 - Overview Calculators'!C80</f>
        <v>124</v>
      </c>
      <c r="E17" t="s" s="33">
        <f>'5.2 - Overview Calculators'!C79</f>
        <v>125</v>
      </c>
      <c r="F17" s="36"/>
      <c r="G17" s="27"/>
      <c r="H17" s="27"/>
      <c r="I17" s="27"/>
      <c r="J17" s="28"/>
      <c r="K17" s="28"/>
      <c r="L17" s="28"/>
      <c r="M17" s="28"/>
      <c r="N17" s="28"/>
      <c r="O17" s="28"/>
      <c r="P17" s="28"/>
      <c r="Q17" s="28"/>
      <c r="R17" s="28"/>
      <c r="S17" s="39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1"/>
    </row>
    <row r="18" ht="15.4" customHeight="1">
      <c r="A18" t="s" s="32">
        <f>'5.2 - Overview Calculators'!B82</f>
        <v>126</v>
      </c>
      <c r="B18" t="s" s="33">
        <f>'5.2 - Overview Calculators'!C85</f>
        <v>127</v>
      </c>
      <c r="C18" t="s" s="34">
        <f>'5.2 - Overview Calculators'!C84</f>
        <v>128</v>
      </c>
      <c r="D18" t="s" s="35">
        <f>'5.2 - Overview Calculators'!C83</f>
        <v>129</v>
      </c>
      <c r="E18" s="33"/>
      <c r="F18" s="33"/>
      <c r="G18" s="26"/>
      <c r="H18" s="26"/>
      <c r="I18" s="26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4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Q20"/>
  <sheetViews>
    <sheetView workbookViewId="0" showGridLines="0" defaultGridColor="1"/>
  </sheetViews>
  <sheetFormatPr defaultColWidth="16.3333" defaultRowHeight="12.95" customHeight="1" outlineLevelRow="0" outlineLevelCol="0"/>
  <cols>
    <col min="1" max="1" width="24.6719" style="45" customWidth="1"/>
    <col min="2" max="45" width="16.3516" style="45" customWidth="1"/>
    <col min="46" max="46" width="14.8516" style="45" customWidth="1"/>
    <col min="47" max="52" width="16.3516" style="45" customWidth="1"/>
    <col min="53" max="53" width="6.17188" style="45" customWidth="1"/>
    <col min="54" max="54" width="20.5" style="45" customWidth="1"/>
    <col min="55" max="55" width="4.67188" style="45" customWidth="1"/>
    <col min="56" max="56" width="24.3516" style="45" customWidth="1"/>
    <col min="57" max="57" width="4.85156" style="45" customWidth="1"/>
    <col min="58" max="58" width="29.6719" style="45" customWidth="1"/>
    <col min="59" max="59" width="5.17188" style="45" customWidth="1"/>
    <col min="60" max="60" width="32.5" style="45" customWidth="1"/>
    <col min="61" max="61" width="5.17188" style="45" customWidth="1"/>
    <col min="62" max="62" width="26.3516" style="45" customWidth="1"/>
    <col min="63" max="69" width="16.3516" style="45" customWidth="1"/>
    <col min="70" max="16384" width="16.3516" style="45" customWidth="1"/>
  </cols>
  <sheetData>
    <row r="1" ht="17.1" customHeight="1">
      <c r="A1" t="s" s="46">
        <v>130</v>
      </c>
      <c r="B1" s="47"/>
      <c r="C1" s="47"/>
      <c r="D1" s="47"/>
      <c r="E1" s="47"/>
      <c r="F1" s="47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9"/>
    </row>
    <row r="2" ht="17.1" customHeight="1">
      <c r="A2" s="50"/>
      <c r="B2" s="51"/>
      <c r="C2" s="51"/>
      <c r="D2" s="51"/>
      <c r="E2" s="51"/>
      <c r="F2" s="51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3"/>
    </row>
    <row r="3" ht="17.1" customHeight="1">
      <c r="A3" s="54"/>
      <c r="B3" s="55">
        <v>1</v>
      </c>
      <c r="C3" s="55">
        <v>2</v>
      </c>
      <c r="D3" s="55">
        <v>3</v>
      </c>
      <c r="E3" s="55">
        <v>4</v>
      </c>
      <c r="F3" s="55">
        <v>5</v>
      </c>
      <c r="G3" s="55">
        <v>6</v>
      </c>
      <c r="H3" s="55">
        <v>7</v>
      </c>
      <c r="I3" s="55">
        <v>8</v>
      </c>
      <c r="J3" s="55">
        <v>9</v>
      </c>
      <c r="K3" s="55">
        <v>10</v>
      </c>
      <c r="L3" s="55">
        <v>11</v>
      </c>
      <c r="M3" s="55">
        <v>12</v>
      </c>
      <c r="N3" s="55">
        <v>13</v>
      </c>
      <c r="O3" s="55">
        <v>14</v>
      </c>
      <c r="P3" s="55">
        <v>15</v>
      </c>
      <c r="Q3" s="55">
        <v>16</v>
      </c>
      <c r="R3" s="55">
        <v>17</v>
      </c>
      <c r="S3" s="55">
        <v>18</v>
      </c>
      <c r="T3" s="55">
        <v>19</v>
      </c>
      <c r="U3" s="55">
        <v>20</v>
      </c>
      <c r="V3" s="55">
        <v>21</v>
      </c>
      <c r="W3" s="55">
        <v>22</v>
      </c>
      <c r="X3" s="55">
        <v>23</v>
      </c>
      <c r="Y3" s="55">
        <v>24</v>
      </c>
      <c r="Z3" s="55">
        <v>25</v>
      </c>
      <c r="AA3" s="55">
        <v>26</v>
      </c>
      <c r="AB3" s="55">
        <v>27</v>
      </c>
      <c r="AC3" s="55">
        <v>28</v>
      </c>
      <c r="AD3" s="55">
        <v>29</v>
      </c>
      <c r="AE3" s="55">
        <v>30</v>
      </c>
      <c r="AF3" s="55">
        <v>31</v>
      </c>
      <c r="AG3" s="55">
        <v>32</v>
      </c>
      <c r="AH3" s="55">
        <v>33</v>
      </c>
      <c r="AI3" s="55">
        <v>34</v>
      </c>
      <c r="AJ3" s="55">
        <v>35</v>
      </c>
      <c r="AK3" s="55">
        <v>36</v>
      </c>
      <c r="AL3" s="55">
        <v>37</v>
      </c>
      <c r="AM3" s="55">
        <v>38</v>
      </c>
      <c r="AN3" s="55">
        <v>39</v>
      </c>
      <c r="AO3" s="55">
        <v>40</v>
      </c>
      <c r="AP3" s="55">
        <v>41</v>
      </c>
      <c r="AQ3" s="55">
        <v>42</v>
      </c>
      <c r="AR3" s="55">
        <v>43</v>
      </c>
      <c r="AS3" s="55">
        <v>44</v>
      </c>
      <c r="AT3" s="55">
        <v>45</v>
      </c>
      <c r="AU3" s="55">
        <v>46</v>
      </c>
      <c r="AV3" s="55">
        <v>47</v>
      </c>
      <c r="AW3" s="55">
        <v>48</v>
      </c>
      <c r="AX3" s="55">
        <v>49</v>
      </c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3"/>
    </row>
    <row r="4" ht="29.1" customHeight="1">
      <c r="A4" t="s" s="56">
        <v>1</v>
      </c>
      <c r="B4" t="s" s="57">
        <v>2</v>
      </c>
      <c r="C4" t="s" s="57">
        <v>3</v>
      </c>
      <c r="D4" t="s" s="57">
        <v>4</v>
      </c>
      <c r="E4" t="s" s="57">
        <v>5</v>
      </c>
      <c r="F4" t="s" s="57">
        <v>6</v>
      </c>
      <c r="G4" t="s" s="57">
        <v>7</v>
      </c>
      <c r="H4" t="s" s="57">
        <v>8</v>
      </c>
      <c r="I4" t="s" s="57">
        <v>9</v>
      </c>
      <c r="J4" t="s" s="57">
        <v>10</v>
      </c>
      <c r="K4" t="s" s="57">
        <v>11</v>
      </c>
      <c r="L4" t="s" s="57">
        <v>12</v>
      </c>
      <c r="M4" t="s" s="57">
        <v>13</v>
      </c>
      <c r="N4" t="s" s="57">
        <v>14</v>
      </c>
      <c r="O4" t="s" s="57">
        <v>15</v>
      </c>
      <c r="P4" t="s" s="57">
        <v>16</v>
      </c>
      <c r="Q4" t="s" s="57">
        <v>17</v>
      </c>
      <c r="R4" t="s" s="57">
        <v>18</v>
      </c>
      <c r="S4" t="s" s="57">
        <v>19</v>
      </c>
      <c r="T4" t="s" s="57">
        <v>20</v>
      </c>
      <c r="U4" t="s" s="57">
        <v>21</v>
      </c>
      <c r="V4" t="s" s="57">
        <v>22</v>
      </c>
      <c r="W4" t="s" s="57">
        <v>23</v>
      </c>
      <c r="X4" t="s" s="57">
        <v>24</v>
      </c>
      <c r="Y4" t="s" s="57">
        <v>25</v>
      </c>
      <c r="Z4" t="s" s="57">
        <v>26</v>
      </c>
      <c r="AA4" t="s" s="57">
        <v>27</v>
      </c>
      <c r="AB4" t="s" s="57">
        <v>28</v>
      </c>
      <c r="AC4" t="s" s="57">
        <v>29</v>
      </c>
      <c r="AD4" t="s" s="57">
        <v>30</v>
      </c>
      <c r="AE4" t="s" s="57">
        <v>31</v>
      </c>
      <c r="AF4" t="s" s="57">
        <v>32</v>
      </c>
      <c r="AG4" t="s" s="57">
        <v>33</v>
      </c>
      <c r="AH4" t="s" s="57">
        <v>34</v>
      </c>
      <c r="AI4" t="s" s="57">
        <v>35</v>
      </c>
      <c r="AJ4" t="s" s="57">
        <v>36</v>
      </c>
      <c r="AK4" t="s" s="57">
        <v>37</v>
      </c>
      <c r="AL4" t="s" s="57">
        <v>38</v>
      </c>
      <c r="AM4" t="s" s="57">
        <v>39</v>
      </c>
      <c r="AN4" t="s" s="57">
        <v>40</v>
      </c>
      <c r="AO4" t="s" s="57">
        <v>41</v>
      </c>
      <c r="AP4" t="s" s="57">
        <v>42</v>
      </c>
      <c r="AQ4" t="s" s="57">
        <v>43</v>
      </c>
      <c r="AR4" t="s" s="57">
        <v>44</v>
      </c>
      <c r="AS4" t="s" s="57">
        <v>45</v>
      </c>
      <c r="AT4" t="s" s="57">
        <v>46</v>
      </c>
      <c r="AU4" t="s" s="57">
        <v>47</v>
      </c>
      <c r="AV4" t="s" s="57">
        <v>48</v>
      </c>
      <c r="AW4" t="s" s="57">
        <v>49</v>
      </c>
      <c r="AX4" t="s" s="57">
        <v>50</v>
      </c>
      <c r="AY4" s="58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3"/>
    </row>
    <row r="5" ht="15.95" customHeight="1">
      <c r="A5" t="s" s="59">
        <v>131</v>
      </c>
      <c r="B5" t="s" s="60">
        <v>132</v>
      </c>
      <c r="C5" t="s" s="23">
        <v>132</v>
      </c>
      <c r="D5" t="s" s="23">
        <v>132</v>
      </c>
      <c r="E5" t="s" s="23">
        <v>132</v>
      </c>
      <c r="F5" t="s" s="23">
        <v>133</v>
      </c>
      <c r="G5" t="s" s="23">
        <v>134</v>
      </c>
      <c r="H5" t="s" s="23">
        <v>135</v>
      </c>
      <c r="I5" t="s" s="23">
        <v>136</v>
      </c>
      <c r="J5" t="s" s="23">
        <v>137</v>
      </c>
      <c r="K5" t="s" s="23">
        <v>137</v>
      </c>
      <c r="L5" t="s" s="23">
        <v>137</v>
      </c>
      <c r="M5" t="s" s="23">
        <v>137</v>
      </c>
      <c r="N5" t="s" s="23">
        <v>137</v>
      </c>
      <c r="O5" t="s" s="23">
        <v>137</v>
      </c>
      <c r="P5" t="s" s="23">
        <v>137</v>
      </c>
      <c r="Q5" t="s" s="23">
        <v>137</v>
      </c>
      <c r="R5" t="s" s="23">
        <v>137</v>
      </c>
      <c r="S5" t="s" s="23">
        <v>137</v>
      </c>
      <c r="T5" t="s" s="23">
        <v>137</v>
      </c>
      <c r="U5" t="s" s="23">
        <v>137</v>
      </c>
      <c r="V5" t="s" s="23">
        <v>137</v>
      </c>
      <c r="W5" t="s" s="23">
        <v>137</v>
      </c>
      <c r="X5" t="s" s="23">
        <v>137</v>
      </c>
      <c r="Y5" t="s" s="23">
        <v>137</v>
      </c>
      <c r="Z5" t="s" s="23">
        <v>137</v>
      </c>
      <c r="AA5" t="s" s="23">
        <v>137</v>
      </c>
      <c r="AB5" t="s" s="23">
        <v>137</v>
      </c>
      <c r="AC5" t="s" s="23">
        <v>138</v>
      </c>
      <c r="AD5" t="s" s="23">
        <v>139</v>
      </c>
      <c r="AE5" t="s" s="23">
        <v>139</v>
      </c>
      <c r="AF5" t="s" s="23">
        <v>136</v>
      </c>
      <c r="AG5" t="s" s="23">
        <v>140</v>
      </c>
      <c r="AH5" t="s" s="23">
        <v>141</v>
      </c>
      <c r="AI5" t="s" s="23">
        <v>142</v>
      </c>
      <c r="AJ5" t="s" s="23">
        <v>142</v>
      </c>
      <c r="AK5" t="s" s="23">
        <v>142</v>
      </c>
      <c r="AL5" t="s" s="23">
        <v>142</v>
      </c>
      <c r="AM5" t="s" s="23">
        <v>142</v>
      </c>
      <c r="AN5" t="s" s="23">
        <v>142</v>
      </c>
      <c r="AO5" t="s" s="23">
        <v>142</v>
      </c>
      <c r="AP5" t="s" s="23">
        <v>142</v>
      </c>
      <c r="AQ5" t="s" s="23">
        <v>143</v>
      </c>
      <c r="AR5" t="s" s="23">
        <v>143</v>
      </c>
      <c r="AS5" t="s" s="23">
        <v>143</v>
      </c>
      <c r="AT5" t="s" s="23">
        <v>143</v>
      </c>
      <c r="AU5" t="s" s="23">
        <v>143</v>
      </c>
      <c r="AV5" t="s" s="23">
        <v>144</v>
      </c>
      <c r="AW5" t="s" s="23">
        <v>143</v>
      </c>
      <c r="AX5" t="s" s="23">
        <v>143</v>
      </c>
      <c r="AY5" s="61"/>
      <c r="AZ5" s="52"/>
      <c r="BA5" t="s" s="62">
        <v>145</v>
      </c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3"/>
    </row>
    <row r="6" ht="15.4" customHeight="1">
      <c r="A6" t="s" s="63">
        <v>146</v>
      </c>
      <c r="B6" s="64">
        <v>27</v>
      </c>
      <c r="C6" s="64">
        <v>30</v>
      </c>
      <c r="D6" s="64">
        <v>30</v>
      </c>
      <c r="E6" s="64">
        <v>40</v>
      </c>
      <c r="F6" s="64">
        <v>29</v>
      </c>
      <c r="G6" s="64">
        <v>33</v>
      </c>
      <c r="H6" s="64">
        <v>37</v>
      </c>
      <c r="I6" s="64">
        <v>29</v>
      </c>
      <c r="J6" s="64">
        <v>38</v>
      </c>
      <c r="K6" s="64">
        <v>41</v>
      </c>
      <c r="L6" s="64">
        <v>33</v>
      </c>
      <c r="M6" s="64">
        <v>40</v>
      </c>
      <c r="N6" s="64">
        <v>33</v>
      </c>
      <c r="O6" s="64">
        <v>36</v>
      </c>
      <c r="P6" s="64">
        <v>37</v>
      </c>
      <c r="Q6" s="64">
        <v>38</v>
      </c>
      <c r="R6" s="64">
        <v>37</v>
      </c>
      <c r="S6" s="64">
        <v>30</v>
      </c>
      <c r="T6" s="64">
        <v>30</v>
      </c>
      <c r="U6" s="64">
        <v>36</v>
      </c>
      <c r="V6" s="64">
        <v>31</v>
      </c>
      <c r="W6" s="64">
        <v>29</v>
      </c>
      <c r="X6" s="64">
        <v>34</v>
      </c>
      <c r="Y6" s="64">
        <v>33</v>
      </c>
      <c r="Z6" s="64">
        <v>34</v>
      </c>
      <c r="AA6" s="64">
        <v>35</v>
      </c>
      <c r="AB6" s="64">
        <v>30</v>
      </c>
      <c r="AC6" s="64">
        <v>29</v>
      </c>
      <c r="AD6" s="64">
        <v>31</v>
      </c>
      <c r="AE6" s="64">
        <v>32</v>
      </c>
      <c r="AF6" s="64">
        <v>26</v>
      </c>
      <c r="AG6" s="64">
        <v>35</v>
      </c>
      <c r="AH6" s="64">
        <v>38</v>
      </c>
      <c r="AI6" s="64">
        <v>32</v>
      </c>
      <c r="AJ6" s="64">
        <v>40</v>
      </c>
      <c r="AK6" s="64">
        <v>43</v>
      </c>
      <c r="AL6" s="64">
        <v>42</v>
      </c>
      <c r="AM6" s="64">
        <v>44</v>
      </c>
      <c r="AN6" s="64">
        <v>33</v>
      </c>
      <c r="AO6" s="64">
        <v>33</v>
      </c>
      <c r="AP6" s="64">
        <v>40</v>
      </c>
      <c r="AQ6" s="64">
        <v>37</v>
      </c>
      <c r="AR6" s="64">
        <v>37</v>
      </c>
      <c r="AS6" s="64">
        <v>40</v>
      </c>
      <c r="AT6" s="64">
        <v>34</v>
      </c>
      <c r="AU6" s="64">
        <v>30</v>
      </c>
      <c r="AV6" s="64">
        <v>32</v>
      </c>
      <c r="AW6" s="64">
        <v>40</v>
      </c>
      <c r="AX6" s="65">
        <v>33</v>
      </c>
      <c r="AY6" s="61"/>
      <c r="AZ6" s="52"/>
      <c r="BA6" s="66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3"/>
    </row>
    <row r="7" ht="15.4" customHeight="1">
      <c r="A7" t="s" s="63">
        <v>52</v>
      </c>
      <c r="B7" s="64">
        <v>48</v>
      </c>
      <c r="C7" s="64">
        <v>38</v>
      </c>
      <c r="D7" s="64">
        <v>38</v>
      </c>
      <c r="E7" s="64">
        <v>5</v>
      </c>
      <c r="F7" s="64">
        <v>44</v>
      </c>
      <c r="G7" s="64">
        <v>26</v>
      </c>
      <c r="H7" s="64">
        <v>14</v>
      </c>
      <c r="I7" s="64">
        <v>44</v>
      </c>
      <c r="J7" s="64">
        <v>11</v>
      </c>
      <c r="K7" s="64">
        <v>4</v>
      </c>
      <c r="L7" s="64">
        <v>26</v>
      </c>
      <c r="M7" s="64">
        <v>5</v>
      </c>
      <c r="N7" s="64">
        <v>26</v>
      </c>
      <c r="O7" s="64">
        <v>19</v>
      </c>
      <c r="P7" s="64">
        <v>14</v>
      </c>
      <c r="Q7" s="64">
        <v>11</v>
      </c>
      <c r="R7" s="64">
        <v>14</v>
      </c>
      <c r="S7" s="64">
        <v>38</v>
      </c>
      <c r="T7" s="64">
        <v>38</v>
      </c>
      <c r="U7" s="64">
        <v>19</v>
      </c>
      <c r="V7" s="64">
        <v>36</v>
      </c>
      <c r="W7" s="64">
        <v>44</v>
      </c>
      <c r="X7" s="64">
        <v>23</v>
      </c>
      <c r="Y7" s="64">
        <v>26</v>
      </c>
      <c r="Z7" s="64">
        <v>23</v>
      </c>
      <c r="AA7" s="64">
        <v>21</v>
      </c>
      <c r="AB7" s="64">
        <v>38</v>
      </c>
      <c r="AC7" s="64">
        <v>44</v>
      </c>
      <c r="AD7" s="64">
        <v>36</v>
      </c>
      <c r="AE7" s="64">
        <v>33</v>
      </c>
      <c r="AF7" s="64">
        <v>49</v>
      </c>
      <c r="AG7" s="64">
        <v>21</v>
      </c>
      <c r="AH7" s="64">
        <v>11</v>
      </c>
      <c r="AI7" s="64">
        <v>33</v>
      </c>
      <c r="AJ7" s="64">
        <v>5</v>
      </c>
      <c r="AK7" s="64">
        <v>2</v>
      </c>
      <c r="AL7" s="64">
        <v>3</v>
      </c>
      <c r="AM7" s="64">
        <v>1</v>
      </c>
      <c r="AN7" s="64">
        <v>26</v>
      </c>
      <c r="AO7" s="64">
        <v>26</v>
      </c>
      <c r="AP7" s="64">
        <v>5</v>
      </c>
      <c r="AQ7" s="64">
        <v>14</v>
      </c>
      <c r="AR7" s="64">
        <v>14</v>
      </c>
      <c r="AS7" s="64">
        <v>5</v>
      </c>
      <c r="AT7" s="64">
        <v>23</v>
      </c>
      <c r="AU7" s="64">
        <v>38</v>
      </c>
      <c r="AV7" s="64">
        <v>33</v>
      </c>
      <c r="AW7" s="64">
        <v>5</v>
      </c>
      <c r="AX7" s="65">
        <v>26</v>
      </c>
      <c r="AY7" s="61"/>
      <c r="AZ7" s="52"/>
      <c r="BA7" s="66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3"/>
    </row>
    <row r="8" ht="15.95" customHeight="1">
      <c r="A8" t="s" s="59">
        <v>53</v>
      </c>
      <c r="B8" t="s" s="60">
        <v>54</v>
      </c>
      <c r="C8" t="s" s="23">
        <v>54</v>
      </c>
      <c r="D8" t="s" s="23">
        <v>54</v>
      </c>
      <c r="E8" t="s" s="23">
        <v>54</v>
      </c>
      <c r="F8" t="s" s="23">
        <v>55</v>
      </c>
      <c r="G8" t="s" s="23">
        <v>56</v>
      </c>
      <c r="H8" t="s" s="23">
        <v>57</v>
      </c>
      <c r="I8" t="s" s="23">
        <v>58</v>
      </c>
      <c r="J8" t="s" s="23">
        <v>59</v>
      </c>
      <c r="K8" t="s" s="23">
        <v>59</v>
      </c>
      <c r="L8" t="s" s="23">
        <v>59</v>
      </c>
      <c r="M8" t="s" s="23">
        <v>59</v>
      </c>
      <c r="N8" t="s" s="23">
        <v>59</v>
      </c>
      <c r="O8" t="s" s="23">
        <v>59</v>
      </c>
      <c r="P8" t="s" s="23">
        <v>59</v>
      </c>
      <c r="Q8" t="s" s="23">
        <v>59</v>
      </c>
      <c r="R8" t="s" s="23">
        <v>59</v>
      </c>
      <c r="S8" t="s" s="23">
        <v>59</v>
      </c>
      <c r="T8" t="s" s="23">
        <v>59</v>
      </c>
      <c r="U8" t="s" s="23">
        <v>59</v>
      </c>
      <c r="V8" t="s" s="23">
        <v>59</v>
      </c>
      <c r="W8" t="s" s="23">
        <v>59</v>
      </c>
      <c r="X8" t="s" s="23">
        <v>59</v>
      </c>
      <c r="Y8" t="s" s="23">
        <v>59</v>
      </c>
      <c r="Z8" t="s" s="23">
        <v>59</v>
      </c>
      <c r="AA8" t="s" s="23">
        <v>59</v>
      </c>
      <c r="AB8" t="s" s="23">
        <v>59</v>
      </c>
      <c r="AC8" t="s" s="23">
        <v>60</v>
      </c>
      <c r="AD8" t="s" s="23">
        <v>61</v>
      </c>
      <c r="AE8" t="s" s="23">
        <v>61</v>
      </c>
      <c r="AF8" t="s" s="23">
        <v>62</v>
      </c>
      <c r="AG8" t="s" s="23">
        <v>63</v>
      </c>
      <c r="AH8" t="s" s="23">
        <v>64</v>
      </c>
      <c r="AI8" t="s" s="23">
        <v>65</v>
      </c>
      <c r="AJ8" t="s" s="23">
        <v>65</v>
      </c>
      <c r="AK8" t="s" s="23">
        <v>65</v>
      </c>
      <c r="AL8" t="s" s="23">
        <v>65</v>
      </c>
      <c r="AM8" t="s" s="23">
        <v>65</v>
      </c>
      <c r="AN8" t="s" s="23">
        <v>65</v>
      </c>
      <c r="AO8" t="s" s="23">
        <v>65</v>
      </c>
      <c r="AP8" t="s" s="23">
        <v>65</v>
      </c>
      <c r="AQ8" t="s" s="23">
        <v>66</v>
      </c>
      <c r="AR8" t="s" s="23">
        <v>66</v>
      </c>
      <c r="AS8" t="s" s="23">
        <v>66</v>
      </c>
      <c r="AT8" t="s" s="23">
        <v>66</v>
      </c>
      <c r="AU8" t="s" s="23">
        <v>66</v>
      </c>
      <c r="AV8" t="s" s="23">
        <v>67</v>
      </c>
      <c r="AW8" t="s" s="23">
        <v>66</v>
      </c>
      <c r="AX8" t="s" s="23">
        <v>66</v>
      </c>
      <c r="AY8" s="61"/>
      <c r="AZ8" s="52"/>
      <c r="BA8" s="66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3"/>
    </row>
    <row r="9" ht="15.95" customHeight="1">
      <c r="A9" t="s" s="59">
        <f>'BASE DATA - Base Data (all avai'!A7</f>
        <v>68</v>
      </c>
      <c r="B9" t="s" s="60">
        <f>IF('5.2 - Overview Calculators'!E9="True",'5.2 - Overview Calculators'!$C$9,IF('5.2 - Overview Calculators'!E10="True",'5.2 - Overview Calculators'!$C$10,IF('5.2 - Overview Calculators'!E11="True",'5.2 - Overview Calculators'!$C$11,IF('5.2 - Overview Calculators'!E12="True",'5.2 - Overview Calculators'!$C$12,"ERROR"))))</f>
        <v>71</v>
      </c>
      <c r="C9" t="s" s="23">
        <f>IF('5.2 - Overview Calculators'!F9="True",'5.2 - Overview Calculators'!$C$9,IF('5.2 - Overview Calculators'!F10="True",'5.2 - Overview Calculators'!$C$10,IF('5.2 - Overview Calculators'!F11="True",'5.2 - Overview Calculators'!$C$11,IF('5.2 - Overview Calculators'!F12="True",'5.2 - Overview Calculators'!$C$12,"ERROR"))))</f>
        <v>69</v>
      </c>
      <c r="D9" t="s" s="23">
        <f>IF('5.2 - Overview Calculators'!G9="True",'5.2 - Overview Calculators'!$C$9,IF('5.2 - Overview Calculators'!G10="True",'5.2 - Overview Calculators'!$C$10,IF('5.2 - Overview Calculators'!G11="True",'5.2 - Overview Calculators'!$C$11,IF('5.2 - Overview Calculators'!G12="True",'5.2 - Overview Calculators'!$C$12,"ERROR"))))</f>
        <v>69</v>
      </c>
      <c r="E9" t="s" s="23">
        <f>IF('5.2 - Overview Calculators'!H9="True",'5.2 - Overview Calculators'!$C$9,IF('5.2 - Overview Calculators'!H10="True",'5.2 - Overview Calculators'!$C$10,IF('5.2 - Overview Calculators'!H11="True",'5.2 - Overview Calculators'!$C$11,IF('5.2 - Overview Calculators'!H12="True",'5.2 - Overview Calculators'!$C$12,"ERROR"))))</f>
        <v>71</v>
      </c>
      <c r="F9" t="s" s="23">
        <f>IF('5.2 - Overview Calculators'!I9="True",'5.2 - Overview Calculators'!$C$9,IF('5.2 - Overview Calculators'!I10="True",'5.2 - Overview Calculators'!$C$10,IF('5.2 - Overview Calculators'!I11="True",'5.2 - Overview Calculators'!$C$11,IF('5.2 - Overview Calculators'!I12="True",'5.2 - Overview Calculators'!$C$12,"ERROR"))))</f>
        <v>69</v>
      </c>
      <c r="G9" t="s" s="23">
        <f>IF('5.2 - Overview Calculators'!J9="True",'5.2 - Overview Calculators'!$C$9,IF('5.2 - Overview Calculators'!J10="True",'5.2 - Overview Calculators'!$C$10,IF('5.2 - Overview Calculators'!J11="True",'5.2 - Overview Calculators'!$C$11,IF('5.2 - Overview Calculators'!J12="True",'5.2 - Overview Calculators'!$C$12,"ERROR"))))</f>
        <v>70</v>
      </c>
      <c r="H9" t="s" s="23">
        <f>IF('5.2 - Overview Calculators'!K9="True",'5.2 - Overview Calculators'!$C$9,IF('5.2 - Overview Calculators'!K10="True",'5.2 - Overview Calculators'!$C$10,IF('5.2 - Overview Calculators'!K11="True",'5.2 - Overview Calculators'!$C$11,IF('5.2 - Overview Calculators'!K12="True",'5.2 - Overview Calculators'!$C$12,"ERROR"))))</f>
        <v>69</v>
      </c>
      <c r="I9" t="s" s="23">
        <f>IF('5.2 - Overview Calculators'!L9="True",'5.2 - Overview Calculators'!$C$9,IF('5.2 - Overview Calculators'!L10="True",'5.2 - Overview Calculators'!$C$10,IF('5.2 - Overview Calculators'!L11="True",'5.2 - Overview Calculators'!$C$11,IF('5.2 - Overview Calculators'!L12="True",'5.2 - Overview Calculators'!$C$12,"ERROR"))))</f>
        <v>69</v>
      </c>
      <c r="J9" t="s" s="23">
        <f>IF('5.2 - Overview Calculators'!M9="True",'5.2 - Overview Calculators'!$C$9,IF('5.2 - Overview Calculators'!M10="True",'5.2 - Overview Calculators'!$C$10,IF('5.2 - Overview Calculators'!M11="True",'5.2 - Overview Calculators'!$C$11,IF('5.2 - Overview Calculators'!M12="True",'5.2 - Overview Calculators'!$C$12,"ERROR"))))</f>
        <v>70</v>
      </c>
      <c r="K9" t="s" s="23">
        <f>IF('5.2 - Overview Calculators'!N9="True",'5.2 - Overview Calculators'!$C$9,IF('5.2 - Overview Calculators'!N10="True",'5.2 - Overview Calculators'!$C$10,IF('5.2 - Overview Calculators'!N11="True",'5.2 - Overview Calculators'!$C$11,IF('5.2 - Overview Calculators'!N12="True",'5.2 - Overview Calculators'!$C$12,"ERROR"))))</f>
        <v>70</v>
      </c>
      <c r="L9" t="s" s="23">
        <f>IF('5.2 - Overview Calculators'!O9="True",'5.2 - Overview Calculators'!$C$9,IF('5.2 - Overview Calculators'!O10="True",'5.2 - Overview Calculators'!$C$10,IF('5.2 - Overview Calculators'!O11="True",'5.2 - Overview Calculators'!$C$11,IF('5.2 - Overview Calculators'!O12="True",'5.2 - Overview Calculators'!$C$12,"ERROR"))))</f>
        <v>71</v>
      </c>
      <c r="M9" t="s" s="23">
        <f>IF('5.2 - Overview Calculators'!P9="True",'5.2 - Overview Calculators'!$C$9,IF('5.2 - Overview Calculators'!P10="True",'5.2 - Overview Calculators'!$C$10,IF('5.2 - Overview Calculators'!P11="True",'5.2 - Overview Calculators'!$C$11,IF('5.2 - Overview Calculators'!P12="True",'5.2 - Overview Calculators'!$C$12,"ERROR"))))</f>
        <v>71</v>
      </c>
      <c r="N9" t="s" s="23">
        <f>IF('5.2 - Overview Calculators'!Q9="True",'5.2 - Overview Calculators'!$C$9,IF('5.2 - Overview Calculators'!Q10="True",'5.2 - Overview Calculators'!$C$10,IF('5.2 - Overview Calculators'!Q11="True",'5.2 - Overview Calculators'!$C$11,IF('5.2 - Overview Calculators'!Q12="True",'5.2 - Overview Calculators'!$C$12,"ERROR"))))</f>
        <v>69</v>
      </c>
      <c r="O9" t="s" s="23">
        <f>IF('5.2 - Overview Calculators'!R9="True",'5.2 - Overview Calculators'!$C$9,IF('5.2 - Overview Calculators'!R10="True",'5.2 - Overview Calculators'!$C$10,IF('5.2 - Overview Calculators'!R11="True",'5.2 - Overview Calculators'!$C$11,IF('5.2 - Overview Calculators'!R12="True",'5.2 - Overview Calculators'!$C$12,"ERROR"))))</f>
        <v>71</v>
      </c>
      <c r="P9" t="s" s="23">
        <f>IF('5.2 - Overview Calculators'!S9="True",'5.2 - Overview Calculators'!$C$9,IF('5.2 - Overview Calculators'!S10="True",'5.2 - Overview Calculators'!$C$10,IF('5.2 - Overview Calculators'!S11="True",'5.2 - Overview Calculators'!$C$11,IF('5.2 - Overview Calculators'!S12="True",'5.2 - Overview Calculators'!$C$12,"ERROR"))))</f>
        <v>71</v>
      </c>
      <c r="Q9" t="s" s="23">
        <f>IF('5.2 - Overview Calculators'!T9="True",'5.2 - Overview Calculators'!$C$9,IF('5.2 - Overview Calculators'!T10="True",'5.2 - Overview Calculators'!$C$10,IF('5.2 - Overview Calculators'!T11="True",'5.2 - Overview Calculators'!$C$11,IF('5.2 - Overview Calculators'!T12="True",'5.2 - Overview Calculators'!$C$12,"ERROR"))))</f>
        <v>71</v>
      </c>
      <c r="R9" t="s" s="23">
        <f>IF('5.2 - Overview Calculators'!U9="True",'5.2 - Overview Calculators'!$C$9,IF('5.2 - Overview Calculators'!U10="True",'5.2 - Overview Calculators'!$C$10,IF('5.2 - Overview Calculators'!U11="True",'5.2 - Overview Calculators'!$C$11,IF('5.2 - Overview Calculators'!U12="True",'5.2 - Overview Calculators'!$C$12,"ERROR"))))</f>
        <v>71</v>
      </c>
      <c r="S9" t="s" s="23">
        <f>IF('5.2 - Overview Calculators'!V9="True",'5.2 - Overview Calculators'!$C$9,IF('5.2 - Overview Calculators'!V10="True",'5.2 - Overview Calculators'!$C$10,IF('5.2 - Overview Calculators'!V11="True",'5.2 - Overview Calculators'!$C$11,IF('5.2 - Overview Calculators'!V12="True",'5.2 - Overview Calculators'!$C$12,"ERROR"))))</f>
        <v>69</v>
      </c>
      <c r="T9" t="s" s="23">
        <f>IF('5.2 - Overview Calculators'!W9="True",'5.2 - Overview Calculators'!$C$9,IF('5.2 - Overview Calculators'!W10="True",'5.2 - Overview Calculators'!$C$10,IF('5.2 - Overview Calculators'!W11="True",'5.2 - Overview Calculators'!$C$11,IF('5.2 - Overview Calculators'!W12="True",'5.2 - Overview Calculators'!$C$12,"ERROR"))))</f>
        <v>69</v>
      </c>
      <c r="U9" t="s" s="23">
        <f>IF('5.2 - Overview Calculators'!X9="True",'5.2 - Overview Calculators'!$C$9,IF('5.2 - Overview Calculators'!X10="True",'5.2 - Overview Calculators'!$C$10,IF('5.2 - Overview Calculators'!X11="True",'5.2 - Overview Calculators'!$C$11,IF('5.2 - Overview Calculators'!X12="True",'5.2 - Overview Calculators'!$C$12,"ERROR"))))</f>
        <v>69</v>
      </c>
      <c r="V9" t="s" s="23">
        <f>IF('5.2 - Overview Calculators'!Y9="True",'5.2 - Overview Calculators'!$C$9,IF('5.2 - Overview Calculators'!Y10="True",'5.2 - Overview Calculators'!$C$10,IF('5.2 - Overview Calculators'!Y11="True",'5.2 - Overview Calculators'!$C$11,IF('5.2 - Overview Calculators'!Y12="True",'5.2 - Overview Calculators'!$C$12,"ERROR"))))</f>
        <v>69</v>
      </c>
      <c r="W9" t="s" s="23">
        <f>IF('5.2 - Overview Calculators'!Z9="True",'5.2 - Overview Calculators'!$C$9,IF('5.2 - Overview Calculators'!Z10="True",'5.2 - Overview Calculators'!$C$10,IF('5.2 - Overview Calculators'!Z11="True",'5.2 - Overview Calculators'!$C$11,IF('5.2 - Overview Calculators'!Z12="True",'5.2 - Overview Calculators'!$C$12,"ERROR"))))</f>
        <v>69</v>
      </c>
      <c r="X9" t="s" s="23">
        <f>IF('5.2 - Overview Calculators'!AA9="True",'5.2 - Overview Calculators'!$C$9,IF('5.2 - Overview Calculators'!AA10="True",'5.2 - Overview Calculators'!$C$10,IF('5.2 - Overview Calculators'!AA11="True",'5.2 - Overview Calculators'!$C$11,IF('5.2 - Overview Calculators'!AA12="True",'5.2 - Overview Calculators'!$C$12,"ERROR"))))</f>
        <v>69</v>
      </c>
      <c r="Y9" t="s" s="23">
        <f>IF('5.2 - Overview Calculators'!AB9="True",'5.2 - Overview Calculators'!$C$9,IF('5.2 - Overview Calculators'!AB10="True",'5.2 - Overview Calculators'!$C$10,IF('5.2 - Overview Calculators'!AB11="True",'5.2 - Overview Calculators'!$C$11,IF('5.2 - Overview Calculators'!AB12="True",'5.2 - Overview Calculators'!$C$12,"ERROR"))))</f>
        <v>69</v>
      </c>
      <c r="Z9" t="s" s="23">
        <f>IF('5.2 - Overview Calculators'!AC9="True",'5.2 - Overview Calculators'!$C$9,IF('5.2 - Overview Calculators'!AC10="True",'5.2 - Overview Calculators'!$C$10,IF('5.2 - Overview Calculators'!AC11="True",'5.2 - Overview Calculators'!$C$11,IF('5.2 - Overview Calculators'!AC12="True",'5.2 - Overview Calculators'!$C$12,"ERROR"))))</f>
        <v>69</v>
      </c>
      <c r="AA9" t="s" s="23">
        <f>IF('5.2 - Overview Calculators'!AD9="True",'5.2 - Overview Calculators'!$C$9,IF('5.2 - Overview Calculators'!AD10="True",'5.2 - Overview Calculators'!$C$10,IF('5.2 - Overview Calculators'!AD11="True",'5.2 - Overview Calculators'!$C$11,IF('5.2 - Overview Calculators'!AD12="True",'5.2 - Overview Calculators'!$C$12,"ERROR"))))</f>
        <v>69</v>
      </c>
      <c r="AB9" t="s" s="23">
        <f>IF('5.2 - Overview Calculators'!AE9="True",'5.2 - Overview Calculators'!$C$9,IF('5.2 - Overview Calculators'!AE10="True",'5.2 - Overview Calculators'!$C$10,IF('5.2 - Overview Calculators'!AE11="True",'5.2 - Overview Calculators'!$C$11,IF('5.2 - Overview Calculators'!AE12="True",'5.2 - Overview Calculators'!$C$12,"ERROR"))))</f>
        <v>69</v>
      </c>
      <c r="AC9" t="s" s="23">
        <f>IF('5.2 - Overview Calculators'!AF9="True",'5.2 - Overview Calculators'!$C$9,IF('5.2 - Overview Calculators'!AF10="True",'5.2 - Overview Calculators'!$C$10,IF('5.2 - Overview Calculators'!AF11="True",'5.2 - Overview Calculators'!$C$11,IF('5.2 - Overview Calculators'!AF12="True",'5.2 - Overview Calculators'!$C$12,"ERROR"))))</f>
        <v>72</v>
      </c>
      <c r="AD9" t="s" s="23">
        <f>IF('5.2 - Overview Calculators'!AG9="True",'5.2 - Overview Calculators'!$C$9,IF('5.2 - Overview Calculators'!AG10="True",'5.2 - Overview Calculators'!$C$10,IF('5.2 - Overview Calculators'!AG11="True",'5.2 - Overview Calculators'!$C$11,IF('5.2 - Overview Calculators'!AG12="True",'5.2 - Overview Calculators'!$C$12,"ERROR"))))</f>
        <v>69</v>
      </c>
      <c r="AE9" t="s" s="23">
        <f>IF('5.2 - Overview Calculators'!AH9="True",'5.2 - Overview Calculators'!$C$9,IF('5.2 - Overview Calculators'!AH10="True",'5.2 - Overview Calculators'!$C$10,IF('5.2 - Overview Calculators'!AH11="True",'5.2 - Overview Calculators'!$C$11,IF('5.2 - Overview Calculators'!AH12="True",'5.2 - Overview Calculators'!$C$12,"ERROR"))))</f>
        <v>69</v>
      </c>
      <c r="AF9" t="s" s="23">
        <f>IF('5.2 - Overview Calculators'!AI9="True",'5.2 - Overview Calculators'!$C$9,IF('5.2 - Overview Calculators'!AI10="True",'5.2 - Overview Calculators'!$C$10,IF('5.2 - Overview Calculators'!AI11="True",'5.2 - Overview Calculators'!$C$11,IF('5.2 - Overview Calculators'!AI12="True",'5.2 - Overview Calculators'!$C$12,"ERROR"))))</f>
        <v>69</v>
      </c>
      <c r="AG9" t="s" s="23">
        <f>IF('5.2 - Overview Calculators'!AJ9="True",'5.2 - Overview Calculators'!$C$9,IF('5.2 - Overview Calculators'!AJ10="True",'5.2 - Overview Calculators'!$C$10,IF('5.2 - Overview Calculators'!AJ11="True",'5.2 - Overview Calculators'!$C$11,IF('5.2 - Overview Calculators'!AJ12="True",'5.2 - Overview Calculators'!$C$12,"ERROR"))))</f>
        <v>72</v>
      </c>
      <c r="AH9" t="s" s="23">
        <f>IF('5.2 - Overview Calculators'!AK9="True",'5.2 - Overview Calculators'!$C$9,IF('5.2 - Overview Calculators'!AK10="True",'5.2 - Overview Calculators'!$C$10,IF('5.2 - Overview Calculators'!AK11="True",'5.2 - Overview Calculators'!$C$11,IF('5.2 - Overview Calculators'!AK12="True",'5.2 - Overview Calculators'!$C$12,"ERROR"))))</f>
        <v>71</v>
      </c>
      <c r="AI9" t="s" s="23">
        <f>IF('5.2 - Overview Calculators'!AL9="True",'5.2 - Overview Calculators'!$C$9,IF('5.2 - Overview Calculators'!AL10="True",'5.2 - Overview Calculators'!$C$10,IF('5.2 - Overview Calculators'!AL11="True",'5.2 - Overview Calculators'!$C$11,IF('5.2 - Overview Calculators'!AL12="True",'5.2 - Overview Calculators'!$C$12,"ERROR"))))</f>
        <v>71</v>
      </c>
      <c r="AJ9" t="s" s="23">
        <f>IF('5.2 - Overview Calculators'!AM9="True",'5.2 - Overview Calculators'!$C$9,IF('5.2 - Overview Calculators'!AM10="True",'5.2 - Overview Calculators'!$C$10,IF('5.2 - Overview Calculators'!AM11="True",'5.2 - Overview Calculators'!$C$11,IF('5.2 - Overview Calculators'!AM12="True",'5.2 - Overview Calculators'!$C$12,"ERROR"))))</f>
        <v>69</v>
      </c>
      <c r="AK9" t="s" s="23">
        <f>IF('5.2 - Overview Calculators'!AN9="True",'5.2 - Overview Calculators'!$C$9,IF('5.2 - Overview Calculators'!AN10="True",'5.2 - Overview Calculators'!$C$10,IF('5.2 - Overview Calculators'!AN11="True",'5.2 - Overview Calculators'!$C$11,IF('5.2 - Overview Calculators'!AN12="True",'5.2 - Overview Calculators'!$C$12,"ERROR"))))</f>
        <v>71</v>
      </c>
      <c r="AL9" t="s" s="23">
        <f>IF('5.2 - Overview Calculators'!AO9="True",'5.2 - Overview Calculators'!$C$9,IF('5.2 - Overview Calculators'!AO10="True",'5.2 - Overview Calculators'!$C$10,IF('5.2 - Overview Calculators'!AO11="True",'5.2 - Overview Calculators'!$C$11,IF('5.2 - Overview Calculators'!AO12="True",'5.2 - Overview Calculators'!$C$12,"ERROR"))))</f>
        <v>69</v>
      </c>
      <c r="AM9" t="s" s="23">
        <f>IF('5.2 - Overview Calculators'!AP9="True",'5.2 - Overview Calculators'!$C$9,IF('5.2 - Overview Calculators'!AP10="True",'5.2 - Overview Calculators'!$C$10,IF('5.2 - Overview Calculators'!AP11="True",'5.2 - Overview Calculators'!$C$11,IF('5.2 - Overview Calculators'!AP12="True",'5.2 - Overview Calculators'!$C$12,"ERROR"))))</f>
        <v>69</v>
      </c>
      <c r="AN9" t="s" s="23">
        <f>IF('5.2 - Overview Calculators'!AQ9="True",'5.2 - Overview Calculators'!$C$9,IF('5.2 - Overview Calculators'!AQ10="True",'5.2 - Overview Calculators'!$C$10,IF('5.2 - Overview Calculators'!AQ11="True",'5.2 - Overview Calculators'!$C$11,IF('5.2 - Overview Calculators'!AQ12="True",'5.2 - Overview Calculators'!$C$12,"ERROR"))))</f>
        <v>71</v>
      </c>
      <c r="AO9" t="s" s="23">
        <f>IF('5.2 - Overview Calculators'!AR9="True",'5.2 - Overview Calculators'!$C$9,IF('5.2 - Overview Calculators'!AR10="True",'5.2 - Overview Calculators'!$C$10,IF('5.2 - Overview Calculators'!AR11="True",'5.2 - Overview Calculators'!$C$11,IF('5.2 - Overview Calculators'!AR12="True",'5.2 - Overview Calculators'!$C$12,"ERROR"))))</f>
        <v>71</v>
      </c>
      <c r="AP9" t="s" s="23">
        <f>IF('5.2 - Overview Calculators'!AS9="True",'5.2 - Overview Calculators'!$C$9,IF('5.2 - Overview Calculators'!AS10="True",'5.2 - Overview Calculators'!$C$10,IF('5.2 - Overview Calculators'!AS11="True",'5.2 - Overview Calculators'!$C$11,IF('5.2 - Overview Calculators'!AS12="True",'5.2 - Overview Calculators'!$C$12,"ERROR"))))</f>
        <v>69</v>
      </c>
      <c r="AQ9" t="s" s="23">
        <f>IF('5.2 - Overview Calculators'!AT9="True",'5.2 - Overview Calculators'!$C$9,IF('5.2 - Overview Calculators'!AT10="True",'5.2 - Overview Calculators'!$C$10,IF('5.2 - Overview Calculators'!AT11="True",'5.2 - Overview Calculators'!$C$11,IF('5.2 - Overview Calculators'!AT12="True",'5.2 - Overview Calculators'!$C$12,"ERROR"))))</f>
        <v>71</v>
      </c>
      <c r="AR9" t="s" s="23">
        <f>IF('5.2 - Overview Calculators'!AU9="True",'5.2 - Overview Calculators'!$C$9,IF('5.2 - Overview Calculators'!AU10="True",'5.2 - Overview Calculators'!$C$10,IF('5.2 - Overview Calculators'!AU11="True",'5.2 - Overview Calculators'!$C$11,IF('5.2 - Overview Calculators'!AU12="True",'5.2 - Overview Calculators'!$C$12,"ERROR"))))</f>
        <v>69</v>
      </c>
      <c r="AS9" t="s" s="23">
        <f>IF('5.2 - Overview Calculators'!AV9="True",'5.2 - Overview Calculators'!$C$9,IF('5.2 - Overview Calculators'!AV10="True",'5.2 - Overview Calculators'!$C$10,IF('5.2 - Overview Calculators'!AV11="True",'5.2 - Overview Calculators'!$C$11,IF('5.2 - Overview Calculators'!AV12="True",'5.2 - Overview Calculators'!$C$12,"ERROR"))))</f>
        <v>71</v>
      </c>
      <c r="AT9" t="s" s="23">
        <f>IF('5.2 - Overview Calculators'!AW9="True",'5.2 - Overview Calculators'!$C$9,IF('5.2 - Overview Calculators'!AW10="True",'5.2 - Overview Calculators'!$C$10,IF('5.2 - Overview Calculators'!AW11="True",'5.2 - Overview Calculators'!$C$11,IF('5.2 - Overview Calculators'!AW12="True",'5.2 - Overview Calculators'!$C$12,"ERROR"))))</f>
        <v>70</v>
      </c>
      <c r="AU9" t="s" s="23">
        <f>IF('5.2 - Overview Calculators'!AX9="True",'5.2 - Overview Calculators'!$C$9,IF('5.2 - Overview Calculators'!AX10="True",'5.2 - Overview Calculators'!$C$10,IF('5.2 - Overview Calculators'!AX11="True",'5.2 - Overview Calculators'!$C$11,IF('5.2 - Overview Calculators'!AX12="True",'5.2 - Overview Calculators'!$C$12,"ERROR"))))</f>
        <v>69</v>
      </c>
      <c r="AV9" t="s" s="23">
        <f>IF('5.2 - Overview Calculators'!AY9="True",'5.2 - Overview Calculators'!$C$9,IF('5.2 - Overview Calculators'!AY10="True",'5.2 - Overview Calculators'!$C$10,IF('5.2 - Overview Calculators'!AY11="True",'5.2 - Overview Calculators'!$C$11,IF('5.2 - Overview Calculators'!AY12="True",'5.2 - Overview Calculators'!$C$12,"ERROR"))))</f>
        <v>70</v>
      </c>
      <c r="AW9" t="s" s="23">
        <f>IF('5.2 - Overview Calculators'!AZ9="True",'5.2 - Overview Calculators'!$C$9,IF('5.2 - Overview Calculators'!AZ10="True",'5.2 - Overview Calculators'!$C$10,IF('5.2 - Overview Calculators'!AZ11="True",'5.2 - Overview Calculators'!$C$11,IF('5.2 - Overview Calculators'!AZ12="True",'5.2 - Overview Calculators'!$C$12,"ERROR"))))</f>
        <v>72</v>
      </c>
      <c r="AX9" t="s" s="23">
        <f>IF('5.2 - Overview Calculators'!BA9="True",'5.2 - Overview Calculators'!$C$9,IF('5.2 - Overview Calculators'!BA10="True",'5.2 - Overview Calculators'!$C$10,IF('5.2 - Overview Calculators'!BA11="True",'5.2 - Overview Calculators'!$C$11,IF('5.2 - Overview Calculators'!BA12="True",'5.2 - Overview Calculators'!$C$12,"ERROR"))))</f>
        <v>71</v>
      </c>
      <c r="AY9" s="61"/>
      <c r="AZ9" s="52"/>
      <c r="BA9" s="67">
        <f>SUM(BC9,BE9,BG9,BI9,BK9,BM9,BO9,BQ9)</f>
        <v>49</v>
      </c>
      <c r="BB9" t="s" s="68">
        <f>'5.2 - Overview Calculators'!C9</f>
        <v>69</v>
      </c>
      <c r="BC9" s="69">
        <f>COUNTIF(B9:AX9,BB9)</f>
        <v>25</v>
      </c>
      <c r="BD9" t="s" s="68">
        <f>'5.2 - Overview Calculators'!C10</f>
        <v>72</v>
      </c>
      <c r="BE9" s="69">
        <f>COUNTIF(B9:AX9,BD9)</f>
        <v>3</v>
      </c>
      <c r="BF9" t="s" s="68">
        <f>'5.2 - Overview Calculators'!C11</f>
        <v>71</v>
      </c>
      <c r="BG9" s="69">
        <f>COUNTIF(B9:AX9,BF9)</f>
        <v>16</v>
      </c>
      <c r="BH9" t="s" s="68">
        <f>'5.2 - Overview Calculators'!C12</f>
        <v>70</v>
      </c>
      <c r="BI9" s="69">
        <f>COUNTIF(B9:AX9,BH9)</f>
        <v>5</v>
      </c>
      <c r="BJ9" s="52"/>
      <c r="BK9" s="52"/>
      <c r="BL9" s="52"/>
      <c r="BM9" s="52"/>
      <c r="BN9" s="52"/>
      <c r="BO9" s="52"/>
      <c r="BP9" s="52"/>
      <c r="BQ9" s="53"/>
    </row>
    <row r="10" ht="15.6" customHeight="1">
      <c r="A10" t="s" s="59">
        <f>'BASE DATA - Base Data (all avai'!A8</f>
        <v>73</v>
      </c>
      <c r="B10" t="s" s="60">
        <f>IF('5.2 - Overview Calculators'!E14="True",'5.2 - Overview Calculators'!$C$14,IF('5.2 - Overview Calculators'!E15="True",'5.2 - Overview Calculators'!$C$15,IF('5.2 - Overview Calculators'!E16="True",'5.2 - Overview Calculators'!$C$16,IF('5.2 - Overview Calculators'!E17="True",'5.2 - Overview Calculators'!$C$17,"ERROR"))))</f>
        <v>76</v>
      </c>
      <c r="C10" t="s" s="23">
        <f>IF('5.2 - Overview Calculators'!F14="True",'5.2 - Overview Calculators'!$C$14,IF('5.2 - Overview Calculators'!F15="True",'5.2 - Overview Calculators'!$C$15,IF('5.2 - Overview Calculators'!F16="True",'5.2 - Overview Calculators'!$C$16,IF('5.2 - Overview Calculators'!F17="True",'5.2 - Overview Calculators'!$C$17,"ERROR"))))</f>
        <v>76</v>
      </c>
      <c r="D10" t="s" s="23">
        <f>IF('5.2 - Overview Calculators'!G14="True",'5.2 - Overview Calculators'!$C$14,IF('5.2 - Overview Calculators'!G15="True",'5.2 - Overview Calculators'!$C$15,IF('5.2 - Overview Calculators'!G16="True",'5.2 - Overview Calculators'!$C$16,IF('5.2 - Overview Calculators'!G17="True",'5.2 - Overview Calculators'!$C$17,"ERROR"))))</f>
        <v>76</v>
      </c>
      <c r="E10" t="s" s="23">
        <f>IF('5.2 - Overview Calculators'!H14="True",'5.2 - Overview Calculators'!$C$14,IF('5.2 - Overview Calculators'!H15="True",'5.2 - Overview Calculators'!$C$15,IF('5.2 - Overview Calculators'!H16="True",'5.2 - Overview Calculators'!$C$16,IF('5.2 - Overview Calculators'!H17="True",'5.2 - Overview Calculators'!$C$17,"ERROR"))))</f>
        <v>76</v>
      </c>
      <c r="F10" t="s" s="23">
        <f>IF('5.2 - Overview Calculators'!I14="True",'5.2 - Overview Calculators'!$C$14,IF('5.2 - Overview Calculators'!I15="True",'5.2 - Overview Calculators'!$C$15,IF('5.2 - Overview Calculators'!I16="True",'5.2 - Overview Calculators'!$C$16,IF('5.2 - Overview Calculators'!I17="True",'5.2 - Overview Calculators'!$C$17,"ERROR"))))</f>
        <v>76</v>
      </c>
      <c r="G10" t="s" s="23">
        <f>IF('5.2 - Overview Calculators'!J14="True",'5.2 - Overview Calculators'!$C$14,IF('5.2 - Overview Calculators'!J15="True",'5.2 - Overview Calculators'!$C$15,IF('5.2 - Overview Calculators'!J16="True",'5.2 - Overview Calculators'!$C$16,IF('5.2 - Overview Calculators'!J17="True",'5.2 - Overview Calculators'!$C$17,"ERROR"))))</f>
        <v>76</v>
      </c>
      <c r="H10" t="s" s="23">
        <f>IF('5.2 - Overview Calculators'!K14="True",'5.2 - Overview Calculators'!$C$14,IF('5.2 - Overview Calculators'!K15="True",'5.2 - Overview Calculators'!$C$15,IF('5.2 - Overview Calculators'!K16="True",'5.2 - Overview Calculators'!$C$16,IF('5.2 - Overview Calculators'!K17="True",'5.2 - Overview Calculators'!$C$17,"ERROR"))))</f>
        <v>77</v>
      </c>
      <c r="I10" t="s" s="23">
        <f>IF('5.2 - Overview Calculators'!L14="True",'5.2 - Overview Calculators'!$C$14,IF('5.2 - Overview Calculators'!L15="True",'5.2 - Overview Calculators'!$C$15,IF('5.2 - Overview Calculators'!L16="True",'5.2 - Overview Calculators'!$C$16,IF('5.2 - Overview Calculators'!L17="True",'5.2 - Overview Calculators'!$C$17,"ERROR"))))</f>
        <v>76</v>
      </c>
      <c r="J10" t="s" s="23">
        <f>IF('5.2 - Overview Calculators'!M14="True",'5.2 - Overview Calculators'!$C$14,IF('5.2 - Overview Calculators'!M15="True",'5.2 - Overview Calculators'!$C$15,IF('5.2 - Overview Calculators'!M16="True",'5.2 - Overview Calculators'!$C$16,IF('5.2 - Overview Calculators'!M17="True",'5.2 - Overview Calculators'!$C$17,"ERROR"))))</f>
        <v>76</v>
      </c>
      <c r="K10" t="s" s="23">
        <f>IF('5.2 - Overview Calculators'!N14="True",'5.2 - Overview Calculators'!$C$14,IF('5.2 - Overview Calculators'!N15="True",'5.2 - Overview Calculators'!$C$15,IF('5.2 - Overview Calculators'!N16="True",'5.2 - Overview Calculators'!$C$16,IF('5.2 - Overview Calculators'!N17="True",'5.2 - Overview Calculators'!$C$17,"ERROR"))))</f>
        <v>76</v>
      </c>
      <c r="L10" t="s" s="23">
        <f>IF('5.2 - Overview Calculators'!O14="True",'5.2 - Overview Calculators'!$C$14,IF('5.2 - Overview Calculators'!O15="True",'5.2 - Overview Calculators'!$C$15,IF('5.2 - Overview Calculators'!O16="True",'5.2 - Overview Calculators'!$C$16,IF('5.2 - Overview Calculators'!O17="True",'5.2 - Overview Calculators'!$C$17,"ERROR"))))</f>
        <v>76</v>
      </c>
      <c r="M10" t="s" s="23">
        <f>IF('5.2 - Overview Calculators'!P14="True",'5.2 - Overview Calculators'!$C$14,IF('5.2 - Overview Calculators'!P15="True",'5.2 - Overview Calculators'!$C$15,IF('5.2 - Overview Calculators'!P16="True",'5.2 - Overview Calculators'!$C$16,IF('5.2 - Overview Calculators'!P17="True",'5.2 - Overview Calculators'!$C$17,"ERROR"))))</f>
        <v>76</v>
      </c>
      <c r="N10" t="s" s="23">
        <f>IF('5.2 - Overview Calculators'!Q14="True",'5.2 - Overview Calculators'!$C$14,IF('5.2 - Overview Calculators'!Q15="True",'5.2 - Overview Calculators'!$C$15,IF('5.2 - Overview Calculators'!Q16="True",'5.2 - Overview Calculators'!$C$16,IF('5.2 - Overview Calculators'!Q17="True",'5.2 - Overview Calculators'!$C$17,"ERROR"))))</f>
        <v>76</v>
      </c>
      <c r="O10" t="s" s="23">
        <f>IF('5.2 - Overview Calculators'!R14="True",'5.2 - Overview Calculators'!$C$14,IF('5.2 - Overview Calculators'!R15="True",'5.2 - Overview Calculators'!$C$15,IF('5.2 - Overview Calculators'!R16="True",'5.2 - Overview Calculators'!$C$16,IF('5.2 - Overview Calculators'!R17="True",'5.2 - Overview Calculators'!$C$17,"ERROR"))))</f>
        <v>76</v>
      </c>
      <c r="P10" t="s" s="23">
        <f>IF('5.2 - Overview Calculators'!S14="True",'5.2 - Overview Calculators'!$C$14,IF('5.2 - Overview Calculators'!S15="True",'5.2 - Overview Calculators'!$C$15,IF('5.2 - Overview Calculators'!S16="True",'5.2 - Overview Calculators'!$C$16,IF('5.2 - Overview Calculators'!S17="True",'5.2 - Overview Calculators'!$C$17,"ERROR"))))</f>
        <v>76</v>
      </c>
      <c r="Q10" t="s" s="23">
        <f>IF('5.2 - Overview Calculators'!T14="True",'5.2 - Overview Calculators'!$C$14,IF('5.2 - Overview Calculators'!T15="True",'5.2 - Overview Calculators'!$C$15,IF('5.2 - Overview Calculators'!T16="True",'5.2 - Overview Calculators'!$C$16,IF('5.2 - Overview Calculators'!T17="True",'5.2 - Overview Calculators'!$C$17,"ERROR"))))</f>
        <v>76</v>
      </c>
      <c r="R10" t="s" s="23">
        <f>IF('5.2 - Overview Calculators'!U14="True",'5.2 - Overview Calculators'!$C$14,IF('5.2 - Overview Calculators'!U15="True",'5.2 - Overview Calculators'!$C$15,IF('5.2 - Overview Calculators'!U16="True",'5.2 - Overview Calculators'!$C$16,IF('5.2 - Overview Calculators'!U17="True",'5.2 - Overview Calculators'!$C$17,"ERROR"))))</f>
        <v>76</v>
      </c>
      <c r="S10" t="s" s="23">
        <f>IF('5.2 - Overview Calculators'!V14="True",'5.2 - Overview Calculators'!$C$14,IF('5.2 - Overview Calculators'!V15="True",'5.2 - Overview Calculators'!$C$15,IF('5.2 - Overview Calculators'!V16="True",'5.2 - Overview Calculators'!$C$16,IF('5.2 - Overview Calculators'!V17="True",'5.2 - Overview Calculators'!$C$17,"ERROR"))))</f>
        <v>74</v>
      </c>
      <c r="T10" t="s" s="23">
        <f>IF('5.2 - Overview Calculators'!W14="True",'5.2 - Overview Calculators'!$C$14,IF('5.2 - Overview Calculators'!W15="True",'5.2 - Overview Calculators'!$C$15,IF('5.2 - Overview Calculators'!W16="True",'5.2 - Overview Calculators'!$C$16,IF('5.2 - Overview Calculators'!W17="True",'5.2 - Overview Calculators'!$C$17,"ERROR"))))</f>
        <v>75</v>
      </c>
      <c r="U10" t="s" s="23">
        <f>IF('5.2 - Overview Calculators'!X14="True",'5.2 - Overview Calculators'!$C$14,IF('5.2 - Overview Calculators'!X15="True",'5.2 - Overview Calculators'!$C$15,IF('5.2 - Overview Calculators'!X16="True",'5.2 - Overview Calculators'!$C$16,IF('5.2 - Overview Calculators'!X17="True",'5.2 - Overview Calculators'!$C$17,"ERROR"))))</f>
        <v>77</v>
      </c>
      <c r="V10" t="s" s="23">
        <f>IF('5.2 - Overview Calculators'!Y14="True",'5.2 - Overview Calculators'!$C$14,IF('5.2 - Overview Calculators'!Y15="True",'5.2 - Overview Calculators'!$C$15,IF('5.2 - Overview Calculators'!Y16="True",'5.2 - Overview Calculators'!$C$16,IF('5.2 - Overview Calculators'!Y17="True",'5.2 - Overview Calculators'!$C$17,"ERROR"))))</f>
        <v>75</v>
      </c>
      <c r="W10" t="s" s="23">
        <f>IF('5.2 - Overview Calculators'!Z14="True",'5.2 - Overview Calculators'!$C$14,IF('5.2 - Overview Calculators'!Z15="True",'5.2 - Overview Calculators'!$C$15,IF('5.2 - Overview Calculators'!Z16="True",'5.2 - Overview Calculators'!$C$16,IF('5.2 - Overview Calculators'!Z17="True",'5.2 - Overview Calculators'!$C$17,"ERROR"))))</f>
        <v>75</v>
      </c>
      <c r="X10" t="s" s="23">
        <f>IF('5.2 - Overview Calculators'!AA14="True",'5.2 - Overview Calculators'!$C$14,IF('5.2 - Overview Calculators'!AA15="True",'5.2 - Overview Calculators'!$C$15,IF('5.2 - Overview Calculators'!AA16="True",'5.2 - Overview Calculators'!$C$16,IF('5.2 - Overview Calculators'!AA17="True",'5.2 - Overview Calculators'!$C$17,"ERROR"))))</f>
        <v>75</v>
      </c>
      <c r="Y10" t="s" s="23">
        <f>IF('5.2 - Overview Calculators'!AB14="True",'5.2 - Overview Calculators'!$C$14,IF('5.2 - Overview Calculators'!AB15="True",'5.2 - Overview Calculators'!$C$15,IF('5.2 - Overview Calculators'!AB16="True",'5.2 - Overview Calculators'!$C$16,IF('5.2 - Overview Calculators'!AB17="True",'5.2 - Overview Calculators'!$C$17,"ERROR"))))</f>
        <v>75</v>
      </c>
      <c r="Z10" t="s" s="23">
        <f>IF('5.2 - Overview Calculators'!AC14="True",'5.2 - Overview Calculators'!$C$14,IF('5.2 - Overview Calculators'!AC15="True",'5.2 - Overview Calculators'!$C$15,IF('5.2 - Overview Calculators'!AC16="True",'5.2 - Overview Calculators'!$C$16,IF('5.2 - Overview Calculators'!AC17="True",'5.2 - Overview Calculators'!$C$17,"ERROR"))))</f>
        <v>75</v>
      </c>
      <c r="AA10" t="s" s="23">
        <f>IF('5.2 - Overview Calculators'!AD14="True",'5.2 - Overview Calculators'!$C$14,IF('5.2 - Overview Calculators'!AD15="True",'5.2 - Overview Calculators'!$C$15,IF('5.2 - Overview Calculators'!AD16="True",'5.2 - Overview Calculators'!$C$16,IF('5.2 - Overview Calculators'!AD17="True",'5.2 - Overview Calculators'!$C$17,"ERROR"))))</f>
        <v>75</v>
      </c>
      <c r="AB10" t="s" s="23">
        <f>IF('5.2 - Overview Calculators'!AE14="True",'5.2 - Overview Calculators'!$C$14,IF('5.2 - Overview Calculators'!AE15="True",'5.2 - Overview Calculators'!$C$15,IF('5.2 - Overview Calculators'!AE16="True",'5.2 - Overview Calculators'!$C$16,IF('5.2 - Overview Calculators'!AE17="True",'5.2 - Overview Calculators'!$C$17,"ERROR"))))</f>
        <v>75</v>
      </c>
      <c r="AC10" t="s" s="23">
        <f>IF('5.2 - Overview Calculators'!AF14="True",'5.2 - Overview Calculators'!$C$14,IF('5.2 - Overview Calculators'!AF15="True",'5.2 - Overview Calculators'!$C$15,IF('5.2 - Overview Calculators'!AF16="True",'5.2 - Overview Calculators'!$C$16,IF('5.2 - Overview Calculators'!AF17="True",'5.2 - Overview Calculators'!$C$17,"ERROR"))))</f>
        <v>76</v>
      </c>
      <c r="AD10" t="s" s="23">
        <f>IF('5.2 - Overview Calculators'!AG14="True",'5.2 - Overview Calculators'!$C$14,IF('5.2 - Overview Calculators'!AG15="True",'5.2 - Overview Calculators'!$C$15,IF('5.2 - Overview Calculators'!AG16="True",'5.2 - Overview Calculators'!$C$16,IF('5.2 - Overview Calculators'!AG17="True",'5.2 - Overview Calculators'!$C$17,"ERROR"))))</f>
        <v>76</v>
      </c>
      <c r="AE10" t="s" s="23">
        <f>IF('5.2 - Overview Calculators'!AH14="True",'5.2 - Overview Calculators'!$C$14,IF('5.2 - Overview Calculators'!AH15="True",'5.2 - Overview Calculators'!$C$15,IF('5.2 - Overview Calculators'!AH16="True",'5.2 - Overview Calculators'!$C$16,IF('5.2 - Overview Calculators'!AH17="True",'5.2 - Overview Calculators'!$C$17,"ERROR"))))</f>
        <v>76</v>
      </c>
      <c r="AF10" t="s" s="23">
        <f>IF('5.2 - Overview Calculators'!AI14="True",'5.2 - Overview Calculators'!$C$14,IF('5.2 - Overview Calculators'!AI15="True",'5.2 - Overview Calculators'!$C$15,IF('5.2 - Overview Calculators'!AI16="True",'5.2 - Overview Calculators'!$C$16,IF('5.2 - Overview Calculators'!AI17="True",'5.2 - Overview Calculators'!$C$17,"ERROR"))))</f>
        <v>75</v>
      </c>
      <c r="AG10" t="s" s="23">
        <f>IF('5.2 - Overview Calculators'!AJ14="True",'5.2 - Overview Calculators'!$C$14,IF('5.2 - Overview Calculators'!AJ15="True",'5.2 - Overview Calculators'!$C$15,IF('5.2 - Overview Calculators'!AJ16="True",'5.2 - Overview Calculators'!$C$16,IF('5.2 - Overview Calculators'!AJ17="True",'5.2 - Overview Calculators'!$C$17,"ERROR"))))</f>
        <v>76</v>
      </c>
      <c r="AH10" t="s" s="23">
        <f>IF('5.2 - Overview Calculators'!AK14="True",'5.2 - Overview Calculators'!$C$14,IF('5.2 - Overview Calculators'!AK15="True",'5.2 - Overview Calculators'!$C$15,IF('5.2 - Overview Calculators'!AK16="True",'5.2 - Overview Calculators'!$C$16,IF('5.2 - Overview Calculators'!AK17="True",'5.2 - Overview Calculators'!$C$17,"ERROR"))))</f>
        <v>76</v>
      </c>
      <c r="AI10" t="s" s="23">
        <f>IF('5.2 - Overview Calculators'!AL14="True",'5.2 - Overview Calculators'!$C$14,IF('5.2 - Overview Calculators'!AL15="True",'5.2 - Overview Calculators'!$C$15,IF('5.2 - Overview Calculators'!AL16="True",'5.2 - Overview Calculators'!$C$16,IF('5.2 - Overview Calculators'!AL17="True",'5.2 - Overview Calculators'!$C$17,"ERROR"))))</f>
        <v>76</v>
      </c>
      <c r="AJ10" t="s" s="23">
        <f>IF('5.2 - Overview Calculators'!AM14="True",'5.2 - Overview Calculators'!$C$14,IF('5.2 - Overview Calculators'!AM15="True",'5.2 - Overview Calculators'!$C$15,IF('5.2 - Overview Calculators'!AM16="True",'5.2 - Overview Calculators'!$C$16,IF('5.2 - Overview Calculators'!AM17="True",'5.2 - Overview Calculators'!$C$17,"ERROR"))))</f>
        <v>76</v>
      </c>
      <c r="AK10" t="s" s="23">
        <f>IF('5.2 - Overview Calculators'!AN14="True",'5.2 - Overview Calculators'!$C$14,IF('5.2 - Overview Calculators'!AN15="True",'5.2 - Overview Calculators'!$C$15,IF('5.2 - Overview Calculators'!AN16="True",'5.2 - Overview Calculators'!$C$16,IF('5.2 - Overview Calculators'!AN17="True",'5.2 - Overview Calculators'!$C$17,"ERROR"))))</f>
        <v>76</v>
      </c>
      <c r="AL10" t="s" s="23">
        <f>IF('5.2 - Overview Calculators'!AO14="True",'5.2 - Overview Calculators'!$C$14,IF('5.2 - Overview Calculators'!AO15="True",'5.2 - Overview Calculators'!$C$15,IF('5.2 - Overview Calculators'!AO16="True",'5.2 - Overview Calculators'!$C$16,IF('5.2 - Overview Calculators'!AO17="True",'5.2 - Overview Calculators'!$C$17,"ERROR"))))</f>
        <v>76</v>
      </c>
      <c r="AM10" t="s" s="23">
        <f>IF('5.2 - Overview Calculators'!AP14="True",'5.2 - Overview Calculators'!$C$14,IF('5.2 - Overview Calculators'!AP15="True",'5.2 - Overview Calculators'!$C$15,IF('5.2 - Overview Calculators'!AP16="True",'5.2 - Overview Calculators'!$C$16,IF('5.2 - Overview Calculators'!AP17="True",'5.2 - Overview Calculators'!$C$17,"ERROR"))))</f>
        <v>76</v>
      </c>
      <c r="AN10" t="s" s="23">
        <f>IF('5.2 - Overview Calculators'!AQ14="True",'5.2 - Overview Calculators'!$C$14,IF('5.2 - Overview Calculators'!AQ15="True",'5.2 - Overview Calculators'!$C$15,IF('5.2 - Overview Calculators'!AQ16="True",'5.2 - Overview Calculators'!$C$16,IF('5.2 - Overview Calculators'!AQ17="True",'5.2 - Overview Calculators'!$C$17,"ERROR"))))</f>
        <v>76</v>
      </c>
      <c r="AO10" t="s" s="23">
        <f>IF('5.2 - Overview Calculators'!AR14="True",'5.2 - Overview Calculators'!$C$14,IF('5.2 - Overview Calculators'!AR15="True",'5.2 - Overview Calculators'!$C$15,IF('5.2 - Overview Calculators'!AR16="True",'5.2 - Overview Calculators'!$C$16,IF('5.2 - Overview Calculators'!AR17="True",'5.2 - Overview Calculators'!$C$17,"ERROR"))))</f>
        <v>76</v>
      </c>
      <c r="AP10" t="s" s="23">
        <f>IF('5.2 - Overview Calculators'!AS14="True",'5.2 - Overview Calculators'!$C$14,IF('5.2 - Overview Calculators'!AS15="True",'5.2 - Overview Calculators'!$C$15,IF('5.2 - Overview Calculators'!AS16="True",'5.2 - Overview Calculators'!$C$16,IF('5.2 - Overview Calculators'!AS17="True",'5.2 - Overview Calculators'!$C$17,"ERROR"))))</f>
        <v>76</v>
      </c>
      <c r="AQ10" t="s" s="23">
        <f>IF('5.2 - Overview Calculators'!AT14="True",'5.2 - Overview Calculators'!$C$14,IF('5.2 - Overview Calculators'!AT15="True",'5.2 - Overview Calculators'!$C$15,IF('5.2 - Overview Calculators'!AT16="True",'5.2 - Overview Calculators'!$C$16,IF('5.2 - Overview Calculators'!AT17="True",'5.2 - Overview Calculators'!$C$17,"ERROR"))))</f>
        <v>76</v>
      </c>
      <c r="AR10" t="s" s="23">
        <f>IF('5.2 - Overview Calculators'!AU14="True",'5.2 - Overview Calculators'!$C$14,IF('5.2 - Overview Calculators'!AU15="True",'5.2 - Overview Calculators'!$C$15,IF('5.2 - Overview Calculators'!AU16="True",'5.2 - Overview Calculators'!$C$16,IF('5.2 - Overview Calculators'!AU17="True",'5.2 - Overview Calculators'!$C$17,"ERROR"))))</f>
        <v>76</v>
      </c>
      <c r="AS10" t="s" s="23">
        <f>IF('5.2 - Overview Calculators'!AV14="True",'5.2 - Overview Calculators'!$C$14,IF('5.2 - Overview Calculators'!AV15="True",'5.2 - Overview Calculators'!$C$15,IF('5.2 - Overview Calculators'!AV16="True",'5.2 - Overview Calculators'!$C$16,IF('5.2 - Overview Calculators'!AV17="True",'5.2 - Overview Calculators'!$C$17,"ERROR"))))</f>
        <v>76</v>
      </c>
      <c r="AT10" t="s" s="23">
        <f>IF('5.2 - Overview Calculators'!AW14="True",'5.2 - Overview Calculators'!$C$14,IF('5.2 - Overview Calculators'!AW15="True",'5.2 - Overview Calculators'!$C$15,IF('5.2 - Overview Calculators'!AW16="True",'5.2 - Overview Calculators'!$C$16,IF('5.2 - Overview Calculators'!AW17="True",'5.2 - Overview Calculators'!$C$17,"ERROR"))))</f>
        <v>76</v>
      </c>
      <c r="AU10" t="s" s="23">
        <f>IF('5.2 - Overview Calculators'!AX14="True",'5.2 - Overview Calculators'!$C$14,IF('5.2 - Overview Calculators'!AX15="True",'5.2 - Overview Calculators'!$C$15,IF('5.2 - Overview Calculators'!AX16="True",'5.2 - Overview Calculators'!$C$16,IF('5.2 - Overview Calculators'!AX17="True",'5.2 - Overview Calculators'!$C$17,"ERROR"))))</f>
        <v>76</v>
      </c>
      <c r="AV10" t="s" s="23">
        <f>IF('5.2 - Overview Calculators'!AY14="True",'5.2 - Overview Calculators'!$C$14,IF('5.2 - Overview Calculators'!AY15="True",'5.2 - Overview Calculators'!$C$15,IF('5.2 - Overview Calculators'!AY16="True",'5.2 - Overview Calculators'!$C$16,IF('5.2 - Overview Calculators'!AY17="True",'5.2 - Overview Calculators'!$C$17,"ERROR"))))</f>
        <v>76</v>
      </c>
      <c r="AW10" t="s" s="23">
        <f>IF('5.2 - Overview Calculators'!AZ14="True",'5.2 - Overview Calculators'!$C$14,IF('5.2 - Overview Calculators'!AZ15="True",'5.2 - Overview Calculators'!$C$15,IF('5.2 - Overview Calculators'!AZ16="True",'5.2 - Overview Calculators'!$C$16,IF('5.2 - Overview Calculators'!AZ17="True",'5.2 - Overview Calculators'!$C$17,"ERROR"))))</f>
        <v>76</v>
      </c>
      <c r="AX10" t="s" s="23">
        <f>IF('5.2 - Overview Calculators'!BA14="True",'5.2 - Overview Calculators'!$C$14,IF('5.2 - Overview Calculators'!BA15="True",'5.2 - Overview Calculators'!$C$15,IF('5.2 - Overview Calculators'!BA16="True",'5.2 - Overview Calculators'!$C$16,IF('5.2 - Overview Calculators'!BA17="True",'5.2 - Overview Calculators'!$C$17,"ERROR"))))</f>
        <v>76</v>
      </c>
      <c r="AY10" s="61"/>
      <c r="AZ10" s="52"/>
      <c r="BA10" s="67">
        <f>SUM(BC10,BE10,BG10,BI10,BK10,BM10,BO10,BQ10)</f>
        <v>49</v>
      </c>
      <c r="BB10" t="s" s="68">
        <f>'5.2 - Overview Calculators'!C14</f>
        <v>76</v>
      </c>
      <c r="BC10" s="69">
        <f>COUNTIF(B10:AX10,BB10)</f>
        <v>37</v>
      </c>
      <c r="BD10" t="s" s="68">
        <f>'5.2 - Overview Calculators'!C15</f>
        <v>75</v>
      </c>
      <c r="BE10" s="69">
        <f>COUNTIF(B10:AX10,BD10)</f>
        <v>9</v>
      </c>
      <c r="BF10" t="s" s="68">
        <f>'5.2 - Overview Calculators'!C16</f>
        <v>74</v>
      </c>
      <c r="BG10" s="69">
        <f>COUNTIF(B10:AX10,BF10)</f>
        <v>1</v>
      </c>
      <c r="BH10" t="s" s="68">
        <f>'5.2 - Overview Calculators'!C17</f>
        <v>77</v>
      </c>
      <c r="BI10" s="69">
        <f>COUNTIF(B10:AX10,BH10)</f>
        <v>2</v>
      </c>
      <c r="BJ10" s="52"/>
      <c r="BK10" s="52"/>
      <c r="BL10" s="52"/>
      <c r="BM10" s="52"/>
      <c r="BN10" s="52"/>
      <c r="BO10" s="52"/>
      <c r="BP10" s="52"/>
      <c r="BQ10" s="53"/>
    </row>
    <row r="11" ht="15.4" customHeight="1">
      <c r="A11" t="s" s="70">
        <f>'BASE DATA - Base Data (all avai'!A9</f>
        <v>78</v>
      </c>
      <c r="B11" t="s" s="71">
        <f>IF('5.2 - Overview Calculators'!E21="True",'5.2 - Overview Calculators'!$C$21,IF('5.2 - Overview Calculators'!E22="True",'5.2 - Overview Calculators'!$C$22,IF('5.2 - Overview Calculators'!E23="True",'5.2 - Overview Calculators'!$C$23,"ERROR")))</f>
        <v>79</v>
      </c>
      <c r="C11" t="s" s="71">
        <f>IF('5.2 - Overview Calculators'!F21="True",'5.2 - Overview Calculators'!$C$21,IF('5.2 - Overview Calculators'!F22="True",'5.2 - Overview Calculators'!$C$22,IF('5.2 - Overview Calculators'!F23="True",'5.2 - Overview Calculators'!$C$23,"ERROR")))</f>
        <v>79</v>
      </c>
      <c r="D11" t="s" s="71">
        <f>IF('5.2 - Overview Calculators'!G21="True",'5.2 - Overview Calculators'!$C$21,IF('5.2 - Overview Calculators'!G22="True",'5.2 - Overview Calculators'!$C$22,IF('5.2 - Overview Calculators'!G23="True",'5.2 - Overview Calculators'!$C$23,"ERROR")))</f>
        <v>79</v>
      </c>
      <c r="E11" t="s" s="71">
        <f>IF('5.2 - Overview Calculators'!H21="True",'5.2 - Overview Calculators'!$C$21,IF('5.2 - Overview Calculators'!H22="True",'5.2 - Overview Calculators'!$C$22,IF('5.2 - Overview Calculators'!H23="True",'5.2 - Overview Calculators'!$C$23,"ERROR")))</f>
        <v>79</v>
      </c>
      <c r="F11" t="s" s="71">
        <f>IF('5.2 - Overview Calculators'!I21="True",'5.2 - Overview Calculators'!$C$21,IF('5.2 - Overview Calculators'!I22="True",'5.2 - Overview Calculators'!$C$22,IF('5.2 - Overview Calculators'!I23="True",'5.2 - Overview Calculators'!$C$23,"ERROR")))</f>
        <v>79</v>
      </c>
      <c r="G11" t="s" s="71">
        <f>IF('5.2 - Overview Calculators'!J21="True",'5.2 - Overview Calculators'!$C$21,IF('5.2 - Overview Calculators'!J22="True",'5.2 - Overview Calculators'!$C$22,IF('5.2 - Overview Calculators'!J23="True",'5.2 - Overview Calculators'!$C$23,"ERROR")))</f>
        <v>80</v>
      </c>
      <c r="H11" t="s" s="71">
        <f>IF('5.2 - Overview Calculators'!K21="True",'5.2 - Overview Calculators'!$C$21,IF('5.2 - Overview Calculators'!K22="True",'5.2 - Overview Calculators'!$C$22,IF('5.2 - Overview Calculators'!K23="True",'5.2 - Overview Calculators'!$C$23,"ERROR")))</f>
        <v>79</v>
      </c>
      <c r="I11" t="s" s="71">
        <f>IF('5.2 - Overview Calculators'!L21="True",'5.2 - Overview Calculators'!$C$21,IF('5.2 - Overview Calculators'!L22="True",'5.2 - Overview Calculators'!$C$22,IF('5.2 - Overview Calculators'!L23="True",'5.2 - Overview Calculators'!$C$23,"ERROR")))</f>
        <v>79</v>
      </c>
      <c r="J11" t="s" s="71">
        <f>IF('5.2 - Overview Calculators'!M21="True",'5.2 - Overview Calculators'!$C$21,IF('5.2 - Overview Calculators'!M22="True",'5.2 - Overview Calculators'!$C$22,IF('5.2 - Overview Calculators'!M23="True",'5.2 - Overview Calculators'!$C$23,"ERROR")))</f>
        <v>81</v>
      </c>
      <c r="K11" t="s" s="71">
        <f>IF('5.2 - Overview Calculators'!N21="True",'5.2 - Overview Calculators'!$C$21,IF('5.2 - Overview Calculators'!N22="True",'5.2 - Overview Calculators'!$C$22,IF('5.2 - Overview Calculators'!N23="True",'5.2 - Overview Calculators'!$C$23,"ERROR")))</f>
        <v>81</v>
      </c>
      <c r="L11" t="s" s="71">
        <f>IF('5.2 - Overview Calculators'!O21="True",'5.2 - Overview Calculators'!$C$21,IF('5.2 - Overview Calculators'!O22="True",'5.2 - Overview Calculators'!$C$22,IF('5.2 - Overview Calculators'!O23="True",'5.2 - Overview Calculators'!$C$23,"ERROR")))</f>
        <v>81</v>
      </c>
      <c r="M11" t="s" s="71">
        <f>IF('5.2 - Overview Calculators'!P21="True",'5.2 - Overview Calculators'!$C$21,IF('5.2 - Overview Calculators'!P22="True",'5.2 - Overview Calculators'!$C$22,IF('5.2 - Overview Calculators'!P23="True",'5.2 - Overview Calculators'!$C$23,"ERROR")))</f>
        <v>79</v>
      </c>
      <c r="N11" t="s" s="71">
        <f>IF('5.2 - Overview Calculators'!Q21="True",'5.2 - Overview Calculators'!$C$21,IF('5.2 - Overview Calculators'!Q22="True",'5.2 - Overview Calculators'!$C$22,IF('5.2 - Overview Calculators'!Q23="True",'5.2 - Overview Calculators'!$C$23,"ERROR")))</f>
        <v>80</v>
      </c>
      <c r="O11" t="s" s="71">
        <f>IF('5.2 - Overview Calculators'!R21="True",'5.2 - Overview Calculators'!$C$21,IF('5.2 - Overview Calculators'!R22="True",'5.2 - Overview Calculators'!$C$22,IF('5.2 - Overview Calculators'!R23="True",'5.2 - Overview Calculators'!$C$23,"ERROR")))</f>
        <v>79</v>
      </c>
      <c r="P11" t="s" s="71">
        <f>IF('5.2 - Overview Calculators'!S21="True",'5.2 - Overview Calculators'!$C$21,IF('5.2 - Overview Calculators'!S22="True",'5.2 - Overview Calculators'!$C$22,IF('5.2 - Overview Calculators'!S23="True",'5.2 - Overview Calculators'!$C$23,"ERROR")))</f>
        <v>79</v>
      </c>
      <c r="Q11" t="s" s="71">
        <f>IF('5.2 - Overview Calculators'!T21="True",'5.2 - Overview Calculators'!$C$21,IF('5.2 - Overview Calculators'!T22="True",'5.2 - Overview Calculators'!$C$22,IF('5.2 - Overview Calculators'!T23="True",'5.2 - Overview Calculators'!$C$23,"ERROR")))</f>
        <v>79</v>
      </c>
      <c r="R11" t="s" s="71">
        <f>IF('5.2 - Overview Calculators'!U21="True",'5.2 - Overview Calculators'!$C$21,IF('5.2 - Overview Calculators'!U22="True",'5.2 - Overview Calculators'!$C$22,IF('5.2 - Overview Calculators'!U23="True",'5.2 - Overview Calculators'!$C$23,"ERROR")))</f>
        <v>80</v>
      </c>
      <c r="S11" t="s" s="71">
        <f>IF('5.2 - Overview Calculators'!V21="True",'5.2 - Overview Calculators'!$C$21,IF('5.2 - Overview Calculators'!V22="True",'5.2 - Overview Calculators'!$C$22,IF('5.2 - Overview Calculators'!V23="True",'5.2 - Overview Calculators'!$C$23,"ERROR")))</f>
        <v>79</v>
      </c>
      <c r="T11" t="s" s="71">
        <f>IF('5.2 - Overview Calculators'!W21="True",'5.2 - Overview Calculators'!$C$21,IF('5.2 - Overview Calculators'!W22="True",'5.2 - Overview Calculators'!$C$22,IF('5.2 - Overview Calculators'!W23="True",'5.2 - Overview Calculators'!$C$23,"ERROR")))</f>
        <v>81</v>
      </c>
      <c r="U11" t="s" s="71">
        <f>IF('5.2 - Overview Calculators'!X21="True",'5.2 - Overview Calculators'!$C$21,IF('5.2 - Overview Calculators'!X22="True",'5.2 - Overview Calculators'!$C$22,IF('5.2 - Overview Calculators'!X23="True",'5.2 - Overview Calculators'!$C$23,"ERROR")))</f>
        <v>80</v>
      </c>
      <c r="V11" t="s" s="71">
        <f>IF('5.2 - Overview Calculators'!Y21="True",'5.2 - Overview Calculators'!$C$21,IF('5.2 - Overview Calculators'!Y22="True",'5.2 - Overview Calculators'!$C$22,IF('5.2 - Overview Calculators'!Y23="True",'5.2 - Overview Calculators'!$C$23,"ERROR")))</f>
        <v>79</v>
      </c>
      <c r="W11" t="s" s="71">
        <f>IF('5.2 - Overview Calculators'!Z21="True",'5.2 - Overview Calculators'!$C$21,IF('5.2 - Overview Calculators'!Z22="True",'5.2 - Overview Calculators'!$C$22,IF('5.2 - Overview Calculators'!Z23="True",'5.2 - Overview Calculators'!$C$23,"ERROR")))</f>
        <v>79</v>
      </c>
      <c r="X11" t="s" s="71">
        <f>IF('5.2 - Overview Calculators'!AA21="True",'5.2 - Overview Calculators'!$C$21,IF('5.2 - Overview Calculators'!AA22="True",'5.2 - Overview Calculators'!$C$22,IF('5.2 - Overview Calculators'!AA23="True",'5.2 - Overview Calculators'!$C$23,"ERROR")))</f>
        <v>79</v>
      </c>
      <c r="Y11" t="s" s="71">
        <f>IF('5.2 - Overview Calculators'!AB21="True",'5.2 - Overview Calculators'!$C$21,IF('5.2 - Overview Calculators'!AB22="True",'5.2 - Overview Calculators'!$C$22,IF('5.2 - Overview Calculators'!AB23="True",'5.2 - Overview Calculators'!$C$23,"ERROR")))</f>
        <v>80</v>
      </c>
      <c r="Z11" t="s" s="71">
        <f>IF('5.2 - Overview Calculators'!AC21="True",'5.2 - Overview Calculators'!$C$21,IF('5.2 - Overview Calculators'!AC22="True",'5.2 - Overview Calculators'!$C$22,IF('5.2 - Overview Calculators'!AC23="True",'5.2 - Overview Calculators'!$C$23,"ERROR")))</f>
        <v>81</v>
      </c>
      <c r="AA11" t="s" s="71">
        <f>IF('5.2 - Overview Calculators'!AD21="True",'5.2 - Overview Calculators'!$C$21,IF('5.2 - Overview Calculators'!AD22="True",'5.2 - Overview Calculators'!$C$22,IF('5.2 - Overview Calculators'!AD23="True",'5.2 - Overview Calculators'!$C$23,"ERROR")))</f>
        <v>79</v>
      </c>
      <c r="AB11" t="s" s="71">
        <f>IF('5.2 - Overview Calculators'!AE21="True",'5.2 - Overview Calculators'!$C$21,IF('5.2 - Overview Calculators'!AE22="True",'5.2 - Overview Calculators'!$C$22,IF('5.2 - Overview Calculators'!AE23="True",'5.2 - Overview Calculators'!$C$23,"ERROR")))</f>
        <v>80</v>
      </c>
      <c r="AC11" t="s" s="71">
        <f>IF('5.2 - Overview Calculators'!AF21="True",'5.2 - Overview Calculators'!$C$21,IF('5.2 - Overview Calculators'!AF22="True",'5.2 - Overview Calculators'!$C$22,IF('5.2 - Overview Calculators'!AF23="True",'5.2 - Overview Calculators'!$C$23,"ERROR")))</f>
        <v>80</v>
      </c>
      <c r="AD11" t="s" s="71">
        <f>IF('5.2 - Overview Calculators'!AG21="True",'5.2 - Overview Calculators'!$C$21,IF('5.2 - Overview Calculators'!AG22="True",'5.2 - Overview Calculators'!$C$22,IF('5.2 - Overview Calculators'!AG23="True",'5.2 - Overview Calculators'!$C$23,"ERROR")))</f>
        <v>79</v>
      </c>
      <c r="AE11" t="s" s="71">
        <f>IF('5.2 - Overview Calculators'!AH21="True",'5.2 - Overview Calculators'!$C$21,IF('5.2 - Overview Calculators'!AH22="True",'5.2 - Overview Calculators'!$C$22,IF('5.2 - Overview Calculators'!AH23="True",'5.2 - Overview Calculators'!$C$23,"ERROR")))</f>
        <v>79</v>
      </c>
      <c r="AF11" t="s" s="71">
        <f>IF('5.2 - Overview Calculators'!AI21="True",'5.2 - Overview Calculators'!$C$21,IF('5.2 - Overview Calculators'!AI22="True",'5.2 - Overview Calculators'!$C$22,IF('5.2 - Overview Calculators'!AI23="True",'5.2 - Overview Calculators'!$C$23,"ERROR")))</f>
        <v>79</v>
      </c>
      <c r="AG11" t="s" s="71">
        <f>IF('5.2 - Overview Calculators'!AJ21="True",'5.2 - Overview Calculators'!$C$21,IF('5.2 - Overview Calculators'!AJ22="True",'5.2 - Overview Calculators'!$C$22,IF('5.2 - Overview Calculators'!AJ23="True",'5.2 - Overview Calculators'!$C$23,"ERROR")))</f>
        <v>80</v>
      </c>
      <c r="AH11" t="s" s="71">
        <f>IF('5.2 - Overview Calculators'!AK21="True",'5.2 - Overview Calculators'!$C$21,IF('5.2 - Overview Calculators'!AK22="True",'5.2 - Overview Calculators'!$C$22,IF('5.2 - Overview Calculators'!AK23="True",'5.2 - Overview Calculators'!$C$23,"ERROR")))</f>
        <v>80</v>
      </c>
      <c r="AI11" t="s" s="71">
        <f>IF('5.2 - Overview Calculators'!AL21="True",'5.2 - Overview Calculators'!$C$21,IF('5.2 - Overview Calculators'!AL22="True",'5.2 - Overview Calculators'!$C$22,IF('5.2 - Overview Calculators'!AL23="True",'5.2 - Overview Calculators'!$C$23,"ERROR")))</f>
        <v>81</v>
      </c>
      <c r="AJ11" t="s" s="71">
        <f>IF('5.2 - Overview Calculators'!AM21="True",'5.2 - Overview Calculators'!$C$21,IF('5.2 - Overview Calculators'!AM22="True",'5.2 - Overview Calculators'!$C$22,IF('5.2 - Overview Calculators'!AM23="True",'5.2 - Overview Calculators'!$C$23,"ERROR")))</f>
        <v>80</v>
      </c>
      <c r="AK11" t="s" s="71">
        <f>IF('5.2 - Overview Calculators'!AN21="True",'5.2 - Overview Calculators'!$C$21,IF('5.2 - Overview Calculators'!AN22="True",'5.2 - Overview Calculators'!$C$22,IF('5.2 - Overview Calculators'!AN23="True",'5.2 - Overview Calculators'!$C$23,"ERROR")))</f>
        <v>79</v>
      </c>
      <c r="AL11" t="s" s="71">
        <f>IF('5.2 - Overview Calculators'!AO21="True",'5.2 - Overview Calculators'!$C$21,IF('5.2 - Overview Calculators'!AO22="True",'5.2 - Overview Calculators'!$C$22,IF('5.2 - Overview Calculators'!AO23="True",'5.2 - Overview Calculators'!$C$23,"ERROR")))</f>
        <v>79</v>
      </c>
      <c r="AM11" t="s" s="71">
        <f>IF('5.2 - Overview Calculators'!AP21="True",'5.2 - Overview Calculators'!$C$21,IF('5.2 - Overview Calculators'!AP22="True",'5.2 - Overview Calculators'!$C$22,IF('5.2 - Overview Calculators'!AP23="True",'5.2 - Overview Calculators'!$C$23,"ERROR")))</f>
        <v>81</v>
      </c>
      <c r="AN11" t="s" s="71">
        <f>AO11</f>
        <v>80</v>
      </c>
      <c r="AO11" t="s" s="71">
        <f>IF('5.2 - Overview Calculators'!AR21="True",'5.2 - Overview Calculators'!$C$21,IF('5.2 - Overview Calculators'!AR22="True",'5.2 - Overview Calculators'!$C$22,IF('5.2 - Overview Calculators'!AR23="True",'5.2 - Overview Calculators'!$C$23,"ERROR")))</f>
        <v>80</v>
      </c>
      <c r="AP11" t="s" s="71">
        <f>IF('5.2 - Overview Calculators'!AS21="True",'5.2 - Overview Calculators'!$C$21,IF('5.2 - Overview Calculators'!AS22="True",'5.2 - Overview Calculators'!$C$22,IF('5.2 - Overview Calculators'!AS23="True",'5.2 - Overview Calculators'!$C$23,"ERROR")))</f>
        <v>80</v>
      </c>
      <c r="AQ11" t="s" s="71">
        <f>IF('5.2 - Overview Calculators'!AT21="True",'5.2 - Overview Calculators'!$C$21,IF('5.2 - Overview Calculators'!AT22="True",'5.2 - Overview Calculators'!$C$22,IF('5.2 - Overview Calculators'!AT23="True",'5.2 - Overview Calculators'!$C$23,"ERROR")))</f>
        <v>81</v>
      </c>
      <c r="AR11" t="s" s="71">
        <f>IF('5.2 - Overview Calculators'!AU21="True",'5.2 - Overview Calculators'!$C$21,IF('5.2 - Overview Calculators'!AU22="True",'5.2 - Overview Calculators'!$C$22,IF('5.2 - Overview Calculators'!AU23="True",'5.2 - Overview Calculators'!$C$23,"ERROR")))</f>
        <v>80</v>
      </c>
      <c r="AS11" t="s" s="71">
        <f>IF('5.2 - Overview Calculators'!AV21="True",'5.2 - Overview Calculators'!$C$21,IF('5.2 - Overview Calculators'!AV22="True",'5.2 - Overview Calculators'!$C$22,IF('5.2 - Overview Calculators'!AV23="True",'5.2 - Overview Calculators'!$C$23,"ERROR")))</f>
        <v>80</v>
      </c>
      <c r="AT11" t="s" s="71">
        <f>IF('5.2 - Overview Calculators'!AW21="True",'5.2 - Overview Calculators'!$C$21,IF('5.2 - Overview Calculators'!AW22="True",'5.2 - Overview Calculators'!$C$22,IF('5.2 - Overview Calculators'!AW23="True",'5.2 - Overview Calculators'!$C$23,"ERROR")))</f>
        <v>81</v>
      </c>
      <c r="AU11" t="s" s="71">
        <f>IF('5.2 - Overview Calculators'!AX21="True",'5.2 - Overview Calculators'!$C$21,IF('5.2 - Overview Calculators'!AX22="True",'5.2 - Overview Calculators'!$C$22,IF('5.2 - Overview Calculators'!AX23="True",'5.2 - Overview Calculators'!$C$23,"ERROR")))</f>
        <v>79</v>
      </c>
      <c r="AV11" t="s" s="71">
        <f>IF('5.2 - Overview Calculators'!AY21="True",'5.2 - Overview Calculators'!$C$21,IF('5.2 - Overview Calculators'!AY22="True",'5.2 - Overview Calculators'!$C$22,IF('5.2 - Overview Calculators'!AY23="True",'5.2 - Overview Calculators'!$C$23,"ERROR")))</f>
        <v>80</v>
      </c>
      <c r="AW11" t="s" s="71">
        <f>IF('5.2 - Overview Calculators'!AZ21="True",'5.2 - Overview Calculators'!$C$21,IF('5.2 - Overview Calculators'!AZ22="True",'5.2 - Overview Calculators'!$C$22,IF('5.2 - Overview Calculators'!AZ23="True",'5.2 - Overview Calculators'!$C$23,"ERROR")))</f>
        <v>79</v>
      </c>
      <c r="AX11" t="s" s="72">
        <f>IF('5.2 - Overview Calculators'!BA21="True",'5.2 - Overview Calculators'!$C$21,IF('5.2 - Overview Calculators'!BA22="True",'5.2 - Overview Calculators'!$C$22,IF('5.2 - Overview Calculators'!BA23="True",'5.2 - Overview Calculators'!$C$23,"ERROR")))</f>
        <v>79</v>
      </c>
      <c r="AY11" s="61"/>
      <c r="AZ11" s="52"/>
      <c r="BA11" s="67">
        <f>SUM(BC11,BE11,BG11,BI11,BK11,BM11,BO11,BQ11)</f>
        <v>49</v>
      </c>
      <c r="BB11" t="s" s="68">
        <f>'5.2 - Overview Calculators'!C21</f>
        <v>79</v>
      </c>
      <c r="BC11" s="69">
        <f>COUNTIF(B11:AX11,BB11)</f>
        <v>24</v>
      </c>
      <c r="BD11" t="s" s="68">
        <f>'5.2 - Overview Calculators'!C22</f>
        <v>80</v>
      </c>
      <c r="BE11" s="69">
        <f>COUNTIF(B11:AX11,BD11)</f>
        <v>16</v>
      </c>
      <c r="BF11" t="s" s="68">
        <f>'5.2 - Overview Calculators'!C23</f>
        <v>81</v>
      </c>
      <c r="BG11" s="69">
        <f>COUNTIF(B11:AX11,BF11)</f>
        <v>9</v>
      </c>
      <c r="BH11" s="52"/>
      <c r="BI11" s="52"/>
      <c r="BJ11" s="52"/>
      <c r="BK11" s="52"/>
      <c r="BL11" s="52"/>
      <c r="BM11" s="52"/>
      <c r="BN11" s="52"/>
      <c r="BO11" s="52"/>
      <c r="BP11" s="52"/>
      <c r="BQ11" s="53"/>
    </row>
    <row r="12" ht="15.4" customHeight="1">
      <c r="A12" t="s" s="70">
        <f>'BASE DATA - Base Data (all avai'!A10</f>
        <v>82</v>
      </c>
      <c r="B12" t="s" s="71">
        <f>IF('5.2 - Overview Calculators'!E26="True",'5.2 - Overview Calculators'!$C$26,IF('5.2 - Overview Calculators'!E27="True",'5.2 - Overview Calculators'!$C$27,IF('5.2 - Overview Calculators'!E28="True",'5.2 - Overview Calculators'!$C$28,IF('5.2 - Overview Calculators'!E29="True",'5.2 - Overview Calculators'!$C$29,"ERROR"))))</f>
        <v>85</v>
      </c>
      <c r="C12" t="s" s="71">
        <f>IF('5.2 - Overview Calculators'!F26="True",'5.2 - Overview Calculators'!$C$26,IF('5.2 - Overview Calculators'!F27="True",'5.2 - Overview Calculators'!$C$27,IF('5.2 - Overview Calculators'!F28="True",'5.2 - Overview Calculators'!$C$28,IF('5.2 - Overview Calculators'!F29="True",'5.2 - Overview Calculators'!$C$29,"ERROR"))))</f>
        <v>84</v>
      </c>
      <c r="D12" t="s" s="71">
        <f>IF('5.2 - Overview Calculators'!G26="True",'5.2 - Overview Calculators'!$C$26,IF('5.2 - Overview Calculators'!G27="True",'5.2 - Overview Calculators'!$C$27,IF('5.2 - Overview Calculators'!G28="True",'5.2 - Overview Calculators'!$C$28,IF('5.2 - Overview Calculators'!G29="True",'5.2 - Overview Calculators'!$C$29,"ERROR"))))</f>
        <v>84</v>
      </c>
      <c r="E12" t="s" s="71">
        <f>IF('5.2 - Overview Calculators'!H26="True",'5.2 - Overview Calculators'!$C$26,IF('5.2 - Overview Calculators'!H27="True",'5.2 - Overview Calculators'!$C$27,IF('5.2 - Overview Calculators'!H28="True",'5.2 - Overview Calculators'!$C$28,IF('5.2 - Overview Calculators'!H29="True",'5.2 - Overview Calculators'!$C$29,"ERROR"))))</f>
        <v>85</v>
      </c>
      <c r="F12" t="s" s="71">
        <f>IF('5.2 - Overview Calculators'!I26="True",'5.2 - Overview Calculators'!$C$26,IF('5.2 - Overview Calculators'!I27="True",'5.2 - Overview Calculators'!$C$27,IF('5.2 - Overview Calculators'!I28="True",'5.2 - Overview Calculators'!$C$28,IF('5.2 - Overview Calculators'!I29="True",'5.2 - Overview Calculators'!$C$29,"ERROR"))))</f>
        <v>83</v>
      </c>
      <c r="G12" t="s" s="71">
        <f>IF('5.2 - Overview Calculators'!J26="True",'5.2 - Overview Calculators'!$C$26,IF('5.2 - Overview Calculators'!J27="True",'5.2 - Overview Calculators'!$C$27,IF('5.2 - Overview Calculators'!J28="True",'5.2 - Overview Calculators'!$C$28,IF('5.2 - Overview Calculators'!J29="True",'5.2 - Overview Calculators'!$C$29,"ERROR"))))</f>
        <v>84</v>
      </c>
      <c r="H12" t="s" s="71">
        <f>IF('5.2 - Overview Calculators'!K26="True",'5.2 - Overview Calculators'!$C$26,IF('5.2 - Overview Calculators'!K27="True",'5.2 - Overview Calculators'!$C$27,IF('5.2 - Overview Calculators'!K28="True",'5.2 - Overview Calculators'!$C$28,IF('5.2 - Overview Calculators'!K29="True",'5.2 - Overview Calculators'!$C$29,"ERROR"))))</f>
        <v>86</v>
      </c>
      <c r="I12" t="s" s="71">
        <f>IF('5.2 - Overview Calculators'!L26="True",'5.2 - Overview Calculators'!$C$26,IF('5.2 - Overview Calculators'!L27="True",'5.2 - Overview Calculators'!$C$27,IF('5.2 - Overview Calculators'!L28="True",'5.2 - Overview Calculators'!$C$28,IF('5.2 - Overview Calculators'!L29="True",'5.2 - Overview Calculators'!$C$29,"ERROR"))))</f>
        <v>83</v>
      </c>
      <c r="J12" t="s" s="71">
        <f>IF('5.2 - Overview Calculators'!M26="True",'5.2 - Overview Calculators'!$C$26,IF('5.2 - Overview Calculators'!M27="True",'5.2 - Overview Calculators'!$C$27,IF('5.2 - Overview Calculators'!M28="True",'5.2 - Overview Calculators'!$C$28,IF('5.2 - Overview Calculators'!M29="True",'5.2 - Overview Calculators'!$C$29,"ERROR"))))</f>
        <v>84</v>
      </c>
      <c r="K12" t="s" s="71">
        <f>IF('5.2 - Overview Calculators'!N26="True",'5.2 - Overview Calculators'!$C$26,IF('5.2 - Overview Calculators'!N27="True",'5.2 - Overview Calculators'!$C$27,IF('5.2 - Overview Calculators'!N28="True",'5.2 - Overview Calculators'!$C$28,IF('5.2 - Overview Calculators'!N29="True",'5.2 - Overview Calculators'!$C$29,"ERROR"))))</f>
        <v>85</v>
      </c>
      <c r="L12" t="s" s="71">
        <f>IF('5.2 - Overview Calculators'!O26="True",'5.2 - Overview Calculators'!$C$26,IF('5.2 - Overview Calculators'!O27="True",'5.2 - Overview Calculators'!$C$27,IF('5.2 - Overview Calculators'!O28="True",'5.2 - Overview Calculators'!$C$28,IF('5.2 - Overview Calculators'!O29="True",'5.2 - Overview Calculators'!$C$29,"ERROR"))))</f>
        <v>83</v>
      </c>
      <c r="M12" t="s" s="71">
        <f>IF('5.2 - Overview Calculators'!P26="True",'5.2 - Overview Calculators'!$C$26,IF('5.2 - Overview Calculators'!P27="True",'5.2 - Overview Calculators'!$C$27,IF('5.2 - Overview Calculators'!P28="True",'5.2 - Overview Calculators'!$C$28,IF('5.2 - Overview Calculators'!P29="True",'5.2 - Overview Calculators'!$C$29,"ERROR"))))</f>
        <v>85</v>
      </c>
      <c r="N12" t="s" s="71">
        <f>IF('5.2 - Overview Calculators'!Q26="True",'5.2 - Overview Calculators'!$C$26,IF('5.2 - Overview Calculators'!Q27="True",'5.2 - Overview Calculators'!$C$27,IF('5.2 - Overview Calculators'!Q28="True",'5.2 - Overview Calculators'!$C$28,IF('5.2 - Overview Calculators'!Q29="True",'5.2 - Overview Calculators'!$C$29,"ERROR"))))</f>
        <v>83</v>
      </c>
      <c r="O12" t="s" s="71">
        <f>IF('5.2 - Overview Calculators'!R26="True",'5.2 - Overview Calculators'!$C$26,IF('5.2 - Overview Calculators'!R27="True",'5.2 - Overview Calculators'!$C$27,IF('5.2 - Overview Calculators'!R28="True",'5.2 - Overview Calculators'!$C$28,IF('5.2 - Overview Calculators'!R29="True",'5.2 - Overview Calculators'!$C$29,"ERROR"))))</f>
        <v>84</v>
      </c>
      <c r="P12" t="s" s="71">
        <f>IF('5.2 - Overview Calculators'!S26="True",'5.2 - Overview Calculators'!$C$26,IF('5.2 - Overview Calculators'!S27="True",'5.2 - Overview Calculators'!$C$27,IF('5.2 - Overview Calculators'!S28="True",'5.2 - Overview Calculators'!$C$28,IF('5.2 - Overview Calculators'!S29="True",'5.2 - Overview Calculators'!$C$29,"ERROR"))))</f>
        <v>84</v>
      </c>
      <c r="Q12" t="s" s="71">
        <f>IF('5.2 - Overview Calculators'!T26="True",'5.2 - Overview Calculators'!$C$26,IF('5.2 - Overview Calculators'!T27="True",'5.2 - Overview Calculators'!$C$27,IF('5.2 - Overview Calculators'!T28="True",'5.2 - Overview Calculators'!$C$28,IF('5.2 - Overview Calculators'!T29="True",'5.2 - Overview Calculators'!$C$29,"ERROR"))))</f>
        <v>85</v>
      </c>
      <c r="R12" t="s" s="71">
        <f>IF('5.2 - Overview Calculators'!U26="True",'5.2 - Overview Calculators'!$C$26,IF('5.2 - Overview Calculators'!U27="True",'5.2 - Overview Calculators'!$C$27,IF('5.2 - Overview Calculators'!U28="True",'5.2 - Overview Calculators'!$C$28,IF('5.2 - Overview Calculators'!U29="True",'5.2 - Overview Calculators'!$C$29,"ERROR"))))</f>
        <v>85</v>
      </c>
      <c r="S12" t="s" s="71">
        <f>IF('5.2 - Overview Calculators'!V26="True",'5.2 - Overview Calculators'!$C$26,IF('5.2 - Overview Calculators'!V27="True",'5.2 - Overview Calculators'!$C$27,IF('5.2 - Overview Calculators'!V28="True",'5.2 - Overview Calculators'!$C$28,IF('5.2 - Overview Calculators'!V29="True",'5.2 - Overview Calculators'!$C$29,"ERROR"))))</f>
        <v>83</v>
      </c>
      <c r="T12" t="s" s="71">
        <f>IF('5.2 - Overview Calculators'!W26="True",'5.2 - Overview Calculators'!$C$26,IF('5.2 - Overview Calculators'!W27="True",'5.2 - Overview Calculators'!$C$27,IF('5.2 - Overview Calculators'!W28="True",'5.2 - Overview Calculators'!$C$28,IF('5.2 - Overview Calculators'!W29="True",'5.2 - Overview Calculators'!$C$29,"ERROR"))))</f>
        <v>84</v>
      </c>
      <c r="U12" t="s" s="71">
        <f>IF('5.2 - Overview Calculators'!X26="True",'5.2 - Overview Calculators'!$C$26,IF('5.2 - Overview Calculators'!X27="True",'5.2 - Overview Calculators'!$C$27,IF('5.2 - Overview Calculators'!X28="True",'5.2 - Overview Calculators'!$C$28,IF('5.2 - Overview Calculators'!X29="True",'5.2 - Overview Calculators'!$C$29,"ERROR"))))</f>
        <v>85</v>
      </c>
      <c r="V12" t="s" s="71">
        <f>IF('5.2 - Overview Calculators'!Y26="True",'5.2 - Overview Calculators'!$C$26,IF('5.2 - Overview Calculators'!Y27="True",'5.2 - Overview Calculators'!$C$27,IF('5.2 - Overview Calculators'!Y28="True",'5.2 - Overview Calculators'!$C$28,IF('5.2 - Overview Calculators'!Y29="True",'5.2 - Overview Calculators'!$C$29,"ERROR"))))</f>
        <v>84</v>
      </c>
      <c r="W12" t="s" s="71">
        <f>IF('5.2 - Overview Calculators'!Z26="True",'5.2 - Overview Calculators'!$C$26,IF('5.2 - Overview Calculators'!Z27="True",'5.2 - Overview Calculators'!$C$27,IF('5.2 - Overview Calculators'!Z28="True",'5.2 - Overview Calculators'!$C$28,IF('5.2 - Overview Calculators'!Z29="True",'5.2 - Overview Calculators'!$C$29,"ERROR"))))</f>
        <v>84</v>
      </c>
      <c r="X12" t="s" s="71">
        <f>IF('5.2 - Overview Calculators'!AA26="True",'5.2 - Overview Calculators'!$C$26,IF('5.2 - Overview Calculators'!AA27="True",'5.2 - Overview Calculators'!$C$27,IF('5.2 - Overview Calculators'!AA28="True",'5.2 - Overview Calculators'!$C$28,IF('5.2 - Overview Calculators'!AA29="True",'5.2 - Overview Calculators'!$C$29,"ERROR"))))</f>
        <v>86</v>
      </c>
      <c r="Y12" t="s" s="71">
        <f>IF('5.2 - Overview Calculators'!AB26="True",'5.2 - Overview Calculators'!$C$26,IF('5.2 - Overview Calculators'!AB27="True",'5.2 - Overview Calculators'!$C$27,IF('5.2 - Overview Calculators'!AB28="True",'5.2 - Overview Calculators'!$C$28,IF('5.2 - Overview Calculators'!AB29="True",'5.2 - Overview Calculators'!$C$29,"ERROR"))))</f>
        <v>83</v>
      </c>
      <c r="Z12" t="s" s="71">
        <f>IF('5.2 - Overview Calculators'!AC26="True",'5.2 - Overview Calculators'!$C$26,IF('5.2 - Overview Calculators'!AC27="True",'5.2 - Overview Calculators'!$C$27,IF('5.2 - Overview Calculators'!AC28="True",'5.2 - Overview Calculators'!$C$28,IF('5.2 - Overview Calculators'!AC29="True",'5.2 - Overview Calculators'!$C$29,"ERROR"))))</f>
        <v>84</v>
      </c>
      <c r="AA12" t="s" s="71">
        <f>IF('5.2 - Overview Calculators'!AD26="True",'5.2 - Overview Calculators'!$C$26,IF('5.2 - Overview Calculators'!AD27="True",'5.2 - Overview Calculators'!$C$27,IF('5.2 - Overview Calculators'!AD28="True",'5.2 - Overview Calculators'!$C$28,IF('5.2 - Overview Calculators'!AD29="True",'5.2 - Overview Calculators'!$C$29,"ERROR"))))</f>
        <v>84</v>
      </c>
      <c r="AB12" t="s" s="71">
        <f>IF('5.2 - Overview Calculators'!AE26="True",'5.2 - Overview Calculators'!$C$26,IF('5.2 - Overview Calculators'!AE27="True",'5.2 - Overview Calculators'!$C$27,IF('5.2 - Overview Calculators'!AE28="True",'5.2 - Overview Calculators'!$C$28,IF('5.2 - Overview Calculators'!AE29="True",'5.2 - Overview Calculators'!$C$29,"ERROR"))))</f>
        <v>83</v>
      </c>
      <c r="AC12" t="s" s="71">
        <f>IF('5.2 - Overview Calculators'!AF26="True",'5.2 - Overview Calculators'!$C$26,IF('5.2 - Overview Calculators'!AF27="True",'5.2 - Overview Calculators'!$C$27,IF('5.2 - Overview Calculators'!AF28="True",'5.2 - Overview Calculators'!$C$28,IF('5.2 - Overview Calculators'!AF29="True",'5.2 - Overview Calculators'!$C$29,"ERROR"))))</f>
        <v>83</v>
      </c>
      <c r="AD12" t="s" s="71">
        <f>IF('5.2 - Overview Calculators'!AG26="True",'5.2 - Overview Calculators'!$C$26,IF('5.2 - Overview Calculators'!AG27="True",'5.2 - Overview Calculators'!$C$27,IF('5.2 - Overview Calculators'!AG28="True",'5.2 - Overview Calculators'!$C$28,IF('5.2 - Overview Calculators'!AG29="True",'5.2 - Overview Calculators'!$C$29,"ERROR"))))</f>
        <v>83</v>
      </c>
      <c r="AE12" t="s" s="71">
        <f>IF('5.2 - Overview Calculators'!AH26="True",'5.2 - Overview Calculators'!$C$26,IF('5.2 - Overview Calculators'!AH27="True",'5.2 - Overview Calculators'!$C$27,IF('5.2 - Overview Calculators'!AH28="True",'5.2 - Overview Calculators'!$C$28,IF('5.2 - Overview Calculators'!AH29="True",'5.2 - Overview Calculators'!$C$29,"ERROR"))))</f>
        <v>83</v>
      </c>
      <c r="AF12" t="s" s="71">
        <f>IF('5.2 - Overview Calculators'!AI26="True",'5.2 - Overview Calculators'!$C$26,IF('5.2 - Overview Calculators'!AI27="True",'5.2 - Overview Calculators'!$C$27,IF('5.2 - Overview Calculators'!AI28="True",'5.2 - Overview Calculators'!$C$28,IF('5.2 - Overview Calculators'!AI29="True",'5.2 - Overview Calculators'!$C$29,"ERROR"))))</f>
        <v>83</v>
      </c>
      <c r="AG12" t="s" s="71">
        <f>IF('5.2 - Overview Calculators'!AJ26="True",'5.2 - Overview Calculators'!$C$26,IF('5.2 - Overview Calculators'!AJ27="True",'5.2 - Overview Calculators'!$C$27,IF('5.2 - Overview Calculators'!AJ28="True",'5.2 - Overview Calculators'!$C$28,IF('5.2 - Overview Calculators'!AJ29="True",'5.2 - Overview Calculators'!$C$29,"ERROR"))))</f>
        <v>85</v>
      </c>
      <c r="AH12" t="s" s="71">
        <f>IF('5.2 - Overview Calculators'!AK26="True",'5.2 - Overview Calculators'!$C$26,IF('5.2 - Overview Calculators'!AK27="True",'5.2 - Overview Calculators'!$C$27,IF('5.2 - Overview Calculators'!AK28="True",'5.2 - Overview Calculators'!$C$28,IF('5.2 - Overview Calculators'!AK29="True",'5.2 - Overview Calculators'!$C$29,"ERROR"))))</f>
        <v>85</v>
      </c>
      <c r="AI12" t="s" s="71">
        <f>IF('5.2 - Overview Calculators'!AL26="True",'5.2 - Overview Calculators'!$C$26,IF('5.2 - Overview Calculators'!AL27="True",'5.2 - Overview Calculators'!$C$27,IF('5.2 - Overview Calculators'!AL28="True",'5.2 - Overview Calculators'!$C$28,IF('5.2 - Overview Calculators'!AL29="True",'5.2 - Overview Calculators'!$C$29,"ERROR"))))</f>
        <v>84</v>
      </c>
      <c r="AJ12" t="s" s="71">
        <f>IF('5.2 - Overview Calculators'!AM26="True",'5.2 - Overview Calculators'!$C$26,IF('5.2 - Overview Calculators'!AM27="True",'5.2 - Overview Calculators'!$C$27,IF('5.2 - Overview Calculators'!AM28="True",'5.2 - Overview Calculators'!$C$28,IF('5.2 - Overview Calculators'!AM29="True",'5.2 - Overview Calculators'!$C$29,"ERROR"))))</f>
        <v>85</v>
      </c>
      <c r="AK12" t="s" s="71">
        <f>IF('5.2 - Overview Calculators'!AN26="True",'5.2 - Overview Calculators'!$C$26,IF('5.2 - Overview Calculators'!AN27="True",'5.2 - Overview Calculators'!$C$27,IF('5.2 - Overview Calculators'!AN28="True",'5.2 - Overview Calculators'!$C$28,IF('5.2 - Overview Calculators'!AN29="True",'5.2 - Overview Calculators'!$C$29,"ERROR"))))</f>
        <v>86</v>
      </c>
      <c r="AL12" t="s" s="71">
        <f>IF('5.2 - Overview Calculators'!AO26="True",'5.2 - Overview Calculators'!$C$26,IF('5.2 - Overview Calculators'!AO27="True",'5.2 - Overview Calculators'!$C$27,IF('5.2 - Overview Calculators'!AO28="True",'5.2 - Overview Calculators'!$C$28,IF('5.2 - Overview Calculators'!AO29="True",'5.2 - Overview Calculators'!$C$29,"ERROR"))))</f>
        <v>86</v>
      </c>
      <c r="AM12" t="s" s="71">
        <f>IF('5.2 - Overview Calculators'!AP26="True",'5.2 - Overview Calculators'!$C$26,IF('5.2 - Overview Calculators'!AP27="True",'5.2 - Overview Calculators'!$C$27,IF('5.2 - Overview Calculators'!AP28="True",'5.2 - Overview Calculators'!$C$28,IF('5.2 - Overview Calculators'!AP29="True",'5.2 - Overview Calculators'!$C$29,"ERROR"))))</f>
        <v>86</v>
      </c>
      <c r="AN12" t="s" s="71">
        <f>IF('5.2 - Overview Calculators'!AQ26="True",'5.2 - Overview Calculators'!$C$26,IF('5.2 - Overview Calculators'!AQ27="True",'5.2 - Overview Calculators'!$C$27,IF('5.2 - Overview Calculators'!AQ28="True",'5.2 - Overview Calculators'!$C$28,IF('5.2 - Overview Calculators'!AQ29="True",'5.2 - Overview Calculators'!$C$29,"ERROR"))))</f>
        <v>86</v>
      </c>
      <c r="AO12" t="s" s="71">
        <f>IF('5.2 - Overview Calculators'!AR26="True",'5.2 - Overview Calculators'!$C$26,IF('5.2 - Overview Calculators'!AR27="True",'5.2 - Overview Calculators'!$C$27,IF('5.2 - Overview Calculators'!AR28="True",'5.2 - Overview Calculators'!$C$28,IF('5.2 - Overview Calculators'!AR29="True",'5.2 - Overview Calculators'!$C$29,"ERROR"))))</f>
        <v>84</v>
      </c>
      <c r="AP12" t="s" s="71">
        <f>IF('5.2 - Overview Calculators'!AS26="True",'5.2 - Overview Calculators'!$C$26,IF('5.2 - Overview Calculators'!AS27="True",'5.2 - Overview Calculators'!$C$27,IF('5.2 - Overview Calculators'!AS28="True",'5.2 - Overview Calculators'!$C$28,IF('5.2 - Overview Calculators'!AS29="True",'5.2 - Overview Calculators'!$C$29,"ERROR"))))</f>
        <v>86</v>
      </c>
      <c r="AQ12" t="s" s="71">
        <f>IF('5.2 - Overview Calculators'!AT26="True",'5.2 - Overview Calculators'!$C$26,IF('5.2 - Overview Calculators'!AT27="True",'5.2 - Overview Calculators'!$C$27,IF('5.2 - Overview Calculators'!AT28="True",'5.2 - Overview Calculators'!$C$28,IF('5.2 - Overview Calculators'!AT29="True",'5.2 - Overview Calculators'!$C$29,"ERROR"))))</f>
        <v>83</v>
      </c>
      <c r="AR12" t="s" s="71">
        <f>IF('5.2 - Overview Calculators'!AU26="True",'5.2 - Overview Calculators'!$C$26,IF('5.2 - Overview Calculators'!AU27="True",'5.2 - Overview Calculators'!$C$27,IF('5.2 - Overview Calculators'!AU28="True",'5.2 - Overview Calculators'!$C$28,IF('5.2 - Overview Calculators'!AU29="True",'5.2 - Overview Calculators'!$C$29,"ERROR"))))</f>
        <v>84</v>
      </c>
      <c r="AS12" t="s" s="71">
        <f>IF('5.2 - Overview Calculators'!AV26="True",'5.2 - Overview Calculators'!$C$26,IF('5.2 - Overview Calculators'!AV27="True",'5.2 - Overview Calculators'!$C$27,IF('5.2 - Overview Calculators'!AV28="True",'5.2 - Overview Calculators'!$C$28,IF('5.2 - Overview Calculators'!AV29="True",'5.2 - Overview Calculators'!$C$29,"ERROR"))))</f>
        <v>85</v>
      </c>
      <c r="AT12" t="s" s="71">
        <f>IF('5.2 - Overview Calculators'!AW26="True",'5.2 - Overview Calculators'!$C$26,IF('5.2 - Overview Calculators'!AW27="True",'5.2 - Overview Calculators'!$C$27,IF('5.2 - Overview Calculators'!AW28="True",'5.2 - Overview Calculators'!$C$28,IF('5.2 - Overview Calculators'!AW29="True",'5.2 - Overview Calculators'!$C$29,"ERROR"))))</f>
        <v>86</v>
      </c>
      <c r="AU12" t="s" s="71">
        <f>IF('5.2 - Overview Calculators'!AX26="True",'5.2 - Overview Calculators'!$C$26,IF('5.2 - Overview Calculators'!AX27="True",'5.2 - Overview Calculators'!$C$27,IF('5.2 - Overview Calculators'!AX28="True",'5.2 - Overview Calculators'!$C$28,IF('5.2 - Overview Calculators'!AX29="True",'5.2 - Overview Calculators'!$C$29,"ERROR"))))</f>
        <v>83</v>
      </c>
      <c r="AV12" t="s" s="71">
        <f>IF('5.2 - Overview Calculators'!AY26="True",'5.2 - Overview Calculators'!$C$26,IF('5.2 - Overview Calculators'!AY27="True",'5.2 - Overview Calculators'!$C$27,IF('5.2 - Overview Calculators'!AY28="True",'5.2 - Overview Calculators'!$C$28,IF('5.2 - Overview Calculators'!AY29="True",'5.2 - Overview Calculators'!$C$29,"ERROR"))))</f>
        <v>84</v>
      </c>
      <c r="AW12" t="s" s="71">
        <f>IF('5.2 - Overview Calculators'!AZ26="True",'5.2 - Overview Calculators'!$C$26,IF('5.2 - Overview Calculators'!AZ27="True",'5.2 - Overview Calculators'!$C$27,IF('5.2 - Overview Calculators'!AZ28="True",'5.2 - Overview Calculators'!$C$28,IF('5.2 - Overview Calculators'!AZ29="True",'5.2 - Overview Calculators'!$C$29,"ERROR"))))</f>
        <v>86</v>
      </c>
      <c r="AX12" t="s" s="72">
        <f>IF('5.2 - Overview Calculators'!BA26="True",'5.2 - Overview Calculators'!$C$26,IF('5.2 - Overview Calculators'!BA27="True",'5.2 - Overview Calculators'!$C$27,IF('5.2 - Overview Calculators'!BA28="True",'5.2 - Overview Calculators'!$C$28,IF('5.2 - Overview Calculators'!BA29="True",'5.2 - Overview Calculators'!$C$29,"ERROR"))))</f>
        <v>83</v>
      </c>
      <c r="AY12" s="61"/>
      <c r="AZ12" s="52"/>
      <c r="BA12" s="67">
        <f>SUM(BC12,BE12,BG12,BI12,BK12,BM12,BO12,BQ12)</f>
        <v>49</v>
      </c>
      <c r="BB12" t="s" s="68">
        <f>'5.2 - Overview Calculators'!C26</f>
        <v>83</v>
      </c>
      <c r="BC12" s="69">
        <f>COUNTIF(B12:AX12,BB12)</f>
        <v>14</v>
      </c>
      <c r="BD12" t="s" s="68">
        <f>'5.2 - Overview Calculators'!C27</f>
        <v>84</v>
      </c>
      <c r="BE12" s="69">
        <f>COUNTIF(B12:AX12,BD12)</f>
        <v>15</v>
      </c>
      <c r="BF12" t="s" s="68">
        <f>'5.2 - Overview Calculators'!C28</f>
        <v>85</v>
      </c>
      <c r="BG12" s="69">
        <f>COUNTIF(B12:AX12,BF12)</f>
        <v>11</v>
      </c>
      <c r="BH12" t="s" s="68">
        <f>'5.2 - Overview Calculators'!C29</f>
        <v>86</v>
      </c>
      <c r="BI12" s="69">
        <f>COUNTIF(B12:AX12,BH12)</f>
        <v>9</v>
      </c>
      <c r="BJ12" s="52"/>
      <c r="BK12" s="52"/>
      <c r="BL12" s="52"/>
      <c r="BM12" s="52"/>
      <c r="BN12" s="52"/>
      <c r="BO12" s="52"/>
      <c r="BP12" s="52"/>
      <c r="BQ12" s="53"/>
    </row>
    <row r="13" ht="15.4" customHeight="1">
      <c r="A13" t="s" s="70">
        <f>'BASE DATA - Base Data (all avai'!A11</f>
        <v>87</v>
      </c>
      <c r="B13" t="s" s="71">
        <f>IF('5.2 - Overview Calculators'!E31="True",'5.2 - Overview Calculators'!$C$31,IF('5.2 - Overview Calculators'!E32="True",'5.2 - Overview Calculators'!$C$32,IF('5.2 - Overview Calculators'!E33="True",'5.2 - Overview Calculators'!$C$33,IF('5.2 - Overview Calculators'!E34="True",'5.2 - Overview Calculators'!$C$34,IF('5.2 - Overview Calculators'!E35="True",'5.2 - Overview Calculators'!$C$35,"ERROR")))))</f>
        <v>91</v>
      </c>
      <c r="C13" t="s" s="71">
        <f>IF('5.2 - Overview Calculators'!F31="True",'5.2 - Overview Calculators'!$C$31,IF('5.2 - Overview Calculators'!F32="True",'5.2 - Overview Calculators'!$C$32,IF('5.2 - Overview Calculators'!F33="True",'5.2 - Overview Calculators'!$C$33,IF('5.2 - Overview Calculators'!F34="True",'5.2 - Overview Calculators'!$C$34,IF('5.2 - Overview Calculators'!F35="True",'5.2 - Overview Calculators'!$C$35,"ERROR")))))</f>
        <v>92</v>
      </c>
      <c r="D13" t="s" s="71">
        <f>IF('5.2 - Overview Calculators'!G31="True",'5.2 - Overview Calculators'!$C$31,IF('5.2 - Overview Calculators'!G32="True",'5.2 - Overview Calculators'!$C$32,IF('5.2 - Overview Calculators'!G33="True",'5.2 - Overview Calculators'!$C$33,IF('5.2 - Overview Calculators'!G34="True",'5.2 - Overview Calculators'!$C$34,IF('5.2 - Overview Calculators'!G35="True",'5.2 - Overview Calculators'!$C$35,"ERROR")))))</f>
        <v>92</v>
      </c>
      <c r="E13" t="s" s="71">
        <f>IF('5.2 - Overview Calculators'!H31="True",'5.2 - Overview Calculators'!$C$31,IF('5.2 - Overview Calculators'!H32="True",'5.2 - Overview Calculators'!$C$32,IF('5.2 - Overview Calculators'!H33="True",'5.2 - Overview Calculators'!$C$33,IF('5.2 - Overview Calculators'!H34="True",'5.2 - Overview Calculators'!$C$34,IF('5.2 - Overview Calculators'!H35="True",'5.2 - Overview Calculators'!$C$35,"ERROR")))))</f>
        <v>92</v>
      </c>
      <c r="F13" t="s" s="71">
        <f>IF('5.2 - Overview Calculators'!I31="True",'5.2 - Overview Calculators'!$C$31,IF('5.2 - Overview Calculators'!I32="True",'5.2 - Overview Calculators'!$C$32,IF('5.2 - Overview Calculators'!I33="True",'5.2 - Overview Calculators'!$C$33,IF('5.2 - Overview Calculators'!I34="True",'5.2 - Overview Calculators'!$C$34,IF('5.2 - Overview Calculators'!I35="True",'5.2 - Overview Calculators'!$C$35,"ERROR")))))</f>
        <v>88</v>
      </c>
      <c r="G13" t="s" s="71">
        <f>IF('5.2 - Overview Calculators'!J31="True",'5.2 - Overview Calculators'!$C$31,IF('5.2 - Overview Calculators'!J32="True",'5.2 - Overview Calculators'!$C$32,IF('5.2 - Overview Calculators'!J33="True",'5.2 - Overview Calculators'!$C$33,IF('5.2 - Overview Calculators'!J34="True",'5.2 - Overview Calculators'!$C$34,IF('5.2 - Overview Calculators'!J35="True",'5.2 - Overview Calculators'!$C$35,"ERROR")))))</f>
        <v>92</v>
      </c>
      <c r="H13" t="s" s="71">
        <f>IF('5.2 - Overview Calculators'!K31="True",'5.2 - Overview Calculators'!$C$31,IF('5.2 - Overview Calculators'!K32="True",'5.2 - Overview Calculators'!$C$32,IF('5.2 - Overview Calculators'!K33="True",'5.2 - Overview Calculators'!$C$33,IF('5.2 - Overview Calculators'!K34="True",'5.2 - Overview Calculators'!$C$34,IF('5.2 - Overview Calculators'!K35="True",'5.2 - Overview Calculators'!$C$35,"ERROR")))))</f>
        <v>92</v>
      </c>
      <c r="I13" t="s" s="71">
        <f>IF('5.2 - Overview Calculators'!L31="True",'5.2 - Overview Calculators'!$C$31,IF('5.2 - Overview Calculators'!L32="True",'5.2 - Overview Calculators'!$C$32,IF('5.2 - Overview Calculators'!L33="True",'5.2 - Overview Calculators'!$C$33,IF('5.2 - Overview Calculators'!L34="True",'5.2 - Overview Calculators'!$C$34,IF('5.2 - Overview Calculators'!L35="True",'5.2 - Overview Calculators'!$C$35,"ERROR")))))</f>
        <v>88</v>
      </c>
      <c r="J13" t="s" s="71">
        <f>IF('5.2 - Overview Calculators'!M31="True",'5.2 - Overview Calculators'!$C$31,IF('5.2 - Overview Calculators'!M32="True",'5.2 - Overview Calculators'!$C$32,IF('5.2 - Overview Calculators'!M33="True",'5.2 - Overview Calculators'!$C$33,IF('5.2 - Overview Calculators'!M34="True",'5.2 - Overview Calculators'!$C$34,IF('5.2 - Overview Calculators'!M35="True",'5.2 - Overview Calculators'!$C$35,"ERROR")))))</f>
        <v>92</v>
      </c>
      <c r="K13" t="s" s="71">
        <f>IF('5.2 - Overview Calculators'!N31="True",'5.2 - Overview Calculators'!$C$31,IF('5.2 - Overview Calculators'!N32="True",'5.2 - Overview Calculators'!$C$32,IF('5.2 - Overview Calculators'!N33="True",'5.2 - Overview Calculators'!$C$33,IF('5.2 - Overview Calculators'!N34="True",'5.2 - Overview Calculators'!$C$34,IF('5.2 - Overview Calculators'!N35="True",'5.2 - Overview Calculators'!$C$35,"ERROR")))))</f>
        <v>92</v>
      </c>
      <c r="L13" t="s" s="71">
        <f>IF('5.2 - Overview Calculators'!O31="True",'5.2 - Overview Calculators'!$C$31,IF('5.2 - Overview Calculators'!O32="True",'5.2 - Overview Calculators'!$C$32,IF('5.2 - Overview Calculators'!O33="True",'5.2 - Overview Calculators'!$C$33,IF('5.2 - Overview Calculators'!O34="True",'5.2 - Overview Calculators'!$C$34,IF('5.2 - Overview Calculators'!O35="True",'5.2 - Overview Calculators'!$C$35,"ERROR")))))</f>
        <v>89</v>
      </c>
      <c r="M13" t="s" s="71">
        <f>IF('5.2 - Overview Calculators'!P31="True",'5.2 - Overview Calculators'!$C$31,IF('5.2 - Overview Calculators'!P32="True",'5.2 - Overview Calculators'!$C$32,IF('5.2 - Overview Calculators'!P33="True",'5.2 - Overview Calculators'!$C$33,IF('5.2 - Overview Calculators'!P34="True",'5.2 - Overview Calculators'!$C$34,IF('5.2 - Overview Calculators'!P35="True",'5.2 - Overview Calculators'!$C$35,"ERROR")))))</f>
        <v>92</v>
      </c>
      <c r="N13" t="s" s="71">
        <f>IF('5.2 - Overview Calculators'!Q31="True",'5.2 - Overview Calculators'!$C$31,IF('5.2 - Overview Calculators'!Q32="True",'5.2 - Overview Calculators'!$C$32,IF('5.2 - Overview Calculators'!Q33="True",'5.2 - Overview Calculators'!$C$33,IF('5.2 - Overview Calculators'!Q34="True",'5.2 - Overview Calculators'!$C$34,IF('5.2 - Overview Calculators'!Q35="True",'5.2 - Overview Calculators'!$C$35,"ERROR")))))</f>
        <v>89</v>
      </c>
      <c r="O13" t="s" s="71">
        <f>IF('5.2 - Overview Calculators'!R31="True",'5.2 - Overview Calculators'!$C$31,IF('5.2 - Overview Calculators'!R32="True",'5.2 - Overview Calculators'!$C$32,IF('5.2 - Overview Calculators'!R33="True",'5.2 - Overview Calculators'!$C$33,IF('5.2 - Overview Calculators'!R34="True",'5.2 - Overview Calculators'!$C$34,IF('5.2 - Overview Calculators'!R35="True",'5.2 - Overview Calculators'!$C$35,"ERROR")))))</f>
        <v>92</v>
      </c>
      <c r="P13" t="s" s="71">
        <f>IF('5.2 - Overview Calculators'!S31="True",'5.2 - Overview Calculators'!$C$31,IF('5.2 - Overview Calculators'!S32="True",'5.2 - Overview Calculators'!$C$32,IF('5.2 - Overview Calculators'!S33="True",'5.2 - Overview Calculators'!$C$33,IF('5.2 - Overview Calculators'!S34="True",'5.2 - Overview Calculators'!$C$34,IF('5.2 - Overview Calculators'!S35="True",'5.2 - Overview Calculators'!$C$35,"ERROR")))))</f>
        <v>89</v>
      </c>
      <c r="Q13" t="s" s="71">
        <f>IF('5.2 - Overview Calculators'!T31="True",'5.2 - Overview Calculators'!$C$31,IF('5.2 - Overview Calculators'!T32="True",'5.2 - Overview Calculators'!$C$32,IF('5.2 - Overview Calculators'!T33="True",'5.2 - Overview Calculators'!$C$33,IF('5.2 - Overview Calculators'!T34="True",'5.2 - Overview Calculators'!$C$34,IF('5.2 - Overview Calculators'!T35="True",'5.2 - Overview Calculators'!$C$35,"ERROR")))))</f>
        <v>92</v>
      </c>
      <c r="R13" t="s" s="71">
        <f>IF('5.2 - Overview Calculators'!U31="True",'5.2 - Overview Calculators'!$C$31,IF('5.2 - Overview Calculators'!U32="True",'5.2 - Overview Calculators'!$C$32,IF('5.2 - Overview Calculators'!U33="True",'5.2 - Overview Calculators'!$C$33,IF('5.2 - Overview Calculators'!U34="True",'5.2 - Overview Calculators'!$C$34,IF('5.2 - Overview Calculators'!U35="True",'5.2 - Overview Calculators'!$C$35,"ERROR")))))</f>
        <v>92</v>
      </c>
      <c r="S13" t="s" s="71">
        <f>IF('5.2 - Overview Calculators'!V31="True",'5.2 - Overview Calculators'!$C$31,IF('5.2 - Overview Calculators'!V32="True",'5.2 - Overview Calculators'!$C$32,IF('5.2 - Overview Calculators'!V33="True",'5.2 - Overview Calculators'!$C$33,IF('5.2 - Overview Calculators'!V34="True",'5.2 - Overview Calculators'!$C$34,IF('5.2 - Overview Calculators'!V35="True",'5.2 - Overview Calculators'!$C$35,"ERROR")))))</f>
        <v>88</v>
      </c>
      <c r="T13" t="s" s="71">
        <f>IF('5.2 - Overview Calculators'!W31="True",'5.2 - Overview Calculators'!$C$31,IF('5.2 - Overview Calculators'!W32="True",'5.2 - Overview Calculators'!$C$32,IF('5.2 - Overview Calculators'!W33="True",'5.2 - Overview Calculators'!$C$33,IF('5.2 - Overview Calculators'!W34="True",'5.2 - Overview Calculators'!$C$34,IF('5.2 - Overview Calculators'!W35="True",'5.2 - Overview Calculators'!$C$35,"ERROR")))))</f>
        <v>88</v>
      </c>
      <c r="U13" t="s" s="71">
        <f>IF('5.2 - Overview Calculators'!X31="True",'5.2 - Overview Calculators'!$C$31,IF('5.2 - Overview Calculators'!X32="True",'5.2 - Overview Calculators'!$C$32,IF('5.2 - Overview Calculators'!X33="True",'5.2 - Overview Calculators'!$C$33,IF('5.2 - Overview Calculators'!X34="True",'5.2 - Overview Calculators'!$C$34,IF('5.2 - Overview Calculators'!X35="True",'5.2 - Overview Calculators'!$C$35,"ERROR")))))</f>
        <v>92</v>
      </c>
      <c r="V13" t="s" s="71">
        <f>IF('5.2 - Overview Calculators'!Y31="True",'5.2 - Overview Calculators'!$C$31,IF('5.2 - Overview Calculators'!Y32="True",'5.2 - Overview Calculators'!$C$32,IF('5.2 - Overview Calculators'!Y33="True",'5.2 - Overview Calculators'!$C$33,IF('5.2 - Overview Calculators'!Y34="True",'5.2 - Overview Calculators'!$C$34,IF('5.2 - Overview Calculators'!Y35="True",'5.2 - Overview Calculators'!$C$35,"ERROR")))))</f>
        <v>89</v>
      </c>
      <c r="W13" t="s" s="71">
        <f>IF('5.2 - Overview Calculators'!Z31="True",'5.2 - Overview Calculators'!$C$31,IF('5.2 - Overview Calculators'!Z32="True",'5.2 - Overview Calculators'!$C$32,IF('5.2 - Overview Calculators'!Z33="True",'5.2 - Overview Calculators'!$C$33,IF('5.2 - Overview Calculators'!Z34="True",'5.2 - Overview Calculators'!$C$34,IF('5.2 - Overview Calculators'!Z35="True",'5.2 - Overview Calculators'!$C$35,"ERROR")))))</f>
        <v>88</v>
      </c>
      <c r="X13" t="s" s="71">
        <f>IF('5.2 - Overview Calculators'!AA31="True",'5.2 - Overview Calculators'!$C$31,IF('5.2 - Overview Calculators'!AA32="True",'5.2 - Overview Calculators'!$C$32,IF('5.2 - Overview Calculators'!AA33="True",'5.2 - Overview Calculators'!$C$33,IF('5.2 - Overview Calculators'!AA34="True",'5.2 - Overview Calculators'!$C$34,IF('5.2 - Overview Calculators'!AA35="True",'5.2 - Overview Calculators'!$C$35,"ERROR")))))</f>
        <v>92</v>
      </c>
      <c r="Y13" t="s" s="71">
        <f>IF('5.2 - Overview Calculators'!AB31="True",'5.2 - Overview Calculators'!$C$31,IF('5.2 - Overview Calculators'!AB32="True",'5.2 - Overview Calculators'!$C$32,IF('5.2 - Overview Calculators'!AB33="True",'5.2 - Overview Calculators'!$C$33,IF('5.2 - Overview Calculators'!AB34="True",'5.2 - Overview Calculators'!$C$34,IF('5.2 - Overview Calculators'!AB35="True",'5.2 - Overview Calculators'!$C$35,"ERROR")))))</f>
        <v>89</v>
      </c>
      <c r="Z13" t="s" s="71">
        <f>IF('5.2 - Overview Calculators'!AC31="True",'5.2 - Overview Calculators'!$C$31,IF('5.2 - Overview Calculators'!AC32="True",'5.2 - Overview Calculators'!$C$32,IF('5.2 - Overview Calculators'!AC33="True",'5.2 - Overview Calculators'!$C$33,IF('5.2 - Overview Calculators'!AC34="True",'5.2 - Overview Calculators'!$C$34,IF('5.2 - Overview Calculators'!AC35="True",'5.2 - Overview Calculators'!$C$35,"ERROR")))))</f>
        <v>89</v>
      </c>
      <c r="AA13" t="s" s="71">
        <f>IF('5.2 - Overview Calculators'!AD31="True",'5.2 - Overview Calculators'!$C$31,IF('5.2 - Overview Calculators'!AD32="True",'5.2 - Overview Calculators'!$C$32,IF('5.2 - Overview Calculators'!AD33="True",'5.2 - Overview Calculators'!$C$33,IF('5.2 - Overview Calculators'!AD34="True",'5.2 - Overview Calculators'!$C$34,IF('5.2 - Overview Calculators'!AD35="True",'5.2 - Overview Calculators'!$C$35,"ERROR")))))</f>
        <v>91</v>
      </c>
      <c r="AB13" t="s" s="71">
        <f>IF('5.2 - Overview Calculators'!AE31="True",'5.2 - Overview Calculators'!$C$31,IF('5.2 - Overview Calculators'!AE32="True",'5.2 - Overview Calculators'!$C$32,IF('5.2 - Overview Calculators'!AE33="True",'5.2 - Overview Calculators'!$C$33,IF('5.2 - Overview Calculators'!AE34="True",'5.2 - Overview Calculators'!$C$34,IF('5.2 - Overview Calculators'!AE35="True",'5.2 - Overview Calculators'!$C$35,"ERROR")))))</f>
        <v>88</v>
      </c>
      <c r="AC13" t="s" s="71">
        <f>IF('5.2 - Overview Calculators'!AF31="True",'5.2 - Overview Calculators'!$C$31,IF('5.2 - Overview Calculators'!AF32="True",'5.2 - Overview Calculators'!$C$32,IF('5.2 - Overview Calculators'!AF33="True",'5.2 - Overview Calculators'!$C$33,IF('5.2 - Overview Calculators'!AF34="True",'5.2 - Overview Calculators'!$C$34,IF('5.2 - Overview Calculators'!AF35="True",'5.2 - Overview Calculators'!$C$35,"ERROR")))))</f>
        <v>89</v>
      </c>
      <c r="AD13" t="s" s="71">
        <f>IF('5.2 - Overview Calculators'!AG31="True",'5.2 - Overview Calculators'!$C$31,IF('5.2 - Overview Calculators'!AG32="True",'5.2 - Overview Calculators'!$C$32,IF('5.2 - Overview Calculators'!AG33="True",'5.2 - Overview Calculators'!$C$33,IF('5.2 - Overview Calculators'!AG34="True",'5.2 - Overview Calculators'!$C$34,IF('5.2 - Overview Calculators'!AG35="True",'5.2 - Overview Calculators'!$C$35,"ERROR")))))</f>
        <v>89</v>
      </c>
      <c r="AE13" t="s" s="71">
        <f>IF('5.2 - Overview Calculators'!AH31="True",'5.2 - Overview Calculators'!$C$31,IF('5.2 - Overview Calculators'!AH32="True",'5.2 - Overview Calculators'!$C$32,IF('5.2 - Overview Calculators'!AH33="True",'5.2 - Overview Calculators'!$C$33,IF('5.2 - Overview Calculators'!AH34="True",'5.2 - Overview Calculators'!$C$34,IF('5.2 - Overview Calculators'!AH35="True",'5.2 - Overview Calculators'!$C$35,"ERROR")))))</f>
        <v>88</v>
      </c>
      <c r="AF13" t="s" s="71">
        <f>IF('5.2 - Overview Calculators'!AI31="True",'5.2 - Overview Calculators'!$C$31,IF('5.2 - Overview Calculators'!AI32="True",'5.2 - Overview Calculators'!$C$32,IF('5.2 - Overview Calculators'!AI33="True",'5.2 - Overview Calculators'!$C$33,IF('5.2 - Overview Calculators'!AI34="True",'5.2 - Overview Calculators'!$C$34,IF('5.2 - Overview Calculators'!AI35="True",'5.2 - Overview Calculators'!$C$35,"ERROR")))))</f>
        <v>89</v>
      </c>
      <c r="AG13" t="s" s="71">
        <f>IF('5.2 - Overview Calculators'!AJ31="True",'5.2 - Overview Calculators'!$C$31,IF('5.2 - Overview Calculators'!AJ32="True",'5.2 - Overview Calculators'!$C$32,IF('5.2 - Overview Calculators'!AJ33="True",'5.2 - Overview Calculators'!$C$33,IF('5.2 - Overview Calculators'!AJ34="True",'5.2 - Overview Calculators'!$C$34,IF('5.2 - Overview Calculators'!AJ35="True",'5.2 - Overview Calculators'!$C$35,"ERROR")))))</f>
        <v>91</v>
      </c>
      <c r="AH13" t="s" s="71">
        <f>IF('5.2 - Overview Calculators'!AK31="True",'5.2 - Overview Calculators'!$C$31,IF('5.2 - Overview Calculators'!AK32="True",'5.2 - Overview Calculators'!$C$32,IF('5.2 - Overview Calculators'!AK33="True",'5.2 - Overview Calculators'!$C$33,IF('5.2 - Overview Calculators'!AK34="True",'5.2 - Overview Calculators'!$C$34,IF('5.2 - Overview Calculators'!AK35="True",'5.2 - Overview Calculators'!$C$35,"ERROR")))))</f>
        <v>92</v>
      </c>
      <c r="AI13" t="s" s="71">
        <f>IF('5.2 - Overview Calculators'!AL31="True",'5.2 - Overview Calculators'!$C$31,IF('5.2 - Overview Calculators'!AL32="True",'5.2 - Overview Calculators'!$C$32,IF('5.2 - Overview Calculators'!AL33="True",'5.2 - Overview Calculators'!$C$33,IF('5.2 - Overview Calculators'!AL34="True",'5.2 - Overview Calculators'!$C$34,IF('5.2 - Overview Calculators'!AL35="True",'5.2 - Overview Calculators'!$C$35,"ERROR")))))</f>
        <v>89</v>
      </c>
      <c r="AJ13" t="s" s="71">
        <f>IF('5.2 - Overview Calculators'!AM31="True",'5.2 - Overview Calculators'!$C$31,IF('5.2 - Overview Calculators'!AM32="True",'5.2 - Overview Calculators'!$C$32,IF('5.2 - Overview Calculators'!AM33="True",'5.2 - Overview Calculators'!$C$33,IF('5.2 - Overview Calculators'!AM34="True",'5.2 - Overview Calculators'!$C$34,IF('5.2 - Overview Calculators'!AM35="True",'5.2 - Overview Calculators'!$C$35,"ERROR")))))</f>
        <v>92</v>
      </c>
      <c r="AK13" t="s" s="71">
        <f>IF('5.2 - Overview Calculators'!AN31="True",'5.2 - Overview Calculators'!$C$31,IF('5.2 - Overview Calculators'!AN32="True",'5.2 - Overview Calculators'!$C$32,IF('5.2 - Overview Calculators'!AN33="True",'5.2 - Overview Calculators'!$C$33,IF('5.2 - Overview Calculators'!AN34="True",'5.2 - Overview Calculators'!$C$34,IF('5.2 - Overview Calculators'!AN35="True",'5.2 - Overview Calculators'!$C$35,"ERROR")))))</f>
        <v>92</v>
      </c>
      <c r="AL13" t="s" s="71">
        <f>IF('5.2 - Overview Calculators'!AO31="True",'5.2 - Overview Calculators'!$C$31,IF('5.2 - Overview Calculators'!AO32="True",'5.2 - Overview Calculators'!$C$32,IF('5.2 - Overview Calculators'!AO33="True",'5.2 - Overview Calculators'!$C$33,IF('5.2 - Overview Calculators'!AO34="True",'5.2 - Overview Calculators'!$C$34,IF('5.2 - Overview Calculators'!AO35="True",'5.2 - Overview Calculators'!$C$35,"ERROR")))))</f>
        <v>92</v>
      </c>
      <c r="AM13" t="s" s="71">
        <f>IF('5.2 - Overview Calculators'!AP31="True",'5.2 - Overview Calculators'!$C$31,IF('5.2 - Overview Calculators'!AP32="True",'5.2 - Overview Calculators'!$C$32,IF('5.2 - Overview Calculators'!AP33="True",'5.2 - Overview Calculators'!$C$33,IF('5.2 - Overview Calculators'!AP34="True",'5.2 - Overview Calculators'!$C$34,IF('5.2 - Overview Calculators'!AP35="True",'5.2 - Overview Calculators'!$C$35,"ERROR")))))</f>
        <v>92</v>
      </c>
      <c r="AN13" t="s" s="71">
        <f>IF('5.2 - Overview Calculators'!AQ31="True",'5.2 - Overview Calculators'!$C$31,IF('5.2 - Overview Calculators'!AQ32="True",'5.2 - Overview Calculators'!$C$32,IF('5.2 - Overview Calculators'!AQ33="True",'5.2 - Overview Calculators'!$C$33,IF('5.2 - Overview Calculators'!AQ34="True",'5.2 - Overview Calculators'!$C$34,IF('5.2 - Overview Calculators'!AQ35="True",'5.2 - Overview Calculators'!$C$35,"ERROR")))))</f>
        <v>89</v>
      </c>
      <c r="AO13" t="s" s="71">
        <f>IF('5.2 - Overview Calculators'!AR31="True",'5.2 - Overview Calculators'!$C$31,IF('5.2 - Overview Calculators'!AR32="True",'5.2 - Overview Calculators'!$C$32,IF('5.2 - Overview Calculators'!AR33="True",'5.2 - Overview Calculators'!$C$33,IF('5.2 - Overview Calculators'!AR34="True",'5.2 - Overview Calculators'!$C$34,IF('5.2 - Overview Calculators'!AR35="True",'5.2 - Overview Calculators'!$C$35,"ERROR")))))</f>
        <v>89</v>
      </c>
      <c r="AP13" t="s" s="71">
        <f>IF('5.2 - Overview Calculators'!AS31="True",'5.2 - Overview Calculators'!$C$31,IF('5.2 - Overview Calculators'!AS32="True",'5.2 - Overview Calculators'!$C$32,IF('5.2 - Overview Calculators'!AS33="True",'5.2 - Overview Calculators'!$C$33,IF('5.2 - Overview Calculators'!AS34="True",'5.2 - Overview Calculators'!$C$34,IF('5.2 - Overview Calculators'!AS35="True",'5.2 - Overview Calculators'!$C$35,"ERROR")))))</f>
        <v>92</v>
      </c>
      <c r="AQ13" t="s" s="71">
        <f>IF('5.2 - Overview Calculators'!AT31="True",'5.2 - Overview Calculators'!$C$31,IF('5.2 - Overview Calculators'!AT32="True",'5.2 - Overview Calculators'!$C$32,IF('5.2 - Overview Calculators'!AT33="True",'5.2 - Overview Calculators'!$C$33,IF('5.2 - Overview Calculators'!AT34="True",'5.2 - Overview Calculators'!$C$34,IF('5.2 - Overview Calculators'!AT35="True",'5.2 - Overview Calculators'!$C$35,"ERROR")))))</f>
        <v>91</v>
      </c>
      <c r="AR13" t="s" s="71">
        <f>IF('5.2 - Overview Calculators'!AU31="True",'5.2 - Overview Calculators'!$C$31,IF('5.2 - Overview Calculators'!AU32="True",'5.2 - Overview Calculators'!$C$32,IF('5.2 - Overview Calculators'!AU33="True",'5.2 - Overview Calculators'!$C$33,IF('5.2 - Overview Calculators'!AU34="True",'5.2 - Overview Calculators'!$C$34,IF('5.2 - Overview Calculators'!AU35="True",'5.2 - Overview Calculators'!$C$35,"ERROR")))))</f>
        <v>89</v>
      </c>
      <c r="AS13" t="s" s="71">
        <f>IF('5.2 - Overview Calculators'!AV31="True",'5.2 - Overview Calculators'!$C$31,IF('5.2 - Overview Calculators'!AV32="True",'5.2 - Overview Calculators'!$C$32,IF('5.2 - Overview Calculators'!AV33="True",'5.2 - Overview Calculators'!$C$33,IF('5.2 - Overview Calculators'!AV34="True",'5.2 - Overview Calculators'!$C$34,IF('5.2 - Overview Calculators'!AV35="True",'5.2 - Overview Calculators'!$C$35,"ERROR")))))</f>
        <v>92</v>
      </c>
      <c r="AT13" t="s" s="71">
        <f>IF('5.2 - Overview Calculators'!AW31="True",'5.2 - Overview Calculators'!$C$31,IF('5.2 - Overview Calculators'!AW32="True",'5.2 - Overview Calculators'!$C$32,IF('5.2 - Overview Calculators'!AW33="True",'5.2 - Overview Calculators'!$C$33,IF('5.2 - Overview Calculators'!AW34="True",'5.2 - Overview Calculators'!$C$34,IF('5.2 - Overview Calculators'!AW35="True",'5.2 - Overview Calculators'!$C$35,"ERROR")))))</f>
        <v>91</v>
      </c>
      <c r="AU13" t="s" s="71">
        <f>IF('5.2 - Overview Calculators'!AX31="True",'5.2 - Overview Calculators'!$C$31,IF('5.2 - Overview Calculators'!AX32="True",'5.2 - Overview Calculators'!$C$32,IF('5.2 - Overview Calculators'!AX33="True",'5.2 - Overview Calculators'!$C$33,IF('5.2 - Overview Calculators'!AX34="True",'5.2 - Overview Calculators'!$C$34,IF('5.2 - Overview Calculators'!AX35="True",'5.2 - Overview Calculators'!$C$35,"ERROR")))))</f>
        <v>88</v>
      </c>
      <c r="AV13" t="s" s="71">
        <f>IF('5.2 - Overview Calculators'!AY31="True",'5.2 - Overview Calculators'!$C$31,IF('5.2 - Overview Calculators'!AY32="True",'5.2 - Overview Calculators'!$C$32,IF('5.2 - Overview Calculators'!AY33="True",'5.2 - Overview Calculators'!$C$33,IF('5.2 - Overview Calculators'!AY34="True",'5.2 - Overview Calculators'!$C$34,IF('5.2 - Overview Calculators'!AY35="True",'5.2 - Overview Calculators'!$C$35,"ERROR")))))</f>
        <v>89</v>
      </c>
      <c r="AW13" t="s" s="71">
        <f>IF('5.2 - Overview Calculators'!AZ31="True",'5.2 - Overview Calculators'!$C$31,IF('5.2 - Overview Calculators'!AZ32="True",'5.2 - Overview Calculators'!$C$32,IF('5.2 - Overview Calculators'!AZ33="True",'5.2 - Overview Calculators'!$C$33,IF('5.2 - Overview Calculators'!AZ34="True",'5.2 - Overview Calculators'!$C$34,IF('5.2 - Overview Calculators'!AZ35="True",'5.2 - Overview Calculators'!$C$35,"ERROR")))))</f>
        <v>91</v>
      </c>
      <c r="AX13" t="s" s="72">
        <f>IF('5.2 - Overview Calculators'!BA31="True",'5.2 - Overview Calculators'!$C$31,IF('5.2 - Overview Calculators'!BA32="True",'5.2 - Overview Calculators'!$C$32,IF('5.2 - Overview Calculators'!BA33="True",'5.2 - Overview Calculators'!$C$33,IF('5.2 - Overview Calculators'!BA34="True",'5.2 - Overview Calculators'!$C$34,IF('5.2 - Overview Calculators'!BA35="True",'5.2 - Overview Calculators'!$C$35,"ERROR")))))</f>
        <v>88</v>
      </c>
      <c r="AY13" s="61"/>
      <c r="AZ13" s="52"/>
      <c r="BA13" s="67">
        <f>SUM(BC13,BE13,BG13,BI13,BK13,BM13,BO13,BQ13)</f>
        <v>49</v>
      </c>
      <c r="BB13" t="s" s="68">
        <f>'5.2 - Overview Calculators'!C31</f>
        <v>88</v>
      </c>
      <c r="BC13" s="69">
        <f>COUNTIF(B13:AX13,BB13)</f>
        <v>9</v>
      </c>
      <c r="BD13" t="s" s="68">
        <f>'5.2 - Overview Calculators'!C32</f>
        <v>89</v>
      </c>
      <c r="BE13" s="69">
        <f>COUNTIF(B13:AX13,BD13)</f>
        <v>14</v>
      </c>
      <c r="BF13" t="s" s="68">
        <f>'5.2 - Overview Calculators'!C33</f>
        <v>90</v>
      </c>
      <c r="BG13" s="69">
        <f>COUNTIF(B13:AX13,BF13)</f>
        <v>0</v>
      </c>
      <c r="BH13" t="s" s="68">
        <f>'5.2 - Overview Calculators'!C34</f>
        <v>91</v>
      </c>
      <c r="BI13" s="69">
        <f>COUNTIF(B13:AX13,BH13)</f>
        <v>6</v>
      </c>
      <c r="BJ13" t="s" s="68">
        <f>'5.2 - Overview Calculators'!C35</f>
        <v>92</v>
      </c>
      <c r="BK13" s="69">
        <f>COUNTIF(B13:AX13,BJ13)</f>
        <v>20</v>
      </c>
      <c r="BL13" s="52"/>
      <c r="BM13" s="52"/>
      <c r="BN13" s="52"/>
      <c r="BO13" s="52"/>
      <c r="BP13" s="52"/>
      <c r="BQ13" s="53"/>
    </row>
    <row r="14" ht="15.4" customHeight="1">
      <c r="A14" t="s" s="70">
        <f>'BASE DATA - Base Data (all avai'!A12</f>
        <v>93</v>
      </c>
      <c r="B14" t="s" s="71">
        <f>IF('5.2 - Overview Calculators'!E47="True",'5.2 - Overview Calculators'!$C$47,IF('5.2 - Overview Calculators'!E48="True",'5.2 - Overview Calculators'!$C$48,IF('5.2 - Overview Calculators'!E49="True",'5.2 - Overview Calculators'!$C$49,IF('5.2 - Overview Calculators'!E50="True",'5.2 - Overview Calculators'!$C$50,IF('5.2 - Overview Calculators'!E51="True",'5.2 - Overview Calculators'!$C$51,"ERROR")))))</f>
        <v>94</v>
      </c>
      <c r="C14" t="s" s="71">
        <f>IF('5.2 - Overview Calculators'!F47="True",'5.2 - Overview Calculators'!$C$47,IF('5.2 - Overview Calculators'!F48="True",'5.2 - Overview Calculators'!$C$48,IF('5.2 - Overview Calculators'!F49="True",'5.2 - Overview Calculators'!$C$49,IF('5.2 - Overview Calculators'!F50="True",'5.2 - Overview Calculators'!$C$50,IF('5.2 - Overview Calculators'!F51="True",'5.2 - Overview Calculators'!$C$51,"ERROR")))))</f>
        <v>95</v>
      </c>
      <c r="D14" t="s" s="71">
        <f>IF('5.2 - Overview Calculators'!G47="True",'5.2 - Overview Calculators'!$C$47,IF('5.2 - Overview Calculators'!G48="True",'5.2 - Overview Calculators'!$C$48,IF('5.2 - Overview Calculators'!G49="True",'5.2 - Overview Calculators'!$C$49,IF('5.2 - Overview Calculators'!G50="True",'5.2 - Overview Calculators'!$C$50,IF('5.2 - Overview Calculators'!G51="True",'5.2 - Overview Calculators'!$C$51,"ERROR")))))</f>
        <v>95</v>
      </c>
      <c r="E14" t="s" s="71">
        <f>IF('5.2 - Overview Calculators'!H47="True",'5.2 - Overview Calculators'!$C$47,IF('5.2 - Overview Calculators'!H48="True",'5.2 - Overview Calculators'!$C$48,IF('5.2 - Overview Calculators'!H49="True",'5.2 - Overview Calculators'!$C$49,IF('5.2 - Overview Calculators'!H50="True",'5.2 - Overview Calculators'!$C$50,IF('5.2 - Overview Calculators'!H51="True",'5.2 - Overview Calculators'!$C$51,"ERROR")))))</f>
        <v>95</v>
      </c>
      <c r="F14" t="s" s="71">
        <f>IF('5.2 - Overview Calculators'!I47="True",'5.2 - Overview Calculators'!$C$47,IF('5.2 - Overview Calculators'!I48="True",'5.2 - Overview Calculators'!$C$48,IF('5.2 - Overview Calculators'!I49="True",'5.2 - Overview Calculators'!$C$49,IF('5.2 - Overview Calculators'!I50="True",'5.2 - Overview Calculators'!$C$50,IF('5.2 - Overview Calculators'!I51="True",'5.2 - Overview Calculators'!$C$51,"ERROR")))))</f>
        <v>98</v>
      </c>
      <c r="G14" t="s" s="71">
        <f>IF('5.2 - Overview Calculators'!J47="True",'5.2 - Overview Calculators'!$C$47,IF('5.2 - Overview Calculators'!J48="True",'5.2 - Overview Calculators'!$C$48,IF('5.2 - Overview Calculators'!J49="True",'5.2 - Overview Calculators'!$C$49,IF('5.2 - Overview Calculators'!J50="True",'5.2 - Overview Calculators'!$C$50,IF('5.2 - Overview Calculators'!J51="True",'5.2 - Overview Calculators'!$C$51,"ERROR")))))</f>
        <v>96</v>
      </c>
      <c r="H14" t="s" s="71">
        <f>IF('5.2 - Overview Calculators'!K47="True",'5.2 - Overview Calculators'!$C$47,IF('5.2 - Overview Calculators'!K48="True",'5.2 - Overview Calculators'!$C$48,IF('5.2 - Overview Calculators'!K49="True",'5.2 - Overview Calculators'!$C$49,IF('5.2 - Overview Calculators'!K50="True",'5.2 - Overview Calculators'!$C$50,IF('5.2 - Overview Calculators'!K51="True",'5.2 - Overview Calculators'!$C$51,"ERROR")))))</f>
        <v>98</v>
      </c>
      <c r="I14" t="s" s="71">
        <f>IF('5.2 - Overview Calculators'!L47="True",'5.2 - Overview Calculators'!$C$47,IF('5.2 - Overview Calculators'!L48="True",'5.2 - Overview Calculators'!$C$48,IF('5.2 - Overview Calculators'!L49="True",'5.2 - Overview Calculators'!$C$49,IF('5.2 - Overview Calculators'!L50="True",'5.2 - Overview Calculators'!$C$50,IF('5.2 - Overview Calculators'!L51="True",'5.2 - Overview Calculators'!$C$51,"ERROR")))))</f>
        <v>98</v>
      </c>
      <c r="J14" t="s" s="71">
        <f>IF('5.2 - Overview Calculators'!M47="True",'5.2 - Overview Calculators'!$C$47,IF('5.2 - Overview Calculators'!M48="True",'5.2 - Overview Calculators'!$C$48,IF('5.2 - Overview Calculators'!M49="True",'5.2 - Overview Calculators'!$C$49,IF('5.2 - Overview Calculators'!M50="True",'5.2 - Overview Calculators'!$C$50,IF('5.2 - Overview Calculators'!M51="True",'5.2 - Overview Calculators'!$C$51,"ERROR")))))</f>
        <v>94</v>
      </c>
      <c r="K14" t="s" s="71">
        <f>IF('5.2 - Overview Calculators'!N47="True",'5.2 - Overview Calculators'!$C$47,IF('5.2 - Overview Calculators'!N48="True",'5.2 - Overview Calculators'!$C$48,IF('5.2 - Overview Calculators'!N49="True",'5.2 - Overview Calculators'!$C$49,IF('5.2 - Overview Calculators'!N50="True",'5.2 - Overview Calculators'!$C$50,IF('5.2 - Overview Calculators'!N51="True",'5.2 - Overview Calculators'!$C$51,"ERROR")))))</f>
        <v>98</v>
      </c>
      <c r="L14" t="s" s="71">
        <f>IF('5.2 - Overview Calculators'!O47="True",'5.2 - Overview Calculators'!$C$47,IF('5.2 - Overview Calculators'!O48="True",'5.2 - Overview Calculators'!$C$48,IF('5.2 - Overview Calculators'!O49="True",'5.2 - Overview Calculators'!$C$49,IF('5.2 - Overview Calculators'!O50="True",'5.2 - Overview Calculators'!$C$50,IF('5.2 - Overview Calculators'!O51="True",'5.2 - Overview Calculators'!$C$51,"ERROR")))))</f>
        <v>98</v>
      </c>
      <c r="M14" t="s" s="71">
        <f>IF('5.2 - Overview Calculators'!P47="True",'5.2 - Overview Calculators'!$C$47,IF('5.2 - Overview Calculators'!P48="True",'5.2 - Overview Calculators'!$C$48,IF('5.2 - Overview Calculators'!P49="True",'5.2 - Overview Calculators'!$C$49,IF('5.2 - Overview Calculators'!P50="True",'5.2 - Overview Calculators'!$C$50,IF('5.2 - Overview Calculators'!P51="True",'5.2 - Overview Calculators'!$C$51,"ERROR")))))</f>
        <v>98</v>
      </c>
      <c r="N14" t="s" s="71">
        <f>IF('5.2 - Overview Calculators'!Q47="True",'5.2 - Overview Calculators'!$C$47,IF('5.2 - Overview Calculators'!Q48="True",'5.2 - Overview Calculators'!$C$48,IF('5.2 - Overview Calculators'!Q49="True",'5.2 - Overview Calculators'!$C$49,IF('5.2 - Overview Calculators'!Q50="True",'5.2 - Overview Calculators'!$C$50,IF('5.2 - Overview Calculators'!Q51="True",'5.2 - Overview Calculators'!$C$51,"ERROR")))))</f>
        <v>95</v>
      </c>
      <c r="O14" t="s" s="71">
        <f>IF('5.2 - Overview Calculators'!R47="True",'5.2 - Overview Calculators'!$C$47,IF('5.2 - Overview Calculators'!R48="True",'5.2 - Overview Calculators'!$C$48,IF('5.2 - Overview Calculators'!R49="True",'5.2 - Overview Calculators'!$C$49,IF('5.2 - Overview Calculators'!R50="True",'5.2 - Overview Calculators'!$C$50,IF('5.2 - Overview Calculators'!R51="True",'5.2 - Overview Calculators'!$C$51,"ERROR")))))</f>
        <v>96</v>
      </c>
      <c r="P14" t="s" s="71">
        <f>IF('5.2 - Overview Calculators'!S47="True",'5.2 - Overview Calculators'!$C$47,IF('5.2 - Overview Calculators'!S48="True",'5.2 - Overview Calculators'!$C$48,IF('5.2 - Overview Calculators'!S49="True",'5.2 - Overview Calculators'!$C$49,IF('5.2 - Overview Calculators'!S50="True",'5.2 - Overview Calculators'!$C$50,IF('5.2 - Overview Calculators'!S51="True",'5.2 - Overview Calculators'!$C$51,"ERROR")))))</f>
        <v>98</v>
      </c>
      <c r="Q14" t="s" s="71">
        <f>IF('5.2 - Overview Calculators'!T47="True",'5.2 - Overview Calculators'!$C$47,IF('5.2 - Overview Calculators'!T48="True",'5.2 - Overview Calculators'!$C$48,IF('5.2 - Overview Calculators'!T49="True",'5.2 - Overview Calculators'!$C$49,IF('5.2 - Overview Calculators'!T50="True",'5.2 - Overview Calculators'!$C$50,IF('5.2 - Overview Calculators'!T51="True",'5.2 - Overview Calculators'!$C$51,"ERROR")))))</f>
        <v>97</v>
      </c>
      <c r="R14" t="s" s="71">
        <f>IF('5.2 - Overview Calculators'!U47="True",'5.2 - Overview Calculators'!$C$47,IF('5.2 - Overview Calculators'!U48="True",'5.2 - Overview Calculators'!$C$48,IF('5.2 - Overview Calculators'!U49="True",'5.2 - Overview Calculators'!$C$49,IF('5.2 - Overview Calculators'!U50="True",'5.2 - Overview Calculators'!$C$50,IF('5.2 - Overview Calculators'!U51="True",'5.2 - Overview Calculators'!$C$51,"ERROR")))))</f>
        <v>94</v>
      </c>
      <c r="S14" t="s" s="71">
        <f>IF('5.2 - Overview Calculators'!V47="True",'5.2 - Overview Calculators'!$C$47,IF('5.2 - Overview Calculators'!V48="True",'5.2 - Overview Calculators'!$C$48,IF('5.2 - Overview Calculators'!V49="True",'5.2 - Overview Calculators'!$C$49,IF('5.2 - Overview Calculators'!V50="True",'5.2 - Overview Calculators'!$C$50,IF('5.2 - Overview Calculators'!V51="True",'5.2 - Overview Calculators'!$C$51,"ERROR")))))</f>
        <v>96</v>
      </c>
      <c r="T14" t="s" s="71">
        <f>IF('5.2 - Overview Calculators'!W47="True",'5.2 - Overview Calculators'!$C$47,IF('5.2 - Overview Calculators'!W48="True",'5.2 - Overview Calculators'!$C$48,IF('5.2 - Overview Calculators'!W49="True",'5.2 - Overview Calculators'!$C$49,IF('5.2 - Overview Calculators'!W50="True",'5.2 - Overview Calculators'!$C$50,IF('5.2 - Overview Calculators'!W51="True",'5.2 - Overview Calculators'!$C$51,"ERROR")))))</f>
        <v>96</v>
      </c>
      <c r="U14" t="s" s="71">
        <f>IF('5.2 - Overview Calculators'!X47="True",'5.2 - Overview Calculators'!$C$47,IF('5.2 - Overview Calculators'!X48="True",'5.2 - Overview Calculators'!$C$48,IF('5.2 - Overview Calculators'!X49="True",'5.2 - Overview Calculators'!$C$49,IF('5.2 - Overview Calculators'!X50="True",'5.2 - Overview Calculators'!$C$50,IF('5.2 - Overview Calculators'!X51="True",'5.2 - Overview Calculators'!$C$51,"ERROR")))))</f>
        <v>98</v>
      </c>
      <c r="V14" t="s" s="71">
        <f>IF('5.2 - Overview Calculators'!Y47="True",'5.2 - Overview Calculators'!$C$47,IF('5.2 - Overview Calculators'!Y48="True",'5.2 - Overview Calculators'!$C$48,IF('5.2 - Overview Calculators'!Y49="True",'5.2 - Overview Calculators'!$C$49,IF('5.2 - Overview Calculators'!Y50="True",'5.2 - Overview Calculators'!$C$50,IF('5.2 - Overview Calculators'!Y51="True",'5.2 - Overview Calculators'!$C$51,"ERROR")))))</f>
        <v>96</v>
      </c>
      <c r="W14" t="s" s="71">
        <f>IF('5.2 - Overview Calculators'!Z47="True",'5.2 - Overview Calculators'!$C$47,IF('5.2 - Overview Calculators'!Z48="True",'5.2 - Overview Calculators'!$C$48,IF('5.2 - Overview Calculators'!Z49="True",'5.2 - Overview Calculators'!$C$49,IF('5.2 - Overview Calculators'!Z50="True",'5.2 - Overview Calculators'!$C$50,IF('5.2 - Overview Calculators'!Z51="True",'5.2 - Overview Calculators'!$C$51,"ERROR")))))</f>
        <v>98</v>
      </c>
      <c r="X14" t="s" s="71">
        <f>IF('5.2 - Overview Calculators'!AA47="True",'5.2 - Overview Calculators'!$C$47,IF('5.2 - Overview Calculators'!AA48="True",'5.2 - Overview Calculators'!$C$48,IF('5.2 - Overview Calculators'!AA49="True",'5.2 - Overview Calculators'!$C$49,IF('5.2 - Overview Calculators'!AA50="True",'5.2 - Overview Calculators'!$C$50,IF('5.2 - Overview Calculators'!AA51="True",'5.2 - Overview Calculators'!$C$51,"ERROR")))))</f>
        <v>98</v>
      </c>
      <c r="Y14" t="s" s="71">
        <f>IF('5.2 - Overview Calculators'!AB47="True",'5.2 - Overview Calculators'!$C$47,IF('5.2 - Overview Calculators'!AB48="True",'5.2 - Overview Calculators'!$C$48,IF('5.2 - Overview Calculators'!AB49="True",'5.2 - Overview Calculators'!$C$49,IF('5.2 - Overview Calculators'!AB50="True",'5.2 - Overview Calculators'!$C$50,IF('5.2 - Overview Calculators'!AB51="True",'5.2 - Overview Calculators'!$C$51,"ERROR")))))</f>
        <v>96</v>
      </c>
      <c r="Z14" t="s" s="71">
        <f>IF('5.2 - Overview Calculators'!AC47="True",'5.2 - Overview Calculators'!$C$47,IF('5.2 - Overview Calculators'!AC48="True",'5.2 - Overview Calculators'!$C$48,IF('5.2 - Overview Calculators'!AC49="True",'5.2 - Overview Calculators'!$C$49,IF('5.2 - Overview Calculators'!AC50="True",'5.2 - Overview Calculators'!$C$50,IF('5.2 - Overview Calculators'!AC51="True",'5.2 - Overview Calculators'!$C$51,"ERROR")))))</f>
        <v>98</v>
      </c>
      <c r="AA14" t="s" s="71">
        <f>IF('5.2 - Overview Calculators'!AD47="True",'5.2 - Overview Calculators'!$C$47,IF('5.2 - Overview Calculators'!AD48="True",'5.2 - Overview Calculators'!$C$48,IF('5.2 - Overview Calculators'!AD49="True",'5.2 - Overview Calculators'!$C$49,IF('5.2 - Overview Calculators'!AD50="True",'5.2 - Overview Calculators'!$C$50,IF('5.2 - Overview Calculators'!AD51="True",'5.2 - Overview Calculators'!$C$51,"ERROR")))))</f>
        <v>96</v>
      </c>
      <c r="AB14" t="s" s="71">
        <f>IF('5.2 - Overview Calculators'!AE47="True",'5.2 - Overview Calculators'!$C$47,IF('5.2 - Overview Calculators'!AE48="True",'5.2 - Overview Calculators'!$C$48,IF('5.2 - Overview Calculators'!AE49="True",'5.2 - Overview Calculators'!$C$49,IF('5.2 - Overview Calculators'!AE50="True",'5.2 - Overview Calculators'!$C$50,IF('5.2 - Overview Calculators'!AE51="True",'5.2 - Overview Calculators'!$C$51,"ERROR")))))</f>
        <v>96</v>
      </c>
      <c r="AC14" t="s" s="71">
        <f>IF('5.2 - Overview Calculators'!AF47="True",'5.2 - Overview Calculators'!$C$47,IF('5.2 - Overview Calculators'!AF48="True",'5.2 - Overview Calculators'!$C$48,IF('5.2 - Overview Calculators'!AF49="True",'5.2 - Overview Calculators'!$C$49,IF('5.2 - Overview Calculators'!AF50="True",'5.2 - Overview Calculators'!$C$50,IF('5.2 - Overview Calculators'!AF51="True",'5.2 - Overview Calculators'!$C$51,"ERROR")))))</f>
        <v>95</v>
      </c>
      <c r="AD14" t="s" s="71">
        <f>IF('5.2 - Overview Calculators'!AG47="True",'5.2 - Overview Calculators'!$C$47,IF('5.2 - Overview Calculators'!AG48="True",'5.2 - Overview Calculators'!$C$48,IF('5.2 - Overview Calculators'!AG49="True",'5.2 - Overview Calculators'!$C$49,IF('5.2 - Overview Calculators'!AG50="True",'5.2 - Overview Calculators'!$C$50,IF('5.2 - Overview Calculators'!AG51="True",'5.2 - Overview Calculators'!$C$51,"ERROR")))))</f>
        <v>95</v>
      </c>
      <c r="AE14" t="s" s="71">
        <f>IF('5.2 - Overview Calculators'!AH47="True",'5.2 - Overview Calculators'!$C$47,IF('5.2 - Overview Calculators'!AH48="True",'5.2 - Overview Calculators'!$C$48,IF('5.2 - Overview Calculators'!AH49="True",'5.2 - Overview Calculators'!$C$49,IF('5.2 - Overview Calculators'!AH50="True",'5.2 - Overview Calculators'!$C$50,IF('5.2 - Overview Calculators'!AH51="True",'5.2 - Overview Calculators'!$C$51,"ERROR")))))</f>
        <v>95</v>
      </c>
      <c r="AF14" t="s" s="71">
        <f>IF('5.2 - Overview Calculators'!AI47="True",'5.2 - Overview Calculators'!$C$47,IF('5.2 - Overview Calculators'!AI48="True",'5.2 - Overview Calculators'!$C$48,IF('5.2 - Overview Calculators'!AI49="True",'5.2 - Overview Calculators'!$C$49,IF('5.2 - Overview Calculators'!AI50="True",'5.2 - Overview Calculators'!$C$50,IF('5.2 - Overview Calculators'!AI51="True",'5.2 - Overview Calculators'!$C$51,"ERROR")))))</f>
        <v>94</v>
      </c>
      <c r="AG14" t="s" s="71">
        <f>IF('5.2 - Overview Calculators'!AJ47="True",'5.2 - Overview Calculators'!$C$47,IF('5.2 - Overview Calculators'!AJ48="True",'5.2 - Overview Calculators'!$C$48,IF('5.2 - Overview Calculators'!AJ49="True",'5.2 - Overview Calculators'!$C$49,IF('5.2 - Overview Calculators'!AJ50="True",'5.2 - Overview Calculators'!$C$50,IF('5.2 - Overview Calculators'!AJ51="True",'5.2 - Overview Calculators'!$C$51,"ERROR")))))</f>
        <v>98</v>
      </c>
      <c r="AH14" t="s" s="71">
        <f>IF('5.2 - Overview Calculators'!AK47="True",'5.2 - Overview Calculators'!$C$47,IF('5.2 - Overview Calculators'!AK48="True",'5.2 - Overview Calculators'!$C$48,IF('5.2 - Overview Calculators'!AK49="True",'5.2 - Overview Calculators'!$C$49,IF('5.2 - Overview Calculators'!AK50="True",'5.2 - Overview Calculators'!$C$50,IF('5.2 - Overview Calculators'!AK51="True",'5.2 - Overview Calculators'!$C$51,"ERROR")))))</f>
        <v>98</v>
      </c>
      <c r="AI14" t="s" s="71">
        <f>IF('5.2 - Overview Calculators'!AL47="True",'5.2 - Overview Calculators'!$C$47,IF('5.2 - Overview Calculators'!AL48="True",'5.2 - Overview Calculators'!$C$48,IF('5.2 - Overview Calculators'!AL49="True",'5.2 - Overview Calculators'!$C$49,IF('5.2 - Overview Calculators'!AL50="True",'5.2 - Overview Calculators'!$C$50,IF('5.2 - Overview Calculators'!AL51="True",'5.2 - Overview Calculators'!$C$51,"ERROR")))))</f>
        <v>97</v>
      </c>
      <c r="AJ14" t="s" s="71">
        <f>IF('5.2 - Overview Calculators'!AM47="True",'5.2 - Overview Calculators'!$C$47,IF('5.2 - Overview Calculators'!AM48="True",'5.2 - Overview Calculators'!$C$48,IF('5.2 - Overview Calculators'!AM49="True",'5.2 - Overview Calculators'!$C$49,IF('5.2 - Overview Calculators'!AM50="True",'5.2 - Overview Calculators'!$C$50,IF('5.2 - Overview Calculators'!AM51="True",'5.2 - Overview Calculators'!$C$51,"ERROR")))))</f>
        <v>96</v>
      </c>
      <c r="AK14" t="s" s="71">
        <f>IF('5.2 - Overview Calculators'!AN47="True",'5.2 - Overview Calculators'!$C$47,IF('5.2 - Overview Calculators'!AN48="True",'5.2 - Overview Calculators'!$C$48,IF('5.2 - Overview Calculators'!AN49="True",'5.2 - Overview Calculators'!$C$49,IF('5.2 - Overview Calculators'!AN50="True",'5.2 - Overview Calculators'!$C$50,IF('5.2 - Overview Calculators'!AN51="True",'5.2 - Overview Calculators'!$C$51,"ERROR")))))</f>
        <v>98</v>
      </c>
      <c r="AL14" t="s" s="71">
        <f>IF('5.2 - Overview Calculators'!AO47="True",'5.2 - Overview Calculators'!$C$47,IF('5.2 - Overview Calculators'!AO48="True",'5.2 - Overview Calculators'!$C$48,IF('5.2 - Overview Calculators'!AO49="True",'5.2 - Overview Calculators'!$C$49,IF('5.2 - Overview Calculators'!AO50="True",'5.2 - Overview Calculators'!$C$50,IF('5.2 - Overview Calculators'!AO51="True",'5.2 - Overview Calculators'!$C$51,"ERROR")))))</f>
        <v>98</v>
      </c>
      <c r="AM14" t="s" s="71">
        <f>IF('5.2 - Overview Calculators'!AP47="True",'5.2 - Overview Calculators'!$C$47,IF('5.2 - Overview Calculators'!AP48="True",'5.2 - Overview Calculators'!$C$48,IF('5.2 - Overview Calculators'!AP49="True",'5.2 - Overview Calculators'!$C$49,IF('5.2 - Overview Calculators'!AP50="True",'5.2 - Overview Calculators'!$C$50,IF('5.2 - Overview Calculators'!AP51="True",'5.2 - Overview Calculators'!$C$51,"ERROR")))))</f>
        <v>98</v>
      </c>
      <c r="AN14" t="s" s="71">
        <f>IF('5.2 - Overview Calculators'!AQ47="True",'5.2 - Overview Calculators'!$C$47,IF('5.2 - Overview Calculators'!AQ48="True",'5.2 - Overview Calculators'!$C$48,IF('5.2 - Overview Calculators'!AQ49="True",'5.2 - Overview Calculators'!$C$49,IF('5.2 - Overview Calculators'!AQ50="True",'5.2 - Overview Calculators'!$C$50,IF('5.2 - Overview Calculators'!AQ51="True",'5.2 - Overview Calculators'!$C$51,"ERROR")))))</f>
        <v>98</v>
      </c>
      <c r="AO14" t="s" s="71">
        <f>IF('5.2 - Overview Calculators'!AR47="True",'5.2 - Overview Calculators'!$C$47,IF('5.2 - Overview Calculators'!AR48="True",'5.2 - Overview Calculators'!$C$48,IF('5.2 - Overview Calculators'!AR49="True",'5.2 - Overview Calculators'!$C$49,IF('5.2 - Overview Calculators'!AR50="True",'5.2 - Overview Calculators'!$C$50,IF('5.2 - Overview Calculators'!AR51="True",'5.2 - Overview Calculators'!$C$51,"ERROR")))))</f>
        <v>98</v>
      </c>
      <c r="AP14" t="s" s="71">
        <f>IF('5.2 - Overview Calculators'!AS47="True",'5.2 - Overview Calculators'!$C$47,IF('5.2 - Overview Calculators'!AS48="True",'5.2 - Overview Calculators'!$C$48,IF('5.2 - Overview Calculators'!AS49="True",'5.2 - Overview Calculators'!$C$49,IF('5.2 - Overview Calculators'!AS50="True",'5.2 - Overview Calculators'!$C$50,IF('5.2 - Overview Calculators'!AS51="True",'5.2 - Overview Calculators'!$C$51,"ERROR")))))</f>
        <v>98</v>
      </c>
      <c r="AQ14" t="s" s="71">
        <f>IF('5.2 - Overview Calculators'!AT47="True",'5.2 - Overview Calculators'!$C$47,IF('5.2 - Overview Calculators'!AT48="True",'5.2 - Overview Calculators'!$C$48,IF('5.2 - Overview Calculators'!AT49="True",'5.2 - Overview Calculators'!$C$49,IF('5.2 - Overview Calculators'!AT50="True",'5.2 - Overview Calculators'!$C$50,IF('5.2 - Overview Calculators'!AT51="True",'5.2 - Overview Calculators'!$C$51,"ERROR")))))</f>
        <v>96</v>
      </c>
      <c r="AR14" t="s" s="71">
        <f>IF('5.2 - Overview Calculators'!AU47="True",'5.2 - Overview Calculators'!$C$47,IF('5.2 - Overview Calculators'!AU48="True",'5.2 - Overview Calculators'!$C$48,IF('5.2 - Overview Calculators'!AU49="True",'5.2 - Overview Calculators'!$C$49,IF('5.2 - Overview Calculators'!AU50="True",'5.2 - Overview Calculators'!$C$50,IF('5.2 - Overview Calculators'!AU51="True",'5.2 - Overview Calculators'!$C$51,"ERROR")))))</f>
        <v>96</v>
      </c>
      <c r="AS14" t="s" s="71">
        <f>IF('5.2 - Overview Calculators'!AV47="True",'5.2 - Overview Calculators'!$C$47,IF('5.2 - Overview Calculators'!AV48="True",'5.2 - Overview Calculators'!$C$48,IF('5.2 - Overview Calculators'!AV49="True",'5.2 - Overview Calculators'!$C$49,IF('5.2 - Overview Calculators'!AV50="True",'5.2 - Overview Calculators'!$C$50,IF('5.2 - Overview Calculators'!AV51="True",'5.2 - Overview Calculators'!$C$51,"ERROR")))))</f>
        <v>98</v>
      </c>
      <c r="AT14" t="s" s="71">
        <f>IF('5.2 - Overview Calculators'!AW47="True",'5.2 - Overview Calculators'!$C$47,IF('5.2 - Overview Calculators'!AW48="True",'5.2 - Overview Calculators'!$C$48,IF('5.2 - Overview Calculators'!AW49="True",'5.2 - Overview Calculators'!$C$49,IF('5.2 - Overview Calculators'!AW50="True",'5.2 - Overview Calculators'!$C$50,IF('5.2 - Overview Calculators'!AW51="True",'5.2 - Overview Calculators'!$C$51,"ERROR")))))</f>
        <v>94</v>
      </c>
      <c r="AU14" t="s" s="71">
        <f>IF('5.2 - Overview Calculators'!AX47="True",'5.2 - Overview Calculators'!$C$47,IF('5.2 - Overview Calculators'!AX48="True",'5.2 - Overview Calculators'!$C$48,IF('5.2 - Overview Calculators'!AX49="True",'5.2 - Overview Calculators'!$C$49,IF('5.2 - Overview Calculators'!AX50="True",'5.2 - Overview Calculators'!$C$50,IF('5.2 - Overview Calculators'!AX51="True",'5.2 - Overview Calculators'!$C$51,"ERROR")))))</f>
        <v>98</v>
      </c>
      <c r="AV14" t="s" s="71">
        <f>IF('5.2 - Overview Calculators'!AY47="True",'5.2 - Overview Calculators'!$C$47,IF('5.2 - Overview Calculators'!AY48="True",'5.2 - Overview Calculators'!$C$48,IF('5.2 - Overview Calculators'!AY49="True",'5.2 - Overview Calculators'!$C$49,IF('5.2 - Overview Calculators'!AY50="True",'5.2 - Overview Calculators'!$C$50,IF('5.2 - Overview Calculators'!AY51="True",'5.2 - Overview Calculators'!$C$51,"ERROR")))))</f>
        <v>95</v>
      </c>
      <c r="AW14" t="s" s="71">
        <f>IF('5.2 - Overview Calculators'!AZ47="True",'5.2 - Overview Calculators'!$C$47,IF('5.2 - Overview Calculators'!AZ48="True",'5.2 - Overview Calculators'!$C$48,IF('5.2 - Overview Calculators'!AZ49="True",'5.2 - Overview Calculators'!$C$49,IF('5.2 - Overview Calculators'!AZ50="True",'5.2 - Overview Calculators'!$C$50,IF('5.2 - Overview Calculators'!AZ51="True",'5.2 - Overview Calculators'!$C$51,"ERROR")))))</f>
        <v>98</v>
      </c>
      <c r="AX14" t="s" s="72">
        <f>IF('5.2 - Overview Calculators'!BA47="True",'5.2 - Overview Calculators'!$C$47,IF('5.2 - Overview Calculators'!BA48="True",'5.2 - Overview Calculators'!$C$48,IF('5.2 - Overview Calculators'!BA49="True",'5.2 - Overview Calculators'!$C$49,IF('5.2 - Overview Calculators'!BA50="True",'5.2 - Overview Calculators'!$C$50,IF('5.2 - Overview Calculators'!BA51="True",'5.2 - Overview Calculators'!$C$51,"ERROR")))))</f>
        <v>98</v>
      </c>
      <c r="AY14" s="61"/>
      <c r="AZ14" s="52"/>
      <c r="BA14" s="67">
        <f>SUM(BC14,BE14,BG14,BI14,BK14,BM14,BO14,BQ14)</f>
        <v>49</v>
      </c>
      <c r="BB14" t="s" s="68">
        <f>'5.2 - Overview Calculators'!C47</f>
        <v>94</v>
      </c>
      <c r="BC14" s="69">
        <f>COUNTIF(B14:AX14,BB14)</f>
        <v>5</v>
      </c>
      <c r="BD14" t="s" s="68">
        <f>'5.2 - Overview Calculators'!C48</f>
        <v>95</v>
      </c>
      <c r="BE14" s="69">
        <f>COUNTIF(B14:AX14,BD14)</f>
        <v>8</v>
      </c>
      <c r="BF14" t="s" s="68">
        <f>'5.2 - Overview Calculators'!C49</f>
        <v>96</v>
      </c>
      <c r="BG14" s="69">
        <f>COUNTIF(B14:AX14,BF14)</f>
        <v>11</v>
      </c>
      <c r="BH14" t="s" s="68">
        <f>'5.2 - Overview Calculators'!C50</f>
        <v>98</v>
      </c>
      <c r="BI14" s="69">
        <f>COUNTIF(B14:AX14,BH14)</f>
        <v>23</v>
      </c>
      <c r="BJ14" t="s" s="68">
        <f>'5.2 - Overview Calculators'!C51</f>
        <v>97</v>
      </c>
      <c r="BK14" s="69">
        <f>COUNTIF(B14:AX14,BJ14)</f>
        <v>2</v>
      </c>
      <c r="BL14" s="52"/>
      <c r="BM14" s="52"/>
      <c r="BN14" s="52"/>
      <c r="BO14" s="52"/>
      <c r="BP14" s="52"/>
      <c r="BQ14" s="53"/>
    </row>
    <row r="15" ht="15.4" customHeight="1">
      <c r="A15" t="s" s="70">
        <f>'BASE DATA - Base Data (all avai'!A13</f>
        <v>99</v>
      </c>
      <c r="B15" t="s" s="71">
        <f>IF('5.2 - Overview Calculators'!E54="True",'5.2 - Overview Calculators'!$C$54,IF('5.2 - Overview Calculators'!E55="True",'5.2 - Overview Calculators'!$C$55,IF('5.2 - Overview Calculators'!E56="True",'5.2 - Overview Calculators'!$C$56,IF('5.2 - Overview Calculators'!E57="True",'5.2 - Overview Calculators'!$C$57,"ERROR"))))</f>
        <v>102</v>
      </c>
      <c r="C15" t="s" s="71">
        <f>IF('5.2 - Overview Calculators'!F54="True",'5.2 - Overview Calculators'!$C$54,IF('5.2 - Overview Calculators'!F55="True",'5.2 - Overview Calculators'!$C$55,IF('5.2 - Overview Calculators'!F56="True",'5.2 - Overview Calculators'!$C$56,IF('5.2 - Overview Calculators'!F57="True",'5.2 - Overview Calculators'!$C$57,"ERROR"))))</f>
        <v>101</v>
      </c>
      <c r="D15" t="s" s="71">
        <f>IF('5.2 - Overview Calculators'!G54="True",'5.2 - Overview Calculators'!$C$54,IF('5.2 - Overview Calculators'!G55="True",'5.2 - Overview Calculators'!$C$55,IF('5.2 - Overview Calculators'!G56="True",'5.2 - Overview Calculators'!$C$56,IF('5.2 - Overview Calculators'!G57="True",'5.2 - Overview Calculators'!$C$57,"ERROR"))))</f>
        <v>101</v>
      </c>
      <c r="E15" t="s" s="71">
        <f>IF('5.2 - Overview Calculators'!H54="True",'5.2 - Overview Calculators'!$C$54,IF('5.2 - Overview Calculators'!H55="True",'5.2 - Overview Calculators'!$C$55,IF('5.2 - Overview Calculators'!H56="True",'5.2 - Overview Calculators'!$C$56,IF('5.2 - Overview Calculators'!H57="True",'5.2 - Overview Calculators'!$C$57,"ERROR"))))</f>
        <v>103</v>
      </c>
      <c r="F15" t="s" s="71">
        <f>IF('5.2 - Overview Calculators'!I54="True",'5.2 - Overview Calculators'!$C$54,IF('5.2 - Overview Calculators'!I55="True",'5.2 - Overview Calculators'!$C$55,IF('5.2 - Overview Calculators'!I56="True",'5.2 - Overview Calculators'!$C$56,IF('5.2 - Overview Calculators'!I57="True",'5.2 - Overview Calculators'!$C$57,"ERROR"))))</f>
        <v>102</v>
      </c>
      <c r="G15" t="s" s="71">
        <f>IF('5.2 - Overview Calculators'!J54="True",'5.2 - Overview Calculators'!$C$54,IF('5.2 - Overview Calculators'!J55="True",'5.2 - Overview Calculators'!$C$55,IF('5.2 - Overview Calculators'!J56="True",'5.2 - Overview Calculators'!$C$56,IF('5.2 - Overview Calculators'!J57="True",'5.2 - Overview Calculators'!$C$57,"ERROR"))))</f>
        <v>103</v>
      </c>
      <c r="H15" t="s" s="71">
        <f>IF('5.2 - Overview Calculators'!K54="True",'5.2 - Overview Calculators'!$C$54,IF('5.2 - Overview Calculators'!K55="True",'5.2 - Overview Calculators'!$C$55,IF('5.2 - Overview Calculators'!K56="True",'5.2 - Overview Calculators'!$C$56,IF('5.2 - Overview Calculators'!K57="True",'5.2 - Overview Calculators'!$C$57,"ERROR"))))</f>
        <v>103</v>
      </c>
      <c r="I15" t="s" s="71">
        <f>IF('5.2 - Overview Calculators'!L54="True",'5.2 - Overview Calculators'!$C$54,IF('5.2 - Overview Calculators'!L55="True",'5.2 - Overview Calculators'!$C$55,IF('5.2 - Overview Calculators'!L56="True",'5.2 - Overview Calculators'!$C$56,IF('5.2 - Overview Calculators'!L57="True",'5.2 - Overview Calculators'!$C$57,"ERROR"))))</f>
        <v>103</v>
      </c>
      <c r="J15" t="s" s="71">
        <f>IF('5.2 - Overview Calculators'!M54="True",'5.2 - Overview Calculators'!$C$54,IF('5.2 - Overview Calculators'!M55="True",'5.2 - Overview Calculators'!$C$55,IF('5.2 - Overview Calculators'!M56="True",'5.2 - Overview Calculators'!$C$56,IF('5.2 - Overview Calculators'!M57="True",'5.2 - Overview Calculators'!$C$57,"ERROR"))))</f>
        <v>103</v>
      </c>
      <c r="K15" t="s" s="71">
        <f>IF('5.2 - Overview Calculators'!N54="True",'5.2 - Overview Calculators'!$C$54,IF('5.2 - Overview Calculators'!N55="True",'5.2 - Overview Calculators'!$C$55,IF('5.2 - Overview Calculators'!N56="True",'5.2 - Overview Calculators'!$C$56,IF('5.2 - Overview Calculators'!N57="True",'5.2 - Overview Calculators'!$C$57,"ERROR"))))</f>
        <v>103</v>
      </c>
      <c r="L15" t="s" s="71">
        <f>IF('5.2 - Overview Calculators'!O54="True",'5.2 - Overview Calculators'!$C$54,IF('5.2 - Overview Calculators'!O55="True",'5.2 - Overview Calculators'!$C$55,IF('5.2 - Overview Calculators'!O56="True",'5.2 - Overview Calculators'!$C$56,IF('5.2 - Overview Calculators'!O57="True",'5.2 - Overview Calculators'!$C$57,"ERROR"))))</f>
        <v>102</v>
      </c>
      <c r="M15" t="s" s="71">
        <f>IF('5.2 - Overview Calculators'!P54="True",'5.2 - Overview Calculators'!$C$54,IF('5.2 - Overview Calculators'!P55="True",'5.2 - Overview Calculators'!$C$55,IF('5.2 - Overview Calculators'!P56="True",'5.2 - Overview Calculators'!$C$56,IF('5.2 - Overview Calculators'!P57="True",'5.2 - Overview Calculators'!$C$57,"ERROR"))))</f>
        <v>103</v>
      </c>
      <c r="N15" t="s" s="71">
        <f>IF('5.2 - Overview Calculators'!Q54="True",'5.2 - Overview Calculators'!$C$54,IF('5.2 - Overview Calculators'!Q55="True",'5.2 - Overview Calculators'!$C$55,IF('5.2 - Overview Calculators'!Q56="True",'5.2 - Overview Calculators'!$C$56,IF('5.2 - Overview Calculators'!Q57="True",'5.2 - Overview Calculators'!$C$57,"ERROR"))))</f>
        <v>103</v>
      </c>
      <c r="O15" t="s" s="71">
        <f>IF('5.2 - Overview Calculators'!R54="True",'5.2 - Overview Calculators'!$C$54,IF('5.2 - Overview Calculators'!R55="True",'5.2 - Overview Calculators'!$C$55,IF('5.2 - Overview Calculators'!R56="True",'5.2 - Overview Calculators'!$C$56,IF('5.2 - Overview Calculators'!R57="True",'5.2 - Overview Calculators'!$C$57,"ERROR"))))</f>
        <v>101</v>
      </c>
      <c r="P15" t="s" s="71">
        <f>IF('5.2 - Overview Calculators'!S54="True",'5.2 - Overview Calculators'!$C$54,IF('5.2 - Overview Calculators'!S55="True",'5.2 - Overview Calculators'!$C$55,IF('5.2 - Overview Calculators'!S56="True",'5.2 - Overview Calculators'!$C$56,IF('5.2 - Overview Calculators'!S57="True",'5.2 - Overview Calculators'!$C$57,"ERROR"))))</f>
        <v>103</v>
      </c>
      <c r="Q15" t="s" s="71">
        <f>IF('5.2 - Overview Calculators'!T54="True",'5.2 - Overview Calculators'!$C$54,IF('5.2 - Overview Calculators'!T55="True",'5.2 - Overview Calculators'!$C$55,IF('5.2 - Overview Calculators'!T56="True",'5.2 - Overview Calculators'!$C$56,IF('5.2 - Overview Calculators'!T57="True",'5.2 - Overview Calculators'!$C$57,"ERROR"))))</f>
        <v>103</v>
      </c>
      <c r="R15" t="s" s="71">
        <f>IF('5.2 - Overview Calculators'!U54="True",'5.2 - Overview Calculators'!$C$54,IF('5.2 - Overview Calculators'!U55="True",'5.2 - Overview Calculators'!$C$55,IF('5.2 - Overview Calculators'!U56="True",'5.2 - Overview Calculators'!$C$56,IF('5.2 - Overview Calculators'!U57="True",'5.2 - Overview Calculators'!$C$57,"ERROR"))))</f>
        <v>103</v>
      </c>
      <c r="S15" t="s" s="71">
        <f>IF('5.2 - Overview Calculators'!V54="True",'5.2 - Overview Calculators'!$C$54,IF('5.2 - Overview Calculators'!V55="True",'5.2 - Overview Calculators'!$C$55,IF('5.2 - Overview Calculators'!V56="True",'5.2 - Overview Calculators'!$C$56,IF('5.2 - Overview Calculators'!V57="True",'5.2 - Overview Calculators'!$C$57,"ERROR"))))</f>
        <v>101</v>
      </c>
      <c r="T15" t="s" s="71">
        <f>IF('5.2 - Overview Calculators'!W54="True",'5.2 - Overview Calculators'!$C$54,IF('5.2 - Overview Calculators'!W55="True",'5.2 - Overview Calculators'!$C$55,IF('5.2 - Overview Calculators'!W56="True",'5.2 - Overview Calculators'!$C$56,IF('5.2 - Overview Calculators'!W57="True",'5.2 - Overview Calculators'!$C$57,"ERROR"))))</f>
        <v>103</v>
      </c>
      <c r="U15" t="s" s="71">
        <f>IF('5.2 - Overview Calculators'!X54="True",'5.2 - Overview Calculators'!$C$54,IF('5.2 - Overview Calculators'!X55="True",'5.2 - Overview Calculators'!$C$55,IF('5.2 - Overview Calculators'!X56="True",'5.2 - Overview Calculators'!$C$56,IF('5.2 - Overview Calculators'!X57="True",'5.2 - Overview Calculators'!$C$57,"ERROR"))))</f>
        <v>103</v>
      </c>
      <c r="V15" t="s" s="71">
        <f>IF('5.2 - Overview Calculators'!Y54="True",'5.2 - Overview Calculators'!$C$54,IF('5.2 - Overview Calculators'!Y55="True",'5.2 - Overview Calculators'!$C$55,IF('5.2 - Overview Calculators'!Y56="True",'5.2 - Overview Calculators'!$C$56,IF('5.2 - Overview Calculators'!Y57="True",'5.2 - Overview Calculators'!$C$57,"ERROR"))))</f>
        <v>103</v>
      </c>
      <c r="W15" t="s" s="71">
        <f>IF('5.2 - Overview Calculators'!Z54="True",'5.2 - Overview Calculators'!$C$54,IF('5.2 - Overview Calculators'!Z55="True",'5.2 - Overview Calculators'!$C$55,IF('5.2 - Overview Calculators'!Z56="True",'5.2 - Overview Calculators'!$C$56,IF('5.2 - Overview Calculators'!Z57="True",'5.2 - Overview Calculators'!$C$57,"ERROR"))))</f>
        <v>103</v>
      </c>
      <c r="X15" t="s" s="71">
        <f>IF('5.2 - Overview Calculators'!AA54="True",'5.2 - Overview Calculators'!$C$54,IF('5.2 - Overview Calculators'!AA55="True",'5.2 - Overview Calculators'!$C$55,IF('5.2 - Overview Calculators'!AA56="True",'5.2 - Overview Calculators'!$C$56,IF('5.2 - Overview Calculators'!AA57="True",'5.2 - Overview Calculators'!$C$57,"ERROR"))))</f>
        <v>103</v>
      </c>
      <c r="Y15" t="s" s="71">
        <f>IF('5.2 - Overview Calculators'!AB54="True",'5.2 - Overview Calculators'!$C$54,IF('5.2 - Overview Calculators'!AB55="True",'5.2 - Overview Calculators'!$C$55,IF('5.2 - Overview Calculators'!AB56="True",'5.2 - Overview Calculators'!$C$56,IF('5.2 - Overview Calculators'!AB57="True",'5.2 - Overview Calculators'!$C$57,"ERROR"))))</f>
        <v>103</v>
      </c>
      <c r="Z15" t="s" s="71">
        <f>IF('5.2 - Overview Calculators'!AC54="True",'5.2 - Overview Calculators'!$C$54,IF('5.2 - Overview Calculators'!AC55="True",'5.2 - Overview Calculators'!$C$55,IF('5.2 - Overview Calculators'!AC56="True",'5.2 - Overview Calculators'!$C$56,IF('5.2 - Overview Calculators'!AC57="True",'5.2 - Overview Calculators'!$C$57,"ERROR"))))</f>
        <v>103</v>
      </c>
      <c r="AA15" t="s" s="71">
        <f>IF('5.2 - Overview Calculators'!AD54="True",'5.2 - Overview Calculators'!$C$54,IF('5.2 - Overview Calculators'!AD55="True",'5.2 - Overview Calculators'!$C$55,IF('5.2 - Overview Calculators'!AD56="True",'5.2 - Overview Calculators'!$C$56,IF('5.2 - Overview Calculators'!AD57="True",'5.2 - Overview Calculators'!$C$57,"ERROR"))))</f>
        <v>103</v>
      </c>
      <c r="AB15" t="s" s="71">
        <f>IF('5.2 - Overview Calculators'!AE54="True",'5.2 - Overview Calculators'!$C$54,IF('5.2 - Overview Calculators'!AE55="True",'5.2 - Overview Calculators'!$C$55,IF('5.2 - Overview Calculators'!AE56="True",'5.2 - Overview Calculators'!$C$56,IF('5.2 - Overview Calculators'!AE57="True",'5.2 - Overview Calculators'!$C$57,"ERROR"))))</f>
        <v>103</v>
      </c>
      <c r="AC15" t="s" s="71">
        <f>IF('5.2 - Overview Calculators'!AF54="True",'5.2 - Overview Calculators'!$C$54,IF('5.2 - Overview Calculators'!AF55="True",'5.2 - Overview Calculators'!$C$55,IF('5.2 - Overview Calculators'!AF56="True",'5.2 - Overview Calculators'!$C$56,IF('5.2 - Overview Calculators'!AF57="True",'5.2 - Overview Calculators'!$C$57,"ERROR"))))</f>
        <v>103</v>
      </c>
      <c r="AD15" t="s" s="71">
        <f>IF('5.2 - Overview Calculators'!AG54="True",'5.2 - Overview Calculators'!$C$54,IF('5.2 - Overview Calculators'!AG55="True",'5.2 - Overview Calculators'!$C$55,IF('5.2 - Overview Calculators'!AG56="True",'5.2 - Overview Calculators'!$C$56,IF('5.2 - Overview Calculators'!AG57="True",'5.2 - Overview Calculators'!$C$57,"ERROR"))))</f>
        <v>103</v>
      </c>
      <c r="AE15" t="s" s="71">
        <f>IF('5.2 - Overview Calculators'!AH54="True",'5.2 - Overview Calculators'!$C$54,IF('5.2 - Overview Calculators'!AH55="True",'5.2 - Overview Calculators'!$C$55,IF('5.2 - Overview Calculators'!AH56="True",'5.2 - Overview Calculators'!$C$56,IF('5.2 - Overview Calculators'!AH57="True",'5.2 - Overview Calculators'!$C$57,"ERROR"))))</f>
        <v>103</v>
      </c>
      <c r="AF15" t="s" s="71">
        <f>IF('5.2 - Overview Calculators'!AI54="True",'5.2 - Overview Calculators'!$C$54,IF('5.2 - Overview Calculators'!AI55="True",'5.2 - Overview Calculators'!$C$55,IF('5.2 - Overview Calculators'!AI56="True",'5.2 - Overview Calculators'!$C$56,IF('5.2 - Overview Calculators'!AI57="True",'5.2 - Overview Calculators'!$C$57,"ERROR"))))</f>
        <v>103</v>
      </c>
      <c r="AG15" t="s" s="71">
        <f>IF('5.2 - Overview Calculators'!AJ54="True",'5.2 - Overview Calculators'!$C$54,IF('5.2 - Overview Calculators'!AJ55="True",'5.2 - Overview Calculators'!$C$55,IF('5.2 - Overview Calculators'!AJ56="True",'5.2 - Overview Calculators'!$C$56,IF('5.2 - Overview Calculators'!AJ57="True",'5.2 - Overview Calculators'!$C$57,"ERROR"))))</f>
        <v>103</v>
      </c>
      <c r="AH15" t="s" s="71">
        <f>IF('5.2 - Overview Calculators'!AK54="True",'5.2 - Overview Calculators'!$C$54,IF('5.2 - Overview Calculators'!AK55="True",'5.2 - Overview Calculators'!$C$55,IF('5.2 - Overview Calculators'!AK56="True",'5.2 - Overview Calculators'!$C$56,IF('5.2 - Overview Calculators'!AK57="True",'5.2 - Overview Calculators'!$C$57,"ERROR"))))</f>
        <v>103</v>
      </c>
      <c r="AI15" t="s" s="71">
        <f>IF('5.2 - Overview Calculators'!AL54="True",'5.2 - Overview Calculators'!$C$54,IF('5.2 - Overview Calculators'!AL55="True",'5.2 - Overview Calculators'!$C$55,IF('5.2 - Overview Calculators'!AL56="True",'5.2 - Overview Calculators'!$C$56,IF('5.2 - Overview Calculators'!AL57="True",'5.2 - Overview Calculators'!$C$57,"ERROR"))))</f>
        <v>103</v>
      </c>
      <c r="AJ15" t="s" s="71">
        <f>IF('5.2 - Overview Calculators'!AM54="True",'5.2 - Overview Calculators'!$C$54,IF('5.2 - Overview Calculators'!AM55="True",'5.2 - Overview Calculators'!$C$55,IF('5.2 - Overview Calculators'!AM56="True",'5.2 - Overview Calculators'!$C$56,IF('5.2 - Overview Calculators'!AM57="True",'5.2 - Overview Calculators'!$C$57,"ERROR"))))</f>
        <v>103</v>
      </c>
      <c r="AK15" t="s" s="71">
        <f>IF('5.2 - Overview Calculators'!AN54="True",'5.2 - Overview Calculators'!$C$54,IF('5.2 - Overview Calculators'!AN55="True",'5.2 - Overview Calculators'!$C$55,IF('5.2 - Overview Calculators'!AN56="True",'5.2 - Overview Calculators'!$C$56,IF('5.2 - Overview Calculators'!AN57="True",'5.2 - Overview Calculators'!$C$57,"ERROR"))))</f>
        <v>103</v>
      </c>
      <c r="AL15" t="s" s="71">
        <f>IF('5.2 - Overview Calculators'!AO54="True",'5.2 - Overview Calculators'!$C$54,IF('5.2 - Overview Calculators'!AO55="True",'5.2 - Overview Calculators'!$C$55,IF('5.2 - Overview Calculators'!AO56="True",'5.2 - Overview Calculators'!$C$56,IF('5.2 - Overview Calculators'!AO57="True",'5.2 - Overview Calculators'!$C$57,"ERROR"))))</f>
        <v>103</v>
      </c>
      <c r="AM15" t="s" s="71">
        <f>IF('5.2 - Overview Calculators'!AP54="True",'5.2 - Overview Calculators'!$C$54,IF('5.2 - Overview Calculators'!AP55="True",'5.2 - Overview Calculators'!$C$55,IF('5.2 - Overview Calculators'!AP56="True",'5.2 - Overview Calculators'!$C$56,IF('5.2 - Overview Calculators'!AP57="True",'5.2 - Overview Calculators'!$C$57,"ERROR"))))</f>
        <v>103</v>
      </c>
      <c r="AN15" t="s" s="71">
        <f>IF('5.2 - Overview Calculators'!AQ54="True",'5.2 - Overview Calculators'!$C$54,IF('5.2 - Overview Calculators'!AQ55="True",'5.2 - Overview Calculators'!$C$55,IF('5.2 - Overview Calculators'!AQ56="True",'5.2 - Overview Calculators'!$C$56,IF('5.2 - Overview Calculators'!AQ57="True",'5.2 - Overview Calculators'!$C$57,"ERROR"))))</f>
        <v>103</v>
      </c>
      <c r="AO15" t="s" s="71">
        <f>IF('5.2 - Overview Calculators'!AR54="True",'5.2 - Overview Calculators'!$C$54,IF('5.2 - Overview Calculators'!AR55="True",'5.2 - Overview Calculators'!$C$55,IF('5.2 - Overview Calculators'!AR56="True",'5.2 - Overview Calculators'!$C$56,IF('5.2 - Overview Calculators'!AR57="True",'5.2 - Overview Calculators'!$C$57,"ERROR"))))</f>
        <v>103</v>
      </c>
      <c r="AP15" t="s" s="71">
        <f>IF('5.2 - Overview Calculators'!AS54="True",'5.2 - Overview Calculators'!$C$54,IF('5.2 - Overview Calculators'!AS55="True",'5.2 - Overview Calculators'!$C$55,IF('5.2 - Overview Calculators'!AS56="True",'5.2 - Overview Calculators'!$C$56,IF('5.2 - Overview Calculators'!AS57="True",'5.2 - Overview Calculators'!$C$57,"ERROR"))))</f>
        <v>103</v>
      </c>
      <c r="AQ15" t="s" s="71">
        <f>IF('5.2 - Overview Calculators'!AT54="True",'5.2 - Overview Calculators'!$C$54,IF('5.2 - Overview Calculators'!AT55="True",'5.2 - Overview Calculators'!$C$55,IF('5.2 - Overview Calculators'!AT56="True",'5.2 - Overview Calculators'!$C$56,IF('5.2 - Overview Calculators'!AT57="True",'5.2 - Overview Calculators'!$C$57,"ERROR"))))</f>
        <v>103</v>
      </c>
      <c r="AR15" t="s" s="71">
        <f>IF('5.2 - Overview Calculators'!AU54="True",'5.2 - Overview Calculators'!$C$54,IF('5.2 - Overview Calculators'!AU55="True",'5.2 - Overview Calculators'!$C$55,IF('5.2 - Overview Calculators'!AU56="True",'5.2 - Overview Calculators'!$C$56,IF('5.2 - Overview Calculators'!AU57="True",'5.2 - Overview Calculators'!$C$57,"ERROR"))))</f>
        <v>103</v>
      </c>
      <c r="AS15" t="s" s="71">
        <f>IF('5.2 - Overview Calculators'!AV54="True",'5.2 - Overview Calculators'!$C$54,IF('5.2 - Overview Calculators'!AV55="True",'5.2 - Overview Calculators'!$C$55,IF('5.2 - Overview Calculators'!AV56="True",'5.2 - Overview Calculators'!$C$56,IF('5.2 - Overview Calculators'!AV57="True",'5.2 - Overview Calculators'!$C$57,"ERROR"))))</f>
        <v>103</v>
      </c>
      <c r="AT15" t="s" s="71">
        <f>IF('5.2 - Overview Calculators'!AW54="True",'5.2 - Overview Calculators'!$C$54,IF('5.2 - Overview Calculators'!AW55="True",'5.2 - Overview Calculators'!$C$55,IF('5.2 - Overview Calculators'!AW56="True",'5.2 - Overview Calculators'!$C$56,IF('5.2 - Overview Calculators'!AW57="True",'5.2 - Overview Calculators'!$C$57,"ERROR"))))</f>
        <v>103</v>
      </c>
      <c r="AU15" t="s" s="71">
        <f>IF('5.2 - Overview Calculators'!AX54="True",'5.2 - Overview Calculators'!$C$54,IF('5.2 - Overview Calculators'!AX55="True",'5.2 - Overview Calculators'!$C$55,IF('5.2 - Overview Calculators'!AX56="True",'5.2 - Overview Calculators'!$C$56,IF('5.2 - Overview Calculators'!AX57="True",'5.2 - Overview Calculators'!$C$57,"ERROR"))))</f>
        <v>102</v>
      </c>
      <c r="AV15" t="s" s="71">
        <f>IF('5.2 - Overview Calculators'!AY54="True",'5.2 - Overview Calculators'!$C$54,IF('5.2 - Overview Calculators'!AY55="True",'5.2 - Overview Calculators'!$C$55,IF('5.2 - Overview Calculators'!AY56="True",'5.2 - Overview Calculators'!$C$56,IF('5.2 - Overview Calculators'!AY57="True",'5.2 - Overview Calculators'!$C$57,"ERROR"))))</f>
        <v>103</v>
      </c>
      <c r="AW15" t="s" s="71">
        <f>IF('5.2 - Overview Calculators'!AZ54="True",'5.2 - Overview Calculators'!$C$54,IF('5.2 - Overview Calculators'!AZ55="True",'5.2 - Overview Calculators'!$C$55,IF('5.2 - Overview Calculators'!AZ56="True",'5.2 - Overview Calculators'!$C$56,IF('5.2 - Overview Calculators'!AZ57="True",'5.2 - Overview Calculators'!$C$57,"ERROR"))))</f>
        <v>103</v>
      </c>
      <c r="AX15" t="s" s="72">
        <f>IF('5.2 - Overview Calculators'!BA54="True",'5.2 - Overview Calculators'!$C$54,IF('5.2 - Overview Calculators'!BA55="True",'5.2 - Overview Calculators'!$C$55,IF('5.2 - Overview Calculators'!BA56="True",'5.2 - Overview Calculators'!$C$56,IF('5.2 - Overview Calculators'!BA57="True",'5.2 - Overview Calculators'!$C$57,"ERROR"))))</f>
        <v>103</v>
      </c>
      <c r="AY15" s="61"/>
      <c r="AZ15" s="52"/>
      <c r="BA15" s="67">
        <f>SUM(BC15,BE15,BG15,BI15,BK15,BM15,BO15,BQ15)</f>
        <v>49</v>
      </c>
      <c r="BB15" t="s" s="68">
        <f>'5.2 - Overview Calculators'!C54</f>
        <v>100</v>
      </c>
      <c r="BC15" s="69">
        <f>COUNTIF(B15:AX15,BB15)</f>
        <v>0</v>
      </c>
      <c r="BD15" t="s" s="68">
        <f>'5.2 - Overview Calculators'!C55</f>
        <v>102</v>
      </c>
      <c r="BE15" s="69">
        <f>COUNTIF(B15:AX15,BD15)</f>
        <v>4</v>
      </c>
      <c r="BF15" t="s" s="68">
        <f>'5.2 - Overview Calculators'!C56</f>
        <v>101</v>
      </c>
      <c r="BG15" s="69">
        <f>COUNTIF(B15:AX15,BF15)</f>
        <v>4</v>
      </c>
      <c r="BH15" t="s" s="68">
        <f>'5.2 - Overview Calculators'!C57</f>
        <v>103</v>
      </c>
      <c r="BI15" s="69">
        <f>COUNTIF(B15:AX15,BH15)</f>
        <v>41</v>
      </c>
      <c r="BJ15" s="52"/>
      <c r="BK15" s="52"/>
      <c r="BL15" s="52"/>
      <c r="BM15" s="52"/>
      <c r="BN15" s="52"/>
      <c r="BO15" s="52"/>
      <c r="BP15" s="52"/>
      <c r="BQ15" s="53"/>
    </row>
    <row r="16" ht="15.4" customHeight="1">
      <c r="A16" t="s" s="70">
        <f>'BASE DATA - Base Data (all avai'!A14</f>
        <v>104</v>
      </c>
      <c r="B16" t="s" s="71">
        <f>IF('5.2 - Overview Calculators'!E59="True",'5.2 - Overview Calculators'!$C$59,IF('5.2 - Overview Calculators'!E60="True",'5.2 - Overview Calculators'!$C$60,IF('5.2 - Overview Calculators'!E61="True",'5.2 - Overview Calculators'!$C$61,"ERROR")))</f>
        <v>105</v>
      </c>
      <c r="C16" t="s" s="71">
        <f>IF('5.2 - Overview Calculators'!F59="True",'5.2 - Overview Calculators'!$C$59,IF('5.2 - Overview Calculators'!F60="True",'5.2 - Overview Calculators'!$C$60,IF('5.2 - Overview Calculators'!F61="True",'5.2 - Overview Calculators'!$C$61,"ERROR")))</f>
        <v>105</v>
      </c>
      <c r="D16" t="s" s="71">
        <f>IF('5.2 - Overview Calculators'!G59="True",'5.2 - Overview Calculators'!$C$59,IF('5.2 - Overview Calculators'!G60="True",'5.2 - Overview Calculators'!$C$60,IF('5.2 - Overview Calculators'!G61="True",'5.2 - Overview Calculators'!$C$61,"ERROR")))</f>
        <v>105</v>
      </c>
      <c r="E16" t="s" s="71">
        <f>IF('5.2 - Overview Calculators'!H59="True",'5.2 - Overview Calculators'!$C$59,IF('5.2 - Overview Calculators'!H60="True",'5.2 - Overview Calculators'!$C$60,IF('5.2 - Overview Calculators'!H61="True",'5.2 - Overview Calculators'!$C$61,"ERROR")))</f>
        <v>107</v>
      </c>
      <c r="F16" t="s" s="71">
        <f>IF('5.2 - Overview Calculators'!I59="True",'5.2 - Overview Calculators'!$C$59,IF('5.2 - Overview Calculators'!I60="True",'5.2 - Overview Calculators'!$C$60,IF('5.2 - Overview Calculators'!I61="True",'5.2 - Overview Calculators'!$C$61,"ERROR")))</f>
        <v>105</v>
      </c>
      <c r="G16" t="s" s="71">
        <f>IF('5.2 - Overview Calculators'!J59="True",'5.2 - Overview Calculators'!$C$59,IF('5.2 - Overview Calculators'!J60="True",'5.2 - Overview Calculators'!$C$60,IF('5.2 - Overview Calculators'!J61="True",'5.2 - Overview Calculators'!$C$61,"ERROR")))</f>
        <v>106</v>
      </c>
      <c r="H16" t="s" s="71">
        <f>IF('5.2 - Overview Calculators'!K59="True",'5.2 - Overview Calculators'!$C$59,IF('5.2 - Overview Calculators'!K60="True",'5.2 - Overview Calculators'!$C$60,IF('5.2 - Overview Calculators'!K61="True",'5.2 - Overview Calculators'!$C$61,"ERROR")))</f>
        <v>107</v>
      </c>
      <c r="I16" t="s" s="71">
        <f>IF('5.2 - Overview Calculators'!L59="True",'5.2 - Overview Calculators'!$C$59,IF('5.2 - Overview Calculators'!L60="True",'5.2 - Overview Calculators'!$C$60,IF('5.2 - Overview Calculators'!L61="True",'5.2 - Overview Calculators'!$C$61,"ERROR")))</f>
        <v>106</v>
      </c>
      <c r="J16" t="s" s="71">
        <f>IF('5.2 - Overview Calculators'!M59="True",'5.2 - Overview Calculators'!$C$59,IF('5.2 - Overview Calculators'!M60="True",'5.2 - Overview Calculators'!$C$60,IF('5.2 - Overview Calculators'!M61="True",'5.2 - Overview Calculators'!$C$61,"ERROR")))</f>
        <v>105</v>
      </c>
      <c r="K16" t="s" s="71">
        <f>IF('5.2 - Overview Calculators'!N59="True",'5.2 - Overview Calculators'!$C$59,IF('5.2 - Overview Calculators'!N60="True",'5.2 - Overview Calculators'!$C$60,IF('5.2 - Overview Calculators'!N61="True",'5.2 - Overview Calculators'!$C$61,"ERROR")))</f>
        <v>106</v>
      </c>
      <c r="L16" t="s" s="71">
        <f>IF('5.2 - Overview Calculators'!O59="True",'5.2 - Overview Calculators'!$C$59,IF('5.2 - Overview Calculators'!O60="True",'5.2 - Overview Calculators'!$C$60,IF('5.2 - Overview Calculators'!O61="True",'5.2 - Overview Calculators'!$C$61,"ERROR")))</f>
        <v>107</v>
      </c>
      <c r="M16" t="s" s="71">
        <f>IF('5.2 - Overview Calculators'!P59="True",'5.2 - Overview Calculators'!$C$59,IF('5.2 - Overview Calculators'!P60="True",'5.2 - Overview Calculators'!$C$60,IF('5.2 - Overview Calculators'!P61="True",'5.2 - Overview Calculators'!$C$61,"ERROR")))</f>
        <v>106</v>
      </c>
      <c r="N16" t="s" s="71">
        <f>IF('5.2 - Overview Calculators'!Q59="True",'5.2 - Overview Calculators'!$C$59,IF('5.2 - Overview Calculators'!Q60="True",'5.2 - Overview Calculators'!$C$60,IF('5.2 - Overview Calculators'!Q61="True",'5.2 - Overview Calculators'!$C$61,"ERROR")))</f>
        <v>105</v>
      </c>
      <c r="O16" t="s" s="71">
        <f>IF('5.2 - Overview Calculators'!R59="True",'5.2 - Overview Calculators'!$C$59,IF('5.2 - Overview Calculators'!R60="True",'5.2 - Overview Calculators'!$C$60,IF('5.2 - Overview Calculators'!R61="True",'5.2 - Overview Calculators'!$C$61,"ERROR")))</f>
        <v>106</v>
      </c>
      <c r="P16" t="s" s="71">
        <f>IF('5.2 - Overview Calculators'!S59="True",'5.2 - Overview Calculators'!$C$59,IF('5.2 - Overview Calculators'!S60="True",'5.2 - Overview Calculators'!$C$60,IF('5.2 - Overview Calculators'!S61="True",'5.2 - Overview Calculators'!$C$61,"ERROR")))</f>
        <v>107</v>
      </c>
      <c r="Q16" t="s" s="71">
        <f>IF('5.2 - Overview Calculators'!T59="True",'5.2 - Overview Calculators'!$C$59,IF('5.2 - Overview Calculators'!T60="True",'5.2 - Overview Calculators'!$C$60,IF('5.2 - Overview Calculators'!T61="True",'5.2 - Overview Calculators'!$C$61,"ERROR")))</f>
        <v>105</v>
      </c>
      <c r="R16" t="s" s="71">
        <f>IF('5.2 - Overview Calculators'!U59="True",'5.2 - Overview Calculators'!$C$59,IF('5.2 - Overview Calculators'!U60="True",'5.2 - Overview Calculators'!$C$60,IF('5.2 - Overview Calculators'!U61="True",'5.2 - Overview Calculators'!$C$61,"ERROR")))</f>
        <v>105</v>
      </c>
      <c r="S16" t="s" s="71">
        <f>IF('5.2 - Overview Calculators'!V59="True",'5.2 - Overview Calculators'!$C$59,IF('5.2 - Overview Calculators'!V60="True",'5.2 - Overview Calculators'!$C$60,IF('5.2 - Overview Calculators'!V61="True",'5.2 - Overview Calculators'!$C$61,"ERROR")))</f>
        <v>106</v>
      </c>
      <c r="T16" t="s" s="71">
        <f>IF('5.2 - Overview Calculators'!W59="True",'5.2 - Overview Calculators'!$C$59,IF('5.2 - Overview Calculators'!W60="True",'5.2 - Overview Calculators'!$C$60,IF('5.2 - Overview Calculators'!W61="True",'5.2 - Overview Calculators'!$C$61,"ERROR")))</f>
        <v>105</v>
      </c>
      <c r="U16" t="s" s="71">
        <f>IF('5.2 - Overview Calculators'!X59="True",'5.2 - Overview Calculators'!$C$59,IF('5.2 - Overview Calculators'!X60="True",'5.2 - Overview Calculators'!$C$60,IF('5.2 - Overview Calculators'!X61="True",'5.2 - Overview Calculators'!$C$61,"ERROR")))</f>
        <v>106</v>
      </c>
      <c r="V16" t="s" s="71">
        <f>IF('5.2 - Overview Calculators'!Y59="True",'5.2 - Overview Calculators'!$C$59,IF('5.2 - Overview Calculators'!Y60="True",'5.2 - Overview Calculators'!$C$60,IF('5.2 - Overview Calculators'!Y61="True",'5.2 - Overview Calculators'!$C$61,"ERROR")))</f>
        <v>106</v>
      </c>
      <c r="W16" t="s" s="71">
        <f>IF('5.2 - Overview Calculators'!Z59="True",'5.2 - Overview Calculators'!$C$59,IF('5.2 - Overview Calculators'!Z60="True",'5.2 - Overview Calculators'!$C$60,IF('5.2 - Overview Calculators'!Z61="True",'5.2 - Overview Calculators'!$C$61,"ERROR")))</f>
        <v>107</v>
      </c>
      <c r="X16" t="s" s="71">
        <f>IF('5.2 - Overview Calculators'!AA59="True",'5.2 - Overview Calculators'!$C$59,IF('5.2 - Overview Calculators'!AA60="True",'5.2 - Overview Calculators'!$C$60,IF('5.2 - Overview Calculators'!AA61="True",'5.2 - Overview Calculators'!$C$61,"ERROR")))</f>
        <v>106</v>
      </c>
      <c r="Y16" t="s" s="71">
        <f>IF('5.2 - Overview Calculators'!AB59="True",'5.2 - Overview Calculators'!$C$59,IF('5.2 - Overview Calculators'!AB60="True",'5.2 - Overview Calculators'!$C$60,IF('5.2 - Overview Calculators'!AB61="True",'5.2 - Overview Calculators'!$C$61,"ERROR")))</f>
        <v>107</v>
      </c>
      <c r="Z16" t="s" s="71">
        <f>IF('5.2 - Overview Calculators'!AC59="True",'5.2 - Overview Calculators'!$C$59,IF('5.2 - Overview Calculators'!AC60="True",'5.2 - Overview Calculators'!$C$60,IF('5.2 - Overview Calculators'!AC61="True",'5.2 - Overview Calculators'!$C$61,"ERROR")))</f>
        <v>106</v>
      </c>
      <c r="AA16" t="s" s="71">
        <f>IF('5.2 - Overview Calculators'!AD59="True",'5.2 - Overview Calculators'!$C$59,IF('5.2 - Overview Calculators'!AD60="True",'5.2 - Overview Calculators'!$C$60,IF('5.2 - Overview Calculators'!AD61="True",'5.2 - Overview Calculators'!$C$61,"ERROR")))</f>
        <v>107</v>
      </c>
      <c r="AB16" t="s" s="71">
        <f>IF('5.2 - Overview Calculators'!AE59="True",'5.2 - Overview Calculators'!$C$59,IF('5.2 - Overview Calculators'!AE60="True",'5.2 - Overview Calculators'!$C$60,IF('5.2 - Overview Calculators'!AE61="True",'5.2 - Overview Calculators'!$C$61,"ERROR")))</f>
        <v>105</v>
      </c>
      <c r="AC16" t="s" s="71">
        <f>IF('5.2 - Overview Calculators'!AF59="True",'5.2 - Overview Calculators'!$C$59,IF('5.2 - Overview Calculators'!AF60="True",'5.2 - Overview Calculators'!$C$60,IF('5.2 - Overview Calculators'!AF61="True",'5.2 - Overview Calculators'!$C$61,"ERROR")))</f>
        <v>106</v>
      </c>
      <c r="AD16" t="s" s="71">
        <f>IF('5.2 - Overview Calculators'!AG59="True",'5.2 - Overview Calculators'!$C$59,IF('5.2 - Overview Calculators'!AG60="True",'5.2 - Overview Calculators'!$C$60,IF('5.2 - Overview Calculators'!AG61="True",'5.2 - Overview Calculators'!$C$61,"ERROR")))</f>
        <v>106</v>
      </c>
      <c r="AE16" t="s" s="71">
        <f>IF('5.2 - Overview Calculators'!AH59="True",'5.2 - Overview Calculators'!$C$59,IF('5.2 - Overview Calculators'!AH60="True",'5.2 - Overview Calculators'!$C$60,IF('5.2 - Overview Calculators'!AH61="True",'5.2 - Overview Calculators'!$C$61,"ERROR")))</f>
        <v>106</v>
      </c>
      <c r="AF16" t="s" s="71">
        <f>IF('5.2 - Overview Calculators'!AI59="True",'5.2 - Overview Calculators'!$C$59,IF('5.2 - Overview Calculators'!AI60="True",'5.2 - Overview Calculators'!$C$60,IF('5.2 - Overview Calculators'!AI61="True",'5.2 - Overview Calculators'!$C$61,"ERROR")))</f>
        <v>107</v>
      </c>
      <c r="AG16" t="s" s="71">
        <f>IF('5.2 - Overview Calculators'!AJ59="True",'5.2 - Overview Calculators'!$C$59,IF('5.2 - Overview Calculators'!AJ60="True",'5.2 - Overview Calculators'!$C$60,IF('5.2 - Overview Calculators'!AJ61="True",'5.2 - Overview Calculators'!$C$61,"ERROR")))</f>
        <v>107</v>
      </c>
      <c r="AH16" t="s" s="71">
        <f>IF('5.2 - Overview Calculators'!AK59="True",'5.2 - Overview Calculators'!$C$59,IF('5.2 - Overview Calculators'!AK60="True",'5.2 - Overview Calculators'!$C$60,IF('5.2 - Overview Calculators'!AK61="True",'5.2 - Overview Calculators'!$C$61,"ERROR")))</f>
        <v>105</v>
      </c>
      <c r="AI16" t="s" s="71">
        <f>IF('5.2 - Overview Calculators'!AL59="True",'5.2 - Overview Calculators'!$C$59,IF('5.2 - Overview Calculators'!AL60="True",'5.2 - Overview Calculators'!$C$60,IF('5.2 - Overview Calculators'!AL61="True",'5.2 - Overview Calculators'!$C$61,"ERROR")))</f>
        <v>105</v>
      </c>
      <c r="AJ16" t="s" s="71">
        <f>IF('5.2 - Overview Calculators'!AM59="True",'5.2 - Overview Calculators'!$C$59,IF('5.2 - Overview Calculators'!AM60="True",'5.2 - Overview Calculators'!$C$60,IF('5.2 - Overview Calculators'!AM61="True",'5.2 - Overview Calculators'!$C$61,"ERROR")))</f>
        <v>106</v>
      </c>
      <c r="AK16" t="s" s="71">
        <f>IF('5.2 - Overview Calculators'!AN59="True",'5.2 - Overview Calculators'!$C$59,IF('5.2 - Overview Calculators'!AN60="True",'5.2 - Overview Calculators'!$C$60,IF('5.2 - Overview Calculators'!AN61="True",'5.2 - Overview Calculators'!$C$61,"ERROR")))</f>
        <v>106</v>
      </c>
      <c r="AL16" t="s" s="71">
        <f>IF('5.2 - Overview Calculators'!AO59="True",'5.2 - Overview Calculators'!$C$59,IF('5.2 - Overview Calculators'!AO60="True",'5.2 - Overview Calculators'!$C$60,IF('5.2 - Overview Calculators'!AO61="True",'5.2 - Overview Calculators'!$C$61,"ERROR")))</f>
        <v>107</v>
      </c>
      <c r="AM16" t="s" s="71">
        <f>IF('5.2 - Overview Calculators'!AP59="True",'5.2 - Overview Calculators'!$C$59,IF('5.2 - Overview Calculators'!AP60="True",'5.2 - Overview Calculators'!$C$60,IF('5.2 - Overview Calculators'!AP61="True",'5.2 - Overview Calculators'!$C$61,"ERROR")))</f>
        <v>106</v>
      </c>
      <c r="AN16" t="s" s="71">
        <f>IF('5.2 - Overview Calculators'!AQ59="True",'5.2 - Overview Calculators'!$C$59,IF('5.2 - Overview Calculators'!AQ60="True",'5.2 - Overview Calculators'!$C$60,IF('5.2 - Overview Calculators'!AQ61="True",'5.2 - Overview Calculators'!$C$61,"ERROR")))</f>
        <v>106</v>
      </c>
      <c r="AO16" t="s" s="71">
        <f>IF('5.2 - Overview Calculators'!AR59="True",'5.2 - Overview Calculators'!$C$59,IF('5.2 - Overview Calculators'!AR60="True",'5.2 - Overview Calculators'!$C$60,IF('5.2 - Overview Calculators'!AR61="True",'5.2 - Overview Calculators'!$C$61,"ERROR")))</f>
        <v>106</v>
      </c>
      <c r="AP16" t="s" s="71">
        <f>IF('5.2 - Overview Calculators'!AS59="True",'5.2 - Overview Calculators'!$C$59,IF('5.2 - Overview Calculators'!AS60="True",'5.2 - Overview Calculators'!$C$60,IF('5.2 - Overview Calculators'!AS61="True",'5.2 - Overview Calculators'!$C$61,"ERROR")))</f>
        <v>105</v>
      </c>
      <c r="AQ16" t="s" s="71">
        <f>IF('5.2 - Overview Calculators'!AT59="True",'5.2 - Overview Calculators'!$C$59,IF('5.2 - Overview Calculators'!AT60="True",'5.2 - Overview Calculators'!$C$60,IF('5.2 - Overview Calculators'!AT61="True",'5.2 - Overview Calculators'!$C$61,"ERROR")))</f>
        <v>106</v>
      </c>
      <c r="AR16" t="s" s="71">
        <f>IF('5.2 - Overview Calculators'!AU59="True",'5.2 - Overview Calculators'!$C$59,IF('5.2 - Overview Calculators'!AU60="True",'5.2 - Overview Calculators'!$C$60,IF('5.2 - Overview Calculators'!AU61="True",'5.2 - Overview Calculators'!$C$61,"ERROR")))</f>
        <v>107</v>
      </c>
      <c r="AS16" t="s" s="71">
        <f>IF('5.2 - Overview Calculators'!AV59="True",'5.2 - Overview Calculators'!$C$59,IF('5.2 - Overview Calculators'!AV60="True",'5.2 - Overview Calculators'!$C$60,IF('5.2 - Overview Calculators'!AV61="True",'5.2 - Overview Calculators'!$C$61,"ERROR")))</f>
        <v>106</v>
      </c>
      <c r="AT16" t="s" s="71">
        <f>IF('5.2 - Overview Calculators'!AW59="True",'5.2 - Overview Calculators'!$C$59,IF('5.2 - Overview Calculators'!AW60="True",'5.2 - Overview Calculators'!$C$60,IF('5.2 - Overview Calculators'!AW61="True",'5.2 - Overview Calculators'!$C$61,"ERROR")))</f>
        <v>106</v>
      </c>
      <c r="AU16" t="s" s="71">
        <f>IF('5.2 - Overview Calculators'!AX59="True",'5.2 - Overview Calculators'!$C$59,IF('5.2 - Overview Calculators'!AX60="True",'5.2 - Overview Calculators'!$C$60,IF('5.2 - Overview Calculators'!AX61="True",'5.2 - Overview Calculators'!$C$61,"ERROR")))</f>
        <v>105</v>
      </c>
      <c r="AV16" t="s" s="71">
        <f>IF('5.2 - Overview Calculators'!AY59="True",'5.2 - Overview Calculators'!$C$59,IF('5.2 - Overview Calculators'!AY60="True",'5.2 - Overview Calculators'!$C$60,IF('5.2 - Overview Calculators'!AY61="True",'5.2 - Overview Calculators'!$C$61,"ERROR")))</f>
        <v>105</v>
      </c>
      <c r="AW16" t="s" s="71">
        <f>IF('5.2 - Overview Calculators'!AZ59="True",'5.2 - Overview Calculators'!$C$59,IF('5.2 - Overview Calculators'!AZ60="True",'5.2 - Overview Calculators'!$C$60,IF('5.2 - Overview Calculators'!AZ61="True",'5.2 - Overview Calculators'!$C$61,"ERROR")))</f>
        <v>105</v>
      </c>
      <c r="AX16" t="s" s="72">
        <f>IF('5.2 - Overview Calculators'!BA59="True",'5.2 - Overview Calculators'!$C$59,IF('5.2 - Overview Calculators'!BA60="True",'5.2 - Overview Calculators'!$C$60,IF('5.2 - Overview Calculators'!BA61="True",'5.2 - Overview Calculators'!$C$61,"ERROR")))</f>
        <v>105</v>
      </c>
      <c r="AY16" s="61"/>
      <c r="AZ16" s="52"/>
      <c r="BA16" s="67">
        <f>SUM(BC16,BE16,BG16,BI16,BK16,BM16,BO16,BQ16)</f>
        <v>49</v>
      </c>
      <c r="BB16" t="s" s="68">
        <f>'5.2 - Overview Calculators'!C59</f>
        <v>105</v>
      </c>
      <c r="BC16" s="69">
        <f>COUNTIF(B16:AX16,BB16)</f>
        <v>17</v>
      </c>
      <c r="BD16" t="s" s="68">
        <f>'5.2 - Overview Calculators'!C60</f>
        <v>106</v>
      </c>
      <c r="BE16" s="69">
        <f>COUNTIF(B16:AX16,BD16)</f>
        <v>21</v>
      </c>
      <c r="BF16" t="s" s="68">
        <f>'5.2 - Overview Calculators'!C61</f>
        <v>107</v>
      </c>
      <c r="BG16" s="69">
        <f>COUNTIF(B16:AX16,BF16)</f>
        <v>11</v>
      </c>
      <c r="BH16" s="52"/>
      <c r="BI16" s="52"/>
      <c r="BJ16" s="52"/>
      <c r="BK16" s="52"/>
      <c r="BL16" s="52"/>
      <c r="BM16" s="52"/>
      <c r="BN16" s="52"/>
      <c r="BO16" s="52"/>
      <c r="BP16" s="52"/>
      <c r="BQ16" s="53"/>
    </row>
    <row r="17" ht="15.4" customHeight="1">
      <c r="A17" t="s" s="70">
        <f>'BASE DATA - Base Data (all avai'!A15</f>
        <v>108</v>
      </c>
      <c r="B17" t="s" s="71">
        <f>IF('5.2 - Overview Calculators'!E63="True",'5.2 - Overview Calculators'!$C$63,IF('5.2 - Overview Calculators'!E64="True",'5.2 - Overview Calculators'!$C$64,IF('5.2 - Overview Calculators'!E65="True",'5.2 - Overview Calculators'!$C$65,IF('5.2 - Overview Calculators'!E66="True",'5.2 - Overview Calculators'!$C$66,IF('5.2 - Overview Calculators'!E67="True",'5.2 - Overview Calculators'!$C$67,IF('5.2 - Overview Calculators'!E68="True",'5.2 - Overview Calculators'!$C$68,IF('5.2 - Overview Calculators'!E69="True",'5.2 - Overview Calculators'!$C$69,IF('5.2 - Overview Calculators'!E70="True",'5.2 - Overview Calculators'!$C$70,"ERROR"))))))))</f>
        <v>110</v>
      </c>
      <c r="C17" t="s" s="71">
        <f>IF('5.2 - Overview Calculators'!F63="True",'5.2 - Overview Calculators'!$C$63,IF('5.2 - Overview Calculators'!F64="True",'5.2 - Overview Calculators'!$C$64,IF('5.2 - Overview Calculators'!F65="True",'5.2 - Overview Calculators'!$C$65,IF('5.2 - Overview Calculators'!F66="True",'5.2 - Overview Calculators'!$C$66,IF('5.2 - Overview Calculators'!F67="True",'5.2 - Overview Calculators'!$C$67,IF('5.2 - Overview Calculators'!F68="True",'5.2 - Overview Calculators'!$C$68,IF('5.2 - Overview Calculators'!F69="True",'5.2 - Overview Calculators'!$C$69,IF('5.2 - Overview Calculators'!F70="True",'5.2 - Overview Calculators'!$C$70,"ERROR"))))))))</f>
        <v>113</v>
      </c>
      <c r="D17" t="s" s="71">
        <f>IF('5.2 - Overview Calculators'!G63="True",'5.2 - Overview Calculators'!$C$63,IF('5.2 - Overview Calculators'!G64="True",'5.2 - Overview Calculators'!$C$64,IF('5.2 - Overview Calculators'!G65="True",'5.2 - Overview Calculators'!$C$65,IF('5.2 - Overview Calculators'!G66="True",'5.2 - Overview Calculators'!$C$66,IF('5.2 - Overview Calculators'!G67="True",'5.2 - Overview Calculators'!$C$67,IF('5.2 - Overview Calculators'!G68="True",'5.2 - Overview Calculators'!$C$68,IF('5.2 - Overview Calculators'!G69="True",'5.2 - Overview Calculators'!$C$69,IF('5.2 - Overview Calculators'!G70="True",'5.2 - Overview Calculators'!$C$70,"ERROR"))))))))</f>
        <v>116</v>
      </c>
      <c r="E17" t="s" s="71">
        <f>IF('5.2 - Overview Calculators'!H63="True",'5.2 - Overview Calculators'!$C$63,IF('5.2 - Overview Calculators'!H64="True",'5.2 - Overview Calculators'!$C$64,IF('5.2 - Overview Calculators'!H65="True",'5.2 - Overview Calculators'!$C$65,IF('5.2 - Overview Calculators'!H66="True",'5.2 - Overview Calculators'!$C$66,IF('5.2 - Overview Calculators'!H67="True",'5.2 - Overview Calculators'!$C$67,IF('5.2 - Overview Calculators'!H68="True",'5.2 - Overview Calculators'!$C$68,IF('5.2 - Overview Calculators'!H69="True",'5.2 - Overview Calculators'!$C$69,IF('5.2 - Overview Calculators'!H70="True",'5.2 - Overview Calculators'!$C$70,"ERROR"))))))))</f>
        <v>114</v>
      </c>
      <c r="F17" t="s" s="71">
        <f>IF('5.2 - Overview Calculators'!I63="True",'5.2 - Overview Calculators'!$C$63,IF('5.2 - Overview Calculators'!I64="True",'5.2 - Overview Calculators'!$C$64,IF('5.2 - Overview Calculators'!I65="True",'5.2 - Overview Calculators'!$C$65,IF('5.2 - Overview Calculators'!I66="True",'5.2 - Overview Calculators'!$C$66,IF('5.2 - Overview Calculators'!I67="True",'5.2 - Overview Calculators'!$C$67,IF('5.2 - Overview Calculators'!I68="True",'5.2 - Overview Calculators'!$C$68,IF('5.2 - Overview Calculators'!I69="True",'5.2 - Overview Calculators'!$C$69,IF('5.2 - Overview Calculators'!I70="True",'5.2 - Overview Calculators'!$C$70,"ERROR"))))))))</f>
        <v>113</v>
      </c>
      <c r="G17" t="s" s="71">
        <f>IF('5.2 - Overview Calculators'!J63="True",'5.2 - Overview Calculators'!$C$63,IF('5.2 - Overview Calculators'!J64="True",'5.2 - Overview Calculators'!$C$64,IF('5.2 - Overview Calculators'!J65="True",'5.2 - Overview Calculators'!$C$65,IF('5.2 - Overview Calculators'!J66="True",'5.2 - Overview Calculators'!$C$66,IF('5.2 - Overview Calculators'!J67="True",'5.2 - Overview Calculators'!$C$67,IF('5.2 - Overview Calculators'!J68="True",'5.2 - Overview Calculators'!$C$68,IF('5.2 - Overview Calculators'!J69="True",'5.2 - Overview Calculators'!$C$69,IF('5.2 - Overview Calculators'!J70="True",'5.2 - Overview Calculators'!$C$70,"ERROR"))))))))</f>
        <v>110</v>
      </c>
      <c r="H17" t="s" s="71">
        <f>IF('5.2 - Overview Calculators'!K63="True",'5.2 - Overview Calculators'!$C$63,IF('5.2 - Overview Calculators'!K64="True",'5.2 - Overview Calculators'!$C$64,IF('5.2 - Overview Calculators'!K65="True",'5.2 - Overview Calculators'!$C$65,IF('5.2 - Overview Calculators'!K66="True",'5.2 - Overview Calculators'!$C$66,IF('5.2 - Overview Calculators'!K67="True",'5.2 - Overview Calculators'!$C$67,IF('5.2 - Overview Calculators'!K68="True",'5.2 - Overview Calculators'!$C$68,IF('5.2 - Overview Calculators'!K69="True",'5.2 - Overview Calculators'!$C$69,IF('5.2 - Overview Calculators'!K70="True",'5.2 - Overview Calculators'!$C$70,"ERROR"))))))))</f>
        <v>111</v>
      </c>
      <c r="I17" t="s" s="71">
        <f>IF('5.2 - Overview Calculators'!L63="True",'5.2 - Overview Calculators'!$C$63,IF('5.2 - Overview Calculators'!L64="True",'5.2 - Overview Calculators'!$C$64,IF('5.2 - Overview Calculators'!L65="True",'5.2 - Overview Calculators'!$C$65,IF('5.2 - Overview Calculators'!L66="True",'5.2 - Overview Calculators'!$C$66,IF('5.2 - Overview Calculators'!L67="True",'5.2 - Overview Calculators'!$C$67,IF('5.2 - Overview Calculators'!L68="True",'5.2 - Overview Calculators'!$C$68,IF('5.2 - Overview Calculators'!L69="True",'5.2 - Overview Calculators'!$C$69,IF('5.2 - Overview Calculators'!L70="True",'5.2 - Overview Calculators'!$C$70,"ERROR"))))))))</f>
        <v>110</v>
      </c>
      <c r="J17" t="s" s="71">
        <f>IF('5.2 - Overview Calculators'!M63="True",'5.2 - Overview Calculators'!$C$63,IF('5.2 - Overview Calculators'!M64="True",'5.2 - Overview Calculators'!$C$64,IF('5.2 - Overview Calculators'!M65="True",'5.2 - Overview Calculators'!$C$65,IF('5.2 - Overview Calculators'!M66="True",'5.2 - Overview Calculators'!$C$66,IF('5.2 - Overview Calculators'!M67="True",'5.2 - Overview Calculators'!$C$67,IF('5.2 - Overview Calculators'!M68="True",'5.2 - Overview Calculators'!$C$68,IF('5.2 - Overview Calculators'!M69="True",'5.2 - Overview Calculators'!$C$69,IF('5.2 - Overview Calculators'!M70="True",'5.2 - Overview Calculators'!$C$70,"ERROR"))))))))</f>
        <v>115</v>
      </c>
      <c r="K17" t="s" s="71">
        <f>IF('5.2 - Overview Calculators'!N63="True",'5.2 - Overview Calculators'!$C$63,IF('5.2 - Overview Calculators'!N64="True",'5.2 - Overview Calculators'!$C$64,IF('5.2 - Overview Calculators'!N65="True",'5.2 - Overview Calculators'!$C$65,IF('5.2 - Overview Calculators'!N66="True",'5.2 - Overview Calculators'!$C$66,IF('5.2 - Overview Calculators'!N67="True",'5.2 - Overview Calculators'!$C$67,IF('5.2 - Overview Calculators'!N68="True",'5.2 - Overview Calculators'!$C$68,IF('5.2 - Overview Calculators'!N69="True",'5.2 - Overview Calculators'!$C$69,IF('5.2 - Overview Calculators'!N70="True",'5.2 - Overview Calculators'!$C$70,"ERROR"))))))))</f>
        <v>115</v>
      </c>
      <c r="L17" t="s" s="71">
        <f>IF('5.2 - Overview Calculators'!O63="True",'5.2 - Overview Calculators'!$C$63,IF('5.2 - Overview Calculators'!O64="True",'5.2 - Overview Calculators'!$C$64,IF('5.2 - Overview Calculators'!O65="True",'5.2 - Overview Calculators'!$C$65,IF('5.2 - Overview Calculators'!O66="True",'5.2 - Overview Calculators'!$C$66,IF('5.2 - Overview Calculators'!O67="True",'5.2 - Overview Calculators'!$C$67,IF('5.2 - Overview Calculators'!O68="True",'5.2 - Overview Calculators'!$C$68,IF('5.2 - Overview Calculators'!O69="True",'5.2 - Overview Calculators'!$C$69,IF('5.2 - Overview Calculators'!O70="True",'5.2 - Overview Calculators'!$C$70,"ERROR"))))))))</f>
        <v>110</v>
      </c>
      <c r="M17" t="s" s="71">
        <f>IF('5.2 - Overview Calculators'!P63="True",'5.2 - Overview Calculators'!$C$63,IF('5.2 - Overview Calculators'!P64="True",'5.2 - Overview Calculators'!$C$64,IF('5.2 - Overview Calculators'!P65="True",'5.2 - Overview Calculators'!$C$65,IF('5.2 - Overview Calculators'!P66="True",'5.2 - Overview Calculators'!$C$66,IF('5.2 - Overview Calculators'!P67="True",'5.2 - Overview Calculators'!$C$67,IF('5.2 - Overview Calculators'!P68="True",'5.2 - Overview Calculators'!$C$68,IF('5.2 - Overview Calculators'!P69="True",'5.2 - Overview Calculators'!$C$69,IF('5.2 - Overview Calculators'!P70="True",'5.2 - Overview Calculators'!$C$70,"ERROR"))))))))</f>
        <v>115</v>
      </c>
      <c r="N17" t="s" s="71">
        <f>IF('5.2 - Overview Calculators'!Q63="True",'5.2 - Overview Calculators'!$C$63,IF('5.2 - Overview Calculators'!Q64="True",'5.2 - Overview Calculators'!$C$64,IF('5.2 - Overview Calculators'!Q65="True",'5.2 - Overview Calculators'!$C$65,IF('5.2 - Overview Calculators'!Q66="True",'5.2 - Overview Calculators'!$C$66,IF('5.2 - Overview Calculators'!Q67="True",'5.2 - Overview Calculators'!$C$67,IF('5.2 - Overview Calculators'!Q68="True",'5.2 - Overview Calculators'!$C$68,IF('5.2 - Overview Calculators'!Q69="True",'5.2 - Overview Calculators'!$C$69,IF('5.2 - Overview Calculators'!Q70="True",'5.2 - Overview Calculators'!$C$70,"ERROR"))))))))</f>
        <v>115</v>
      </c>
      <c r="O17" t="s" s="71">
        <f>IF('5.2 - Overview Calculators'!R63="True",'5.2 - Overview Calculators'!$C$63,IF('5.2 - Overview Calculators'!R64="True",'5.2 - Overview Calculators'!$C$64,IF('5.2 - Overview Calculators'!R65="True",'5.2 - Overview Calculators'!$C$65,IF('5.2 - Overview Calculators'!R66="True",'5.2 - Overview Calculators'!$C$66,IF('5.2 - Overview Calculators'!R67="True",'5.2 - Overview Calculators'!$C$67,IF('5.2 - Overview Calculators'!R68="True",'5.2 - Overview Calculators'!$C$68,IF('5.2 - Overview Calculators'!R69="True",'5.2 - Overview Calculators'!$C$69,IF('5.2 - Overview Calculators'!R70="True",'5.2 - Overview Calculators'!$C$70,"ERROR"))))))))</f>
        <v>113</v>
      </c>
      <c r="P17" t="s" s="71">
        <f>IF('5.2 - Overview Calculators'!S63="True",'5.2 - Overview Calculators'!$C$63,IF('5.2 - Overview Calculators'!S64="True",'5.2 - Overview Calculators'!$C$64,IF('5.2 - Overview Calculators'!S65="True",'5.2 - Overview Calculators'!$C$65,IF('5.2 - Overview Calculators'!S66="True",'5.2 - Overview Calculators'!$C$66,IF('5.2 - Overview Calculators'!S67="True",'5.2 - Overview Calculators'!$C$67,IF('5.2 - Overview Calculators'!S68="True",'5.2 - Overview Calculators'!$C$68,IF('5.2 - Overview Calculators'!S69="True",'5.2 - Overview Calculators'!$C$69,IF('5.2 - Overview Calculators'!S70="True",'5.2 - Overview Calculators'!$C$70,"ERROR"))))))))</f>
        <v>113</v>
      </c>
      <c r="Q17" t="s" s="71">
        <f>IF('5.2 - Overview Calculators'!T63="True",'5.2 - Overview Calculators'!$C$63,IF('5.2 - Overview Calculators'!T64="True",'5.2 - Overview Calculators'!$C$64,IF('5.2 - Overview Calculators'!T65="True",'5.2 - Overview Calculators'!$C$65,IF('5.2 - Overview Calculators'!T66="True",'5.2 - Overview Calculators'!$C$66,IF('5.2 - Overview Calculators'!T67="True",'5.2 - Overview Calculators'!$C$67,IF('5.2 - Overview Calculators'!T68="True",'5.2 - Overview Calculators'!$C$68,IF('5.2 - Overview Calculators'!T69="True",'5.2 - Overview Calculators'!$C$69,IF('5.2 - Overview Calculators'!T70="True",'5.2 - Overview Calculators'!$C$70,"ERROR"))))))))</f>
        <v>113</v>
      </c>
      <c r="R17" t="s" s="71">
        <f>IF('5.2 - Overview Calculators'!U63="True",'5.2 - Overview Calculators'!$C$63,IF('5.2 - Overview Calculators'!U64="True",'5.2 - Overview Calculators'!$C$64,IF('5.2 - Overview Calculators'!U65="True",'5.2 - Overview Calculators'!$C$65,IF('5.2 - Overview Calculators'!U66="True",'5.2 - Overview Calculators'!$C$66,IF('5.2 - Overview Calculators'!U67="True",'5.2 - Overview Calculators'!$C$67,IF('5.2 - Overview Calculators'!U68="True",'5.2 - Overview Calculators'!$C$68,IF('5.2 - Overview Calculators'!U69="True",'5.2 - Overview Calculators'!$C$69,IF('5.2 - Overview Calculators'!U70="True",'5.2 - Overview Calculators'!$C$70,"ERROR"))))))))</f>
        <v>113</v>
      </c>
      <c r="S17" t="s" s="71">
        <f>IF('5.2 - Overview Calculators'!V63="True",'5.2 - Overview Calculators'!$C$63,IF('5.2 - Overview Calculators'!V64="True",'5.2 - Overview Calculators'!$C$64,IF('5.2 - Overview Calculators'!V65="True",'5.2 - Overview Calculators'!$C$65,IF('5.2 - Overview Calculators'!V66="True",'5.2 - Overview Calculators'!$C$66,IF('5.2 - Overview Calculators'!V67="True",'5.2 - Overview Calculators'!$C$67,IF('5.2 - Overview Calculators'!V68="True",'5.2 - Overview Calculators'!$C$68,IF('5.2 - Overview Calculators'!V69="True",'5.2 - Overview Calculators'!$C$69,IF('5.2 - Overview Calculators'!V70="True",'5.2 - Overview Calculators'!$C$70,"ERROR"))))))))</f>
        <v>116</v>
      </c>
      <c r="T17" t="s" s="71">
        <f>IF('5.2 - Overview Calculators'!W63="True",'5.2 - Overview Calculators'!$C$63,IF('5.2 - Overview Calculators'!W64="True",'5.2 - Overview Calculators'!$C$64,IF('5.2 - Overview Calculators'!W65="True",'5.2 - Overview Calculators'!$C$65,IF('5.2 - Overview Calculators'!W66="True",'5.2 - Overview Calculators'!$C$66,IF('5.2 - Overview Calculators'!W67="True",'5.2 - Overview Calculators'!$C$67,IF('5.2 - Overview Calculators'!W68="True",'5.2 - Overview Calculators'!$C$68,IF('5.2 - Overview Calculators'!W69="True",'5.2 - Overview Calculators'!$C$69,IF('5.2 - Overview Calculators'!W70="True",'5.2 - Overview Calculators'!$C$70,"ERROR"))))))))</f>
        <v>114</v>
      </c>
      <c r="U17" t="s" s="71">
        <f>IF('5.2 - Overview Calculators'!X63="True",'5.2 - Overview Calculators'!$C$63,IF('5.2 - Overview Calculators'!X64="True",'5.2 - Overview Calculators'!$C$64,IF('5.2 - Overview Calculators'!X65="True",'5.2 - Overview Calculators'!$C$65,IF('5.2 - Overview Calculators'!X66="True",'5.2 - Overview Calculators'!$C$66,IF('5.2 - Overview Calculators'!X67="True",'5.2 - Overview Calculators'!$C$67,IF('5.2 - Overview Calculators'!X68="True",'5.2 - Overview Calculators'!$C$68,IF('5.2 - Overview Calculators'!X69="True",'5.2 - Overview Calculators'!$C$69,IF('5.2 - Overview Calculators'!X70="True",'5.2 - Overview Calculators'!$C$70,"ERROR"))))))))</f>
        <v>111</v>
      </c>
      <c r="V17" t="s" s="71">
        <f>IF('5.2 - Overview Calculators'!Y63="True",'5.2 - Overview Calculators'!$C$63,IF('5.2 - Overview Calculators'!Y64="True",'5.2 - Overview Calculators'!$C$64,IF('5.2 - Overview Calculators'!Y65="True",'5.2 - Overview Calculators'!$C$65,IF('5.2 - Overview Calculators'!Y66="True",'5.2 - Overview Calculators'!$C$66,IF('5.2 - Overview Calculators'!Y67="True",'5.2 - Overview Calculators'!$C$67,IF('5.2 - Overview Calculators'!Y68="True",'5.2 - Overview Calculators'!$C$68,IF('5.2 - Overview Calculators'!Y69="True",'5.2 - Overview Calculators'!$C$69,IF('5.2 - Overview Calculators'!Y70="True",'5.2 - Overview Calculators'!$C$70,"ERROR"))))))))</f>
        <v>114</v>
      </c>
      <c r="W17" t="s" s="71">
        <f>IF('5.2 - Overview Calculators'!Z63="True",'5.2 - Overview Calculators'!$C$63,IF('5.2 - Overview Calculators'!Z64="True",'5.2 - Overview Calculators'!$C$64,IF('5.2 - Overview Calculators'!Z65="True",'5.2 - Overview Calculators'!$C$65,IF('5.2 - Overview Calculators'!Z66="True",'5.2 - Overview Calculators'!$C$66,IF('5.2 - Overview Calculators'!Z67="True",'5.2 - Overview Calculators'!$C$67,IF('5.2 - Overview Calculators'!Z68="True",'5.2 - Overview Calculators'!$C$68,IF('5.2 - Overview Calculators'!Z69="True",'5.2 - Overview Calculators'!$C$69,IF('5.2 - Overview Calculators'!Z70="True",'5.2 - Overview Calculators'!$C$70,"ERROR"))))))))</f>
        <v>111</v>
      </c>
      <c r="X17" t="s" s="71">
        <f>IF('5.2 - Overview Calculators'!AA63="True",'5.2 - Overview Calculators'!$C$63,IF('5.2 - Overview Calculators'!AA64="True",'5.2 - Overview Calculators'!$C$64,IF('5.2 - Overview Calculators'!AA65="True",'5.2 - Overview Calculators'!$C$65,IF('5.2 - Overview Calculators'!AA66="True",'5.2 - Overview Calculators'!$C$66,IF('5.2 - Overview Calculators'!AA67="True",'5.2 - Overview Calculators'!$C$67,IF('5.2 - Overview Calculators'!AA68="True",'5.2 - Overview Calculators'!$C$68,IF('5.2 - Overview Calculators'!AA69="True",'5.2 - Overview Calculators'!$C$69,IF('5.2 - Overview Calculators'!AA70="True",'5.2 - Overview Calculators'!$C$70,"ERROR"))))))))</f>
        <v>111</v>
      </c>
      <c r="Y17" t="s" s="71">
        <f>IF('5.2 - Overview Calculators'!AB63="True",'5.2 - Overview Calculators'!$C$63,IF('5.2 - Overview Calculators'!AB64="True",'5.2 - Overview Calculators'!$C$64,IF('5.2 - Overview Calculators'!AB65="True",'5.2 - Overview Calculators'!$C$65,IF('5.2 - Overview Calculators'!AB66="True",'5.2 - Overview Calculators'!$C$66,IF('5.2 - Overview Calculators'!AB67="True",'5.2 - Overview Calculators'!$C$67,IF('5.2 - Overview Calculators'!AB68="True",'5.2 - Overview Calculators'!$C$68,IF('5.2 - Overview Calculators'!AB69="True",'5.2 - Overview Calculators'!$C$69,IF('5.2 - Overview Calculators'!AB70="True",'5.2 - Overview Calculators'!$C$70,"ERROR"))))))))</f>
        <v>114</v>
      </c>
      <c r="Z17" t="s" s="71">
        <f>IF('5.2 - Overview Calculators'!AC63="True",'5.2 - Overview Calculators'!$C$63,IF('5.2 - Overview Calculators'!AC64="True",'5.2 - Overview Calculators'!$C$64,IF('5.2 - Overview Calculators'!AC65="True",'5.2 - Overview Calculators'!$C$65,IF('5.2 - Overview Calculators'!AC66="True",'5.2 - Overview Calculators'!$C$66,IF('5.2 - Overview Calculators'!AC67="True",'5.2 - Overview Calculators'!$C$67,IF('5.2 - Overview Calculators'!AC68="True",'5.2 - Overview Calculators'!$C$68,IF('5.2 - Overview Calculators'!AC69="True",'5.2 - Overview Calculators'!$C$69,IF('5.2 - Overview Calculators'!AC70="True",'5.2 - Overview Calculators'!$C$70,"ERROR"))))))))</f>
        <v>114</v>
      </c>
      <c r="AA17" t="s" s="71">
        <f>IF('5.2 - Overview Calculators'!AD63="True",'5.2 - Overview Calculators'!$C$63,IF('5.2 - Overview Calculators'!AD64="True",'5.2 - Overview Calculators'!$C$64,IF('5.2 - Overview Calculators'!AD65="True",'5.2 - Overview Calculators'!$C$65,IF('5.2 - Overview Calculators'!AD66="True",'5.2 - Overview Calculators'!$C$66,IF('5.2 - Overview Calculators'!AD67="True",'5.2 - Overview Calculators'!$C$67,IF('5.2 - Overview Calculators'!AD68="True",'5.2 - Overview Calculators'!$C$68,IF('5.2 - Overview Calculators'!AD69="True",'5.2 - Overview Calculators'!$C$69,IF('5.2 - Overview Calculators'!AD70="True",'5.2 - Overview Calculators'!$C$70,"ERROR"))))))))</f>
        <v>114</v>
      </c>
      <c r="AB17" t="s" s="71">
        <f>IF('5.2 - Overview Calculators'!AE63="True",'5.2 - Overview Calculators'!$C$63,IF('5.2 - Overview Calculators'!AE64="True",'5.2 - Overview Calculators'!$C$64,IF('5.2 - Overview Calculators'!AE65="True",'5.2 - Overview Calculators'!$C$65,IF('5.2 - Overview Calculators'!AE66="True",'5.2 - Overview Calculators'!$C$66,IF('5.2 - Overview Calculators'!AE67="True",'5.2 - Overview Calculators'!$C$67,IF('5.2 - Overview Calculators'!AE68="True",'5.2 - Overview Calculators'!$C$68,IF('5.2 - Overview Calculators'!AE69="True",'5.2 - Overview Calculators'!$C$69,IF('5.2 - Overview Calculators'!AE70="True",'5.2 - Overview Calculators'!$C$70,"ERROR"))))))))</f>
        <v>116</v>
      </c>
      <c r="AC17" t="s" s="71">
        <f>IF('5.2 - Overview Calculators'!AF63="True",'5.2 - Overview Calculators'!$C$63,IF('5.2 - Overview Calculators'!AF64="True",'5.2 - Overview Calculators'!$C$64,IF('5.2 - Overview Calculators'!AF65="True",'5.2 - Overview Calculators'!$C$65,IF('5.2 - Overview Calculators'!AF66="True",'5.2 - Overview Calculators'!$C$66,IF('5.2 - Overview Calculators'!AF67="True",'5.2 - Overview Calculators'!$C$67,IF('5.2 - Overview Calculators'!AF68="True",'5.2 - Overview Calculators'!$C$68,IF('5.2 - Overview Calculators'!AF69="True",'5.2 - Overview Calculators'!$C$69,IF('5.2 - Overview Calculators'!AF70="True",'5.2 - Overview Calculators'!$C$70,"ERROR"))))))))</f>
        <v>109</v>
      </c>
      <c r="AD17" t="s" s="71">
        <f>IF('5.2 - Overview Calculators'!AG63="True",'5.2 - Overview Calculators'!$C$63,IF('5.2 - Overview Calculators'!AG64="True",'5.2 - Overview Calculators'!$C$64,IF('5.2 - Overview Calculators'!AG65="True",'5.2 - Overview Calculators'!$C$65,IF('5.2 - Overview Calculators'!AG66="True",'5.2 - Overview Calculators'!$C$66,IF('5.2 - Overview Calculators'!AG67="True",'5.2 - Overview Calculators'!$C$67,IF('5.2 - Overview Calculators'!AG68="True",'5.2 - Overview Calculators'!$C$68,IF('5.2 - Overview Calculators'!AG69="True",'5.2 - Overview Calculators'!$C$69,IF('5.2 - Overview Calculators'!AG70="True",'5.2 - Overview Calculators'!$C$70,"ERROR"))))))))</f>
        <v>113</v>
      </c>
      <c r="AE17" t="s" s="71">
        <f>IF('5.2 - Overview Calculators'!AH63="True",'5.2 - Overview Calculators'!$C$63,IF('5.2 - Overview Calculators'!AH64="True",'5.2 - Overview Calculators'!$C$64,IF('5.2 - Overview Calculators'!AH65="True",'5.2 - Overview Calculators'!$C$65,IF('5.2 - Overview Calculators'!AH66="True",'5.2 - Overview Calculators'!$C$66,IF('5.2 - Overview Calculators'!AH67="True",'5.2 - Overview Calculators'!$C$67,IF('5.2 - Overview Calculators'!AH68="True",'5.2 - Overview Calculators'!$C$68,IF('5.2 - Overview Calculators'!AH69="True",'5.2 - Overview Calculators'!$C$69,IF('5.2 - Overview Calculators'!AH70="True",'5.2 - Overview Calculators'!$C$70,"ERROR"))))))))</f>
        <v>116</v>
      </c>
      <c r="AF17" t="s" s="71">
        <f>IF('5.2 - Overview Calculators'!AI63="True",'5.2 - Overview Calculators'!$C$63,IF('5.2 - Overview Calculators'!AI64="True",'5.2 - Overview Calculators'!$C$64,IF('5.2 - Overview Calculators'!AI65="True",'5.2 - Overview Calculators'!$C$65,IF('5.2 - Overview Calculators'!AI66="True",'5.2 - Overview Calculators'!$C$66,IF('5.2 - Overview Calculators'!AI67="True",'5.2 - Overview Calculators'!$C$67,IF('5.2 - Overview Calculators'!AI68="True",'5.2 - Overview Calculators'!$C$68,IF('5.2 - Overview Calculators'!AI69="True",'5.2 - Overview Calculators'!$C$69,IF('5.2 - Overview Calculators'!AI70="True",'5.2 - Overview Calculators'!$C$70,"ERROR"))))))))</f>
        <v>114</v>
      </c>
      <c r="AG17" t="s" s="71">
        <f>IF('5.2 - Overview Calculators'!AJ63="True",'5.2 - Overview Calculators'!$C$63,IF('5.2 - Overview Calculators'!AJ64="True",'5.2 - Overview Calculators'!$C$64,IF('5.2 - Overview Calculators'!AJ65="True",'5.2 - Overview Calculators'!$C$65,IF('5.2 - Overview Calculators'!AJ66="True",'5.2 - Overview Calculators'!$C$66,IF('5.2 - Overview Calculators'!AJ67="True",'5.2 - Overview Calculators'!$C$67,IF('5.2 - Overview Calculators'!AJ68="True",'5.2 - Overview Calculators'!$C$68,IF('5.2 - Overview Calculators'!AJ69="True",'5.2 - Overview Calculators'!$C$69,IF('5.2 - Overview Calculators'!AJ70="True",'5.2 - Overview Calculators'!$C$70,"ERROR"))))))))</f>
        <v>111</v>
      </c>
      <c r="AH17" t="s" s="71">
        <f>IF('5.2 - Overview Calculators'!AK63="True",'5.2 - Overview Calculators'!$C$63,IF('5.2 - Overview Calculators'!AK64="True",'5.2 - Overview Calculators'!$C$64,IF('5.2 - Overview Calculators'!AK65="True",'5.2 - Overview Calculators'!$C$65,IF('5.2 - Overview Calculators'!AK66="True",'5.2 - Overview Calculators'!$C$66,IF('5.2 - Overview Calculators'!AK67="True",'5.2 - Overview Calculators'!$C$67,IF('5.2 - Overview Calculators'!AK68="True",'5.2 - Overview Calculators'!$C$68,IF('5.2 - Overview Calculators'!AK69="True",'5.2 - Overview Calculators'!$C$69,IF('5.2 - Overview Calculators'!AK70="True",'5.2 - Overview Calculators'!$C$70,"ERROR"))))))))</f>
        <v>113</v>
      </c>
      <c r="AI17" t="s" s="71">
        <f>IF('5.2 - Overview Calculators'!AL63="True",'5.2 - Overview Calculators'!$C$63,IF('5.2 - Overview Calculators'!AL64="True",'5.2 - Overview Calculators'!$C$64,IF('5.2 - Overview Calculators'!AL65="True",'5.2 - Overview Calculators'!$C$65,IF('5.2 - Overview Calculators'!AL66="True",'5.2 - Overview Calculators'!$C$66,IF('5.2 - Overview Calculators'!AL67="True",'5.2 - Overview Calculators'!$C$67,IF('5.2 - Overview Calculators'!AL68="True",'5.2 - Overview Calculators'!$C$68,IF('5.2 - Overview Calculators'!AL69="True",'5.2 - Overview Calculators'!$C$69,IF('5.2 - Overview Calculators'!AL70="True",'5.2 - Overview Calculators'!$C$70,"ERROR"))))))))</f>
        <v>110</v>
      </c>
      <c r="AJ17" t="s" s="71">
        <f>IF('5.2 - Overview Calculators'!AM63="True",'5.2 - Overview Calculators'!$C$63,IF('5.2 - Overview Calculators'!AM64="True",'5.2 - Overview Calculators'!$C$64,IF('5.2 - Overview Calculators'!AM65="True",'5.2 - Overview Calculators'!$C$65,IF('5.2 - Overview Calculators'!AM66="True",'5.2 - Overview Calculators'!$C$66,IF('5.2 - Overview Calculators'!AM67="True",'5.2 - Overview Calculators'!$C$67,IF('5.2 - Overview Calculators'!AM68="True",'5.2 - Overview Calculators'!$C$68,IF('5.2 - Overview Calculators'!AM69="True",'5.2 - Overview Calculators'!$C$69,IF('5.2 - Overview Calculators'!AM70="True",'5.2 - Overview Calculators'!$C$70,"ERROR"))))))))</f>
        <v>116</v>
      </c>
      <c r="AK17" t="s" s="71">
        <f>IF('5.2 - Overview Calculators'!AN63="True",'5.2 - Overview Calculators'!$C$63,IF('5.2 - Overview Calculators'!AN64="True",'5.2 - Overview Calculators'!$C$64,IF('5.2 - Overview Calculators'!AN65="True",'5.2 - Overview Calculators'!$C$65,IF('5.2 - Overview Calculators'!AN66="True",'5.2 - Overview Calculators'!$C$66,IF('5.2 - Overview Calculators'!AN67="True",'5.2 - Overview Calculators'!$C$67,IF('5.2 - Overview Calculators'!AN68="True",'5.2 - Overview Calculators'!$C$68,IF('5.2 - Overview Calculators'!AN69="True",'5.2 - Overview Calculators'!$C$69,IF('5.2 - Overview Calculators'!AN70="True",'5.2 - Overview Calculators'!$C$70,"ERROR"))))))))</f>
        <v>115</v>
      </c>
      <c r="AL17" t="s" s="71">
        <f>IF('5.2 - Overview Calculators'!AO63="True",'5.2 - Overview Calculators'!$C$63,IF('5.2 - Overview Calculators'!AO64="True",'5.2 - Overview Calculators'!$C$64,IF('5.2 - Overview Calculators'!AO65="True",'5.2 - Overview Calculators'!$C$65,IF('5.2 - Overview Calculators'!AO66="True",'5.2 - Overview Calculators'!$C$66,IF('5.2 - Overview Calculators'!AO67="True",'5.2 - Overview Calculators'!$C$67,IF('5.2 - Overview Calculators'!AO68="True",'5.2 - Overview Calculators'!$C$68,IF('5.2 - Overview Calculators'!AO69="True",'5.2 - Overview Calculators'!$C$69,IF('5.2 - Overview Calculators'!AO70="True",'5.2 - Overview Calculators'!$C$70,"ERROR"))))))))</f>
        <v>116</v>
      </c>
      <c r="AM17" t="s" s="71">
        <f>IF('5.2 - Overview Calculators'!AP63="True",'5.2 - Overview Calculators'!$C$63,IF('5.2 - Overview Calculators'!AP64="True",'5.2 - Overview Calculators'!$C$64,IF('5.2 - Overview Calculators'!AP65="True",'5.2 - Overview Calculators'!$C$65,IF('5.2 - Overview Calculators'!AP66="True",'5.2 - Overview Calculators'!$C$66,IF('5.2 - Overview Calculators'!AP67="True",'5.2 - Overview Calculators'!$C$67,IF('5.2 - Overview Calculators'!AP68="True",'5.2 - Overview Calculators'!$C$68,IF('5.2 - Overview Calculators'!AP69="True",'5.2 - Overview Calculators'!$C$69,IF('5.2 - Overview Calculators'!AP70="True",'5.2 - Overview Calculators'!$C$70,"ERROR"))))))))</f>
        <v>116</v>
      </c>
      <c r="AN17" t="s" s="71">
        <f>IF('5.2 - Overview Calculators'!AQ63="True",'5.2 - Overview Calculators'!$C$63,IF('5.2 - Overview Calculators'!AQ64="True",'5.2 - Overview Calculators'!$C$64,IF('5.2 - Overview Calculators'!AQ65="True",'5.2 - Overview Calculators'!$C$65,IF('5.2 - Overview Calculators'!AQ66="True",'5.2 - Overview Calculators'!$C$66,IF('5.2 - Overview Calculators'!AQ67="True",'5.2 - Overview Calculators'!$C$67,IF('5.2 - Overview Calculators'!AQ68="True",'5.2 - Overview Calculators'!$C$68,IF('5.2 - Overview Calculators'!AQ69="True",'5.2 - Overview Calculators'!$C$69,IF('5.2 - Overview Calculators'!AQ70="True",'5.2 - Overview Calculators'!$C$70,"ERROR"))))))))</f>
        <v>109</v>
      </c>
      <c r="AO17" t="s" s="71">
        <f>IF('5.2 - Overview Calculators'!AR63="True",'5.2 - Overview Calculators'!$C$63,IF('5.2 - Overview Calculators'!AR64="True",'5.2 - Overview Calculators'!$C$64,IF('5.2 - Overview Calculators'!AR65="True",'5.2 - Overview Calculators'!$C$65,IF('5.2 - Overview Calculators'!AR66="True",'5.2 - Overview Calculators'!$C$66,IF('5.2 - Overview Calculators'!AR67="True",'5.2 - Overview Calculators'!$C$67,IF('5.2 - Overview Calculators'!AR68="True",'5.2 - Overview Calculators'!$C$68,IF('5.2 - Overview Calculators'!AR69="True",'5.2 - Overview Calculators'!$C$69,IF('5.2 - Overview Calculators'!AR70="True",'5.2 - Overview Calculators'!$C$70,"ERROR"))))))))</f>
        <v>109</v>
      </c>
      <c r="AP17" t="s" s="71">
        <f>IF('5.2 - Overview Calculators'!AS63="True",'5.2 - Overview Calculators'!$C$63,IF('5.2 - Overview Calculators'!AS64="True",'5.2 - Overview Calculators'!$C$64,IF('5.2 - Overview Calculators'!AS65="True",'5.2 - Overview Calculators'!$C$65,IF('5.2 - Overview Calculators'!AS66="True",'5.2 - Overview Calculators'!$C$66,IF('5.2 - Overview Calculators'!AS67="True",'5.2 - Overview Calculators'!$C$67,IF('5.2 - Overview Calculators'!AS68="True",'5.2 - Overview Calculators'!$C$68,IF('5.2 - Overview Calculators'!AS69="True",'5.2 - Overview Calculators'!$C$69,IF('5.2 - Overview Calculators'!AS70="True",'5.2 - Overview Calculators'!$C$70,"ERROR"))))))))</f>
        <v>113</v>
      </c>
      <c r="AQ17" t="s" s="71">
        <f>IF('5.2 - Overview Calculators'!AT63="True",'5.2 - Overview Calculators'!$C$63,IF('5.2 - Overview Calculators'!AT64="True",'5.2 - Overview Calculators'!$C$64,IF('5.2 - Overview Calculators'!AT65="True",'5.2 - Overview Calculators'!$C$65,IF('5.2 - Overview Calculators'!AT66="True",'5.2 - Overview Calculators'!$C$66,IF('5.2 - Overview Calculators'!AT67="True",'5.2 - Overview Calculators'!$C$67,IF('5.2 - Overview Calculators'!AT68="True",'5.2 - Overview Calculators'!$C$68,IF('5.2 - Overview Calculators'!AT69="True",'5.2 - Overview Calculators'!$C$69,IF('5.2 - Overview Calculators'!AT70="True",'5.2 - Overview Calculators'!$C$70,"ERROR"))))))))</f>
        <v>112</v>
      </c>
      <c r="AR17" t="s" s="71">
        <f>IF('5.2 - Overview Calculators'!AU63="True",'5.2 - Overview Calculators'!$C$63,IF('5.2 - Overview Calculators'!AU64="True",'5.2 - Overview Calculators'!$C$64,IF('5.2 - Overview Calculators'!AU65="True",'5.2 - Overview Calculators'!$C$65,IF('5.2 - Overview Calculators'!AU66="True",'5.2 - Overview Calculators'!$C$66,IF('5.2 - Overview Calculators'!AU67="True",'5.2 - Overview Calculators'!$C$67,IF('5.2 - Overview Calculators'!AU68="True",'5.2 - Overview Calculators'!$C$68,IF('5.2 - Overview Calculators'!AU69="True",'5.2 - Overview Calculators'!$C$69,IF('5.2 - Overview Calculators'!AU70="True",'5.2 - Overview Calculators'!$C$70,"ERROR"))))))))</f>
        <v>116</v>
      </c>
      <c r="AS17" t="s" s="71">
        <f>IF('5.2 - Overview Calculators'!AV63="True",'5.2 - Overview Calculators'!$C$63,IF('5.2 - Overview Calculators'!AV64="True",'5.2 - Overview Calculators'!$C$64,IF('5.2 - Overview Calculators'!AV65="True",'5.2 - Overview Calculators'!$C$65,IF('5.2 - Overview Calculators'!AV66="True",'5.2 - Overview Calculators'!$C$66,IF('5.2 - Overview Calculators'!AV67="True",'5.2 - Overview Calculators'!$C$67,IF('5.2 - Overview Calculators'!AV68="True",'5.2 - Overview Calculators'!$C$68,IF('5.2 - Overview Calculators'!AV69="True",'5.2 - Overview Calculators'!$C$69,IF('5.2 - Overview Calculators'!AV70="True",'5.2 - Overview Calculators'!$C$70,"ERROR"))))))))</f>
        <v>112</v>
      </c>
      <c r="AT17" t="s" s="71">
        <f>IF('5.2 - Overview Calculators'!AW63="True",'5.2 - Overview Calculators'!$C$63,IF('5.2 - Overview Calculators'!AW64="True",'5.2 - Overview Calculators'!$C$64,IF('5.2 - Overview Calculators'!AW65="True",'5.2 - Overview Calculators'!$C$65,IF('5.2 - Overview Calculators'!AW66="True",'5.2 - Overview Calculators'!$C$66,IF('5.2 - Overview Calculators'!AW67="True",'5.2 - Overview Calculators'!$C$67,IF('5.2 - Overview Calculators'!AW68="True",'5.2 - Overview Calculators'!$C$68,IF('5.2 - Overview Calculators'!AW69="True",'5.2 - Overview Calculators'!$C$69,IF('5.2 - Overview Calculators'!AW70="True",'5.2 - Overview Calculators'!$C$70,"ERROR"))))))))</f>
        <v>111</v>
      </c>
      <c r="AU17" t="s" s="71">
        <f>IF('5.2 - Overview Calculators'!AX63="True",'5.2 - Overview Calculators'!$C$63,IF('5.2 - Overview Calculators'!AX64="True",'5.2 - Overview Calculators'!$C$64,IF('5.2 - Overview Calculators'!AX65="True",'5.2 - Overview Calculators'!$C$65,IF('5.2 - Overview Calculators'!AX66="True",'5.2 - Overview Calculators'!$C$66,IF('5.2 - Overview Calculators'!AX67="True",'5.2 - Overview Calculators'!$C$67,IF('5.2 - Overview Calculators'!AX68="True",'5.2 - Overview Calculators'!$C$68,IF('5.2 - Overview Calculators'!AX69="True",'5.2 - Overview Calculators'!$C$69,IF('5.2 - Overview Calculators'!AX70="True",'5.2 - Overview Calculators'!$C$70,"ERROR"))))))))</f>
        <v>113</v>
      </c>
      <c r="AV17" t="s" s="71">
        <f>IF('5.2 - Overview Calculators'!AY63="True",'5.2 - Overview Calculators'!$C$63,IF('5.2 - Overview Calculators'!AY64="True",'5.2 - Overview Calculators'!$C$64,IF('5.2 - Overview Calculators'!AY65="True",'5.2 - Overview Calculators'!$C$65,IF('5.2 - Overview Calculators'!AY66="True",'5.2 - Overview Calculators'!$C$66,IF('5.2 - Overview Calculators'!AY67="True",'5.2 - Overview Calculators'!$C$67,IF('5.2 - Overview Calculators'!AY68="True",'5.2 - Overview Calculators'!$C$68,IF('5.2 - Overview Calculators'!AY69="True",'5.2 - Overview Calculators'!$C$69,IF('5.2 - Overview Calculators'!AY70="True",'5.2 - Overview Calculators'!$C$70,"ERROR"))))))))</f>
        <v>112</v>
      </c>
      <c r="AW17" t="s" s="71">
        <f>IF('5.2 - Overview Calculators'!AZ63="True",'5.2 - Overview Calculators'!$C$63,IF('5.2 - Overview Calculators'!AZ64="True",'5.2 - Overview Calculators'!$C$64,IF('5.2 - Overview Calculators'!AZ65="True",'5.2 - Overview Calculators'!$C$65,IF('5.2 - Overview Calculators'!AZ66="True",'5.2 - Overview Calculators'!$C$66,IF('5.2 - Overview Calculators'!AZ67="True",'5.2 - Overview Calculators'!$C$67,IF('5.2 - Overview Calculators'!AZ68="True",'5.2 - Overview Calculators'!$C$68,IF('5.2 - Overview Calculators'!AZ69="True",'5.2 - Overview Calculators'!$C$69,IF('5.2 - Overview Calculators'!AZ70="True",'5.2 - Overview Calculators'!$C$70,"ERROR"))))))))</f>
        <v>115</v>
      </c>
      <c r="AX17" t="s" s="72">
        <f>IF('5.2 - Overview Calculators'!BA63="True",'5.2 - Overview Calculators'!$C$63,IF('5.2 - Overview Calculators'!BA64="True",'5.2 - Overview Calculators'!$C$64,IF('5.2 - Overview Calculators'!BA65="True",'5.2 - Overview Calculators'!$C$65,IF('5.2 - Overview Calculators'!BA66="True",'5.2 - Overview Calculators'!$C$66,IF('5.2 - Overview Calculators'!BA67="True",'5.2 - Overview Calculators'!$C$67,IF('5.2 - Overview Calculators'!BA68="True",'5.2 - Overview Calculators'!$C$68,IF('5.2 - Overview Calculators'!BA69="True",'5.2 - Overview Calculators'!$C$69,IF('5.2 - Overview Calculators'!BA70="True",'5.2 - Overview Calculators'!$C$70,"ERROR"))))))))</f>
        <v>113</v>
      </c>
      <c r="AY17" s="61"/>
      <c r="AZ17" s="52"/>
      <c r="BA17" s="67">
        <f>SUM(BC17,BE17,BG17,BI17,BK17,BM17,BO17,BQ17)</f>
        <v>49</v>
      </c>
      <c r="BB17" t="s" s="68">
        <f>'5.2 - Overview Calculators'!C63</f>
        <v>109</v>
      </c>
      <c r="BC17" s="69">
        <f>COUNTIF(B17:AX17,BB17)</f>
        <v>3</v>
      </c>
      <c r="BD17" t="s" s="68">
        <f>'5.2 - Overview Calculators'!C64</f>
        <v>113</v>
      </c>
      <c r="BE17" s="69">
        <f>COUNTIF(B17:AX17,BD17)</f>
        <v>11</v>
      </c>
      <c r="BF17" t="s" s="68">
        <f>'5.2 - Overview Calculators'!C65</f>
        <v>115</v>
      </c>
      <c r="BG17" s="69">
        <f>COUNTIF(B17:AX17,BF17)</f>
        <v>6</v>
      </c>
      <c r="BH17" t="s" s="68">
        <f>'5.2 - Overview Calculators'!C66</f>
        <v>110</v>
      </c>
      <c r="BI17" s="69">
        <f>COUNTIF(B17:AX17,BH17)</f>
        <v>5</v>
      </c>
      <c r="BJ17" t="s" s="68">
        <f>'5.2 - Overview Calculators'!C67</f>
        <v>116</v>
      </c>
      <c r="BK17" s="69">
        <f>COUNTIF(B17:AX17,BJ17)</f>
        <v>8</v>
      </c>
      <c r="BL17" t="s" s="68">
        <f>'5.2 - Overview Calculators'!C68</f>
        <v>112</v>
      </c>
      <c r="BM17" s="69">
        <f>COUNTIF(B17:AX17,BL17)</f>
        <v>3</v>
      </c>
      <c r="BN17" t="s" s="68">
        <f>'5.2 - Overview Calculators'!C69</f>
        <v>111</v>
      </c>
      <c r="BO17" s="69">
        <f>COUNTIF(B17:AX17,BN17)</f>
        <v>6</v>
      </c>
      <c r="BP17" t="s" s="68">
        <f>'5.2 - Overview Calculators'!C70</f>
        <v>114</v>
      </c>
      <c r="BQ17" s="73">
        <f>COUNTIF(B17:AX17,BP17)</f>
        <v>7</v>
      </c>
    </row>
    <row r="18" ht="15.4" customHeight="1">
      <c r="A18" t="s" s="70">
        <f>'BASE DATA - Base Data (all avai'!A16</f>
        <v>117</v>
      </c>
      <c r="B18" t="s" s="71">
        <f>IF('5.2 - Overview Calculators'!E73="True",'5.2 - Overview Calculators'!$C$73,IF('5.2 - Overview Calculators'!E74="True",'5.2 - Overview Calculators'!$C$74,IF('5.2 - Overview Calculators'!E75="True",'5.2 - Overview Calculators'!$C$75,"ERROR")))</f>
        <v>118</v>
      </c>
      <c r="C18" t="s" s="71">
        <f>IF('5.2 - Overview Calculators'!F73="True",'5.2 - Overview Calculators'!$C$73,IF('5.2 - Overview Calculators'!F74="True",'5.2 - Overview Calculators'!$C$74,IF('5.2 - Overview Calculators'!F75="True",'5.2 - Overview Calculators'!$C$75,"ERROR")))</f>
        <v>118</v>
      </c>
      <c r="D18" t="s" s="71">
        <f>IF('5.2 - Overview Calculators'!G73="True",'5.2 - Overview Calculators'!$C$73,IF('5.2 - Overview Calculators'!G74="True",'5.2 - Overview Calculators'!$C$74,IF('5.2 - Overview Calculators'!G75="True",'5.2 - Overview Calculators'!$C$75,"ERROR")))</f>
        <v>118</v>
      </c>
      <c r="E18" t="s" s="71">
        <f>IF('5.2 - Overview Calculators'!H73="True",'5.2 - Overview Calculators'!$C$73,IF('5.2 - Overview Calculators'!H74="True",'5.2 - Overview Calculators'!$C$74,IF('5.2 - Overview Calculators'!H75="True",'5.2 - Overview Calculators'!$C$75,"ERROR")))</f>
        <v>120</v>
      </c>
      <c r="F18" t="s" s="71">
        <f>IF('5.2 - Overview Calculators'!I73="True",'5.2 - Overview Calculators'!$C$73,IF('5.2 - Overview Calculators'!I74="True",'5.2 - Overview Calculators'!$C$74,IF('5.2 - Overview Calculators'!I75="True",'5.2 - Overview Calculators'!$C$75,"ERROR")))</f>
        <v>147</v>
      </c>
      <c r="G18" t="s" s="71">
        <f>IF('5.2 - Overview Calculators'!J73="True",'5.2 - Overview Calculators'!$C$73,IF('5.2 - Overview Calculators'!J74="True",'5.2 - Overview Calculators'!$C$74,IF('5.2 - Overview Calculators'!J75="True",'5.2 - Overview Calculators'!$C$75,"ERROR")))</f>
        <v>118</v>
      </c>
      <c r="H18" t="s" s="71">
        <f>IF('5.2 - Overview Calculators'!K73="True",'5.2 - Overview Calculators'!$C$73,IF('5.2 - Overview Calculators'!K74="True",'5.2 - Overview Calculators'!$C$74,IF('5.2 - Overview Calculators'!K75="True",'5.2 - Overview Calculators'!$C$75,"ERROR")))</f>
        <v>147</v>
      </c>
      <c r="I18" t="s" s="71">
        <f>IF('5.2 - Overview Calculators'!L73="True",'5.2 - Overview Calculators'!$C$73,IF('5.2 - Overview Calculators'!L74="True",'5.2 - Overview Calculators'!$C$74,IF('5.2 - Overview Calculators'!L75="True",'5.2 - Overview Calculators'!$C$75,"ERROR")))</f>
        <v>147</v>
      </c>
      <c r="J18" t="s" s="71">
        <f>IF('5.2 - Overview Calculators'!M73="True",'5.2 - Overview Calculators'!$C$73,IF('5.2 - Overview Calculators'!M74="True",'5.2 - Overview Calculators'!$C$74,IF('5.2 - Overview Calculators'!M75="True",'5.2 - Overview Calculators'!$C$75,"ERROR")))</f>
        <v>120</v>
      </c>
      <c r="K18" t="s" s="71">
        <f>IF('5.2 - Overview Calculators'!N73="True",'5.2 - Overview Calculators'!$C$73,IF('5.2 - Overview Calculators'!N74="True",'5.2 - Overview Calculators'!$C$74,IF('5.2 - Overview Calculators'!N75="True",'5.2 - Overview Calculators'!$C$75,"ERROR")))</f>
        <v>120</v>
      </c>
      <c r="L18" t="s" s="71">
        <f>IF('5.2 - Overview Calculators'!O73="True",'5.2 - Overview Calculators'!$C$73,IF('5.2 - Overview Calculators'!O74="True",'5.2 - Overview Calculators'!$C$74,IF('5.2 - Overview Calculators'!O75="True",'5.2 - Overview Calculators'!$C$75,"ERROR")))</f>
        <v>147</v>
      </c>
      <c r="M18" t="s" s="71">
        <f>IF('5.2 - Overview Calculators'!P73="True",'5.2 - Overview Calculators'!$C$73,IF('5.2 - Overview Calculators'!P74="True",'5.2 - Overview Calculators'!$C$74,IF('5.2 - Overview Calculators'!P75="True",'5.2 - Overview Calculators'!$C$75,"ERROR")))</f>
        <v>120</v>
      </c>
      <c r="N18" t="s" s="71">
        <f>IF('5.2 - Overview Calculators'!Q73="True",'5.2 - Overview Calculators'!$C$73,IF('5.2 - Overview Calculators'!Q74="True",'5.2 - Overview Calculators'!$C$74,IF('5.2 - Overview Calculators'!Q75="True",'5.2 - Overview Calculators'!$C$75,"ERROR")))</f>
        <v>120</v>
      </c>
      <c r="O18" t="s" s="71">
        <f>IF('5.2 - Overview Calculators'!R73="True",'5.2 - Overview Calculators'!$C$73,IF('5.2 - Overview Calculators'!R74="True",'5.2 - Overview Calculators'!$C$74,IF('5.2 - Overview Calculators'!R75="True",'5.2 - Overview Calculators'!$C$75,"ERROR")))</f>
        <v>120</v>
      </c>
      <c r="P18" t="s" s="71">
        <f>IF('5.2 - Overview Calculators'!S73="True",'5.2 - Overview Calculators'!$C$73,IF('5.2 - Overview Calculators'!S74="True",'5.2 - Overview Calculators'!$C$74,IF('5.2 - Overview Calculators'!S75="True",'5.2 - Overview Calculators'!$C$75,"ERROR")))</f>
        <v>147</v>
      </c>
      <c r="Q18" t="s" s="71">
        <f>IF('5.2 - Overview Calculators'!T73="True",'5.2 - Overview Calculators'!$C$73,IF('5.2 - Overview Calculators'!T74="True",'5.2 - Overview Calculators'!$C$74,IF('5.2 - Overview Calculators'!T75="True",'5.2 - Overview Calculators'!$C$75,"ERROR")))</f>
        <v>120</v>
      </c>
      <c r="R18" t="s" s="71">
        <f>IF('5.2 - Overview Calculators'!U73="True",'5.2 - Overview Calculators'!$C$73,IF('5.2 - Overview Calculators'!U74="True",'5.2 - Overview Calculators'!$C$74,IF('5.2 - Overview Calculators'!U75="True",'5.2 - Overview Calculators'!$C$75,"ERROR")))</f>
        <v>120</v>
      </c>
      <c r="S18" t="s" s="71">
        <f>IF('5.2 - Overview Calculators'!V73="True",'5.2 - Overview Calculators'!$C$73,IF('5.2 - Overview Calculators'!V74="True",'5.2 - Overview Calculators'!$C$74,IF('5.2 - Overview Calculators'!V75="True",'5.2 - Overview Calculators'!$C$75,"ERROR")))</f>
        <v>120</v>
      </c>
      <c r="T18" t="s" s="71">
        <f>IF('5.2 - Overview Calculators'!W73="True",'5.2 - Overview Calculators'!$C$73,IF('5.2 - Overview Calculators'!W74="True",'5.2 - Overview Calculators'!$C$74,IF('5.2 - Overview Calculators'!W75="True",'5.2 - Overview Calculators'!$C$75,"ERROR")))</f>
        <v>147</v>
      </c>
      <c r="U18" t="s" s="71">
        <f>IF('5.2 - Overview Calculators'!X73="True",'5.2 - Overview Calculators'!$C$73,IF('5.2 - Overview Calculators'!X74="True",'5.2 - Overview Calculators'!$C$74,IF('5.2 - Overview Calculators'!X75="True",'5.2 - Overview Calculators'!$C$75,"ERROR")))</f>
        <v>147</v>
      </c>
      <c r="V18" t="s" s="71">
        <f>IF('5.2 - Overview Calculators'!Y73="True",'5.2 - Overview Calculators'!$C$73,IF('5.2 - Overview Calculators'!Y74="True",'5.2 - Overview Calculators'!$C$74,IF('5.2 - Overview Calculators'!Y75="True",'5.2 - Overview Calculators'!$C$75,"ERROR")))</f>
        <v>120</v>
      </c>
      <c r="W18" t="s" s="71">
        <f>IF('5.2 - Overview Calculators'!Z73="True",'5.2 - Overview Calculators'!$C$73,IF('5.2 - Overview Calculators'!Z74="True",'5.2 - Overview Calculators'!$C$74,IF('5.2 - Overview Calculators'!Z75="True",'5.2 - Overview Calculators'!$C$75,"ERROR")))</f>
        <v>147</v>
      </c>
      <c r="X18" t="s" s="71">
        <f>IF('5.2 - Overview Calculators'!AA73="True",'5.2 - Overview Calculators'!$C$73,IF('5.2 - Overview Calculators'!AA74="True",'5.2 - Overview Calculators'!$C$74,IF('5.2 - Overview Calculators'!AA75="True",'5.2 - Overview Calculators'!$C$75,"ERROR")))</f>
        <v>147</v>
      </c>
      <c r="Y18" t="s" s="71">
        <f>IF('5.2 - Overview Calculators'!AB73="True",'5.2 - Overview Calculators'!$C$73,IF('5.2 - Overview Calculators'!AB74="True",'5.2 - Overview Calculators'!$C$74,IF('5.2 - Overview Calculators'!AB75="True",'5.2 - Overview Calculators'!$C$75,"ERROR")))</f>
        <v>147</v>
      </c>
      <c r="Z18" t="s" s="71">
        <f>IF('5.2 - Overview Calculators'!AC73="True",'5.2 - Overview Calculators'!$C$73,IF('5.2 - Overview Calculators'!AC74="True",'5.2 - Overview Calculators'!$C$74,IF('5.2 - Overview Calculators'!AC75="True",'5.2 - Overview Calculators'!$C$75,"ERROR")))</f>
        <v>147</v>
      </c>
      <c r="AA18" t="s" s="71">
        <f>IF('5.2 - Overview Calculators'!AD73="True",'5.2 - Overview Calculators'!$C$73,IF('5.2 - Overview Calculators'!AD74="True",'5.2 - Overview Calculators'!$C$74,IF('5.2 - Overview Calculators'!AD75="True",'5.2 - Overview Calculators'!$C$75,"ERROR")))</f>
        <v>147</v>
      </c>
      <c r="AB18" t="s" s="71">
        <f>IF('5.2 - Overview Calculators'!AE73="True",'5.2 - Overview Calculators'!$C$73,IF('5.2 - Overview Calculators'!AE74="True",'5.2 - Overview Calculators'!$C$74,IF('5.2 - Overview Calculators'!AE75="True",'5.2 - Overview Calculators'!$C$75,"ERROR")))</f>
        <v>147</v>
      </c>
      <c r="AC18" t="s" s="71">
        <f>IF('5.2 - Overview Calculators'!AF73="True",'5.2 - Overview Calculators'!$C$73,IF('5.2 - Overview Calculators'!AF74="True",'5.2 - Overview Calculators'!$C$74,IF('5.2 - Overview Calculators'!AF75="True",'5.2 - Overview Calculators'!$C$75,"ERROR")))</f>
        <v>147</v>
      </c>
      <c r="AD18" t="s" s="71">
        <f>IF('5.2 - Overview Calculators'!AG73="True",'5.2 - Overview Calculators'!$C$73,IF('5.2 - Overview Calculators'!AG74="True",'5.2 - Overview Calculators'!$C$74,IF('5.2 - Overview Calculators'!AG75="True",'5.2 - Overview Calculators'!$C$75,"ERROR")))</f>
        <v>120</v>
      </c>
      <c r="AE18" t="s" s="71">
        <f>IF('5.2 - Overview Calculators'!AH73="True",'5.2 - Overview Calculators'!$C$73,IF('5.2 - Overview Calculators'!AH74="True",'5.2 - Overview Calculators'!$C$74,IF('5.2 - Overview Calculators'!AH75="True",'5.2 - Overview Calculators'!$C$75,"ERROR")))</f>
        <v>147</v>
      </c>
      <c r="AF18" t="s" s="71">
        <f>IF('5.2 - Overview Calculators'!AI73="True",'5.2 - Overview Calculators'!$C$73,IF('5.2 - Overview Calculators'!AI74="True",'5.2 - Overview Calculators'!$C$74,IF('5.2 - Overview Calculators'!AI75="True",'5.2 - Overview Calculators'!$C$75,"ERROR")))</f>
        <v>147</v>
      </c>
      <c r="AG18" t="s" s="71">
        <f>IF('5.2 - Overview Calculators'!AJ73="True",'5.2 - Overview Calculators'!$C$73,IF('5.2 - Overview Calculators'!AJ74="True",'5.2 - Overview Calculators'!$C$74,IF('5.2 - Overview Calculators'!AJ75="True",'5.2 - Overview Calculators'!$C$75,"ERROR")))</f>
        <v>147</v>
      </c>
      <c r="AH18" t="s" s="71">
        <f>IF('5.2 - Overview Calculators'!AK73="True",'5.2 - Overview Calculators'!$C$73,IF('5.2 - Overview Calculators'!AK74="True",'5.2 - Overview Calculators'!$C$74,IF('5.2 - Overview Calculators'!AK75="True",'5.2 - Overview Calculators'!$C$75,"ERROR")))</f>
        <v>147</v>
      </c>
      <c r="AI18" t="s" s="71">
        <f>IF('5.2 - Overview Calculators'!AL73="True",'5.2 - Overview Calculators'!$C$73,IF('5.2 - Overview Calculators'!AL74="True",'5.2 - Overview Calculators'!$C$74,IF('5.2 - Overview Calculators'!AL75="True",'5.2 - Overview Calculators'!$C$75,"ERROR")))</f>
        <v>147</v>
      </c>
      <c r="AJ18" t="s" s="71">
        <f>IF('5.2 - Overview Calculators'!AM73="True",'5.2 - Overview Calculators'!$C$73,IF('5.2 - Overview Calculators'!AM74="True",'5.2 - Overview Calculators'!$C$74,IF('5.2 - Overview Calculators'!AM75="True",'5.2 - Overview Calculators'!$C$75,"ERROR")))</f>
        <v>120</v>
      </c>
      <c r="AK18" t="s" s="71">
        <f>IF('5.2 - Overview Calculators'!AN73="True",'5.2 - Overview Calculators'!$C$73,IF('5.2 - Overview Calculators'!AN74="True",'5.2 - Overview Calculators'!$C$74,IF('5.2 - Overview Calculators'!AN75="True",'5.2 - Overview Calculators'!$C$75,"ERROR")))</f>
        <v>147</v>
      </c>
      <c r="AL18" t="s" s="71">
        <f>IF('5.2 - Overview Calculators'!AO73="True",'5.2 - Overview Calculators'!$C$73,IF('5.2 - Overview Calculators'!AO74="True",'5.2 - Overview Calculators'!$C$74,IF('5.2 - Overview Calculators'!AO75="True",'5.2 - Overview Calculators'!$C$75,"ERROR")))</f>
        <v>147</v>
      </c>
      <c r="AM18" t="s" s="71">
        <f>IF('5.2 - Overview Calculators'!AP73="True",'5.2 - Overview Calculators'!$C$73,IF('5.2 - Overview Calculators'!AP74="True",'5.2 - Overview Calculators'!$C$74,IF('5.2 - Overview Calculators'!AP75="True",'5.2 - Overview Calculators'!$C$75,"ERROR")))</f>
        <v>147</v>
      </c>
      <c r="AN18" t="s" s="71">
        <f>IF('5.2 - Overview Calculators'!AQ73="True",'5.2 - Overview Calculators'!$C$73,IF('5.2 - Overview Calculators'!AQ74="True",'5.2 - Overview Calculators'!$C$74,IF('5.2 - Overview Calculators'!AQ75="True",'5.2 - Overview Calculators'!$C$75,"ERROR")))</f>
        <v>120</v>
      </c>
      <c r="AO18" t="s" s="71">
        <f>IF('5.2 - Overview Calculators'!AR73="True",'5.2 - Overview Calculators'!$C$73,IF('5.2 - Overview Calculators'!AR74="True",'5.2 - Overview Calculators'!$C$74,IF('5.2 - Overview Calculators'!AR75="True",'5.2 - Overview Calculators'!$C$75,"ERROR")))</f>
        <v>120</v>
      </c>
      <c r="AP18" t="s" s="71">
        <f>IF('5.2 - Overview Calculators'!AS73="True",'5.2 - Overview Calculators'!$C$73,IF('5.2 - Overview Calculators'!AS74="True",'5.2 - Overview Calculators'!$C$74,IF('5.2 - Overview Calculators'!AS75="True",'5.2 - Overview Calculators'!$C$75,"ERROR")))</f>
        <v>120</v>
      </c>
      <c r="AQ18" t="s" s="71">
        <f>IF('5.2 - Overview Calculators'!AT73="True",'5.2 - Overview Calculators'!$C$73,IF('5.2 - Overview Calculators'!AT74="True",'5.2 - Overview Calculators'!$C$74,IF('5.2 - Overview Calculators'!AT75="True",'5.2 - Overview Calculators'!$C$75,"ERROR")))</f>
        <v>120</v>
      </c>
      <c r="AR18" t="s" s="71">
        <f>IF('5.2 - Overview Calculators'!AU73="True",'5.2 - Overview Calculators'!$C$73,IF('5.2 - Overview Calculators'!AU74="True",'5.2 - Overview Calculators'!$C$74,IF('5.2 - Overview Calculators'!AU75="True",'5.2 - Overview Calculators'!$C$75,"ERROR")))</f>
        <v>147</v>
      </c>
      <c r="AS18" t="s" s="71">
        <f>IF('5.2 - Overview Calculators'!AV73="True",'5.2 - Overview Calculators'!$C$73,IF('5.2 - Overview Calculators'!AV74="True",'5.2 - Overview Calculators'!$C$74,IF('5.2 - Overview Calculators'!AV75="True",'5.2 - Overview Calculators'!$C$75,"ERROR")))</f>
        <v>147</v>
      </c>
      <c r="AT18" t="s" s="71">
        <f>IF('5.2 - Overview Calculators'!AW73="True",'5.2 - Overview Calculators'!$C$73,IF('5.2 - Overview Calculators'!AW74="True",'5.2 - Overview Calculators'!$C$74,IF('5.2 - Overview Calculators'!AW75="True",'5.2 - Overview Calculators'!$C$75,"ERROR")))</f>
        <v>118</v>
      </c>
      <c r="AU18" t="s" s="71">
        <f>IF('5.2 - Overview Calculators'!AX73="True",'5.2 - Overview Calculators'!$C$73,IF('5.2 - Overview Calculators'!AX74="True",'5.2 - Overview Calculators'!$C$74,IF('5.2 - Overview Calculators'!AX75="True",'5.2 - Overview Calculators'!$C$75,"ERROR")))</f>
        <v>147</v>
      </c>
      <c r="AV18" t="s" s="71">
        <f>IF('5.2 - Overview Calculators'!AY73="True",'5.2 - Overview Calculators'!$C$73,IF('5.2 - Overview Calculators'!AY74="True",'5.2 - Overview Calculators'!$C$74,IF('5.2 - Overview Calculators'!AY75="True",'5.2 - Overview Calculators'!$C$75,"ERROR")))</f>
        <v>120</v>
      </c>
      <c r="AW18" t="s" s="71">
        <f>IF('5.2 - Overview Calculators'!AZ73="True",'5.2 - Overview Calculators'!$C$73,IF('5.2 - Overview Calculators'!AZ74="True",'5.2 - Overview Calculators'!$C$74,IF('5.2 - Overview Calculators'!AZ75="True",'5.2 - Overview Calculators'!$C$75,"ERROR")))</f>
        <v>120</v>
      </c>
      <c r="AX18" t="s" s="72">
        <f>IF('5.2 - Overview Calculators'!BA73="True",'5.2 - Overview Calculators'!$C$73,IF('5.2 - Overview Calculators'!BA74="True",'5.2 - Overview Calculators'!$C$74,IF('5.2 - Overview Calculators'!BA75="True",'5.2 - Overview Calculators'!$C$75,"ERROR")))</f>
        <v>147</v>
      </c>
      <c r="AY18" s="61"/>
      <c r="AZ18" s="52"/>
      <c r="BA18" s="67">
        <f>SUM(BC18,BE18,BG18,BI18,BK18,BM18,BO18,BQ18)</f>
        <v>49</v>
      </c>
      <c r="BB18" t="s" s="68">
        <f>'5.2 - Overview Calculators'!C73</f>
        <v>118</v>
      </c>
      <c r="BC18" s="69">
        <f>COUNTIF(B18:AX18,BB18)</f>
        <v>5</v>
      </c>
      <c r="BD18" t="s" s="68">
        <f>'5.2 - Overview Calculators'!C74</f>
        <v>147</v>
      </c>
      <c r="BE18" s="69">
        <f>COUNTIF(B18:AX18,BD18)</f>
        <v>26</v>
      </c>
      <c r="BF18" t="s" s="68">
        <f>'5.2 - Overview Calculators'!C75</f>
        <v>120</v>
      </c>
      <c r="BG18" s="69">
        <f>COUNTIF(B18:AX18,BF18)</f>
        <v>18</v>
      </c>
      <c r="BH18" s="52"/>
      <c r="BI18" s="52"/>
      <c r="BJ18" s="52"/>
      <c r="BK18" s="52"/>
      <c r="BL18" s="52"/>
      <c r="BM18" s="52"/>
      <c r="BN18" s="52"/>
      <c r="BO18" s="52"/>
      <c r="BP18" s="52"/>
      <c r="BQ18" s="53"/>
    </row>
    <row r="19" ht="15.4" customHeight="1">
      <c r="A19" t="s" s="70">
        <f>'BASE DATA - Base Data (all avai'!A17</f>
        <v>121</v>
      </c>
      <c r="B19" t="s" s="71">
        <f>IF('5.2 - Overview Calculators'!E78="True",'5.2 - Overview Calculators'!$C$78,IF('5.2 - Overview Calculators'!E79="True",'5.2 - Overview Calculators'!$C$79,IF('5.2 - Overview Calculators'!E80="True",'5.2 - Overview Calculators'!$C$80,IF('5.2 - Overview Calculators'!E81="True",'5.2 - Overview Calculators'!$C$81,"ERROR"))))</f>
        <v>123</v>
      </c>
      <c r="C19" t="s" s="71">
        <f>IF('5.2 - Overview Calculators'!F78="True",'5.2 - Overview Calculators'!$C$78,IF('5.2 - Overview Calculators'!F79="True",'5.2 - Overview Calculators'!$C$79,IF('5.2 - Overview Calculators'!F80="True",'5.2 - Overview Calculators'!$C$80,IF('5.2 - Overview Calculators'!F81="True",'5.2 - Overview Calculators'!$C$81,"ERROR"))))</f>
        <v>125</v>
      </c>
      <c r="D19" t="s" s="71">
        <f>IF('5.2 - Overview Calculators'!G78="True",'5.2 - Overview Calculators'!$C$78,IF('5.2 - Overview Calculators'!G79="True",'5.2 - Overview Calculators'!$C$79,IF('5.2 - Overview Calculators'!G80="True",'5.2 - Overview Calculators'!$C$80,IF('5.2 - Overview Calculators'!G81="True",'5.2 - Overview Calculators'!$C$81,"ERROR"))))</f>
        <v>124</v>
      </c>
      <c r="E19" t="s" s="71">
        <f>IF('5.2 - Overview Calculators'!H78="True",'5.2 - Overview Calculators'!$C$78,IF('5.2 - Overview Calculators'!H79="True",'5.2 - Overview Calculators'!$C$79,IF('5.2 - Overview Calculators'!H80="True",'5.2 - Overview Calculators'!$C$80,IF('5.2 - Overview Calculators'!H81="True",'5.2 - Overview Calculators'!$C$81,"ERROR"))))</f>
        <v>125</v>
      </c>
      <c r="F19" t="s" s="71">
        <f>IF('5.2 - Overview Calculators'!I78="True",'5.2 - Overview Calculators'!$C$78,IF('5.2 - Overview Calculators'!I79="True",'5.2 - Overview Calculators'!$C$79,IF('5.2 - Overview Calculators'!I80="True",'5.2 - Overview Calculators'!$C$80,IF('5.2 - Overview Calculators'!I81="True",'5.2 - Overview Calculators'!$C$81,"ERROR"))))</f>
        <v>124</v>
      </c>
      <c r="G19" t="s" s="71">
        <f>IF('5.2 - Overview Calculators'!J78="True",'5.2 - Overview Calculators'!$C$78,IF('5.2 - Overview Calculators'!J79="True",'5.2 - Overview Calculators'!$C$79,IF('5.2 - Overview Calculators'!J80="True",'5.2 - Overview Calculators'!$C$80,IF('5.2 - Overview Calculators'!J81="True",'5.2 - Overview Calculators'!$C$81,"ERROR"))))</f>
        <v>125</v>
      </c>
      <c r="H19" t="s" s="71">
        <f>IF('5.2 - Overview Calculators'!K78="True",'5.2 - Overview Calculators'!$C$78,IF('5.2 - Overview Calculators'!K79="True",'5.2 - Overview Calculators'!$C$79,IF('5.2 - Overview Calculators'!K80="True",'5.2 - Overview Calculators'!$C$80,IF('5.2 - Overview Calculators'!K81="True",'5.2 - Overview Calculators'!$C$81,"ERROR"))))</f>
        <v>125</v>
      </c>
      <c r="I19" t="s" s="71">
        <f>IF('5.2 - Overview Calculators'!L78="True",'5.2 - Overview Calculators'!$C$78,IF('5.2 - Overview Calculators'!L79="True",'5.2 - Overview Calculators'!$C$79,IF('5.2 - Overview Calculators'!L80="True",'5.2 - Overview Calculators'!$C$80,IF('5.2 - Overview Calculators'!L81="True",'5.2 - Overview Calculators'!$C$81,"ERROR"))))</f>
        <v>125</v>
      </c>
      <c r="J19" t="s" s="71">
        <f>IF('5.2 - Overview Calculators'!M78="True",'5.2 - Overview Calculators'!$C$78,IF('5.2 - Overview Calculators'!M79="True",'5.2 - Overview Calculators'!$C$79,IF('5.2 - Overview Calculators'!M80="True",'5.2 - Overview Calculators'!$C$80,IF('5.2 - Overview Calculators'!M81="True",'5.2 - Overview Calculators'!$C$81,"ERROR"))))</f>
        <v>125</v>
      </c>
      <c r="K19" t="s" s="71">
        <f>IF('5.2 - Overview Calculators'!N78="True",'5.2 - Overview Calculators'!$C$78,IF('5.2 - Overview Calculators'!N79="True",'5.2 - Overview Calculators'!$C$79,IF('5.2 - Overview Calculators'!N80="True",'5.2 - Overview Calculators'!$C$80,IF('5.2 - Overview Calculators'!N81="True",'5.2 - Overview Calculators'!$C$81,"ERROR"))))</f>
        <v>122</v>
      </c>
      <c r="L19" t="s" s="71">
        <f>IF('5.2 - Overview Calculators'!O78="True",'5.2 - Overview Calculators'!$C$78,IF('5.2 - Overview Calculators'!O79="True",'5.2 - Overview Calculators'!$C$79,IF('5.2 - Overview Calculators'!O80="True",'5.2 - Overview Calculators'!$C$80,IF('5.2 - Overview Calculators'!O81="True",'5.2 - Overview Calculators'!$C$81,"ERROR"))))</f>
        <v>124</v>
      </c>
      <c r="M19" t="s" s="71">
        <f>IF('5.2 - Overview Calculators'!P78="True",'5.2 - Overview Calculators'!$C$78,IF('5.2 - Overview Calculators'!P79="True",'5.2 - Overview Calculators'!$C$79,IF('5.2 - Overview Calculators'!P80="True",'5.2 - Overview Calculators'!$C$80,IF('5.2 - Overview Calculators'!P81="True",'5.2 - Overview Calculators'!$C$81,"ERROR"))))</f>
        <v>122</v>
      </c>
      <c r="N19" t="s" s="71">
        <f>IF('5.2 - Overview Calculators'!Q78="True",'5.2 - Overview Calculators'!$C$78,IF('5.2 - Overview Calculators'!Q79="True",'5.2 - Overview Calculators'!$C$79,IF('5.2 - Overview Calculators'!Q80="True",'5.2 - Overview Calculators'!$C$80,IF('5.2 - Overview Calculators'!Q81="True",'5.2 - Overview Calculators'!$C$81,"ERROR"))))</f>
        <v>125</v>
      </c>
      <c r="O19" t="s" s="71">
        <f>IF('5.2 - Overview Calculators'!R78="True",'5.2 - Overview Calculators'!$C$78,IF('5.2 - Overview Calculators'!R79="True",'5.2 - Overview Calculators'!$C$79,IF('5.2 - Overview Calculators'!R80="True",'5.2 - Overview Calculators'!$C$80,IF('5.2 - Overview Calculators'!R81="True",'5.2 - Overview Calculators'!$C$81,"ERROR"))))</f>
        <v>125</v>
      </c>
      <c r="P19" t="s" s="71">
        <f>IF('5.2 - Overview Calculators'!S78="True",'5.2 - Overview Calculators'!$C$78,IF('5.2 - Overview Calculators'!S79="True",'5.2 - Overview Calculators'!$C$79,IF('5.2 - Overview Calculators'!S80="True",'5.2 - Overview Calculators'!$C$80,IF('5.2 - Overview Calculators'!S81="True",'5.2 - Overview Calculators'!$C$81,"ERROR"))))</f>
        <v>125</v>
      </c>
      <c r="Q19" t="s" s="71">
        <f>IF('5.2 - Overview Calculators'!T78="True",'5.2 - Overview Calculators'!$C$78,IF('5.2 - Overview Calculators'!T79="True",'5.2 - Overview Calculators'!$C$79,IF('5.2 - Overview Calculators'!T80="True",'5.2 - Overview Calculators'!$C$80,IF('5.2 - Overview Calculators'!T81="True",'5.2 - Overview Calculators'!$C$81,"ERROR"))))</f>
        <v>124</v>
      </c>
      <c r="R19" t="s" s="71">
        <f>IF('5.2 - Overview Calculators'!U78="True",'5.2 - Overview Calculators'!$C$78,IF('5.2 - Overview Calculators'!U79="True",'5.2 - Overview Calculators'!$C$79,IF('5.2 - Overview Calculators'!U80="True",'5.2 - Overview Calculators'!$C$80,IF('5.2 - Overview Calculators'!U81="True",'5.2 - Overview Calculators'!$C$81,"ERROR"))))</f>
        <v>125</v>
      </c>
      <c r="S19" t="s" s="71">
        <f>IF('5.2 - Overview Calculators'!V78="True",'5.2 - Overview Calculators'!$C$78,IF('5.2 - Overview Calculators'!V79="True",'5.2 - Overview Calculators'!$C$79,IF('5.2 - Overview Calculators'!V80="True",'5.2 - Overview Calculators'!$C$80,IF('5.2 - Overview Calculators'!V81="True",'5.2 - Overview Calculators'!$C$81,"ERROR"))))</f>
        <v>125</v>
      </c>
      <c r="T19" t="s" s="71">
        <f>IF('5.2 - Overview Calculators'!W78="True",'5.2 - Overview Calculators'!$C$78,IF('5.2 - Overview Calculators'!W79="True",'5.2 - Overview Calculators'!$C$79,IF('5.2 - Overview Calculators'!W80="True",'5.2 - Overview Calculators'!$C$80,IF('5.2 - Overview Calculators'!W81="True",'5.2 - Overview Calculators'!$C$81,"ERROR"))))</f>
        <v>123</v>
      </c>
      <c r="U19" t="s" s="71">
        <f>IF('5.2 - Overview Calculators'!X78="True",'5.2 - Overview Calculators'!$C$78,IF('5.2 - Overview Calculators'!X79="True",'5.2 - Overview Calculators'!$C$79,IF('5.2 - Overview Calculators'!X80="True",'5.2 - Overview Calculators'!$C$80,IF('5.2 - Overview Calculators'!X81="True",'5.2 - Overview Calculators'!$C$81,"ERROR"))))</f>
        <v>123</v>
      </c>
      <c r="V19" t="s" s="71">
        <f>IF('5.2 - Overview Calculators'!Y78="True",'5.2 - Overview Calculators'!$C$78,IF('5.2 - Overview Calculators'!Y79="True",'5.2 - Overview Calculators'!$C$79,IF('5.2 - Overview Calculators'!Y80="True",'5.2 - Overview Calculators'!$C$80,IF('5.2 - Overview Calculators'!Y81="True",'5.2 - Overview Calculators'!$C$81,"ERROR"))))</f>
        <v>123</v>
      </c>
      <c r="W19" t="s" s="71">
        <f>IF('5.2 - Overview Calculators'!Z78="True",'5.2 - Overview Calculators'!$C$78,IF('5.2 - Overview Calculators'!Z79="True",'5.2 - Overview Calculators'!$C$79,IF('5.2 - Overview Calculators'!Z80="True",'5.2 - Overview Calculators'!$C$80,IF('5.2 - Overview Calculators'!Z81="True",'5.2 - Overview Calculators'!$C$81,"ERROR"))))</f>
        <v>125</v>
      </c>
      <c r="X19" t="s" s="71">
        <f>IF('5.2 - Overview Calculators'!AA78="True",'5.2 - Overview Calculators'!$C$78,IF('5.2 - Overview Calculators'!AA79="True",'5.2 - Overview Calculators'!$C$79,IF('5.2 - Overview Calculators'!AA80="True",'5.2 - Overview Calculators'!$C$80,IF('5.2 - Overview Calculators'!AA81="True",'5.2 - Overview Calculators'!$C$81,"ERROR"))))</f>
        <v>125</v>
      </c>
      <c r="Y19" t="s" s="71">
        <f>IF('5.2 - Overview Calculators'!AB78="True",'5.2 - Overview Calculators'!$C$78,IF('5.2 - Overview Calculators'!AB79="True",'5.2 - Overview Calculators'!$C$79,IF('5.2 - Overview Calculators'!AB80="True",'5.2 - Overview Calculators'!$C$80,IF('5.2 - Overview Calculators'!AB81="True",'5.2 - Overview Calculators'!$C$81,"ERROR"))))</f>
        <v>125</v>
      </c>
      <c r="Z19" t="s" s="71">
        <f>IF('5.2 - Overview Calculators'!AC78="True",'5.2 - Overview Calculators'!$C$78,IF('5.2 - Overview Calculators'!AC79="True",'5.2 - Overview Calculators'!$C$79,IF('5.2 - Overview Calculators'!AC80="True",'5.2 - Overview Calculators'!$C$80,IF('5.2 - Overview Calculators'!AC81="True",'5.2 - Overview Calculators'!$C$81,"ERROR"))))</f>
        <v>125</v>
      </c>
      <c r="AA19" t="s" s="71">
        <f>IF('5.2 - Overview Calculators'!AD78="True",'5.2 - Overview Calculators'!$C$78,IF('5.2 - Overview Calculators'!AD79="True",'5.2 - Overview Calculators'!$C$79,IF('5.2 - Overview Calculators'!AD80="True",'5.2 - Overview Calculators'!$C$80,IF('5.2 - Overview Calculators'!AD81="True",'5.2 - Overview Calculators'!$C$81,"ERROR"))))</f>
        <v>125</v>
      </c>
      <c r="AB19" t="s" s="71">
        <f>IF('5.2 - Overview Calculators'!AE78="True",'5.2 - Overview Calculators'!$C$78,IF('5.2 - Overview Calculators'!AE79="True",'5.2 - Overview Calculators'!$C$79,IF('5.2 - Overview Calculators'!AE80="True",'5.2 - Overview Calculators'!$C$80,IF('5.2 - Overview Calculators'!AE81="True",'5.2 - Overview Calculators'!$C$81,"ERROR"))))</f>
        <v>125</v>
      </c>
      <c r="AC19" t="s" s="71">
        <f>IF('5.2 - Overview Calculators'!AF78="True",'5.2 - Overview Calculators'!$C$78,IF('5.2 - Overview Calculators'!AF79="True",'5.2 - Overview Calculators'!$C$79,IF('5.2 - Overview Calculators'!AF80="True",'5.2 - Overview Calculators'!$C$80,IF('5.2 - Overview Calculators'!AF81="True",'5.2 - Overview Calculators'!$C$81,"ERROR"))))</f>
        <v>124</v>
      </c>
      <c r="AD19" t="s" s="71">
        <f>IF('5.2 - Overview Calculators'!AG78="True",'5.2 - Overview Calculators'!$C$78,IF('5.2 - Overview Calculators'!AG79="True",'5.2 - Overview Calculators'!$C$79,IF('5.2 - Overview Calculators'!AG80="True",'5.2 - Overview Calculators'!$C$80,IF('5.2 - Overview Calculators'!AG81="True",'5.2 - Overview Calculators'!$C$81,"ERROR"))))</f>
        <v>125</v>
      </c>
      <c r="AE19" t="s" s="71">
        <f>IF('5.2 - Overview Calculators'!AH78="True",'5.2 - Overview Calculators'!$C$78,IF('5.2 - Overview Calculators'!AH79="True",'5.2 - Overview Calculators'!$C$79,IF('5.2 - Overview Calculators'!AH80="True",'5.2 - Overview Calculators'!$C$80,IF('5.2 - Overview Calculators'!AH81="True",'5.2 - Overview Calculators'!$C$81,"ERROR"))))</f>
        <v>125</v>
      </c>
      <c r="AF19" t="s" s="71">
        <f>IF('5.2 - Overview Calculators'!AI78="True",'5.2 - Overview Calculators'!$C$78,IF('5.2 - Overview Calculators'!AI79="True",'5.2 - Overview Calculators'!$C$79,IF('5.2 - Overview Calculators'!AI80="True",'5.2 - Overview Calculators'!$C$80,IF('5.2 - Overview Calculators'!AI81="True",'5.2 - Overview Calculators'!$C$81,"ERROR"))))</f>
        <v>123</v>
      </c>
      <c r="AG19" t="s" s="71">
        <f>IF('5.2 - Overview Calculators'!AJ78="True",'5.2 - Overview Calculators'!$C$78,IF('5.2 - Overview Calculators'!AJ79="True",'5.2 - Overview Calculators'!$C$79,IF('5.2 - Overview Calculators'!AJ80="True",'5.2 - Overview Calculators'!$C$80,IF('5.2 - Overview Calculators'!AJ81="True",'5.2 - Overview Calculators'!$C$81,"ERROR"))))</f>
        <v>122</v>
      </c>
      <c r="AH19" t="s" s="71">
        <f>IF('5.2 - Overview Calculators'!AK78="True",'5.2 - Overview Calculators'!$C$78,IF('5.2 - Overview Calculators'!AK79="True",'5.2 - Overview Calculators'!$C$79,IF('5.2 - Overview Calculators'!AK80="True",'5.2 - Overview Calculators'!$C$80,IF('5.2 - Overview Calculators'!AK81="True",'5.2 - Overview Calculators'!$C$81,"ERROR"))))</f>
        <v>123</v>
      </c>
      <c r="AI19" t="s" s="71">
        <f>IF('5.2 - Overview Calculators'!AL78="True",'5.2 - Overview Calculators'!$C$78,IF('5.2 - Overview Calculators'!AL79="True",'5.2 - Overview Calculators'!$C$79,IF('5.2 - Overview Calculators'!AL80="True",'5.2 - Overview Calculators'!$C$80,IF('5.2 - Overview Calculators'!AL81="True",'5.2 - Overview Calculators'!$C$81,"ERROR"))))</f>
        <v>124</v>
      </c>
      <c r="AJ19" t="s" s="71">
        <f>IF('5.2 - Overview Calculators'!AM78="True",'5.2 - Overview Calculators'!$C$78,IF('5.2 - Overview Calculators'!AM79="True",'5.2 - Overview Calculators'!$C$79,IF('5.2 - Overview Calculators'!AM80="True",'5.2 - Overview Calculators'!$C$80,IF('5.2 - Overview Calculators'!AM81="True",'5.2 - Overview Calculators'!$C$81,"ERROR"))))</f>
        <v>124</v>
      </c>
      <c r="AK19" t="s" s="71">
        <f>IF('5.2 - Overview Calculators'!AN78="True",'5.2 - Overview Calculators'!$C$78,IF('5.2 - Overview Calculators'!AN79="True",'5.2 - Overview Calculators'!$C$79,IF('5.2 - Overview Calculators'!AN80="True",'5.2 - Overview Calculators'!$C$80,IF('5.2 - Overview Calculators'!AN81="True",'5.2 - Overview Calculators'!$C$81,"ERROR"))))</f>
        <v>125</v>
      </c>
      <c r="AL19" t="s" s="71">
        <f>IF('5.2 - Overview Calculators'!AO78="True",'5.2 - Overview Calculators'!$C$78,IF('5.2 - Overview Calculators'!AO79="True",'5.2 - Overview Calculators'!$C$79,IF('5.2 - Overview Calculators'!AO80="True",'5.2 - Overview Calculators'!$C$80,IF('5.2 - Overview Calculators'!AO81="True",'5.2 - Overview Calculators'!$C$81,"ERROR"))))</f>
        <v>125</v>
      </c>
      <c r="AM19" t="s" s="71">
        <f>IF('5.2 - Overview Calculators'!AP78="True",'5.2 - Overview Calculators'!$C$78,IF('5.2 - Overview Calculators'!AP79="True",'5.2 - Overview Calculators'!$C$79,IF('5.2 - Overview Calculators'!AP80="True",'5.2 - Overview Calculators'!$C$80,IF('5.2 - Overview Calculators'!AP81="True",'5.2 - Overview Calculators'!$C$81,"ERROR"))))</f>
        <v>125</v>
      </c>
      <c r="AN19" t="s" s="71">
        <f>IF('5.2 - Overview Calculators'!AQ78="True",'5.2 - Overview Calculators'!$C$78,IF('5.2 - Overview Calculators'!AQ79="True",'5.2 - Overview Calculators'!$C$79,IF('5.2 - Overview Calculators'!AQ80="True",'5.2 - Overview Calculators'!$C$80,IF('5.2 - Overview Calculators'!AQ81="True",'5.2 - Overview Calculators'!$C$81,"ERROR"))))</f>
        <v>122</v>
      </c>
      <c r="AO19" t="s" s="71">
        <f>IF('5.2 - Overview Calculators'!AR78="True",'5.2 - Overview Calculators'!$C$78,IF('5.2 - Overview Calculators'!AR79="True",'5.2 - Overview Calculators'!$C$79,IF('5.2 - Overview Calculators'!AR80="True",'5.2 - Overview Calculators'!$C$80,IF('5.2 - Overview Calculators'!AR81="True",'5.2 - Overview Calculators'!$C$81,"ERROR"))))</f>
        <v>124</v>
      </c>
      <c r="AP19" t="s" s="71">
        <f>IF('5.2 - Overview Calculators'!AS78="True",'5.2 - Overview Calculators'!$C$78,IF('5.2 - Overview Calculators'!AS79="True",'5.2 - Overview Calculators'!$C$79,IF('5.2 - Overview Calculators'!AS80="True",'5.2 - Overview Calculators'!$C$80,IF('5.2 - Overview Calculators'!AS81="True",'5.2 - Overview Calculators'!$C$81,"ERROR"))))</f>
        <v>125</v>
      </c>
      <c r="AQ19" t="s" s="71">
        <f>IF('5.2 - Overview Calculators'!AT78="True",'5.2 - Overview Calculators'!$C$78,IF('5.2 - Overview Calculators'!AT79="True",'5.2 - Overview Calculators'!$C$79,IF('5.2 - Overview Calculators'!AT80="True",'5.2 - Overview Calculators'!$C$80,IF('5.2 - Overview Calculators'!AT81="True",'5.2 - Overview Calculators'!$C$81,"ERROR"))))</f>
        <v>125</v>
      </c>
      <c r="AR19" t="s" s="71">
        <f>IF('5.2 - Overview Calculators'!AU78="True",'5.2 - Overview Calculators'!$C$78,IF('5.2 - Overview Calculators'!AU79="True",'5.2 - Overview Calculators'!$C$79,IF('5.2 - Overview Calculators'!AU80="True",'5.2 - Overview Calculators'!$C$80,IF('5.2 - Overview Calculators'!AU81="True",'5.2 - Overview Calculators'!$C$81,"ERROR"))))</f>
        <v>125</v>
      </c>
      <c r="AS19" t="s" s="71">
        <f>IF('5.2 - Overview Calculators'!AV78="True",'5.2 - Overview Calculators'!$C$78,IF('5.2 - Overview Calculators'!AV79="True",'5.2 - Overview Calculators'!$C$79,IF('5.2 - Overview Calculators'!AV80="True",'5.2 - Overview Calculators'!$C$80,IF('5.2 - Overview Calculators'!AV81="True",'5.2 - Overview Calculators'!$C$81,"ERROR"))))</f>
        <v>125</v>
      </c>
      <c r="AT19" t="s" s="71">
        <f>IF('5.2 - Overview Calculators'!AW78="True",'5.2 - Overview Calculators'!$C$78,IF('5.2 - Overview Calculators'!AW79="True",'5.2 - Overview Calculators'!$C$79,IF('5.2 - Overview Calculators'!AW80="True",'5.2 - Overview Calculators'!$C$80,IF('5.2 - Overview Calculators'!AW81="True",'5.2 - Overview Calculators'!$C$81,"ERROR"))))</f>
        <v>125</v>
      </c>
      <c r="AU19" t="s" s="71">
        <f>IF('5.2 - Overview Calculators'!AX78="True",'5.2 - Overview Calculators'!$C$78,IF('5.2 - Overview Calculators'!AX79="True",'5.2 - Overview Calculators'!$C$79,IF('5.2 - Overview Calculators'!AX80="True",'5.2 - Overview Calculators'!$C$80,IF('5.2 - Overview Calculators'!AX81="True",'5.2 - Overview Calculators'!$C$81,"ERROR"))))</f>
        <v>125</v>
      </c>
      <c r="AV19" t="s" s="71">
        <f>IF('5.2 - Overview Calculators'!AY78="True",'5.2 - Overview Calculators'!$C$78,IF('5.2 - Overview Calculators'!AY79="True",'5.2 - Overview Calculators'!$C$79,IF('5.2 - Overview Calculators'!AY80="True",'5.2 - Overview Calculators'!$C$80,IF('5.2 - Overview Calculators'!AY81="True",'5.2 - Overview Calculators'!$C$81,"ERROR"))))</f>
        <v>125</v>
      </c>
      <c r="AW19" t="s" s="71">
        <f>IF('5.2 - Overview Calculators'!AZ78="True",'5.2 - Overview Calculators'!$C$78,IF('5.2 - Overview Calculators'!AZ79="True",'5.2 - Overview Calculators'!$C$79,IF('5.2 - Overview Calculators'!AZ80="True",'5.2 - Overview Calculators'!$C$80,IF('5.2 - Overview Calculators'!AZ81="True",'5.2 - Overview Calculators'!$C$81,"ERROR"))))</f>
        <v>122</v>
      </c>
      <c r="AX19" t="s" s="72">
        <f>IF('5.2 - Overview Calculators'!BA78="True",'5.2 - Overview Calculators'!$C$78,IF('5.2 - Overview Calculators'!BA79="True",'5.2 - Overview Calculators'!$C$79,IF('5.2 - Overview Calculators'!BA80="True",'5.2 - Overview Calculators'!$C$80,IF('5.2 - Overview Calculators'!BA81="True",'5.2 - Overview Calculators'!$C$81,"ERROR"))))</f>
        <v>125</v>
      </c>
      <c r="AY19" s="61"/>
      <c r="AZ19" s="52"/>
      <c r="BA19" s="67">
        <f>SUM(BC19,BE19,BG19,BI19,BK19,BM19,BO19,BQ19)</f>
        <v>49</v>
      </c>
      <c r="BB19" t="s" s="68">
        <f>'5.2 - Overview Calculators'!C78</f>
        <v>123</v>
      </c>
      <c r="BC19" s="69">
        <f>COUNTIF(B19:AX19,BB19)</f>
        <v>6</v>
      </c>
      <c r="BD19" t="s" s="68">
        <f>'5.2 - Overview Calculators'!C79</f>
        <v>125</v>
      </c>
      <c r="BE19" s="69">
        <f>COUNTIF(B19:AX19,BD19)</f>
        <v>30</v>
      </c>
      <c r="BF19" t="s" s="68">
        <f>'5.2 - Overview Calculators'!C80</f>
        <v>124</v>
      </c>
      <c r="BG19" s="69">
        <f>COUNTIF(B19:AX19,BF19)</f>
        <v>8</v>
      </c>
      <c r="BH19" t="s" s="68">
        <f>'5.2 - Overview Calculators'!C81</f>
        <v>122</v>
      </c>
      <c r="BI19" s="69">
        <f>COUNTIF(B19:AX19,BH19)</f>
        <v>5</v>
      </c>
      <c r="BJ19" s="52"/>
      <c r="BK19" s="52"/>
      <c r="BL19" s="52"/>
      <c r="BM19" s="52"/>
      <c r="BN19" s="52"/>
      <c r="BO19" s="52"/>
      <c r="BP19" s="52"/>
      <c r="BQ19" s="53"/>
    </row>
    <row r="20" ht="15.4" customHeight="1">
      <c r="A20" t="s" s="70">
        <f>'BASE DATA - Base Data (all avai'!A18</f>
        <v>126</v>
      </c>
      <c r="B20" t="s" s="71">
        <f>IF('5.2 - Overview Calculators'!E83="True",'5.2 - Overview Calculators'!$C$83,IF('5.2 - Overview Calculators'!E84="True",'5.2 - Overview Calculators'!$C$84,IF('5.2 - Overview Calculators'!E85="True",'5.2 - Overview Calculators'!$C$85,"ERROR")))</f>
        <v>129</v>
      </c>
      <c r="C20" t="s" s="71">
        <f>IF('5.2 - Overview Calculators'!F83="True",'5.2 - Overview Calculators'!$C$83,IF('5.2 - Overview Calculators'!F84="True",'5.2 - Overview Calculators'!$C$84,IF('5.2 - Overview Calculators'!F85="True",'5.2 - Overview Calculators'!$C$85,"ERROR")))</f>
        <v>129</v>
      </c>
      <c r="D20" t="s" s="71">
        <f>IF('5.2 - Overview Calculators'!G83="True",'5.2 - Overview Calculators'!$C$83,IF('5.2 - Overview Calculators'!G84="True",'5.2 - Overview Calculators'!$C$84,IF('5.2 - Overview Calculators'!G85="True",'5.2 - Overview Calculators'!$C$85,"ERROR")))</f>
        <v>127</v>
      </c>
      <c r="E20" t="s" s="71">
        <f>IF('5.2 - Overview Calculators'!H83="True",'5.2 - Overview Calculators'!$C$83,IF('5.2 - Overview Calculators'!H84="True",'5.2 - Overview Calculators'!$C$84,IF('5.2 - Overview Calculators'!H85="True",'5.2 - Overview Calculators'!$C$85,"ERROR")))</f>
        <v>129</v>
      </c>
      <c r="F20" t="s" s="71">
        <f>IF('5.2 - Overview Calculators'!I83="True",'5.2 - Overview Calculators'!$C$83,IF('5.2 - Overview Calculators'!I84="True",'5.2 - Overview Calculators'!$C$84,IF('5.2 - Overview Calculators'!I85="True",'5.2 - Overview Calculators'!$C$85,"ERROR")))</f>
        <v>129</v>
      </c>
      <c r="G20" t="s" s="71">
        <f>IF('5.2 - Overview Calculators'!J83="True",'5.2 - Overview Calculators'!$C$83,IF('5.2 - Overview Calculators'!J84="True",'5.2 - Overview Calculators'!$C$84,IF('5.2 - Overview Calculators'!J85="True",'5.2 - Overview Calculators'!$C$85,"ERROR")))</f>
        <v>129</v>
      </c>
      <c r="H20" t="s" s="71">
        <f>IF('5.2 - Overview Calculators'!K83="True",'5.2 - Overview Calculators'!$C$83,IF('5.2 - Overview Calculators'!K84="True",'5.2 - Overview Calculators'!$C$84,IF('5.2 - Overview Calculators'!K85="True",'5.2 - Overview Calculators'!$C$85,"ERROR")))</f>
        <v>127</v>
      </c>
      <c r="I20" t="s" s="71">
        <f>IF('5.2 - Overview Calculators'!L83="True",'5.2 - Overview Calculators'!$C$83,IF('5.2 - Overview Calculators'!L84="True",'5.2 - Overview Calculators'!$C$84,IF('5.2 - Overview Calculators'!L85="True",'5.2 - Overview Calculators'!$C$85,"ERROR")))</f>
        <v>129</v>
      </c>
      <c r="J20" t="s" s="71">
        <f>IF('5.2 - Overview Calculators'!M83="True",'5.2 - Overview Calculators'!$C$83,IF('5.2 - Overview Calculators'!M84="True",'5.2 - Overview Calculators'!$C$84,IF('5.2 - Overview Calculators'!M85="True",'5.2 - Overview Calculators'!$C$85,"ERROR")))</f>
        <v>129</v>
      </c>
      <c r="K20" t="s" s="71">
        <f>IF('5.2 - Overview Calculators'!N83="True",'5.2 - Overview Calculators'!$C$83,IF('5.2 - Overview Calculators'!N84="True",'5.2 - Overview Calculators'!$C$84,IF('5.2 - Overview Calculators'!N85="True",'5.2 - Overview Calculators'!$C$85,"ERROR")))</f>
        <v>129</v>
      </c>
      <c r="L20" t="s" s="71">
        <f>IF('5.2 - Overview Calculators'!O83="True",'5.2 - Overview Calculators'!$C$83,IF('5.2 - Overview Calculators'!O84="True",'5.2 - Overview Calculators'!$C$84,IF('5.2 - Overview Calculators'!O85="True",'5.2 - Overview Calculators'!$C$85,"ERROR")))</f>
        <v>129</v>
      </c>
      <c r="M20" t="s" s="71">
        <f>IF('5.2 - Overview Calculators'!P83="True",'5.2 - Overview Calculators'!$C$83,IF('5.2 - Overview Calculators'!P84="True",'5.2 - Overview Calculators'!$C$84,IF('5.2 - Overview Calculators'!P85="True",'5.2 - Overview Calculators'!$C$85,"ERROR")))</f>
        <v>129</v>
      </c>
      <c r="N20" t="s" s="71">
        <f>IF('5.2 - Overview Calculators'!Q83="True",'5.2 - Overview Calculators'!$C$83,IF('5.2 - Overview Calculators'!Q84="True",'5.2 - Overview Calculators'!$C$84,IF('5.2 - Overview Calculators'!Q85="True",'5.2 - Overview Calculators'!$C$85,"ERROR")))</f>
        <v>129</v>
      </c>
      <c r="O20" t="s" s="71">
        <f>IF('5.2 - Overview Calculators'!R83="True",'5.2 - Overview Calculators'!$C$83,IF('5.2 - Overview Calculators'!R84="True",'5.2 - Overview Calculators'!$C$84,IF('5.2 - Overview Calculators'!R85="True",'5.2 - Overview Calculators'!$C$85,"ERROR")))</f>
        <v>129</v>
      </c>
      <c r="P20" t="s" s="71">
        <f>IF('5.2 - Overview Calculators'!S83="True",'5.2 - Overview Calculators'!$C$83,IF('5.2 - Overview Calculators'!S84="True",'5.2 - Overview Calculators'!$C$84,IF('5.2 - Overview Calculators'!S85="True",'5.2 - Overview Calculators'!$C$85,"ERROR")))</f>
        <v>129</v>
      </c>
      <c r="Q20" t="s" s="71">
        <f>IF('5.2 - Overview Calculators'!T83="True",'5.2 - Overview Calculators'!$C$83,IF('5.2 - Overview Calculators'!T84="True",'5.2 - Overview Calculators'!$C$84,IF('5.2 - Overview Calculators'!T85="True",'5.2 - Overview Calculators'!$C$85,"ERROR")))</f>
        <v>129</v>
      </c>
      <c r="R20" t="s" s="71">
        <f>IF('5.2 - Overview Calculators'!U83="True",'5.2 - Overview Calculators'!$C$83,IF('5.2 - Overview Calculators'!U84="True",'5.2 - Overview Calculators'!$C$84,IF('5.2 - Overview Calculators'!U85="True",'5.2 - Overview Calculators'!$C$85,"ERROR")))</f>
        <v>129</v>
      </c>
      <c r="S20" t="s" s="71">
        <f>IF('5.2 - Overview Calculators'!V83="True",'5.2 - Overview Calculators'!$C$83,IF('5.2 - Overview Calculators'!V84="True",'5.2 - Overview Calculators'!$C$84,IF('5.2 - Overview Calculators'!V85="True",'5.2 - Overview Calculators'!$C$85,"ERROR")))</f>
        <v>129</v>
      </c>
      <c r="T20" t="s" s="71">
        <f>IF('5.2 - Overview Calculators'!W83="True",'5.2 - Overview Calculators'!$C$83,IF('5.2 - Overview Calculators'!W84="True",'5.2 - Overview Calculators'!$C$84,IF('5.2 - Overview Calculators'!W85="True",'5.2 - Overview Calculators'!$C$85,"ERROR")))</f>
        <v>129</v>
      </c>
      <c r="U20" t="s" s="71">
        <f>IF('5.2 - Overview Calculators'!X83="True",'5.2 - Overview Calculators'!$C$83,IF('5.2 - Overview Calculators'!X84="True",'5.2 - Overview Calculators'!$C$84,IF('5.2 - Overview Calculators'!X85="True",'5.2 - Overview Calculators'!$C$85,"ERROR")))</f>
        <v>129</v>
      </c>
      <c r="V20" t="s" s="71">
        <f>IF('5.2 - Overview Calculators'!Y83="True",'5.2 - Overview Calculators'!$C$83,IF('5.2 - Overview Calculators'!Y84="True",'5.2 - Overview Calculators'!$C$84,IF('5.2 - Overview Calculators'!Y85="True",'5.2 - Overview Calculators'!$C$85,"ERROR")))</f>
        <v>129</v>
      </c>
      <c r="W20" t="s" s="71">
        <f>IF('5.2 - Overview Calculators'!Z83="True",'5.2 - Overview Calculators'!$C$83,IF('5.2 - Overview Calculators'!Z84="True",'5.2 - Overview Calculators'!$C$84,IF('5.2 - Overview Calculators'!Z85="True",'5.2 - Overview Calculators'!$C$85,"ERROR")))</f>
        <v>127</v>
      </c>
      <c r="X20" t="s" s="71">
        <f>IF('5.2 - Overview Calculators'!AA83="True",'5.2 - Overview Calculators'!$C$83,IF('5.2 - Overview Calculators'!AA84="True",'5.2 - Overview Calculators'!$C$84,IF('5.2 - Overview Calculators'!AA85="True",'5.2 - Overview Calculators'!$C$85,"ERROR")))</f>
        <v>127</v>
      </c>
      <c r="Y20" t="s" s="71">
        <f>IF('5.2 - Overview Calculators'!AB83="True",'5.2 - Overview Calculators'!$C$83,IF('5.2 - Overview Calculators'!AB84="True",'5.2 - Overview Calculators'!$C$84,IF('5.2 - Overview Calculators'!AB85="True",'5.2 - Overview Calculators'!$C$85,"ERROR")))</f>
        <v>129</v>
      </c>
      <c r="Z20" t="s" s="71">
        <f>IF('5.2 - Overview Calculators'!AC83="True",'5.2 - Overview Calculators'!$C$83,IF('5.2 - Overview Calculators'!AC84="True",'5.2 - Overview Calculators'!$C$84,IF('5.2 - Overview Calculators'!AC85="True",'5.2 - Overview Calculators'!$C$85,"ERROR")))</f>
        <v>127</v>
      </c>
      <c r="AA20" t="s" s="71">
        <f>IF('5.2 - Overview Calculators'!AD83="True",'5.2 - Overview Calculators'!$C$83,IF('5.2 - Overview Calculators'!AD84="True",'5.2 - Overview Calculators'!$C$84,IF('5.2 - Overview Calculators'!AD85="True",'5.2 - Overview Calculators'!$C$85,"ERROR")))</f>
        <v>129</v>
      </c>
      <c r="AB20" t="s" s="71">
        <f>IF('5.2 - Overview Calculators'!AE83="True",'5.2 - Overview Calculators'!$C$83,IF('5.2 - Overview Calculators'!AE84="True",'5.2 - Overview Calculators'!$C$84,IF('5.2 - Overview Calculators'!AE85="True",'5.2 - Overview Calculators'!$C$85,"ERROR")))</f>
        <v>127</v>
      </c>
      <c r="AC20" t="s" s="71">
        <f>IF('5.2 - Overview Calculators'!AF83="True",'5.2 - Overview Calculators'!$C$83,IF('5.2 - Overview Calculators'!AF84="True",'5.2 - Overview Calculators'!$C$84,IF('5.2 - Overview Calculators'!AF85="True",'5.2 - Overview Calculators'!$C$85,"ERROR")))</f>
        <v>129</v>
      </c>
      <c r="AD20" t="s" s="71">
        <f>IF('5.2 - Overview Calculators'!AG83="True",'5.2 - Overview Calculators'!$C$83,IF('5.2 - Overview Calculators'!AG84="True",'5.2 - Overview Calculators'!$C$84,IF('5.2 - Overview Calculators'!AG85="True",'5.2 - Overview Calculators'!$C$85,"ERROR")))</f>
        <v>129</v>
      </c>
      <c r="AE20" t="s" s="71">
        <f>IF('5.2 - Overview Calculators'!AH83="True",'5.2 - Overview Calculators'!$C$83,IF('5.2 - Overview Calculators'!AH84="True",'5.2 - Overview Calculators'!$C$84,IF('5.2 - Overview Calculators'!AH85="True",'5.2 - Overview Calculators'!$C$85,"ERROR")))</f>
        <v>129</v>
      </c>
      <c r="AF20" t="s" s="71">
        <f>IF('5.2 - Overview Calculators'!AI83="True",'5.2 - Overview Calculators'!$C$83,IF('5.2 - Overview Calculators'!AI84="True",'5.2 - Overview Calculators'!$C$84,IF('5.2 - Overview Calculators'!AI85="True",'5.2 - Overview Calculators'!$C$85,"ERROR")))</f>
        <v>127</v>
      </c>
      <c r="AG20" t="s" s="71">
        <f>IF('5.2 - Overview Calculators'!AJ83="True",'5.2 - Overview Calculators'!$C$83,IF('5.2 - Overview Calculators'!AJ84="True",'5.2 - Overview Calculators'!$C$84,IF('5.2 - Overview Calculators'!AJ85="True",'5.2 - Overview Calculators'!$C$85,"ERROR")))</f>
        <v>127</v>
      </c>
      <c r="AH20" t="s" s="71">
        <f>IF('5.2 - Overview Calculators'!AK83="True",'5.2 - Overview Calculators'!$C$83,IF('5.2 - Overview Calculators'!AK84="True",'5.2 - Overview Calculators'!$C$84,IF('5.2 - Overview Calculators'!AK85="True",'5.2 - Overview Calculators'!$C$85,"ERROR")))</f>
        <v>129</v>
      </c>
      <c r="AI20" t="s" s="71">
        <f>IF('5.2 - Overview Calculators'!AL83="True",'5.2 - Overview Calculators'!$C$83,IF('5.2 - Overview Calculators'!AL84="True",'5.2 - Overview Calculators'!$C$84,IF('5.2 - Overview Calculators'!AL85="True",'5.2 - Overview Calculators'!$C$85,"ERROR")))</f>
        <v>129</v>
      </c>
      <c r="AJ20" t="s" s="71">
        <f>IF('5.2 - Overview Calculators'!AM83="True",'5.2 - Overview Calculators'!$C$83,IF('5.2 - Overview Calculators'!AM84="True",'5.2 - Overview Calculators'!$C$84,IF('5.2 - Overview Calculators'!AM85="True",'5.2 - Overview Calculators'!$C$85,"ERROR")))</f>
        <v>129</v>
      </c>
      <c r="AK20" t="s" s="71">
        <f>IF('5.2 - Overview Calculators'!AN83="True",'5.2 - Overview Calculators'!$C$83,IF('5.2 - Overview Calculators'!AN84="True",'5.2 - Overview Calculators'!$C$84,IF('5.2 - Overview Calculators'!AN85="True",'5.2 - Overview Calculators'!$C$85,"ERROR")))</f>
        <v>129</v>
      </c>
      <c r="AL20" t="s" s="71">
        <f>IF('5.2 - Overview Calculators'!AO83="True",'5.2 - Overview Calculators'!$C$83,IF('5.2 - Overview Calculators'!AO84="True",'5.2 - Overview Calculators'!$C$84,IF('5.2 - Overview Calculators'!AO85="True",'5.2 - Overview Calculators'!$C$85,"ERROR")))</f>
        <v>128</v>
      </c>
      <c r="AM20" t="s" s="71">
        <f>IF('5.2 - Overview Calculators'!AP83="True",'5.2 - Overview Calculators'!$C$83,IF('5.2 - Overview Calculators'!AP84="True",'5.2 - Overview Calculators'!$C$84,IF('5.2 - Overview Calculators'!AP85="True",'5.2 - Overview Calculators'!$C$85,"ERROR")))</f>
        <v>129</v>
      </c>
      <c r="AN20" t="s" s="71">
        <f>IF('5.2 - Overview Calculators'!AQ83="True",'5.2 - Overview Calculators'!$C$83,IF('5.2 - Overview Calculators'!AQ84="True",'5.2 - Overview Calculators'!$C$84,IF('5.2 - Overview Calculators'!AQ85="True",'5.2 - Overview Calculators'!$C$85,"ERROR")))</f>
        <v>129</v>
      </c>
      <c r="AO20" t="s" s="71">
        <f>IF('5.2 - Overview Calculators'!AR83="True",'5.2 - Overview Calculators'!$C$83,IF('5.2 - Overview Calculators'!AR84="True",'5.2 - Overview Calculators'!$C$84,IF('5.2 - Overview Calculators'!AR85="True",'5.2 - Overview Calculators'!$C$85,"ERROR")))</f>
        <v>129</v>
      </c>
      <c r="AP20" t="s" s="71">
        <f>IF('5.2 - Overview Calculators'!AS83="True",'5.2 - Overview Calculators'!$C$83,IF('5.2 - Overview Calculators'!AS84="True",'5.2 - Overview Calculators'!$C$84,IF('5.2 - Overview Calculators'!AS85="True",'5.2 - Overview Calculators'!$C$85,"ERROR")))</f>
        <v>129</v>
      </c>
      <c r="AQ20" t="s" s="71">
        <f>IF('5.2 - Overview Calculators'!AT83="True",'5.2 - Overview Calculators'!$C$83,IF('5.2 - Overview Calculators'!AT84="True",'5.2 - Overview Calculators'!$C$84,IF('5.2 - Overview Calculators'!AT85="True",'5.2 - Overview Calculators'!$C$85,"ERROR")))</f>
        <v>129</v>
      </c>
      <c r="AR20" t="s" s="71">
        <f>IF('5.2 - Overview Calculators'!AU83="True",'5.2 - Overview Calculators'!$C$83,IF('5.2 - Overview Calculators'!AU84="True",'5.2 - Overview Calculators'!$C$84,IF('5.2 - Overview Calculators'!AU85="True",'5.2 - Overview Calculators'!$C$85,"ERROR")))</f>
        <v>129</v>
      </c>
      <c r="AS20" t="s" s="71">
        <f>IF('5.2 - Overview Calculators'!AV83="True",'5.2 - Overview Calculators'!$C$83,IF('5.2 - Overview Calculators'!AV84="True",'5.2 - Overview Calculators'!$C$84,IF('5.2 - Overview Calculators'!AV85="True",'5.2 - Overview Calculators'!$C$85,"ERROR")))</f>
        <v>129</v>
      </c>
      <c r="AT20" t="s" s="71">
        <f>IF('5.2 - Overview Calculators'!AW83="True",'5.2 - Overview Calculators'!$C$83,IF('5.2 - Overview Calculators'!AW84="True",'5.2 - Overview Calculators'!$C$84,IF('5.2 - Overview Calculators'!AW85="True",'5.2 - Overview Calculators'!$C$85,"ERROR")))</f>
        <v>129</v>
      </c>
      <c r="AU20" t="s" s="71">
        <f>IF('5.2 - Overview Calculators'!AX83="True",'5.2 - Overview Calculators'!$C$83,IF('5.2 - Overview Calculators'!AX84="True",'5.2 - Overview Calculators'!$C$84,IF('5.2 - Overview Calculators'!AX85="True",'5.2 - Overview Calculators'!$C$85,"ERROR")))</f>
        <v>129</v>
      </c>
      <c r="AV20" t="s" s="71">
        <f>IF('5.2 - Overview Calculators'!AY83="True",'5.2 - Overview Calculators'!$C$83,IF('5.2 - Overview Calculators'!AY84="True",'5.2 - Overview Calculators'!$C$84,IF('5.2 - Overview Calculators'!AY85="True",'5.2 - Overview Calculators'!$C$85,"ERROR")))</f>
        <v>129</v>
      </c>
      <c r="AW20" t="s" s="71">
        <f>IF('5.2 - Overview Calculators'!AZ83="True",'5.2 - Overview Calculators'!$C$83,IF('5.2 - Overview Calculators'!AZ84="True",'5.2 - Overview Calculators'!$C$84,IF('5.2 - Overview Calculators'!AZ85="True",'5.2 - Overview Calculators'!$C$85,"ERROR")))</f>
        <v>129</v>
      </c>
      <c r="AX20" t="s" s="72">
        <f>IF('5.2 - Overview Calculators'!BA83="True",'5.2 - Overview Calculators'!$C$83,IF('5.2 - Overview Calculators'!BA84="True",'5.2 - Overview Calculators'!$C$84,IF('5.2 - Overview Calculators'!BA85="True",'5.2 - Overview Calculators'!$C$85,"ERROR")))</f>
        <v>129</v>
      </c>
      <c r="AY20" s="74"/>
      <c r="AZ20" s="75"/>
      <c r="BA20" s="76">
        <f>SUM(BC20,BE20,BG20,BI20,BK20,BM20,BO20,BQ20)</f>
        <v>49</v>
      </c>
      <c r="BB20" t="s" s="77">
        <f>'5.2 - Overview Calculators'!C83</f>
        <v>129</v>
      </c>
      <c r="BC20" s="78">
        <f>COUNTIF(B20:AX20,BB20)</f>
        <v>40</v>
      </c>
      <c r="BD20" t="s" s="77">
        <f>'5.2 - Overview Calculators'!C84</f>
        <v>128</v>
      </c>
      <c r="BE20" s="78">
        <f>COUNTIF(B20:AX20,BD20)</f>
        <v>1</v>
      </c>
      <c r="BF20" t="s" s="77">
        <f>'5.2 - Overview Calculators'!C85</f>
        <v>127</v>
      </c>
      <c r="BG20" s="78">
        <f>COUNTIF(B20:AX20,BF20)</f>
        <v>8</v>
      </c>
      <c r="BH20" s="75"/>
      <c r="BI20" s="75"/>
      <c r="BJ20" s="75"/>
      <c r="BK20" s="75"/>
      <c r="BL20" s="75"/>
      <c r="BM20" s="75"/>
      <c r="BN20" s="75"/>
      <c r="BO20" s="75"/>
      <c r="BP20" s="75"/>
      <c r="BQ20" s="79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DS243"/>
  <sheetViews>
    <sheetView workbookViewId="0" showGridLines="0" defaultGridColor="1"/>
  </sheetViews>
  <sheetFormatPr defaultColWidth="11" defaultRowHeight="15" customHeight="1" outlineLevelRow="0" outlineLevelCol="0"/>
  <cols>
    <col min="1" max="1" width="17.3516" style="80" customWidth="1"/>
    <col min="2" max="2" width="20.3516" style="80" customWidth="1"/>
    <col min="3" max="3" width="33.3516" style="80" customWidth="1"/>
    <col min="4" max="4" width="52.8516" style="80" customWidth="1"/>
    <col min="5" max="53" width="15.6719" style="80" customWidth="1"/>
    <col min="54" max="54" width="16" style="80" customWidth="1"/>
    <col min="55" max="55" width="22" style="80" customWidth="1"/>
    <col min="56" max="56" width="18.1719" style="80" customWidth="1"/>
    <col min="57" max="57" width="18.6719" style="80" customWidth="1"/>
    <col min="58" max="123" width="11" style="80" customWidth="1"/>
    <col min="124" max="16384" width="11" style="80" customWidth="1"/>
  </cols>
  <sheetData>
    <row r="1" ht="20.1" customHeight="1">
      <c r="A1" t="s" s="81">
        <v>148</v>
      </c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4"/>
      <c r="BD1" s="84"/>
      <c r="BE1" s="84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ht="18" customHeight="1">
      <c r="A2" t="s" s="85">
        <v>149</v>
      </c>
      <c r="B2" s="86"/>
      <c r="C2" s="86"/>
      <c r="D2" s="86"/>
      <c r="E2" s="87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8"/>
      <c r="BC2" s="89"/>
      <c r="BD2" s="89"/>
      <c r="BE2" s="89"/>
      <c r="BF2" s="90"/>
      <c r="BG2" s="10"/>
      <c r="BH2" s="10"/>
      <c r="BI2" s="10"/>
      <c r="BJ2" s="10"/>
      <c r="BK2" s="10"/>
      <c r="BL2" s="10"/>
      <c r="BM2" s="10"/>
      <c r="BN2" s="1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</row>
    <row r="3" ht="16" customHeight="1">
      <c r="A3" t="s" s="92">
        <v>150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4"/>
      <c r="BD3" s="94"/>
      <c r="BE3" s="94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1"/>
    </row>
    <row r="4" ht="16" customHeight="1">
      <c r="A4" s="95"/>
      <c r="B4" s="96"/>
      <c r="C4" s="96"/>
      <c r="D4" t="s" s="97">
        <v>151</v>
      </c>
      <c r="E4" s="98">
        <v>1</v>
      </c>
      <c r="F4" s="98">
        <v>2</v>
      </c>
      <c r="G4" s="98">
        <v>3</v>
      </c>
      <c r="H4" s="98">
        <v>4</v>
      </c>
      <c r="I4" s="98">
        <v>5</v>
      </c>
      <c r="J4" s="98">
        <v>6</v>
      </c>
      <c r="K4" s="98">
        <v>7</v>
      </c>
      <c r="L4" s="98">
        <v>8</v>
      </c>
      <c r="M4" s="98">
        <v>9</v>
      </c>
      <c r="N4" s="98">
        <v>10</v>
      </c>
      <c r="O4" s="98">
        <v>11</v>
      </c>
      <c r="P4" s="98">
        <v>12</v>
      </c>
      <c r="Q4" s="98">
        <v>13</v>
      </c>
      <c r="R4" s="98">
        <v>14</v>
      </c>
      <c r="S4" s="98">
        <v>15</v>
      </c>
      <c r="T4" s="98">
        <v>16</v>
      </c>
      <c r="U4" s="98">
        <v>17</v>
      </c>
      <c r="V4" s="98">
        <v>18</v>
      </c>
      <c r="W4" s="98">
        <v>19</v>
      </c>
      <c r="X4" s="98">
        <v>20</v>
      </c>
      <c r="Y4" s="98">
        <v>21</v>
      </c>
      <c r="Z4" s="98">
        <v>22</v>
      </c>
      <c r="AA4" s="98">
        <v>23</v>
      </c>
      <c r="AB4" s="98">
        <v>24</v>
      </c>
      <c r="AC4" s="98">
        <v>25</v>
      </c>
      <c r="AD4" s="98">
        <v>26</v>
      </c>
      <c r="AE4" s="98">
        <v>27</v>
      </c>
      <c r="AF4" s="98">
        <v>28</v>
      </c>
      <c r="AG4" s="98">
        <v>29</v>
      </c>
      <c r="AH4" s="98">
        <v>30</v>
      </c>
      <c r="AI4" s="98">
        <v>31</v>
      </c>
      <c r="AJ4" s="98">
        <v>32</v>
      </c>
      <c r="AK4" s="98">
        <v>33</v>
      </c>
      <c r="AL4" s="98">
        <v>34</v>
      </c>
      <c r="AM4" s="98">
        <v>35</v>
      </c>
      <c r="AN4" s="98">
        <v>36</v>
      </c>
      <c r="AO4" s="98">
        <v>37</v>
      </c>
      <c r="AP4" s="98">
        <v>38</v>
      </c>
      <c r="AQ4" s="98">
        <v>39</v>
      </c>
      <c r="AR4" s="98">
        <v>40</v>
      </c>
      <c r="AS4" s="98">
        <v>41</v>
      </c>
      <c r="AT4" s="98">
        <v>42</v>
      </c>
      <c r="AU4" s="98">
        <v>43</v>
      </c>
      <c r="AV4" s="98">
        <v>44</v>
      </c>
      <c r="AW4" s="98">
        <v>45</v>
      </c>
      <c r="AX4" s="98">
        <v>46</v>
      </c>
      <c r="AY4" s="98">
        <v>47</v>
      </c>
      <c r="AZ4" s="98">
        <v>48</v>
      </c>
      <c r="BA4" s="99">
        <v>49</v>
      </c>
      <c r="BB4" s="100"/>
      <c r="BC4" t="s" s="101">
        <v>152</v>
      </c>
      <c r="BD4" s="102"/>
      <c r="BE4" s="103"/>
      <c r="BF4" s="104"/>
      <c r="BG4" s="10"/>
      <c r="BH4" s="10"/>
      <c r="BI4" s="10"/>
      <c r="BJ4" s="10"/>
      <c r="BK4" s="10"/>
      <c r="BL4" s="10"/>
      <c r="BM4" s="10"/>
      <c r="BN4" s="44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</row>
    <row r="5" ht="34.5" customHeight="1">
      <c r="A5" s="106"/>
      <c r="B5" s="107"/>
      <c r="C5" s="107"/>
      <c r="D5" t="s" s="108">
        <v>153</v>
      </c>
      <c r="E5" t="s" s="109">
        <v>2</v>
      </c>
      <c r="F5" t="s" s="109">
        <v>3</v>
      </c>
      <c r="G5" t="s" s="109">
        <v>4</v>
      </c>
      <c r="H5" t="s" s="109">
        <v>5</v>
      </c>
      <c r="I5" t="s" s="109">
        <v>6</v>
      </c>
      <c r="J5" t="s" s="109">
        <v>7</v>
      </c>
      <c r="K5" t="s" s="109">
        <v>8</v>
      </c>
      <c r="L5" t="s" s="109">
        <v>9</v>
      </c>
      <c r="M5" t="s" s="109">
        <v>10</v>
      </c>
      <c r="N5" t="s" s="109">
        <v>11</v>
      </c>
      <c r="O5" t="s" s="109">
        <v>12</v>
      </c>
      <c r="P5" t="s" s="109">
        <v>13</v>
      </c>
      <c r="Q5" t="s" s="109">
        <v>14</v>
      </c>
      <c r="R5" t="s" s="109">
        <v>15</v>
      </c>
      <c r="S5" t="s" s="109">
        <v>16</v>
      </c>
      <c r="T5" t="s" s="109">
        <v>17</v>
      </c>
      <c r="U5" t="s" s="109">
        <v>18</v>
      </c>
      <c r="V5" t="s" s="109">
        <v>19</v>
      </c>
      <c r="W5" t="s" s="109">
        <v>20</v>
      </c>
      <c r="X5" t="s" s="109">
        <v>21</v>
      </c>
      <c r="Y5" t="s" s="109">
        <v>22</v>
      </c>
      <c r="Z5" t="s" s="109">
        <v>23</v>
      </c>
      <c r="AA5" t="s" s="109">
        <v>24</v>
      </c>
      <c r="AB5" t="s" s="109">
        <v>25</v>
      </c>
      <c r="AC5" t="s" s="109">
        <v>26</v>
      </c>
      <c r="AD5" t="s" s="109">
        <v>27</v>
      </c>
      <c r="AE5" t="s" s="109">
        <v>28</v>
      </c>
      <c r="AF5" t="s" s="109">
        <v>29</v>
      </c>
      <c r="AG5" t="s" s="109">
        <v>30</v>
      </c>
      <c r="AH5" t="s" s="109">
        <v>31</v>
      </c>
      <c r="AI5" t="s" s="109">
        <v>32</v>
      </c>
      <c r="AJ5" t="s" s="109">
        <v>33</v>
      </c>
      <c r="AK5" t="s" s="109">
        <v>34</v>
      </c>
      <c r="AL5" t="s" s="109">
        <v>35</v>
      </c>
      <c r="AM5" t="s" s="109">
        <v>36</v>
      </c>
      <c r="AN5" t="s" s="109">
        <v>37</v>
      </c>
      <c r="AO5" t="s" s="109">
        <v>38</v>
      </c>
      <c r="AP5" t="s" s="109">
        <v>39</v>
      </c>
      <c r="AQ5" t="s" s="109">
        <v>40</v>
      </c>
      <c r="AR5" t="s" s="109">
        <v>41</v>
      </c>
      <c r="AS5" t="s" s="109">
        <v>42</v>
      </c>
      <c r="AT5" t="s" s="109">
        <v>43</v>
      </c>
      <c r="AU5" t="s" s="109">
        <v>44</v>
      </c>
      <c r="AV5" t="s" s="109">
        <v>45</v>
      </c>
      <c r="AW5" t="s" s="109">
        <v>46</v>
      </c>
      <c r="AX5" t="s" s="109">
        <v>47</v>
      </c>
      <c r="AY5" t="s" s="109">
        <v>48</v>
      </c>
      <c r="AZ5" t="s" s="109">
        <v>49</v>
      </c>
      <c r="BA5" t="s" s="110">
        <v>50</v>
      </c>
      <c r="BB5" s="111"/>
      <c r="BC5" t="s" s="112">
        <v>154</v>
      </c>
      <c r="BD5" s="113"/>
      <c r="BE5" s="114"/>
      <c r="BF5" s="115"/>
      <c r="BG5" s="115"/>
      <c r="BH5" s="115"/>
      <c r="BI5" s="115"/>
      <c r="BJ5" s="115"/>
      <c r="BK5" s="115"/>
      <c r="BL5" s="115"/>
      <c r="BM5" s="115"/>
      <c r="BN5" s="116"/>
      <c r="BO5" s="117"/>
      <c r="BP5" s="117"/>
      <c r="BQ5" s="117"/>
      <c r="BR5" s="117"/>
      <c r="BS5" s="117"/>
      <c r="BT5" s="117"/>
      <c r="BU5" s="117"/>
      <c r="BV5" s="117"/>
      <c r="BW5" s="117"/>
      <c r="BX5" s="117"/>
      <c r="BY5" s="117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117"/>
      <c r="CS5" s="117"/>
      <c r="CT5" s="117"/>
      <c r="CU5" s="117"/>
      <c r="CV5" s="117"/>
      <c r="CW5" s="117"/>
      <c r="CX5" s="117"/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</row>
    <row r="6" ht="26.25" customHeight="1">
      <c r="A6" t="s" s="118">
        <v>155</v>
      </c>
      <c r="B6" t="s" s="119">
        <v>156</v>
      </c>
      <c r="C6" t="s" s="120">
        <v>157</v>
      </c>
      <c r="D6" t="s" s="120">
        <v>158</v>
      </c>
      <c r="E6" t="s" s="121">
        <v>159</v>
      </c>
      <c r="F6" t="s" s="121">
        <v>160</v>
      </c>
      <c r="G6" t="s" s="121">
        <f>F6</f>
        <v>160</v>
      </c>
      <c r="H6" t="s" s="121">
        <v>161</v>
      </c>
      <c r="I6" t="s" s="121">
        <v>162</v>
      </c>
      <c r="J6" t="s" s="121">
        <v>163</v>
      </c>
      <c r="K6" t="s" s="121">
        <v>164</v>
      </c>
      <c r="L6" t="s" s="121">
        <v>165</v>
      </c>
      <c r="M6" t="s" s="121">
        <v>166</v>
      </c>
      <c r="N6" t="s" s="121">
        <f>M6</f>
        <v>166</v>
      </c>
      <c r="O6" t="s" s="121">
        <v>167</v>
      </c>
      <c r="P6" t="s" s="121">
        <v>168</v>
      </c>
      <c r="Q6" t="s" s="121">
        <v>169</v>
      </c>
      <c r="R6" t="s" s="121">
        <v>170</v>
      </c>
      <c r="S6" t="s" s="121">
        <v>171</v>
      </c>
      <c r="T6" t="s" s="121">
        <v>172</v>
      </c>
      <c r="U6" t="s" s="121">
        <v>173</v>
      </c>
      <c r="V6" t="s" s="121">
        <v>174</v>
      </c>
      <c r="W6" t="s" s="121">
        <v>175</v>
      </c>
      <c r="X6" t="s" s="121">
        <v>176</v>
      </c>
      <c r="Y6" t="s" s="121">
        <v>177</v>
      </c>
      <c r="Z6" t="s" s="121">
        <v>178</v>
      </c>
      <c r="AA6" t="s" s="121">
        <v>179</v>
      </c>
      <c r="AB6" t="s" s="121">
        <v>180</v>
      </c>
      <c r="AC6" t="s" s="121">
        <v>181</v>
      </c>
      <c r="AD6" t="s" s="121">
        <v>182</v>
      </c>
      <c r="AE6" t="s" s="121">
        <v>183</v>
      </c>
      <c r="AF6" t="s" s="121">
        <v>184</v>
      </c>
      <c r="AG6" t="s" s="121">
        <v>185</v>
      </c>
      <c r="AH6" t="s" s="121">
        <v>186</v>
      </c>
      <c r="AI6" t="s" s="121">
        <v>187</v>
      </c>
      <c r="AJ6" t="s" s="121">
        <v>188</v>
      </c>
      <c r="AK6" t="s" s="121">
        <v>189</v>
      </c>
      <c r="AL6" t="s" s="121">
        <v>190</v>
      </c>
      <c r="AM6" t="s" s="121">
        <v>191</v>
      </c>
      <c r="AN6" t="s" s="121">
        <v>192</v>
      </c>
      <c r="AO6" t="s" s="121">
        <v>193</v>
      </c>
      <c r="AP6" t="s" s="121">
        <v>194</v>
      </c>
      <c r="AQ6" t="s" s="121">
        <v>195</v>
      </c>
      <c r="AR6" t="s" s="121">
        <v>196</v>
      </c>
      <c r="AS6" t="s" s="121">
        <v>197</v>
      </c>
      <c r="AT6" t="s" s="121">
        <v>198</v>
      </c>
      <c r="AU6" t="s" s="121">
        <v>199</v>
      </c>
      <c r="AV6" t="s" s="121">
        <v>200</v>
      </c>
      <c r="AW6" t="s" s="121">
        <v>201</v>
      </c>
      <c r="AX6" t="s" s="121">
        <v>202</v>
      </c>
      <c r="AY6" t="s" s="121">
        <v>203</v>
      </c>
      <c r="AZ6" t="s" s="121">
        <v>204</v>
      </c>
      <c r="BA6" t="s" s="122">
        <v>205</v>
      </c>
      <c r="BB6" s="123"/>
      <c r="BC6" s="124"/>
      <c r="BD6" s="125"/>
      <c r="BE6" s="126"/>
      <c r="BF6" s="115"/>
      <c r="BG6" s="115"/>
      <c r="BH6" s="115"/>
      <c r="BI6" s="115"/>
      <c r="BJ6" s="127"/>
      <c r="BK6" s="127"/>
      <c r="BL6" s="127"/>
      <c r="BM6" s="127"/>
      <c r="BN6" s="128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</row>
    <row r="7" ht="32.25" customHeight="1">
      <c r="A7" t="s" s="130">
        <v>206</v>
      </c>
      <c r="B7" s="131"/>
      <c r="C7" s="38"/>
      <c r="D7" s="38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0"/>
      <c r="BC7" s="133"/>
      <c r="BD7" s="134"/>
      <c r="BE7" s="134"/>
      <c r="BF7" s="10"/>
      <c r="BG7" s="10"/>
      <c r="BH7" s="10"/>
      <c r="BI7" s="10"/>
      <c r="BJ7" s="132"/>
      <c r="BK7" s="132"/>
      <c r="BL7" s="132"/>
      <c r="BM7" s="132"/>
      <c r="BN7" s="135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</row>
    <row r="8" ht="20.1" customHeight="1">
      <c r="A8" s="137"/>
      <c r="B8" t="s" s="138">
        <v>207</v>
      </c>
      <c r="C8" s="139"/>
      <c r="D8" s="140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2"/>
      <c r="BB8" s="143"/>
      <c r="BC8" s="144"/>
      <c r="BD8" s="144"/>
      <c r="BE8" s="144"/>
      <c r="BF8" s="104"/>
      <c r="BG8" s="10"/>
      <c r="BH8" s="10"/>
      <c r="BI8" s="10"/>
      <c r="BJ8" s="132"/>
      <c r="BK8" s="132"/>
      <c r="BL8" s="132"/>
      <c r="BM8" s="132"/>
      <c r="BN8" s="135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</row>
    <row r="9" ht="20.1" customHeight="1">
      <c r="A9" s="145"/>
      <c r="B9" s="146"/>
      <c r="C9" t="s" s="147">
        <v>69</v>
      </c>
      <c r="D9" t="s" s="148">
        <v>208</v>
      </c>
      <c r="E9" s="141"/>
      <c r="F9" t="s" s="149">
        <v>209</v>
      </c>
      <c r="G9" t="s" s="149">
        <v>209</v>
      </c>
      <c r="H9" s="141"/>
      <c r="I9" t="s" s="149">
        <v>209</v>
      </c>
      <c r="J9" s="141"/>
      <c r="K9" t="s" s="149">
        <v>209</v>
      </c>
      <c r="L9" t="s" s="149">
        <v>209</v>
      </c>
      <c r="M9" s="141"/>
      <c r="N9" s="141"/>
      <c r="O9" s="141"/>
      <c r="P9" s="141"/>
      <c r="Q9" t="s" s="149">
        <v>209</v>
      </c>
      <c r="R9" s="141"/>
      <c r="S9" s="141"/>
      <c r="T9" s="141"/>
      <c r="U9" s="141"/>
      <c r="V9" t="s" s="149">
        <v>209</v>
      </c>
      <c r="W9" t="s" s="149">
        <v>209</v>
      </c>
      <c r="X9" t="s" s="149">
        <v>209</v>
      </c>
      <c r="Y9" t="s" s="149">
        <v>209</v>
      </c>
      <c r="Z9" t="s" s="149">
        <v>209</v>
      </c>
      <c r="AA9" t="s" s="149">
        <v>209</v>
      </c>
      <c r="AB9" t="s" s="149">
        <v>209</v>
      </c>
      <c r="AC9" t="s" s="149">
        <v>209</v>
      </c>
      <c r="AD9" t="s" s="149">
        <v>209</v>
      </c>
      <c r="AE9" t="s" s="149">
        <v>209</v>
      </c>
      <c r="AF9" s="141"/>
      <c r="AG9" t="s" s="149">
        <v>209</v>
      </c>
      <c r="AH9" t="s" s="149">
        <v>209</v>
      </c>
      <c r="AI9" t="s" s="149">
        <v>209</v>
      </c>
      <c r="AJ9" s="141"/>
      <c r="AK9" s="141"/>
      <c r="AL9" s="141"/>
      <c r="AM9" t="s" s="149">
        <v>209</v>
      </c>
      <c r="AN9" s="141"/>
      <c r="AO9" t="s" s="149">
        <v>209</v>
      </c>
      <c r="AP9" t="s" s="149">
        <v>209</v>
      </c>
      <c r="AQ9" s="141"/>
      <c r="AR9" s="141"/>
      <c r="AS9" t="s" s="149">
        <v>209</v>
      </c>
      <c r="AT9" s="141"/>
      <c r="AU9" t="s" s="149">
        <v>209</v>
      </c>
      <c r="AV9" s="141"/>
      <c r="AW9" s="141"/>
      <c r="AX9" t="s" s="149">
        <v>209</v>
      </c>
      <c r="AY9" s="141"/>
      <c r="AZ9" s="141"/>
      <c r="BA9" s="142"/>
      <c r="BB9" s="150"/>
      <c r="BC9" s="151">
        <f>COUNTIF(E9:BA9,"True")</f>
        <v>25</v>
      </c>
      <c r="BD9" s="144"/>
      <c r="BE9" s="144"/>
      <c r="BF9" s="104"/>
      <c r="BG9" s="10"/>
      <c r="BH9" s="10"/>
      <c r="BI9" s="10"/>
      <c r="BJ9" s="152"/>
      <c r="BK9" s="152"/>
      <c r="BL9" s="152"/>
      <c r="BM9" s="152"/>
      <c r="BN9" s="153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</row>
    <row r="10" ht="20.1" customHeight="1">
      <c r="A10" s="155"/>
      <c r="B10" s="156"/>
      <c r="C10" t="s" s="147">
        <v>72</v>
      </c>
      <c r="D10" t="s" s="148">
        <v>210</v>
      </c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t="s" s="149">
        <v>209</v>
      </c>
      <c r="AG10" s="141"/>
      <c r="AH10" s="141"/>
      <c r="AI10" s="141"/>
      <c r="AJ10" t="s" s="149">
        <v>209</v>
      </c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t="s" s="149">
        <v>209</v>
      </c>
      <c r="BA10" s="142"/>
      <c r="BB10" s="150"/>
      <c r="BC10" s="151">
        <f>COUNTIF(E10:BA10,"True")</f>
        <v>3</v>
      </c>
      <c r="BD10" s="144"/>
      <c r="BE10" s="144"/>
      <c r="BF10" s="104"/>
      <c r="BG10" s="10"/>
      <c r="BH10" s="10"/>
      <c r="BI10" s="10"/>
      <c r="BJ10" s="10"/>
      <c r="BK10" s="10"/>
      <c r="BL10" s="10"/>
      <c r="BM10" s="10"/>
      <c r="BN10" s="157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58"/>
      <c r="CW10" s="158"/>
      <c r="CX10" s="158"/>
      <c r="CY10" s="158"/>
      <c r="CZ10" s="158"/>
      <c r="DA10" s="158"/>
      <c r="DB10" s="158"/>
      <c r="DC10" s="158"/>
      <c r="DD10" s="158"/>
      <c r="DE10" s="158"/>
      <c r="DF10" s="158"/>
      <c r="DG10" s="158"/>
      <c r="DH10" s="158"/>
      <c r="DI10" s="158"/>
      <c r="DJ10" s="158"/>
      <c r="DK10" s="158"/>
      <c r="DL10" s="158"/>
      <c r="DM10" s="158"/>
      <c r="DN10" s="158"/>
      <c r="DO10" s="158"/>
      <c r="DP10" s="158"/>
      <c r="DQ10" s="158"/>
      <c r="DR10" s="158"/>
      <c r="DS10" s="158"/>
    </row>
    <row r="11" ht="20.1" customHeight="1">
      <c r="A11" s="155"/>
      <c r="B11" s="156"/>
      <c r="C11" t="s" s="147">
        <v>71</v>
      </c>
      <c r="D11" t="s" s="148">
        <v>211</v>
      </c>
      <c r="E11" t="s" s="149">
        <v>209</v>
      </c>
      <c r="F11" s="141"/>
      <c r="G11" s="141"/>
      <c r="H11" t="s" s="149">
        <v>209</v>
      </c>
      <c r="I11" s="141"/>
      <c r="J11" s="141"/>
      <c r="K11" s="141"/>
      <c r="L11" s="141"/>
      <c r="M11" s="141"/>
      <c r="N11" s="141"/>
      <c r="O11" t="s" s="149">
        <v>209</v>
      </c>
      <c r="P11" t="s" s="149">
        <v>209</v>
      </c>
      <c r="Q11" s="141"/>
      <c r="R11" t="s" s="149">
        <v>209</v>
      </c>
      <c r="S11" t="s" s="149">
        <v>209</v>
      </c>
      <c r="T11" t="s" s="149">
        <v>209</v>
      </c>
      <c r="U11" t="s" s="149">
        <v>209</v>
      </c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t="s" s="149">
        <v>209</v>
      </c>
      <c r="AL11" t="s" s="149">
        <v>209</v>
      </c>
      <c r="AM11" s="141"/>
      <c r="AN11" t="s" s="149">
        <v>209</v>
      </c>
      <c r="AO11" s="141"/>
      <c r="AP11" s="141"/>
      <c r="AQ11" t="s" s="149">
        <v>209</v>
      </c>
      <c r="AR11" t="s" s="149">
        <v>209</v>
      </c>
      <c r="AS11" s="141"/>
      <c r="AT11" t="s" s="149">
        <v>209</v>
      </c>
      <c r="AU11" s="141"/>
      <c r="AV11" t="s" s="149">
        <v>209</v>
      </c>
      <c r="AW11" s="141"/>
      <c r="AX11" s="141"/>
      <c r="AY11" s="141"/>
      <c r="AZ11" s="141"/>
      <c r="BA11" t="s" s="159">
        <v>209</v>
      </c>
      <c r="BB11" s="150"/>
      <c r="BC11" s="151">
        <f>COUNTIF(E11:BA11,"True")</f>
        <v>16</v>
      </c>
      <c r="BD11" s="144"/>
      <c r="BE11" s="144"/>
      <c r="BF11" s="104"/>
      <c r="BG11" s="10"/>
      <c r="BH11" s="10"/>
      <c r="BI11" s="10"/>
      <c r="BJ11" s="10"/>
      <c r="BK11" s="10"/>
      <c r="BL11" s="10"/>
      <c r="BM11" s="10"/>
      <c r="BN11" s="157"/>
      <c r="BO11" s="158"/>
      <c r="BP11" s="158"/>
      <c r="BQ11" s="158"/>
      <c r="BR11" s="158"/>
      <c r="BS11" s="158"/>
      <c r="BT11" s="158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8"/>
      <c r="DL11" s="158"/>
      <c r="DM11" s="158"/>
      <c r="DN11" s="158"/>
      <c r="DO11" s="158"/>
      <c r="DP11" s="158"/>
      <c r="DQ11" s="158"/>
      <c r="DR11" s="158"/>
      <c r="DS11" s="158"/>
    </row>
    <row r="12" ht="20.1" customHeight="1">
      <c r="A12" s="160"/>
      <c r="B12" s="161"/>
      <c r="C12" t="s" s="147">
        <v>70</v>
      </c>
      <c r="D12" t="s" s="148">
        <v>212</v>
      </c>
      <c r="E12" s="141"/>
      <c r="F12" s="141"/>
      <c r="G12" s="141"/>
      <c r="H12" s="141"/>
      <c r="I12" s="141"/>
      <c r="J12" t="s" s="149">
        <v>209</v>
      </c>
      <c r="K12" s="141"/>
      <c r="L12" s="141"/>
      <c r="M12" t="s" s="149">
        <v>209</v>
      </c>
      <c r="N12" t="s" s="149">
        <v>209</v>
      </c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t="s" s="149">
        <v>209</v>
      </c>
      <c r="AX12" s="141"/>
      <c r="AY12" t="s" s="149">
        <v>209</v>
      </c>
      <c r="AZ12" s="141"/>
      <c r="BA12" s="142"/>
      <c r="BB12" s="150"/>
      <c r="BC12" s="151">
        <f>COUNTIF(E12:BA12,"True")</f>
        <v>5</v>
      </c>
      <c r="BD12" s="144"/>
      <c r="BE12" s="144"/>
      <c r="BF12" s="104"/>
      <c r="BG12" s="10"/>
      <c r="BH12" s="10"/>
      <c r="BI12" s="10"/>
      <c r="BJ12" s="38"/>
      <c r="BK12" s="38"/>
      <c r="BL12" s="38"/>
      <c r="BM12" s="38"/>
      <c r="BN12" s="162"/>
      <c r="BO12" s="163"/>
      <c r="BP12" s="163"/>
      <c r="BQ12" s="163"/>
      <c r="BR12" s="163"/>
      <c r="BS12" s="163"/>
      <c r="BT12" s="163"/>
      <c r="BU12" s="163"/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/>
      <c r="CI12" s="163"/>
      <c r="CJ12" s="163"/>
      <c r="CK12" s="163"/>
      <c r="CL12" s="163"/>
      <c r="CM12" s="163"/>
      <c r="CN12" s="163"/>
      <c r="CO12" s="163"/>
      <c r="CP12" s="163"/>
      <c r="CQ12" s="163"/>
      <c r="CR12" s="163"/>
      <c r="CS12" s="163"/>
      <c r="CT12" s="163"/>
      <c r="CU12" s="163"/>
      <c r="CV12" s="163"/>
      <c r="CW12" s="163"/>
      <c r="CX12" s="163"/>
      <c r="CY12" s="163"/>
      <c r="CZ12" s="163"/>
      <c r="DA12" s="163"/>
      <c r="DB12" s="163"/>
      <c r="DC12" s="163"/>
      <c r="DD12" s="163"/>
      <c r="DE12" s="163"/>
      <c r="DF12" s="163"/>
      <c r="DG12" s="163"/>
      <c r="DH12" s="163"/>
      <c r="DI12" s="163"/>
      <c r="DJ12" s="163"/>
      <c r="DK12" s="163"/>
      <c r="DL12" s="163"/>
      <c r="DM12" s="163"/>
      <c r="DN12" s="163"/>
      <c r="DO12" s="163"/>
      <c r="DP12" s="163"/>
      <c r="DQ12" s="163"/>
      <c r="DR12" s="163"/>
      <c r="DS12" s="163"/>
    </row>
    <row r="13" ht="20.1" customHeight="1">
      <c r="A13" s="137"/>
      <c r="B13" t="s" s="138">
        <v>213</v>
      </c>
      <c r="C13" s="139"/>
      <c r="D13" s="164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2"/>
      <c r="BB13" s="143"/>
      <c r="BC13" s="144"/>
      <c r="BD13" s="144"/>
      <c r="BE13" s="144"/>
      <c r="BF13" s="104"/>
      <c r="BG13" s="10"/>
      <c r="BH13" s="10"/>
      <c r="BI13" s="10"/>
      <c r="BJ13" s="132"/>
      <c r="BK13" s="132"/>
      <c r="BL13" s="132"/>
      <c r="BM13" s="132"/>
      <c r="BN13" s="135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</row>
    <row r="14" ht="16" customHeight="1">
      <c r="A14" s="145"/>
      <c r="B14" s="146"/>
      <c r="C14" t="s" s="147">
        <v>76</v>
      </c>
      <c r="D14" t="s" s="148">
        <v>214</v>
      </c>
      <c r="E14" t="s" s="149">
        <v>209</v>
      </c>
      <c r="F14" t="s" s="149">
        <v>209</v>
      </c>
      <c r="G14" t="s" s="149">
        <v>209</v>
      </c>
      <c r="H14" t="s" s="149">
        <v>209</v>
      </c>
      <c r="I14" t="s" s="149">
        <v>209</v>
      </c>
      <c r="J14" t="s" s="149">
        <v>209</v>
      </c>
      <c r="K14" s="141"/>
      <c r="L14" t="s" s="149">
        <v>209</v>
      </c>
      <c r="M14" t="s" s="149">
        <v>209</v>
      </c>
      <c r="N14" t="s" s="149">
        <v>209</v>
      </c>
      <c r="O14" t="s" s="149">
        <v>209</v>
      </c>
      <c r="P14" t="s" s="149">
        <v>209</v>
      </c>
      <c r="Q14" t="s" s="149">
        <v>209</v>
      </c>
      <c r="R14" t="s" s="149">
        <v>209</v>
      </c>
      <c r="S14" t="s" s="149">
        <v>209</v>
      </c>
      <c r="T14" t="s" s="149">
        <v>209</v>
      </c>
      <c r="U14" t="s" s="149">
        <v>209</v>
      </c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t="s" s="149">
        <v>209</v>
      </c>
      <c r="AG14" t="s" s="149">
        <v>209</v>
      </c>
      <c r="AH14" t="s" s="149">
        <v>209</v>
      </c>
      <c r="AI14" s="141"/>
      <c r="AJ14" t="s" s="149">
        <v>209</v>
      </c>
      <c r="AK14" t="s" s="149">
        <v>209</v>
      </c>
      <c r="AL14" t="s" s="149">
        <v>209</v>
      </c>
      <c r="AM14" t="s" s="149">
        <v>209</v>
      </c>
      <c r="AN14" t="s" s="149">
        <v>209</v>
      </c>
      <c r="AO14" t="s" s="149">
        <v>209</v>
      </c>
      <c r="AP14" t="s" s="149">
        <v>209</v>
      </c>
      <c r="AQ14" t="s" s="149">
        <v>209</v>
      </c>
      <c r="AR14" t="s" s="149">
        <v>209</v>
      </c>
      <c r="AS14" t="s" s="149">
        <v>209</v>
      </c>
      <c r="AT14" t="s" s="149">
        <v>209</v>
      </c>
      <c r="AU14" t="s" s="149">
        <v>209</v>
      </c>
      <c r="AV14" t="s" s="149">
        <v>209</v>
      </c>
      <c r="AW14" t="s" s="149">
        <v>209</v>
      </c>
      <c r="AX14" t="s" s="149">
        <v>209</v>
      </c>
      <c r="AY14" t="s" s="149">
        <v>209</v>
      </c>
      <c r="AZ14" t="s" s="149">
        <v>209</v>
      </c>
      <c r="BA14" t="s" s="159">
        <v>209</v>
      </c>
      <c r="BB14" s="150"/>
      <c r="BC14" s="151">
        <f>COUNTIF(E14:BA14,"True")</f>
        <v>37</v>
      </c>
      <c r="BD14" s="144"/>
      <c r="BE14" s="144"/>
      <c r="BF14" s="104"/>
      <c r="BG14" s="10"/>
      <c r="BH14" s="10"/>
      <c r="BI14" s="10"/>
      <c r="BJ14" s="152"/>
      <c r="BK14" s="152"/>
      <c r="BL14" s="152"/>
      <c r="BM14" s="152"/>
      <c r="BN14" s="153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U14" s="154"/>
      <c r="CV14" s="154"/>
      <c r="CW14" s="154"/>
      <c r="CX14" s="154"/>
      <c r="CY14" s="154"/>
      <c r="CZ14" s="154"/>
      <c r="DA14" s="154"/>
      <c r="DB14" s="154"/>
      <c r="DC14" s="154"/>
      <c r="DD14" s="154"/>
      <c r="DE14" s="154"/>
      <c r="DF14" s="154"/>
      <c r="DG14" s="154"/>
      <c r="DH14" s="154"/>
      <c r="DI14" s="154"/>
      <c r="DJ14" s="154"/>
      <c r="DK14" s="154"/>
      <c r="DL14" s="154"/>
      <c r="DM14" s="154"/>
      <c r="DN14" s="154"/>
      <c r="DO14" s="154"/>
      <c r="DP14" s="154"/>
      <c r="DQ14" s="154"/>
      <c r="DR14" s="154"/>
      <c r="DS14" s="154"/>
    </row>
    <row r="15" ht="28.5" customHeight="1">
      <c r="A15" s="155"/>
      <c r="B15" s="156"/>
      <c r="C15" t="s" s="147">
        <v>75</v>
      </c>
      <c r="D15" t="s" s="148">
        <v>215</v>
      </c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t="s" s="149">
        <v>209</v>
      </c>
      <c r="X15" s="141"/>
      <c r="Y15" t="s" s="149">
        <v>209</v>
      </c>
      <c r="Z15" t="s" s="149">
        <v>209</v>
      </c>
      <c r="AA15" t="s" s="149">
        <v>209</v>
      </c>
      <c r="AB15" t="s" s="149">
        <v>209</v>
      </c>
      <c r="AC15" t="s" s="149">
        <v>209</v>
      </c>
      <c r="AD15" t="s" s="149">
        <v>209</v>
      </c>
      <c r="AE15" t="s" s="149">
        <v>209</v>
      </c>
      <c r="AF15" s="141"/>
      <c r="AG15" s="141"/>
      <c r="AH15" s="141"/>
      <c r="AI15" t="s" s="149">
        <v>209</v>
      </c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2"/>
      <c r="BB15" s="150"/>
      <c r="BC15" s="151">
        <f>COUNTIF(E15:BA15,"True")</f>
        <v>9</v>
      </c>
      <c r="BD15" s="144"/>
      <c r="BE15" s="144"/>
      <c r="BF15" s="104"/>
      <c r="BG15" s="10"/>
      <c r="BH15" s="10"/>
      <c r="BI15" s="10"/>
      <c r="BJ15" s="10"/>
      <c r="BK15" s="10"/>
      <c r="BL15" s="10"/>
      <c r="BM15" s="10"/>
      <c r="BN15" s="157"/>
      <c r="BO15" s="158"/>
      <c r="BP15" s="158"/>
      <c r="BQ15" s="158"/>
      <c r="BR15" s="158"/>
      <c r="BS15" s="158"/>
      <c r="BT15" s="158"/>
      <c r="BU15" s="158"/>
      <c r="BV15" s="158"/>
      <c r="BW15" s="158"/>
      <c r="BX15" s="158"/>
      <c r="BY15" s="158"/>
      <c r="BZ15" s="158"/>
      <c r="CA15" s="158"/>
      <c r="CB15" s="158"/>
      <c r="CC15" s="158"/>
      <c r="CD15" s="158"/>
      <c r="CE15" s="158"/>
      <c r="CF15" s="158"/>
      <c r="CG15" s="158"/>
      <c r="CH15" s="158"/>
      <c r="CI15" s="158"/>
      <c r="CJ15" s="158"/>
      <c r="CK15" s="158"/>
      <c r="CL15" s="158"/>
      <c r="CM15" s="158"/>
      <c r="CN15" s="158"/>
      <c r="CO15" s="158"/>
      <c r="CP15" s="158"/>
      <c r="CQ15" s="158"/>
      <c r="CR15" s="158"/>
      <c r="CS15" s="158"/>
      <c r="CT15" s="158"/>
      <c r="CU15" s="158"/>
      <c r="CV15" s="158"/>
      <c r="CW15" s="158"/>
      <c r="CX15" s="158"/>
      <c r="CY15" s="158"/>
      <c r="CZ15" s="158"/>
      <c r="DA15" s="158"/>
      <c r="DB15" s="158"/>
      <c r="DC15" s="158"/>
      <c r="DD15" s="158"/>
      <c r="DE15" s="158"/>
      <c r="DF15" s="158"/>
      <c r="DG15" s="158"/>
      <c r="DH15" s="158"/>
      <c r="DI15" s="158"/>
      <c r="DJ15" s="158"/>
      <c r="DK15" s="158"/>
      <c r="DL15" s="158"/>
      <c r="DM15" s="158"/>
      <c r="DN15" s="158"/>
      <c r="DO15" s="158"/>
      <c r="DP15" s="158"/>
      <c r="DQ15" s="158"/>
      <c r="DR15" s="158"/>
      <c r="DS15" s="158"/>
    </row>
    <row r="16" ht="28.5" customHeight="1">
      <c r="A16" s="155"/>
      <c r="B16" s="156"/>
      <c r="C16" t="s" s="147">
        <v>74</v>
      </c>
      <c r="D16" t="s" s="148">
        <v>216</v>
      </c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t="s" s="149">
        <v>209</v>
      </c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2"/>
      <c r="BB16" s="150"/>
      <c r="BC16" s="151">
        <f>COUNTIF(E16:BA16,"True")</f>
        <v>1</v>
      </c>
      <c r="BD16" s="144"/>
      <c r="BE16" s="144"/>
      <c r="BF16" s="104"/>
      <c r="BG16" s="10"/>
      <c r="BH16" s="10"/>
      <c r="BI16" s="10"/>
      <c r="BJ16" s="10"/>
      <c r="BK16" s="10"/>
      <c r="BL16" s="10"/>
      <c r="BM16" s="10"/>
      <c r="BN16" s="157"/>
      <c r="BO16" s="158"/>
      <c r="BP16" s="158"/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  <c r="CT16" s="158"/>
      <c r="CU16" s="158"/>
      <c r="CV16" s="158"/>
      <c r="CW16" s="158"/>
      <c r="CX16" s="158"/>
      <c r="CY16" s="158"/>
      <c r="CZ16" s="158"/>
      <c r="DA16" s="158"/>
      <c r="DB16" s="158"/>
      <c r="DC16" s="158"/>
      <c r="DD16" s="158"/>
      <c r="DE16" s="158"/>
      <c r="DF16" s="158"/>
      <c r="DG16" s="158"/>
      <c r="DH16" s="158"/>
      <c r="DI16" s="158"/>
      <c r="DJ16" s="158"/>
      <c r="DK16" s="158"/>
      <c r="DL16" s="158"/>
      <c r="DM16" s="158"/>
      <c r="DN16" s="158"/>
      <c r="DO16" s="158"/>
      <c r="DP16" s="158"/>
      <c r="DQ16" s="158"/>
      <c r="DR16" s="158"/>
      <c r="DS16" s="158"/>
    </row>
    <row r="17" ht="16" customHeight="1">
      <c r="A17" s="160"/>
      <c r="B17" s="161"/>
      <c r="C17" t="s" s="147">
        <v>77</v>
      </c>
      <c r="D17" t="s" s="148">
        <v>217</v>
      </c>
      <c r="E17" s="141"/>
      <c r="F17" s="141"/>
      <c r="G17" s="141"/>
      <c r="H17" s="141"/>
      <c r="I17" s="141"/>
      <c r="J17" s="141"/>
      <c r="K17" t="s" s="149">
        <v>209</v>
      </c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t="s" s="149">
        <v>209</v>
      </c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2"/>
      <c r="BB17" s="150"/>
      <c r="BC17" s="151">
        <f>COUNTIF(E17:BA17,"True")</f>
        <v>2</v>
      </c>
      <c r="BD17" s="144"/>
      <c r="BE17" s="144"/>
      <c r="BF17" s="104"/>
      <c r="BG17" s="10"/>
      <c r="BH17" s="10"/>
      <c r="BI17" s="10"/>
      <c r="BJ17" s="38"/>
      <c r="BK17" s="38"/>
      <c r="BL17" s="38"/>
      <c r="BM17" s="38"/>
      <c r="BN17" s="162"/>
      <c r="BO17" s="163"/>
      <c r="BP17" s="163"/>
      <c r="BQ17" s="163"/>
      <c r="BR17" s="163"/>
      <c r="BS17" s="163"/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63"/>
      <c r="CO17" s="163"/>
      <c r="CP17" s="163"/>
      <c r="CQ17" s="163"/>
      <c r="CR17" s="163"/>
      <c r="CS17" s="163"/>
      <c r="CT17" s="163"/>
      <c r="CU17" s="163"/>
      <c r="CV17" s="163"/>
      <c r="CW17" s="163"/>
      <c r="CX17" s="163"/>
      <c r="CY17" s="163"/>
      <c r="CZ17" s="163"/>
      <c r="DA17" s="163"/>
      <c r="DB17" s="163"/>
      <c r="DC17" s="163"/>
      <c r="DD17" s="163"/>
      <c r="DE17" s="163"/>
      <c r="DF17" s="163"/>
      <c r="DG17" s="163"/>
      <c r="DH17" s="163"/>
      <c r="DI17" s="163"/>
      <c r="DJ17" s="163"/>
      <c r="DK17" s="163"/>
      <c r="DL17" s="163"/>
      <c r="DM17" s="163"/>
      <c r="DN17" s="163"/>
      <c r="DO17" s="163"/>
      <c r="DP17" s="163"/>
      <c r="DQ17" s="163"/>
      <c r="DR17" s="163"/>
      <c r="DS17" s="163"/>
    </row>
    <row r="18" ht="20.1" customHeight="1">
      <c r="A18" s="137"/>
      <c r="B18" t="s" s="138">
        <v>218</v>
      </c>
      <c r="C18" s="139"/>
      <c r="D18" s="164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2"/>
      <c r="BB18" s="143"/>
      <c r="BC18" s="144"/>
      <c r="BD18" t="s" s="165">
        <v>219</v>
      </c>
      <c r="BE18" t="s" s="165">
        <v>220</v>
      </c>
      <c r="BF18" s="104"/>
      <c r="BG18" s="10"/>
      <c r="BH18" s="10"/>
      <c r="BI18" s="10"/>
      <c r="BJ18" s="132"/>
      <c r="BK18" s="132"/>
      <c r="BL18" s="132"/>
      <c r="BM18" s="132"/>
      <c r="BN18" s="135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</row>
    <row r="19" ht="28.5" customHeight="1">
      <c r="A19" s="145"/>
      <c r="B19" s="146"/>
      <c r="C19" t="s" s="147">
        <v>221</v>
      </c>
      <c r="D19" t="s" s="166">
        <v>222</v>
      </c>
      <c r="E19" s="167">
        <v>0</v>
      </c>
      <c r="F19" s="167">
        <v>0.0157</v>
      </c>
      <c r="G19" s="167">
        <f>F19</f>
        <v>0.0157</v>
      </c>
      <c r="H19" s="167">
        <v>0.0101</v>
      </c>
      <c r="I19" s="167">
        <v>0.0004</v>
      </c>
      <c r="J19" s="167">
        <v>1.415</v>
      </c>
      <c r="K19" s="167">
        <v>0</v>
      </c>
      <c r="L19" s="167">
        <v>0.0008</v>
      </c>
      <c r="M19" s="167">
        <v>12.51</v>
      </c>
      <c r="N19" s="167">
        <v>12.51</v>
      </c>
      <c r="O19" s="167">
        <v>7.156</v>
      </c>
      <c r="P19" s="167">
        <v>0.008399999999999999</v>
      </c>
      <c r="Q19" s="167">
        <v>1.046</v>
      </c>
      <c r="R19" s="167">
        <v>0.002</v>
      </c>
      <c r="S19" s="167">
        <v>0</v>
      </c>
      <c r="T19" s="167">
        <v>0.001</v>
      </c>
      <c r="U19" s="167">
        <v>0.0854</v>
      </c>
      <c r="V19" s="167">
        <v>0</v>
      </c>
      <c r="W19" s="141"/>
      <c r="X19" s="167">
        <v>0.0008</v>
      </c>
      <c r="Y19" s="141"/>
      <c r="Z19" s="141"/>
      <c r="AA19" s="141"/>
      <c r="AB19" s="141"/>
      <c r="AC19" s="141"/>
      <c r="AD19" s="141"/>
      <c r="AE19" s="141"/>
      <c r="AF19" s="167">
        <v>0.0498</v>
      </c>
      <c r="AG19" s="167">
        <v>0</v>
      </c>
      <c r="AH19" s="167">
        <v>0</v>
      </c>
      <c r="AI19" s="141"/>
      <c r="AJ19" s="167">
        <v>0.1728</v>
      </c>
      <c r="AK19" s="167">
        <v>1.329</v>
      </c>
      <c r="AL19" s="167">
        <v>4.695</v>
      </c>
      <c r="AM19" s="167">
        <v>0.3957</v>
      </c>
      <c r="AN19" s="167">
        <v>0.0143</v>
      </c>
      <c r="AO19" s="167">
        <v>0.0068</v>
      </c>
      <c r="AP19" s="167">
        <v>2.562</v>
      </c>
      <c r="AQ19" s="167">
        <v>0.09420000000000001</v>
      </c>
      <c r="AR19" s="167">
        <v>0.09420000000000001</v>
      </c>
      <c r="AS19" s="167">
        <v>0.4006</v>
      </c>
      <c r="AT19" s="167">
        <v>1.856</v>
      </c>
      <c r="AU19" s="167">
        <v>0.0555</v>
      </c>
      <c r="AV19" s="167">
        <v>0.4087</v>
      </c>
      <c r="AW19" s="167">
        <v>23.14</v>
      </c>
      <c r="AX19" s="167">
        <v>0.0009</v>
      </c>
      <c r="AY19" s="167">
        <v>1.301</v>
      </c>
      <c r="AZ19" s="167">
        <v>0.001</v>
      </c>
      <c r="BA19" s="168">
        <v>0.0075</v>
      </c>
      <c r="BB19" s="143"/>
      <c r="BC19" s="144"/>
      <c r="BD19" s="169">
        <f>MEDIAN(E19:BA19)</f>
        <v>0.03275</v>
      </c>
      <c r="BE19" s="169">
        <f>AVERAGE(E19:BA19)</f>
        <v>1.7840575</v>
      </c>
      <c r="BF19" s="104"/>
      <c r="BG19" s="10"/>
      <c r="BH19" s="10"/>
      <c r="BI19" s="10"/>
      <c r="BJ19" s="152"/>
      <c r="BK19" s="152"/>
      <c r="BL19" s="152"/>
      <c r="BM19" s="152"/>
      <c r="BN19" s="153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4"/>
      <c r="DN19" s="154"/>
      <c r="DO19" s="154"/>
      <c r="DP19" s="154"/>
      <c r="DQ19" s="154"/>
      <c r="DR19" s="154"/>
      <c r="DS19" s="154"/>
    </row>
    <row r="20" ht="16" customHeight="1">
      <c r="A20" s="155"/>
      <c r="B20" s="156"/>
      <c r="C20" t="s" s="147">
        <v>223</v>
      </c>
      <c r="D20" t="s" s="166">
        <v>224</v>
      </c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67">
        <v>358</v>
      </c>
      <c r="X20" s="167">
        <v>51</v>
      </c>
      <c r="Y20" s="167">
        <v>28</v>
      </c>
      <c r="Z20" s="167">
        <v>47</v>
      </c>
      <c r="AA20" s="167">
        <v>35</v>
      </c>
      <c r="AB20" s="167">
        <v>49</v>
      </c>
      <c r="AC20" s="167">
        <v>90</v>
      </c>
      <c r="AD20" s="167">
        <v>20</v>
      </c>
      <c r="AE20" s="167">
        <v>48</v>
      </c>
      <c r="AF20" s="141"/>
      <c r="AG20" s="141"/>
      <c r="AH20" s="141"/>
      <c r="AI20" s="167">
        <v>7</v>
      </c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2"/>
      <c r="BB20" s="143"/>
      <c r="BC20" s="144"/>
      <c r="BD20" s="169">
        <f>MEDIAN(E20:BA20)</f>
        <v>47.5</v>
      </c>
      <c r="BE20" s="169">
        <f>AVERAGE(E20:BA20)</f>
        <v>73.3</v>
      </c>
      <c r="BF20" s="104"/>
      <c r="BG20" s="10"/>
      <c r="BH20" s="10"/>
      <c r="BI20" s="10"/>
      <c r="BJ20" s="10"/>
      <c r="BK20" s="10"/>
      <c r="BL20" s="10"/>
      <c r="BM20" s="10"/>
      <c r="BN20" s="157"/>
      <c r="BO20" s="158"/>
      <c r="BP20" s="158"/>
      <c r="BQ20" s="158"/>
      <c r="BR20" s="158"/>
      <c r="BS20" s="158"/>
      <c r="BT20" s="158"/>
      <c r="BU20" s="158"/>
      <c r="BV20" s="158"/>
      <c r="BW20" s="158"/>
      <c r="BX20" s="158"/>
      <c r="BY20" s="158"/>
      <c r="BZ20" s="158"/>
      <c r="CA20" s="158"/>
      <c r="CB20" s="158"/>
      <c r="CC20" s="158"/>
      <c r="CD20" s="158"/>
      <c r="CE20" s="158"/>
      <c r="CF20" s="158"/>
      <c r="CG20" s="158"/>
      <c r="CH20" s="158"/>
      <c r="CI20" s="158"/>
      <c r="CJ20" s="158"/>
      <c r="CK20" s="158"/>
      <c r="CL20" s="158"/>
      <c r="CM20" s="158"/>
      <c r="CN20" s="158"/>
      <c r="CO20" s="158"/>
      <c r="CP20" s="158"/>
      <c r="CQ20" s="158"/>
      <c r="CR20" s="158"/>
      <c r="CS20" s="158"/>
      <c r="CT20" s="158"/>
      <c r="CU20" s="158"/>
      <c r="CV20" s="158"/>
      <c r="CW20" s="158"/>
      <c r="CX20" s="158"/>
      <c r="CY20" s="158"/>
      <c r="CZ20" s="158"/>
      <c r="DA20" s="158"/>
      <c r="DB20" s="158"/>
      <c r="DC20" s="158"/>
      <c r="DD20" s="158"/>
      <c r="DE20" s="158"/>
      <c r="DF20" s="158"/>
      <c r="DG20" s="158"/>
      <c r="DH20" s="158"/>
      <c r="DI20" s="158"/>
      <c r="DJ20" s="158"/>
      <c r="DK20" s="158"/>
      <c r="DL20" s="158"/>
      <c r="DM20" s="158"/>
      <c r="DN20" s="158"/>
      <c r="DO20" s="158"/>
      <c r="DP20" s="158"/>
      <c r="DQ20" s="158"/>
      <c r="DR20" s="158"/>
      <c r="DS20" s="158"/>
    </row>
    <row r="21" ht="16" customHeight="1">
      <c r="A21" s="155"/>
      <c r="B21" s="156"/>
      <c r="C21" t="s" s="147">
        <v>79</v>
      </c>
      <c r="D21" t="s" s="148">
        <v>225</v>
      </c>
      <c r="E21" t="s" s="149">
        <f>IF(E19&lt;$BD$19,"True","")</f>
        <v>209</v>
      </c>
      <c r="F21" t="s" s="149">
        <f>IF(F19&lt;$BD$19,"True","")</f>
        <v>209</v>
      </c>
      <c r="G21" t="s" s="149">
        <f>IF(G19&lt;$BD$19,"True","")</f>
        <v>209</v>
      </c>
      <c r="H21" t="s" s="149">
        <f>IF(H19&lt;$BD$19,"True","")</f>
        <v>209</v>
      </c>
      <c r="I21" t="s" s="149">
        <f>IF(I19&lt;$BD$19,"True","")</f>
        <v>209</v>
      </c>
      <c r="J21" t="s" s="149">
        <f>IF(J19&lt;$BD$19,"True","")</f>
      </c>
      <c r="K21" t="s" s="149">
        <f>IF(K19&lt;$BD$19,"True","")</f>
        <v>209</v>
      </c>
      <c r="L21" t="s" s="149">
        <f>IF(L19&lt;$BD$19,"True","")</f>
        <v>209</v>
      </c>
      <c r="M21" t="s" s="149">
        <f>IF(M19&lt;$BD$19,"True","")</f>
      </c>
      <c r="N21" t="s" s="149">
        <f>IF(N19&lt;$BD$19,"True","")</f>
      </c>
      <c r="O21" t="s" s="149">
        <f>IF(O19&lt;$BD$19,"True","")</f>
      </c>
      <c r="P21" t="s" s="149">
        <f>IF(P19&lt;$BD$19,"True","")</f>
        <v>209</v>
      </c>
      <c r="Q21" t="s" s="149">
        <f>IF(Q19&lt;$BD$19,"True","")</f>
      </c>
      <c r="R21" t="s" s="149">
        <f>IF(R19&lt;$BD$19,"True","")</f>
        <v>209</v>
      </c>
      <c r="S21" t="s" s="149">
        <f>IF(S19&lt;$BD$19,"True","")</f>
        <v>209</v>
      </c>
      <c r="T21" t="s" s="149">
        <f>IF(T19&lt;$BD$19,"True","")</f>
        <v>209</v>
      </c>
      <c r="U21" t="s" s="149">
        <f>IF(U19&lt;$BD$19,"True","")</f>
      </c>
      <c r="V21" t="s" s="149">
        <f>IF(V19&lt;$BD$19,"True","")</f>
        <v>209</v>
      </c>
      <c r="W21" t="s" s="149">
        <f>IF(W20&lt;$BD$20,"True","")</f>
      </c>
      <c r="X21" t="s" s="149">
        <f>IF(X20&lt;$BD$20,"True","")</f>
      </c>
      <c r="Y21" t="s" s="149">
        <f>IF(Y20&lt;$BD$20,"True","")</f>
        <v>209</v>
      </c>
      <c r="Z21" t="s" s="149">
        <f>IF(Z20&lt;$BD$20,"True","")</f>
        <v>209</v>
      </c>
      <c r="AA21" t="s" s="149">
        <f>IF(AA20&lt;$BD$20,"True","")</f>
        <v>209</v>
      </c>
      <c r="AB21" t="s" s="149">
        <f>IF(AB20&lt;$BD$20,"True","")</f>
      </c>
      <c r="AC21" t="s" s="149">
        <f>IF(AC20&lt;$BD$20,"True","")</f>
      </c>
      <c r="AD21" t="s" s="149">
        <f>IF(AD20&lt;$BD$20,"True","")</f>
        <v>209</v>
      </c>
      <c r="AE21" t="s" s="149">
        <f>IF(AE20&lt;$BD$20,"True","")</f>
      </c>
      <c r="AF21" t="s" s="149">
        <f>IF(AF19&lt;$BD$19,"True","")</f>
      </c>
      <c r="AG21" t="s" s="149">
        <f>IF(AG19&lt;$BD$19,"True","")</f>
        <v>209</v>
      </c>
      <c r="AH21" t="s" s="149">
        <f>IF(AH19&lt;$BD$19,"True","")</f>
        <v>209</v>
      </c>
      <c r="AI21" t="s" s="149">
        <f>IF(AI19&lt;$BD$19,"True","")</f>
        <v>209</v>
      </c>
      <c r="AJ21" t="s" s="149">
        <f>IF(AJ19&lt;$BD$19,"True","")</f>
      </c>
      <c r="AK21" t="s" s="149">
        <f>IF(AK19&lt;$BD$19,"True","")</f>
      </c>
      <c r="AL21" t="s" s="149">
        <f>IF(AL19&lt;$BD$19,"True","")</f>
      </c>
      <c r="AM21" t="s" s="149">
        <f>IF(AM19&lt;$BD$19,"True","")</f>
      </c>
      <c r="AN21" t="s" s="149">
        <f>IF(AN19&lt;$BD$19,"True","")</f>
        <v>209</v>
      </c>
      <c r="AO21" t="s" s="149">
        <f>IF(AO19&lt;$BD$19,"True","")</f>
        <v>209</v>
      </c>
      <c r="AP21" t="s" s="149">
        <f>IF(AP19&lt;$BD$19,"True","")</f>
      </c>
      <c r="AQ21" t="s" s="149">
        <f>IF(AQ19&lt;$BD$19,"True","")</f>
      </c>
      <c r="AR21" t="s" s="149">
        <f>IF(AR19&lt;$BD$19,"True","")</f>
      </c>
      <c r="AS21" t="s" s="149">
        <f>IF(AS19&lt;$BD$19,"True","")</f>
      </c>
      <c r="AT21" t="s" s="149">
        <f>IF(AT19&lt;$BD$19,"True","")</f>
      </c>
      <c r="AU21" t="s" s="149">
        <f>IF(AU19&lt;$BD$19,"True","")</f>
      </c>
      <c r="AV21" t="s" s="149">
        <f>IF(AV19&lt;$BD$19,"True","")</f>
      </c>
      <c r="AW21" t="s" s="149">
        <f>IF(AW19&lt;$BD$19,"True","")</f>
      </c>
      <c r="AX21" t="s" s="149">
        <f>IF(AX19&lt;$BD$19,"True","")</f>
        <v>209</v>
      </c>
      <c r="AY21" t="s" s="149">
        <f>IF(AY19&lt;$BD$19,"True","")</f>
      </c>
      <c r="AZ21" t="s" s="149">
        <f>IF(AZ19&lt;$BD$19,"True","")</f>
        <v>209</v>
      </c>
      <c r="BA21" t="s" s="159">
        <f>IF(BA19&lt;$BD$19,"True","")</f>
        <v>209</v>
      </c>
      <c r="BB21" s="143"/>
      <c r="BC21" s="169">
        <f>COUNTIF(E21:BA21,"True")</f>
        <v>24</v>
      </c>
      <c r="BD21" s="144"/>
      <c r="BE21" s="144"/>
      <c r="BF21" s="104"/>
      <c r="BG21" s="10"/>
      <c r="BH21" s="10"/>
      <c r="BI21" s="10"/>
      <c r="BJ21" s="10"/>
      <c r="BK21" s="10"/>
      <c r="BL21" s="10"/>
      <c r="BM21" s="10"/>
      <c r="BN21" s="157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  <c r="CT21" s="158"/>
      <c r="CU21" s="158"/>
      <c r="CV21" s="158"/>
      <c r="CW21" s="158"/>
      <c r="CX21" s="158"/>
      <c r="CY21" s="158"/>
      <c r="CZ21" s="158"/>
      <c r="DA21" s="158"/>
      <c r="DB21" s="158"/>
      <c r="DC21" s="158"/>
      <c r="DD21" s="158"/>
      <c r="DE21" s="158"/>
      <c r="DF21" s="158"/>
      <c r="DG21" s="158"/>
      <c r="DH21" s="158"/>
      <c r="DI21" s="158"/>
      <c r="DJ21" s="158"/>
      <c r="DK21" s="158"/>
      <c r="DL21" s="158"/>
      <c r="DM21" s="158"/>
      <c r="DN21" s="158"/>
      <c r="DO21" s="158"/>
      <c r="DP21" s="158"/>
      <c r="DQ21" s="158"/>
      <c r="DR21" s="158"/>
      <c r="DS21" s="158"/>
    </row>
    <row r="22" ht="28.5" customHeight="1">
      <c r="A22" s="155"/>
      <c r="B22" s="156"/>
      <c r="C22" t="s" s="147">
        <v>80</v>
      </c>
      <c r="D22" t="s" s="148">
        <v>226</v>
      </c>
      <c r="E22" t="s" s="149">
        <f>IF(AND(E19&gt;=$BD$19,E19&lt;=$BE$19),"True","")</f>
      </c>
      <c r="F22" t="s" s="149">
        <f>IF(AND(F19&gt;=$BD$19,F19&lt;=$BE$19),"True","")</f>
      </c>
      <c r="G22" t="s" s="149">
        <f>IF(AND(G19&gt;=$BD$19,G19&lt;=$BE$19),"True","")</f>
      </c>
      <c r="H22" t="s" s="149">
        <f>IF(AND(H19&gt;=$BD$19,H19&lt;=$BE$19),"True","")</f>
      </c>
      <c r="I22" t="s" s="149">
        <f>IF(AND(I19&gt;=$BD$19,I19&lt;=$BE$19),"True","")</f>
      </c>
      <c r="J22" t="s" s="149">
        <f>IF(AND(J19&gt;=$BD$19,J19&lt;=$BE$19),"True","")</f>
        <v>209</v>
      </c>
      <c r="K22" t="s" s="149">
        <f>IF(AND(K19&gt;=$BD$19,K19&lt;=$BE$19),"True","")</f>
      </c>
      <c r="L22" t="s" s="149">
        <f>IF(AND(L19&gt;=$BD$19,L19&lt;=$BE$19),"True","")</f>
      </c>
      <c r="M22" t="s" s="149">
        <f>IF(AND(M19&gt;=$BD$19,M19&lt;=$BE$19),"True","")</f>
      </c>
      <c r="N22" t="s" s="149">
        <f>IF(AND(N19&gt;=$BD$19,N19&lt;=$BE$19),"True","")</f>
      </c>
      <c r="O22" t="s" s="149">
        <f>IF(AND(O19&gt;=$BD$19,O19&lt;=$BE$19),"True","")</f>
      </c>
      <c r="P22" t="s" s="149">
        <f>IF(AND(P19&gt;=$BD$19,P19&lt;=$BE$19),"True","")</f>
      </c>
      <c r="Q22" t="s" s="149">
        <f>IF(AND(Q19&gt;=$BD$19,Q19&lt;=$BE$19),"True","")</f>
        <v>209</v>
      </c>
      <c r="R22" t="s" s="149">
        <f>IF(AND(R19&gt;=$BD$19,R19&lt;=$BE$19),"True","")</f>
      </c>
      <c r="S22" t="s" s="149">
        <f>IF(AND(S19&gt;=$BD$19,S19&lt;=$BE$19),"True","")</f>
      </c>
      <c r="T22" t="s" s="149">
        <f>IF(AND(T19&gt;=$BD$19,T19&lt;=$BE$19),"True","")</f>
      </c>
      <c r="U22" t="s" s="149">
        <f>IF(AND(U19&gt;=$BD$19,U19&lt;=$BE$19),"True","")</f>
        <v>209</v>
      </c>
      <c r="V22" t="s" s="149">
        <f>IF(AND(V19&gt;=$BD$19,V19&lt;=$BE$19),"True","")</f>
      </c>
      <c r="W22" t="s" s="149">
        <f>IF(AND(W20&gt;=$BD$20,W20&lt;=$BE$20),"True","")</f>
      </c>
      <c r="X22" t="s" s="149">
        <f>IF(AND(X20&gt;=$BD$20,X20&lt;=$BE$20),"True","")</f>
        <v>209</v>
      </c>
      <c r="Y22" t="s" s="149">
        <f>IF(AND(Y20&gt;=$BD$20,Y20&lt;=$BE$20),"True","")</f>
      </c>
      <c r="Z22" t="s" s="149">
        <f>IF(AND(Z20&gt;=$BD$20,Z20&lt;=$BE$20),"True","")</f>
      </c>
      <c r="AA22" t="s" s="149">
        <f>IF(AND(AA20&gt;=$BD$20,AA20&lt;=$BE$20),"True","")</f>
      </c>
      <c r="AB22" t="s" s="149">
        <f>IF(AND(AB20&gt;=$BD$20,AB20&lt;=$BE$20),"True","")</f>
        <v>209</v>
      </c>
      <c r="AC22" t="s" s="149">
        <f>IF(AND(AC20&gt;=$BD$20,AC20&lt;=$BE$20),"True","")</f>
      </c>
      <c r="AD22" t="s" s="149">
        <f>IF(AND(AD20&gt;=$BD$20,AD20&lt;=$BE$20),"True","")</f>
      </c>
      <c r="AE22" t="s" s="149">
        <f>IF(AND(AE20&gt;=$BD$20,AE20&lt;=$BE$20),"True","")</f>
        <v>209</v>
      </c>
      <c r="AF22" t="s" s="149">
        <f>IF(AND(AF19&gt;=$BD$19,AF19&lt;=$BE$19),"True","")</f>
        <v>209</v>
      </c>
      <c r="AG22" t="s" s="149">
        <f>IF(AND(AG19&gt;=$BD$19,AG19&lt;=$BE$19),"True","")</f>
      </c>
      <c r="AH22" t="s" s="149">
        <f>IF(AND(AH19&gt;=$BD$19,AH19&lt;=$BE$19),"True","")</f>
      </c>
      <c r="AI22" t="s" s="149">
        <f>IF(AND(AI19&gt;=$BD$19,AI19&lt;=$BE$19),"True","")</f>
      </c>
      <c r="AJ22" t="s" s="149">
        <f>IF(AND(AJ19&gt;=$BD$19,AJ19&lt;=$BE$19),"True","")</f>
        <v>209</v>
      </c>
      <c r="AK22" t="s" s="149">
        <f>IF(AND(AK19&gt;=$BD$19,AK19&lt;=$BE$19),"True","")</f>
        <v>209</v>
      </c>
      <c r="AL22" t="s" s="149">
        <f>IF(AND(AL19&gt;=$BD$19,AL19&lt;=$BE$19),"True","")</f>
      </c>
      <c r="AM22" t="s" s="149">
        <f>IF(AND(AM19&gt;=$BD$19,AM19&lt;=$BE$19),"True","")</f>
        <v>209</v>
      </c>
      <c r="AN22" t="s" s="149">
        <f>IF(AND(AN19&gt;=$BD$19,AN19&lt;=$BE$19),"True","")</f>
      </c>
      <c r="AO22" t="s" s="149">
        <f>IF(AND(AO19&gt;=$BD$19,AO19&lt;=$BE$19),"True","")</f>
      </c>
      <c r="AP22" t="s" s="149">
        <f>IF(AND(AP19&gt;=$BD$19,AP19&lt;=$BE$19),"True","")</f>
      </c>
      <c r="AQ22" t="s" s="149">
        <f>IF(AND(AQ19&gt;=$BD$19,AQ19&lt;=$BE$19),"True","")</f>
        <v>209</v>
      </c>
      <c r="AR22" t="s" s="149">
        <f>IF(AND(AR19&gt;=$BD$19,AR19&lt;=$BE$19),"True","")</f>
        <v>209</v>
      </c>
      <c r="AS22" t="s" s="149">
        <f>IF(AND(AS19&gt;=$BD$19,AS19&lt;=$BE$19),"True","")</f>
        <v>209</v>
      </c>
      <c r="AT22" t="s" s="149">
        <f>IF(AND(AT19&gt;=$BD$19,AT19&lt;=$BE$19),"True","")</f>
      </c>
      <c r="AU22" t="s" s="149">
        <f>IF(AND(AU19&gt;=$BD$19,AU19&lt;=$BE$19),"True","")</f>
        <v>209</v>
      </c>
      <c r="AV22" t="s" s="149">
        <f>IF(AND(AV19&gt;=$BD$19,AV19&lt;=$BE$19),"True","")</f>
        <v>209</v>
      </c>
      <c r="AW22" t="s" s="149">
        <f>IF(AND(AW19&gt;=$BD$19,AW19&lt;=$BE$19),"True","")</f>
      </c>
      <c r="AX22" t="s" s="149">
        <f>IF(AND(AX19&gt;=$BD$19,AX19&lt;=$BE$19),"True","")</f>
      </c>
      <c r="AY22" t="s" s="149">
        <f>IF(AND(AY19&gt;=$BD$19,AY19&lt;=$BE$19),"True","")</f>
        <v>209</v>
      </c>
      <c r="AZ22" t="s" s="149">
        <f>IF(AND(AZ19&gt;=$BD$19,AZ19&lt;=$BE$19),"True","")</f>
      </c>
      <c r="BA22" t="s" s="159">
        <f>IF(AND(BA19&gt;=$BD$19,BA19&lt;=$BE$19),"True","")</f>
      </c>
      <c r="BB22" s="150"/>
      <c r="BC22" s="151">
        <f>COUNTIF(E22:BA22,"True")</f>
        <v>16</v>
      </c>
      <c r="BD22" s="144"/>
      <c r="BE22" s="144"/>
      <c r="BF22" s="104"/>
      <c r="BG22" s="10"/>
      <c r="BH22" s="10"/>
      <c r="BI22" s="10"/>
      <c r="BJ22" s="10"/>
      <c r="BK22" s="10"/>
      <c r="BL22" s="10"/>
      <c r="BM22" s="10"/>
      <c r="BN22" s="157"/>
      <c r="BO22" s="158"/>
      <c r="BP22" s="158"/>
      <c r="BQ22" s="158"/>
      <c r="BR22" s="158"/>
      <c r="BS22" s="158"/>
      <c r="BT22" s="158"/>
      <c r="BU22" s="158"/>
      <c r="BV22" s="158"/>
      <c r="BW22" s="158"/>
      <c r="BX22" s="158"/>
      <c r="BY22" s="158"/>
      <c r="BZ22" s="158"/>
      <c r="CA22" s="158"/>
      <c r="CB22" s="158"/>
      <c r="CC22" s="158"/>
      <c r="CD22" s="158"/>
      <c r="CE22" s="158"/>
      <c r="CF22" s="158"/>
      <c r="CG22" s="158"/>
      <c r="CH22" s="158"/>
      <c r="CI22" s="158"/>
      <c r="CJ22" s="158"/>
      <c r="CK22" s="158"/>
      <c r="CL22" s="158"/>
      <c r="CM22" s="158"/>
      <c r="CN22" s="158"/>
      <c r="CO22" s="158"/>
      <c r="CP22" s="158"/>
      <c r="CQ22" s="158"/>
      <c r="CR22" s="158"/>
      <c r="CS22" s="158"/>
      <c r="CT22" s="158"/>
      <c r="CU22" s="158"/>
      <c r="CV22" s="158"/>
      <c r="CW22" s="158"/>
      <c r="CX22" s="158"/>
      <c r="CY22" s="158"/>
      <c r="CZ22" s="158"/>
      <c r="DA22" s="158"/>
      <c r="DB22" s="158"/>
      <c r="DC22" s="158"/>
      <c r="DD22" s="158"/>
      <c r="DE22" s="158"/>
      <c r="DF22" s="158"/>
      <c r="DG22" s="158"/>
      <c r="DH22" s="158"/>
      <c r="DI22" s="158"/>
      <c r="DJ22" s="158"/>
      <c r="DK22" s="158"/>
      <c r="DL22" s="158"/>
      <c r="DM22" s="158"/>
      <c r="DN22" s="158"/>
      <c r="DO22" s="158"/>
      <c r="DP22" s="158"/>
      <c r="DQ22" s="158"/>
      <c r="DR22" s="158"/>
      <c r="DS22" s="158"/>
    </row>
    <row r="23" ht="16" customHeight="1">
      <c r="A23" s="160"/>
      <c r="B23" s="161"/>
      <c r="C23" t="s" s="147">
        <v>81</v>
      </c>
      <c r="D23" t="s" s="148">
        <v>227</v>
      </c>
      <c r="E23" t="s" s="149">
        <f>IF(E19&gt;$BE$19,"True","")</f>
      </c>
      <c r="F23" t="s" s="149">
        <f>IF(F19&gt;$BE$19,"True","")</f>
      </c>
      <c r="G23" t="s" s="149">
        <f>IF(G19&gt;$BE$19,"True","")</f>
      </c>
      <c r="H23" t="s" s="149">
        <f>IF(H19&gt;$BE$19,"True","")</f>
      </c>
      <c r="I23" t="s" s="149">
        <f>IF(I19&gt;$BE$19,"True","")</f>
      </c>
      <c r="J23" t="s" s="149">
        <f>IF(J19&gt;$BE$19,"True","")</f>
      </c>
      <c r="K23" t="s" s="149">
        <f>IF(K19&gt;$BE$19,"True","")</f>
      </c>
      <c r="L23" t="s" s="149">
        <f>IF(L19&gt;$BE$19,"True","")</f>
      </c>
      <c r="M23" t="s" s="149">
        <f>IF(M19&gt;$BE$19,"True","")</f>
        <v>209</v>
      </c>
      <c r="N23" t="s" s="149">
        <f>IF(N19&gt;$BE$19,"True","")</f>
        <v>209</v>
      </c>
      <c r="O23" t="s" s="149">
        <f>IF(O19&gt;$BE$19,"True","")</f>
        <v>209</v>
      </c>
      <c r="P23" t="s" s="149">
        <f>IF(P19&gt;$BE$19,"True","")</f>
      </c>
      <c r="Q23" t="s" s="149">
        <f>IF(Q19&gt;$BE$19,"True","")</f>
      </c>
      <c r="R23" t="s" s="149">
        <f>IF(R19&gt;$BE$19,"True","")</f>
      </c>
      <c r="S23" t="s" s="149">
        <f>IF(S19&gt;$BE$19,"True","")</f>
      </c>
      <c r="T23" t="s" s="149">
        <f>IF(T19&gt;$BE$19,"True","")</f>
      </c>
      <c r="U23" t="s" s="149">
        <f>IF(U19&gt;$BE$19,"True","")</f>
      </c>
      <c r="V23" t="s" s="149">
        <f>IF(V19&gt;$BE$19,"True","")</f>
      </c>
      <c r="W23" t="s" s="149">
        <f>IF(W20&gt;$BE$20,"True","")</f>
        <v>209</v>
      </c>
      <c r="X23" t="s" s="149">
        <f>IF(X20&gt;$BE$20,"True","")</f>
      </c>
      <c r="Y23" t="s" s="149">
        <f>IF(Y20&gt;$BE$20,"True","")</f>
      </c>
      <c r="Z23" t="s" s="149">
        <f>IF(Z20&gt;$BE$20,"True","")</f>
      </c>
      <c r="AA23" t="s" s="149">
        <f>IF(AA20&gt;$BE$20,"True","")</f>
      </c>
      <c r="AB23" t="s" s="149">
        <f>IF(AB20&gt;$BE$20,"True","")</f>
      </c>
      <c r="AC23" t="s" s="149">
        <f>IF(AC20&gt;$BE$20,"True","")</f>
        <v>209</v>
      </c>
      <c r="AD23" t="s" s="149">
        <f>IF(AD20&gt;$BE$20,"True","")</f>
      </c>
      <c r="AE23" t="s" s="149">
        <f>IF(AE20&gt;$BE$20,"True","")</f>
      </c>
      <c r="AF23" t="s" s="149">
        <f>IF(AF19&gt;$BE$19,"True","")</f>
      </c>
      <c r="AG23" t="s" s="149">
        <f>IF(AG19&gt;$BE$19,"True","")</f>
      </c>
      <c r="AH23" t="s" s="149">
        <f>IF(AH19&gt;$BE$19,"True","")</f>
      </c>
      <c r="AI23" t="s" s="149">
        <f>IF(AI19&gt;$BE$19,"True","")</f>
      </c>
      <c r="AJ23" t="s" s="149">
        <f>IF(AJ19&gt;$BE$19,"True","")</f>
      </c>
      <c r="AK23" t="s" s="149">
        <f>IF(AK19&gt;$BE$19,"True","")</f>
      </c>
      <c r="AL23" t="s" s="149">
        <f>IF(AL19&gt;$BE$19,"True","")</f>
        <v>209</v>
      </c>
      <c r="AM23" t="s" s="149">
        <f>IF(AM19&gt;$BE$19,"True","")</f>
      </c>
      <c r="AN23" t="s" s="149">
        <f>IF(AN19&gt;$BE$19,"True","")</f>
      </c>
      <c r="AO23" t="s" s="149">
        <f>IF(AO19&gt;$BE$19,"True","")</f>
      </c>
      <c r="AP23" t="s" s="149">
        <f>IF(AP19&gt;$BE$19,"True","")</f>
        <v>209</v>
      </c>
      <c r="AQ23" t="s" s="149">
        <f>IF(AQ19&gt;$BE$19,"True","")</f>
      </c>
      <c r="AR23" t="s" s="149">
        <f>IF(AR19&gt;$BE$19,"True","")</f>
      </c>
      <c r="AS23" t="s" s="149">
        <f>IF(AS19&gt;$BE$19,"True","")</f>
      </c>
      <c r="AT23" t="s" s="149">
        <f>IF(AT19&gt;$BE$19,"True","")</f>
        <v>209</v>
      </c>
      <c r="AU23" t="s" s="149">
        <f>IF(AU19&gt;$BE$19,"True","")</f>
      </c>
      <c r="AV23" t="s" s="149">
        <f>IF(AV19&gt;$BE$19,"True","")</f>
      </c>
      <c r="AW23" t="s" s="149">
        <f>IF(AW19&gt;$BE$19,"True","")</f>
        <v>209</v>
      </c>
      <c r="AX23" t="s" s="149">
        <f>IF(AX19&gt;$BE$19,"True","")</f>
      </c>
      <c r="AY23" t="s" s="149">
        <f>IF(AY19&gt;$BE$19,"True","")</f>
      </c>
      <c r="AZ23" t="s" s="149">
        <f>IF(AZ19&gt;$BE$19,"True","")</f>
      </c>
      <c r="BA23" t="s" s="159">
        <f>IF(BA19&gt;$BE$19,"True","")</f>
      </c>
      <c r="BB23" s="150"/>
      <c r="BC23" s="151">
        <f>COUNTIF(E23:BA23,"True")</f>
        <v>9</v>
      </c>
      <c r="BD23" s="144"/>
      <c r="BE23" s="144"/>
      <c r="BF23" s="104"/>
      <c r="BG23" s="10"/>
      <c r="BH23" s="10"/>
      <c r="BI23" s="10"/>
      <c r="BJ23" s="38"/>
      <c r="BK23" s="38"/>
      <c r="BL23" s="38"/>
      <c r="BM23" s="38"/>
      <c r="BN23" s="162"/>
      <c r="BO23" s="163"/>
      <c r="BP23" s="163"/>
      <c r="BQ23" s="163"/>
      <c r="BR23" s="163"/>
      <c r="BS23" s="163"/>
      <c r="BT23" s="163"/>
      <c r="BU23" s="163"/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63"/>
      <c r="CV23" s="163"/>
      <c r="CW23" s="163"/>
      <c r="CX23" s="163"/>
      <c r="CY23" s="163"/>
      <c r="CZ23" s="163"/>
      <c r="DA23" s="163"/>
      <c r="DB23" s="163"/>
      <c r="DC23" s="163"/>
      <c r="DD23" s="163"/>
      <c r="DE23" s="163"/>
      <c r="DF23" s="163"/>
      <c r="DG23" s="163"/>
      <c r="DH23" s="163"/>
      <c r="DI23" s="163"/>
      <c r="DJ23" s="163"/>
      <c r="DK23" s="163"/>
      <c r="DL23" s="163"/>
      <c r="DM23" s="163"/>
      <c r="DN23" s="163"/>
      <c r="DO23" s="163"/>
      <c r="DP23" s="163"/>
      <c r="DQ23" s="163"/>
      <c r="DR23" s="163"/>
      <c r="DS23" s="163"/>
    </row>
    <row r="24" ht="20.1" customHeight="1">
      <c r="A24" t="s" s="130">
        <v>228</v>
      </c>
      <c r="B24" s="131"/>
      <c r="C24" s="132"/>
      <c r="D24" s="170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50"/>
      <c r="BC24" s="133"/>
      <c r="BD24" s="133"/>
      <c r="BE24" s="133"/>
      <c r="BF24" s="10"/>
      <c r="BG24" s="10"/>
      <c r="BH24" s="10"/>
      <c r="BI24" s="10"/>
      <c r="BJ24" s="132"/>
      <c r="BK24" s="132"/>
      <c r="BL24" s="132"/>
      <c r="BM24" s="132"/>
      <c r="BN24" s="135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</row>
    <row r="25" ht="20.1" customHeight="1">
      <c r="A25" s="137"/>
      <c r="B25" t="s" s="138">
        <v>229</v>
      </c>
      <c r="C25" s="139"/>
      <c r="D25" s="172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2"/>
      <c r="BB25" s="143"/>
      <c r="BC25" s="144"/>
      <c r="BD25" s="144"/>
      <c r="BE25" s="144"/>
      <c r="BF25" s="104"/>
      <c r="BG25" s="10"/>
      <c r="BH25" s="10"/>
      <c r="BI25" s="10"/>
      <c r="BJ25" s="132"/>
      <c r="BK25" s="132"/>
      <c r="BL25" s="132"/>
      <c r="BM25" s="132"/>
      <c r="BN25" s="135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</row>
    <row r="26" ht="16" customHeight="1">
      <c r="A26" s="145"/>
      <c r="B26" s="146"/>
      <c r="C26" t="s" s="147">
        <v>83</v>
      </c>
      <c r="D26" t="s" s="173">
        <v>230</v>
      </c>
      <c r="E26" s="141"/>
      <c r="F26" s="141"/>
      <c r="G26" s="141"/>
      <c r="H26" s="141"/>
      <c r="I26" t="s" s="149">
        <v>209</v>
      </c>
      <c r="J26" s="141"/>
      <c r="K26" s="141"/>
      <c r="L26" t="s" s="149">
        <v>209</v>
      </c>
      <c r="M26" s="141"/>
      <c r="N26" s="141"/>
      <c r="O26" t="s" s="149">
        <v>209</v>
      </c>
      <c r="P26" s="141"/>
      <c r="Q26" t="s" s="149">
        <v>209</v>
      </c>
      <c r="R26" s="141"/>
      <c r="S26" s="141"/>
      <c r="T26" s="141"/>
      <c r="U26" s="141"/>
      <c r="V26" t="s" s="149">
        <v>209</v>
      </c>
      <c r="W26" s="141"/>
      <c r="X26" s="141"/>
      <c r="Y26" s="141"/>
      <c r="Z26" s="141"/>
      <c r="AA26" s="141"/>
      <c r="AB26" t="s" s="149">
        <v>209</v>
      </c>
      <c r="AC26" s="141"/>
      <c r="AD26" s="141"/>
      <c r="AE26" t="s" s="149">
        <v>209</v>
      </c>
      <c r="AF26" t="s" s="149">
        <v>209</v>
      </c>
      <c r="AG26" t="s" s="149">
        <v>209</v>
      </c>
      <c r="AH26" t="s" s="149">
        <v>209</v>
      </c>
      <c r="AI26" t="s" s="149">
        <v>209</v>
      </c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t="s" s="149">
        <v>209</v>
      </c>
      <c r="AU26" s="141"/>
      <c r="AV26" s="141"/>
      <c r="AW26" s="141"/>
      <c r="AX26" t="s" s="149">
        <v>209</v>
      </c>
      <c r="AY26" s="141"/>
      <c r="AZ26" s="141"/>
      <c r="BA26" t="s" s="159">
        <v>209</v>
      </c>
      <c r="BB26" s="143"/>
      <c r="BC26" s="169">
        <f>COUNTIF(E26:BA26,"True")</f>
        <v>14</v>
      </c>
      <c r="BD26" s="144"/>
      <c r="BE26" s="144"/>
      <c r="BF26" s="104"/>
      <c r="BG26" s="10"/>
      <c r="BH26" s="10"/>
      <c r="BI26" s="10"/>
      <c r="BJ26" s="152"/>
      <c r="BK26" s="152"/>
      <c r="BL26" s="152"/>
      <c r="BM26" s="152"/>
      <c r="BN26" s="153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4"/>
      <c r="CG26" s="154"/>
      <c r="CH26" s="154"/>
      <c r="CI26" s="154"/>
      <c r="CJ26" s="154"/>
      <c r="CK26" s="154"/>
      <c r="CL26" s="154"/>
      <c r="CM26" s="154"/>
      <c r="CN26" s="154"/>
      <c r="CO26" s="154"/>
      <c r="CP26" s="154"/>
      <c r="CQ26" s="154"/>
      <c r="CR26" s="154"/>
      <c r="CS26" s="154"/>
      <c r="CT26" s="154"/>
      <c r="CU26" s="154"/>
      <c r="CV26" s="154"/>
      <c r="CW26" s="154"/>
      <c r="CX26" s="154"/>
      <c r="CY26" s="154"/>
      <c r="CZ26" s="154"/>
      <c r="DA26" s="154"/>
      <c r="DB26" s="154"/>
      <c r="DC26" s="154"/>
      <c r="DD26" s="154"/>
      <c r="DE26" s="154"/>
      <c r="DF26" s="154"/>
      <c r="DG26" s="154"/>
      <c r="DH26" s="154"/>
      <c r="DI26" s="154"/>
      <c r="DJ26" s="154"/>
      <c r="DK26" s="154"/>
      <c r="DL26" s="154"/>
      <c r="DM26" s="154"/>
      <c r="DN26" s="154"/>
      <c r="DO26" s="154"/>
      <c r="DP26" s="154"/>
      <c r="DQ26" s="154"/>
      <c r="DR26" s="154"/>
      <c r="DS26" s="154"/>
    </row>
    <row r="27" ht="28.5" customHeight="1">
      <c r="A27" s="155"/>
      <c r="B27" s="156"/>
      <c r="C27" t="s" s="147">
        <v>84</v>
      </c>
      <c r="D27" t="s" s="173">
        <v>231</v>
      </c>
      <c r="E27" s="141"/>
      <c r="F27" t="s" s="149">
        <v>209</v>
      </c>
      <c r="G27" t="s" s="149">
        <v>209</v>
      </c>
      <c r="H27" s="141"/>
      <c r="I27" s="141"/>
      <c r="J27" t="s" s="149">
        <v>209</v>
      </c>
      <c r="K27" s="141"/>
      <c r="L27" s="141"/>
      <c r="M27" t="s" s="149">
        <v>209</v>
      </c>
      <c r="N27" s="141"/>
      <c r="O27" s="141"/>
      <c r="P27" s="141"/>
      <c r="Q27" s="141"/>
      <c r="R27" t="s" s="149">
        <v>209</v>
      </c>
      <c r="S27" t="s" s="149">
        <v>209</v>
      </c>
      <c r="T27" s="141"/>
      <c r="U27" s="141"/>
      <c r="V27" s="141"/>
      <c r="W27" t="s" s="149">
        <v>209</v>
      </c>
      <c r="X27" s="141"/>
      <c r="Y27" t="s" s="149">
        <v>209</v>
      </c>
      <c r="Z27" t="s" s="149">
        <v>209</v>
      </c>
      <c r="AA27" s="141"/>
      <c r="AB27" s="141"/>
      <c r="AC27" t="s" s="149">
        <v>209</v>
      </c>
      <c r="AD27" t="s" s="149">
        <v>209</v>
      </c>
      <c r="AE27" s="141"/>
      <c r="AF27" s="141"/>
      <c r="AG27" s="141"/>
      <c r="AH27" s="141"/>
      <c r="AI27" s="141"/>
      <c r="AJ27" s="141"/>
      <c r="AK27" s="141"/>
      <c r="AL27" t="s" s="149">
        <v>209</v>
      </c>
      <c r="AM27" s="141"/>
      <c r="AN27" s="141"/>
      <c r="AO27" s="141"/>
      <c r="AP27" s="141"/>
      <c r="AQ27" s="141"/>
      <c r="AR27" t="s" s="149">
        <v>209</v>
      </c>
      <c r="AS27" s="141"/>
      <c r="AT27" s="141"/>
      <c r="AU27" t="s" s="149">
        <v>209</v>
      </c>
      <c r="AV27" s="141"/>
      <c r="AW27" s="141"/>
      <c r="AX27" s="141"/>
      <c r="AY27" t="s" s="149">
        <v>209</v>
      </c>
      <c r="AZ27" s="141"/>
      <c r="BA27" s="142"/>
      <c r="BB27" s="143"/>
      <c r="BC27" s="169">
        <f>COUNTIF(E27:BA27,"True")</f>
        <v>15</v>
      </c>
      <c r="BD27" s="144"/>
      <c r="BE27" s="144"/>
      <c r="BF27" s="104"/>
      <c r="BG27" s="10"/>
      <c r="BH27" s="10"/>
      <c r="BI27" s="10"/>
      <c r="BJ27" s="10"/>
      <c r="BK27" s="10"/>
      <c r="BL27" s="10"/>
      <c r="BM27" s="10"/>
      <c r="BN27" s="157"/>
      <c r="BO27" s="158"/>
      <c r="BP27" s="158"/>
      <c r="BQ27" s="158"/>
      <c r="BR27" s="158"/>
      <c r="BS27" s="158"/>
      <c r="BT27" s="158"/>
      <c r="BU27" s="158"/>
      <c r="BV27" s="158"/>
      <c r="BW27" s="158"/>
      <c r="BX27" s="158"/>
      <c r="BY27" s="158"/>
      <c r="BZ27" s="158"/>
      <c r="CA27" s="158"/>
      <c r="CB27" s="158"/>
      <c r="CC27" s="158"/>
      <c r="CD27" s="158"/>
      <c r="CE27" s="158"/>
      <c r="CF27" s="158"/>
      <c r="CG27" s="158"/>
      <c r="CH27" s="158"/>
      <c r="CI27" s="158"/>
      <c r="CJ27" s="158"/>
      <c r="CK27" s="158"/>
      <c r="CL27" s="158"/>
      <c r="CM27" s="158"/>
      <c r="CN27" s="158"/>
      <c r="CO27" s="158"/>
      <c r="CP27" s="158"/>
      <c r="CQ27" s="158"/>
      <c r="CR27" s="158"/>
      <c r="CS27" s="158"/>
      <c r="CT27" s="158"/>
      <c r="CU27" s="158"/>
      <c r="CV27" s="158"/>
      <c r="CW27" s="158"/>
      <c r="CX27" s="158"/>
      <c r="CY27" s="158"/>
      <c r="CZ27" s="158"/>
      <c r="DA27" s="158"/>
      <c r="DB27" s="158"/>
      <c r="DC27" s="158"/>
      <c r="DD27" s="158"/>
      <c r="DE27" s="158"/>
      <c r="DF27" s="158"/>
      <c r="DG27" s="158"/>
      <c r="DH27" s="158"/>
      <c r="DI27" s="158"/>
      <c r="DJ27" s="158"/>
      <c r="DK27" s="158"/>
      <c r="DL27" s="158"/>
      <c r="DM27" s="158"/>
      <c r="DN27" s="158"/>
      <c r="DO27" s="158"/>
      <c r="DP27" s="158"/>
      <c r="DQ27" s="158"/>
      <c r="DR27" s="158"/>
      <c r="DS27" s="158"/>
    </row>
    <row r="28" ht="28.5" customHeight="1">
      <c r="A28" s="155"/>
      <c r="B28" s="156"/>
      <c r="C28" t="s" s="147">
        <v>85</v>
      </c>
      <c r="D28" t="s" s="173">
        <v>232</v>
      </c>
      <c r="E28" t="s" s="149">
        <v>209</v>
      </c>
      <c r="F28" s="141"/>
      <c r="G28" s="141"/>
      <c r="H28" t="s" s="149">
        <v>209</v>
      </c>
      <c r="I28" s="141"/>
      <c r="J28" s="141"/>
      <c r="K28" s="141"/>
      <c r="L28" s="141"/>
      <c r="M28" s="141"/>
      <c r="N28" t="s" s="149">
        <v>209</v>
      </c>
      <c r="O28" s="141"/>
      <c r="P28" t="s" s="149">
        <v>209</v>
      </c>
      <c r="Q28" s="141"/>
      <c r="R28" s="141"/>
      <c r="S28" s="141"/>
      <c r="T28" t="s" s="149">
        <v>209</v>
      </c>
      <c r="U28" t="s" s="149">
        <v>209</v>
      </c>
      <c r="V28" s="141"/>
      <c r="W28" s="141"/>
      <c r="X28" t="s" s="149">
        <v>209</v>
      </c>
      <c r="Y28" s="141"/>
      <c r="Z28" s="141"/>
      <c r="AA28" s="140"/>
      <c r="AB28" s="141"/>
      <c r="AC28" s="141"/>
      <c r="AD28" s="141"/>
      <c r="AE28" s="141"/>
      <c r="AF28" s="141"/>
      <c r="AG28" s="141"/>
      <c r="AH28" s="141"/>
      <c r="AI28" s="141"/>
      <c r="AJ28" t="s" s="149">
        <v>209</v>
      </c>
      <c r="AK28" t="s" s="149">
        <v>209</v>
      </c>
      <c r="AL28" s="141"/>
      <c r="AM28" t="s" s="149">
        <v>209</v>
      </c>
      <c r="AN28" s="141"/>
      <c r="AO28" s="141"/>
      <c r="AP28" s="141"/>
      <c r="AQ28" s="141"/>
      <c r="AR28" s="141"/>
      <c r="AS28" s="141"/>
      <c r="AT28" s="141"/>
      <c r="AU28" s="141"/>
      <c r="AV28" t="s" s="149">
        <v>209</v>
      </c>
      <c r="AW28" s="141"/>
      <c r="AX28" s="141"/>
      <c r="AY28" s="141"/>
      <c r="AZ28" s="141"/>
      <c r="BA28" s="142"/>
      <c r="BB28" s="143"/>
      <c r="BC28" s="169">
        <f>COUNTIF(E28:BA28,"True")</f>
        <v>11</v>
      </c>
      <c r="BD28" s="144"/>
      <c r="BE28" s="144"/>
      <c r="BF28" s="104"/>
      <c r="BG28" s="10"/>
      <c r="BH28" s="10"/>
      <c r="BI28" s="10"/>
      <c r="BJ28" s="10"/>
      <c r="BK28" s="10"/>
      <c r="BL28" s="10"/>
      <c r="BM28" s="10"/>
      <c r="BN28" s="157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8"/>
      <c r="CA28" s="158"/>
      <c r="CB28" s="158"/>
      <c r="CC28" s="158"/>
      <c r="CD28" s="158"/>
      <c r="CE28" s="158"/>
      <c r="CF28" s="158"/>
      <c r="CG28" s="158"/>
      <c r="CH28" s="158"/>
      <c r="CI28" s="158"/>
      <c r="CJ28" s="158"/>
      <c r="CK28" s="158"/>
      <c r="CL28" s="158"/>
      <c r="CM28" s="158"/>
      <c r="CN28" s="158"/>
      <c r="CO28" s="158"/>
      <c r="CP28" s="158"/>
      <c r="CQ28" s="158"/>
      <c r="CR28" s="158"/>
      <c r="CS28" s="158"/>
      <c r="CT28" s="158"/>
      <c r="CU28" s="158"/>
      <c r="CV28" s="158"/>
      <c r="CW28" s="158"/>
      <c r="CX28" s="158"/>
      <c r="CY28" s="158"/>
      <c r="CZ28" s="158"/>
      <c r="DA28" s="158"/>
      <c r="DB28" s="158"/>
      <c r="DC28" s="158"/>
      <c r="DD28" s="158"/>
      <c r="DE28" s="158"/>
      <c r="DF28" s="158"/>
      <c r="DG28" s="158"/>
      <c r="DH28" s="158"/>
      <c r="DI28" s="158"/>
      <c r="DJ28" s="158"/>
      <c r="DK28" s="158"/>
      <c r="DL28" s="158"/>
      <c r="DM28" s="158"/>
      <c r="DN28" s="158"/>
      <c r="DO28" s="158"/>
      <c r="DP28" s="158"/>
      <c r="DQ28" s="158"/>
      <c r="DR28" s="158"/>
      <c r="DS28" s="158"/>
    </row>
    <row r="29" ht="28.5" customHeight="1">
      <c r="A29" s="160"/>
      <c r="B29" s="161"/>
      <c r="C29" t="s" s="147">
        <v>86</v>
      </c>
      <c r="D29" t="s" s="173">
        <v>233</v>
      </c>
      <c r="E29" s="141"/>
      <c r="F29" s="141"/>
      <c r="G29" s="141"/>
      <c r="H29" s="141"/>
      <c r="I29" s="141"/>
      <c r="J29" s="141"/>
      <c r="K29" t="s" s="149">
        <v>209</v>
      </c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t="s" s="149">
        <v>209</v>
      </c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t="s" s="149">
        <v>209</v>
      </c>
      <c r="AO29" t="s" s="149">
        <v>209</v>
      </c>
      <c r="AP29" t="s" s="149">
        <v>209</v>
      </c>
      <c r="AQ29" t="s" s="149">
        <v>209</v>
      </c>
      <c r="AR29" s="141"/>
      <c r="AS29" t="s" s="149">
        <v>209</v>
      </c>
      <c r="AT29" s="141"/>
      <c r="AU29" s="141"/>
      <c r="AV29" s="141"/>
      <c r="AW29" t="s" s="149">
        <v>209</v>
      </c>
      <c r="AX29" s="141"/>
      <c r="AY29" s="141"/>
      <c r="AZ29" t="s" s="149">
        <v>209</v>
      </c>
      <c r="BA29" s="142"/>
      <c r="BB29" s="143"/>
      <c r="BC29" s="169">
        <f>COUNTIF(E29:BA29,"True")</f>
        <v>9</v>
      </c>
      <c r="BD29" s="144"/>
      <c r="BE29" s="144"/>
      <c r="BF29" s="104"/>
      <c r="BG29" s="10"/>
      <c r="BH29" s="10"/>
      <c r="BI29" s="10"/>
      <c r="BJ29" s="38"/>
      <c r="BK29" s="38"/>
      <c r="BL29" s="38"/>
      <c r="BM29" s="38"/>
      <c r="BN29" s="162"/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3"/>
      <c r="DI29" s="163"/>
      <c r="DJ29" s="163"/>
      <c r="DK29" s="163"/>
      <c r="DL29" s="163"/>
      <c r="DM29" s="163"/>
      <c r="DN29" s="163"/>
      <c r="DO29" s="163"/>
      <c r="DP29" s="163"/>
      <c r="DQ29" s="163"/>
      <c r="DR29" s="163"/>
      <c r="DS29" s="163"/>
    </row>
    <row r="30" ht="20.1" customHeight="1">
      <c r="A30" s="137"/>
      <c r="B30" t="s" s="138">
        <v>234</v>
      </c>
      <c r="C30" s="139"/>
      <c r="D30" s="172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2"/>
      <c r="BB30" s="143"/>
      <c r="BC30" s="144"/>
      <c r="BD30" s="144"/>
      <c r="BE30" s="144"/>
      <c r="BF30" s="104"/>
      <c r="BG30" s="10"/>
      <c r="BH30" s="10"/>
      <c r="BI30" s="10"/>
      <c r="BJ30" s="132"/>
      <c r="BK30" s="132"/>
      <c r="BL30" s="132"/>
      <c r="BM30" s="132"/>
      <c r="BN30" s="135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</row>
    <row r="31" ht="16" customHeight="1">
      <c r="A31" s="145"/>
      <c r="B31" s="146"/>
      <c r="C31" t="s" s="147">
        <v>88</v>
      </c>
      <c r="D31" t="s" s="173">
        <v>235</v>
      </c>
      <c r="E31" s="141"/>
      <c r="F31" s="141"/>
      <c r="G31" s="141"/>
      <c r="H31" s="141"/>
      <c r="I31" t="s" s="149">
        <v>209</v>
      </c>
      <c r="J31" s="141"/>
      <c r="K31" s="141"/>
      <c r="L31" t="s" s="149">
        <v>209</v>
      </c>
      <c r="M31" s="141"/>
      <c r="N31" s="141"/>
      <c r="O31" s="141"/>
      <c r="P31" s="141"/>
      <c r="Q31" s="141"/>
      <c r="R31" s="141"/>
      <c r="S31" s="141"/>
      <c r="T31" s="141"/>
      <c r="U31" s="141"/>
      <c r="V31" t="s" s="149">
        <v>209</v>
      </c>
      <c r="W31" t="s" s="149">
        <v>209</v>
      </c>
      <c r="X31" s="141"/>
      <c r="Y31" s="141"/>
      <c r="Z31" t="s" s="149">
        <v>209</v>
      </c>
      <c r="AA31" s="141"/>
      <c r="AB31" s="141"/>
      <c r="AC31" s="141"/>
      <c r="AD31" s="141"/>
      <c r="AE31" t="s" s="149">
        <v>209</v>
      </c>
      <c r="AF31" s="141"/>
      <c r="AG31" s="141"/>
      <c r="AH31" t="s" s="149">
        <v>209</v>
      </c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t="s" s="149">
        <v>209</v>
      </c>
      <c r="AY31" s="141"/>
      <c r="AZ31" s="141"/>
      <c r="BA31" t="s" s="159">
        <v>209</v>
      </c>
      <c r="BB31" s="143"/>
      <c r="BC31" s="169">
        <f>COUNTIF(E31:BA31,"True")</f>
        <v>9</v>
      </c>
      <c r="BD31" s="144"/>
      <c r="BE31" s="144"/>
      <c r="BF31" s="104"/>
      <c r="BG31" s="10"/>
      <c r="BH31" s="10"/>
      <c r="BI31" s="10"/>
      <c r="BJ31" s="152"/>
      <c r="BK31" s="152"/>
      <c r="BL31" s="152"/>
      <c r="BM31" s="152"/>
      <c r="BN31" s="153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  <c r="BY31" s="154"/>
      <c r="BZ31" s="154"/>
      <c r="CA31" s="154"/>
      <c r="CB31" s="154"/>
      <c r="CC31" s="154"/>
      <c r="CD31" s="154"/>
      <c r="CE31" s="154"/>
      <c r="CF31" s="154"/>
      <c r="CG31" s="154"/>
      <c r="CH31" s="154"/>
      <c r="CI31" s="154"/>
      <c r="CJ31" s="154"/>
      <c r="CK31" s="154"/>
      <c r="CL31" s="154"/>
      <c r="CM31" s="154"/>
      <c r="CN31" s="154"/>
      <c r="CO31" s="154"/>
      <c r="CP31" s="154"/>
      <c r="CQ31" s="154"/>
      <c r="CR31" s="154"/>
      <c r="CS31" s="154"/>
      <c r="CT31" s="154"/>
      <c r="CU31" s="154"/>
      <c r="CV31" s="154"/>
      <c r="CW31" s="154"/>
      <c r="CX31" s="154"/>
      <c r="CY31" s="154"/>
      <c r="CZ31" s="154"/>
      <c r="DA31" s="154"/>
      <c r="DB31" s="154"/>
      <c r="DC31" s="154"/>
      <c r="DD31" s="154"/>
      <c r="DE31" s="154"/>
      <c r="DF31" s="154"/>
      <c r="DG31" s="154"/>
      <c r="DH31" s="154"/>
      <c r="DI31" s="154"/>
      <c r="DJ31" s="154"/>
      <c r="DK31" s="154"/>
      <c r="DL31" s="154"/>
      <c r="DM31" s="154"/>
      <c r="DN31" s="154"/>
      <c r="DO31" s="154"/>
      <c r="DP31" s="154"/>
      <c r="DQ31" s="154"/>
      <c r="DR31" s="154"/>
      <c r="DS31" s="154"/>
    </row>
    <row r="32" ht="42.75" customHeight="1">
      <c r="A32" s="155"/>
      <c r="B32" s="156"/>
      <c r="C32" t="s" s="147">
        <v>89</v>
      </c>
      <c r="D32" t="s" s="173">
        <v>236</v>
      </c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t="s" s="149">
        <v>209</v>
      </c>
      <c r="P32" s="141"/>
      <c r="Q32" t="s" s="149">
        <v>209</v>
      </c>
      <c r="R32" s="141"/>
      <c r="S32" t="s" s="149">
        <v>209</v>
      </c>
      <c r="T32" s="140"/>
      <c r="U32" s="141"/>
      <c r="V32" s="141"/>
      <c r="W32" s="141"/>
      <c r="X32" s="141"/>
      <c r="Y32" t="s" s="149">
        <v>209</v>
      </c>
      <c r="Z32" s="141"/>
      <c r="AA32" s="141"/>
      <c r="AB32" t="s" s="149">
        <v>209</v>
      </c>
      <c r="AC32" t="s" s="149">
        <v>209</v>
      </c>
      <c r="AD32" s="141"/>
      <c r="AE32" s="141"/>
      <c r="AF32" t="s" s="149">
        <v>209</v>
      </c>
      <c r="AG32" t="s" s="149">
        <v>209</v>
      </c>
      <c r="AH32" s="141"/>
      <c r="AI32" t="s" s="149">
        <v>209</v>
      </c>
      <c r="AJ32" s="141"/>
      <c r="AK32" s="141"/>
      <c r="AL32" t="s" s="149">
        <v>209</v>
      </c>
      <c r="AM32" s="141"/>
      <c r="AN32" s="141"/>
      <c r="AO32" s="141"/>
      <c r="AP32" s="141"/>
      <c r="AQ32" t="s" s="149">
        <v>209</v>
      </c>
      <c r="AR32" t="s" s="149">
        <v>209</v>
      </c>
      <c r="AS32" s="141"/>
      <c r="AT32" s="141"/>
      <c r="AU32" t="s" s="149">
        <v>209</v>
      </c>
      <c r="AV32" s="141"/>
      <c r="AW32" s="141"/>
      <c r="AX32" s="141"/>
      <c r="AY32" t="s" s="149">
        <v>209</v>
      </c>
      <c r="AZ32" s="141"/>
      <c r="BA32" s="142"/>
      <c r="BB32" s="143"/>
      <c r="BC32" s="169">
        <f>COUNTIF(E32:BA32,"True")</f>
        <v>14</v>
      </c>
      <c r="BD32" s="144"/>
      <c r="BE32" s="144"/>
      <c r="BF32" s="104"/>
      <c r="BG32" s="10"/>
      <c r="BH32" s="10"/>
      <c r="BI32" s="10"/>
      <c r="BJ32" s="10"/>
      <c r="BK32" s="10"/>
      <c r="BL32" s="10"/>
      <c r="BM32" s="10"/>
      <c r="BN32" s="157"/>
      <c r="BO32" s="158"/>
      <c r="BP32" s="158"/>
      <c r="BQ32" s="158"/>
      <c r="BR32" s="158"/>
      <c r="BS32" s="158"/>
      <c r="BT32" s="158"/>
      <c r="BU32" s="158"/>
      <c r="BV32" s="158"/>
      <c r="BW32" s="158"/>
      <c r="BX32" s="158"/>
      <c r="BY32" s="158"/>
      <c r="BZ32" s="158"/>
      <c r="CA32" s="158"/>
      <c r="CB32" s="158"/>
      <c r="CC32" s="158"/>
      <c r="CD32" s="158"/>
      <c r="CE32" s="158"/>
      <c r="CF32" s="158"/>
      <c r="CG32" s="158"/>
      <c r="CH32" s="158"/>
      <c r="CI32" s="158"/>
      <c r="CJ32" s="158"/>
      <c r="CK32" s="158"/>
      <c r="CL32" s="158"/>
      <c r="CM32" s="158"/>
      <c r="CN32" s="158"/>
      <c r="CO32" s="158"/>
      <c r="CP32" s="158"/>
      <c r="CQ32" s="158"/>
      <c r="CR32" s="158"/>
      <c r="CS32" s="158"/>
      <c r="CT32" s="158"/>
      <c r="CU32" s="158"/>
      <c r="CV32" s="158"/>
      <c r="CW32" s="158"/>
      <c r="CX32" s="158"/>
      <c r="CY32" s="158"/>
      <c r="CZ32" s="158"/>
      <c r="DA32" s="158"/>
      <c r="DB32" s="158"/>
      <c r="DC32" s="158"/>
      <c r="DD32" s="158"/>
      <c r="DE32" s="158"/>
      <c r="DF32" s="158"/>
      <c r="DG32" s="158"/>
      <c r="DH32" s="158"/>
      <c r="DI32" s="158"/>
      <c r="DJ32" s="158"/>
      <c r="DK32" s="158"/>
      <c r="DL32" s="158"/>
      <c r="DM32" s="158"/>
      <c r="DN32" s="158"/>
      <c r="DO32" s="158"/>
      <c r="DP32" s="158"/>
      <c r="DQ32" s="158"/>
      <c r="DR32" s="158"/>
      <c r="DS32" s="158"/>
    </row>
    <row r="33" ht="16" customHeight="1">
      <c r="A33" s="155"/>
      <c r="B33" s="156"/>
      <c r="C33" t="s" s="147">
        <v>90</v>
      </c>
      <c r="D33" t="s" s="173">
        <v>237</v>
      </c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2"/>
      <c r="BB33" s="143"/>
      <c r="BC33" s="169">
        <f>COUNTIF(E33:BA33,"True")</f>
        <v>0</v>
      </c>
      <c r="BD33" s="144"/>
      <c r="BE33" s="144"/>
      <c r="BF33" s="104"/>
      <c r="BG33" s="10"/>
      <c r="BH33" s="10"/>
      <c r="BI33" s="10"/>
      <c r="BJ33" s="10"/>
      <c r="BK33" s="10"/>
      <c r="BL33" s="10"/>
      <c r="BM33" s="10"/>
      <c r="BN33" s="157"/>
      <c r="BO33" s="158"/>
      <c r="BP33" s="158"/>
      <c r="BQ33" s="158"/>
      <c r="BR33" s="158"/>
      <c r="BS33" s="158"/>
      <c r="BT33" s="158"/>
      <c r="BU33" s="158"/>
      <c r="BV33" s="158"/>
      <c r="BW33" s="158"/>
      <c r="BX33" s="158"/>
      <c r="BY33" s="158"/>
      <c r="BZ33" s="158"/>
      <c r="CA33" s="158"/>
      <c r="CB33" s="158"/>
      <c r="CC33" s="158"/>
      <c r="CD33" s="158"/>
      <c r="CE33" s="158"/>
      <c r="CF33" s="158"/>
      <c r="CG33" s="158"/>
      <c r="CH33" s="158"/>
      <c r="CI33" s="158"/>
      <c r="CJ33" s="158"/>
      <c r="CK33" s="158"/>
      <c r="CL33" s="158"/>
      <c r="CM33" s="158"/>
      <c r="CN33" s="158"/>
      <c r="CO33" s="158"/>
      <c r="CP33" s="158"/>
      <c r="CQ33" s="158"/>
      <c r="CR33" s="158"/>
      <c r="CS33" s="158"/>
      <c r="CT33" s="158"/>
      <c r="CU33" s="158"/>
      <c r="CV33" s="158"/>
      <c r="CW33" s="158"/>
      <c r="CX33" s="158"/>
      <c r="CY33" s="158"/>
      <c r="CZ33" s="158"/>
      <c r="DA33" s="158"/>
      <c r="DB33" s="158"/>
      <c r="DC33" s="158"/>
      <c r="DD33" s="158"/>
      <c r="DE33" s="158"/>
      <c r="DF33" s="158"/>
      <c r="DG33" s="158"/>
      <c r="DH33" s="158"/>
      <c r="DI33" s="158"/>
      <c r="DJ33" s="158"/>
      <c r="DK33" s="158"/>
      <c r="DL33" s="158"/>
      <c r="DM33" s="158"/>
      <c r="DN33" s="158"/>
      <c r="DO33" s="158"/>
      <c r="DP33" s="158"/>
      <c r="DQ33" s="158"/>
      <c r="DR33" s="158"/>
      <c r="DS33" s="158"/>
    </row>
    <row r="34" ht="28.5" customHeight="1">
      <c r="A34" s="155"/>
      <c r="B34" s="156"/>
      <c r="C34" t="s" s="147">
        <v>91</v>
      </c>
      <c r="D34" t="s" s="173">
        <v>238</v>
      </c>
      <c r="E34" t="s" s="149">
        <v>209</v>
      </c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t="s" s="149">
        <v>209</v>
      </c>
      <c r="AE34" s="141"/>
      <c r="AF34" s="141"/>
      <c r="AG34" s="141"/>
      <c r="AH34" s="141"/>
      <c r="AI34" s="141"/>
      <c r="AJ34" t="s" s="149">
        <v>209</v>
      </c>
      <c r="AK34" s="141"/>
      <c r="AL34" s="141"/>
      <c r="AM34" s="141"/>
      <c r="AN34" s="141"/>
      <c r="AO34" s="141"/>
      <c r="AP34" s="141"/>
      <c r="AQ34" s="141"/>
      <c r="AR34" s="141"/>
      <c r="AS34" s="141"/>
      <c r="AT34" t="s" s="149">
        <v>209</v>
      </c>
      <c r="AU34" s="141"/>
      <c r="AV34" s="141"/>
      <c r="AW34" t="s" s="149">
        <v>209</v>
      </c>
      <c r="AX34" s="141"/>
      <c r="AY34" s="141"/>
      <c r="AZ34" t="s" s="149">
        <v>209</v>
      </c>
      <c r="BA34" s="142"/>
      <c r="BB34" s="143"/>
      <c r="BC34" s="169">
        <f>COUNTIF(E34:BA34,"True")</f>
        <v>6</v>
      </c>
      <c r="BD34" s="144"/>
      <c r="BE34" s="144"/>
      <c r="BF34" s="104"/>
      <c r="BG34" s="10"/>
      <c r="BH34" s="10"/>
      <c r="BI34" s="10"/>
      <c r="BJ34" s="10"/>
      <c r="BK34" s="10"/>
      <c r="BL34" s="10"/>
      <c r="BM34" s="10"/>
      <c r="BN34" s="157"/>
      <c r="BO34" s="158"/>
      <c r="BP34" s="158"/>
      <c r="BQ34" s="158"/>
      <c r="BR34" s="158"/>
      <c r="BS34" s="158"/>
      <c r="BT34" s="158"/>
      <c r="BU34" s="158"/>
      <c r="BV34" s="158"/>
      <c r="BW34" s="158"/>
      <c r="BX34" s="158"/>
      <c r="BY34" s="158"/>
      <c r="BZ34" s="158"/>
      <c r="CA34" s="158"/>
      <c r="CB34" s="158"/>
      <c r="CC34" s="158"/>
      <c r="CD34" s="158"/>
      <c r="CE34" s="158"/>
      <c r="CF34" s="158"/>
      <c r="CG34" s="158"/>
      <c r="CH34" s="158"/>
      <c r="CI34" s="158"/>
      <c r="CJ34" s="158"/>
      <c r="CK34" s="158"/>
      <c r="CL34" s="158"/>
      <c r="CM34" s="158"/>
      <c r="CN34" s="158"/>
      <c r="CO34" s="158"/>
      <c r="CP34" s="158"/>
      <c r="CQ34" s="158"/>
      <c r="CR34" s="158"/>
      <c r="CS34" s="158"/>
      <c r="CT34" s="158"/>
      <c r="CU34" s="158"/>
      <c r="CV34" s="158"/>
      <c r="CW34" s="158"/>
      <c r="CX34" s="158"/>
      <c r="CY34" s="158"/>
      <c r="CZ34" s="158"/>
      <c r="DA34" s="158"/>
      <c r="DB34" s="158"/>
      <c r="DC34" s="158"/>
      <c r="DD34" s="158"/>
      <c r="DE34" s="158"/>
      <c r="DF34" s="158"/>
      <c r="DG34" s="158"/>
      <c r="DH34" s="158"/>
      <c r="DI34" s="158"/>
      <c r="DJ34" s="158"/>
      <c r="DK34" s="158"/>
      <c r="DL34" s="158"/>
      <c r="DM34" s="158"/>
      <c r="DN34" s="158"/>
      <c r="DO34" s="158"/>
      <c r="DP34" s="158"/>
      <c r="DQ34" s="158"/>
      <c r="DR34" s="158"/>
      <c r="DS34" s="158"/>
    </row>
    <row r="35" ht="42.75" customHeight="1">
      <c r="A35" s="160"/>
      <c r="B35" s="161"/>
      <c r="C35" t="s" s="147">
        <v>92</v>
      </c>
      <c r="D35" t="s" s="173">
        <v>239</v>
      </c>
      <c r="E35" s="141"/>
      <c r="F35" t="s" s="149">
        <v>209</v>
      </c>
      <c r="G35" t="s" s="149">
        <v>209</v>
      </c>
      <c r="H35" t="s" s="149">
        <v>209</v>
      </c>
      <c r="I35" s="141"/>
      <c r="J35" t="s" s="149">
        <v>209</v>
      </c>
      <c r="K35" t="s" s="149">
        <v>209</v>
      </c>
      <c r="L35" s="141"/>
      <c r="M35" t="s" s="149">
        <v>209</v>
      </c>
      <c r="N35" t="s" s="149">
        <v>209</v>
      </c>
      <c r="O35" s="141"/>
      <c r="P35" t="s" s="149">
        <v>209</v>
      </c>
      <c r="Q35" s="140"/>
      <c r="R35" t="s" s="149">
        <v>209</v>
      </c>
      <c r="S35" s="141"/>
      <c r="T35" t="s" s="149">
        <v>209</v>
      </c>
      <c r="U35" t="s" s="149">
        <v>209</v>
      </c>
      <c r="V35" s="141"/>
      <c r="W35" s="141"/>
      <c r="X35" t="s" s="149">
        <v>209</v>
      </c>
      <c r="Y35" s="141"/>
      <c r="Z35" s="141"/>
      <c r="AA35" t="s" s="149">
        <v>209</v>
      </c>
      <c r="AB35" s="141"/>
      <c r="AC35" s="141"/>
      <c r="AD35" s="141"/>
      <c r="AE35" s="141"/>
      <c r="AF35" s="141"/>
      <c r="AG35" s="141"/>
      <c r="AH35" s="141"/>
      <c r="AI35" s="141"/>
      <c r="AJ35" s="141"/>
      <c r="AK35" t="s" s="149">
        <v>209</v>
      </c>
      <c r="AL35" s="141"/>
      <c r="AM35" t="s" s="149">
        <v>209</v>
      </c>
      <c r="AN35" t="s" s="149">
        <v>209</v>
      </c>
      <c r="AO35" t="s" s="149">
        <v>209</v>
      </c>
      <c r="AP35" t="s" s="149">
        <v>209</v>
      </c>
      <c r="AQ35" s="141"/>
      <c r="AR35" s="141"/>
      <c r="AS35" t="s" s="149">
        <v>209</v>
      </c>
      <c r="AT35" s="141"/>
      <c r="AU35" s="141"/>
      <c r="AV35" t="s" s="149">
        <v>209</v>
      </c>
      <c r="AW35" s="141"/>
      <c r="AX35" s="141"/>
      <c r="AY35" s="141"/>
      <c r="AZ35" s="141"/>
      <c r="BA35" s="142"/>
      <c r="BB35" s="143"/>
      <c r="BC35" s="169">
        <f>COUNTIF(E35:BA35,"True")</f>
        <v>20</v>
      </c>
      <c r="BD35" s="144"/>
      <c r="BE35" s="144"/>
      <c r="BF35" s="104"/>
      <c r="BG35" s="10"/>
      <c r="BH35" s="10"/>
      <c r="BI35" s="10"/>
      <c r="BJ35" s="38"/>
      <c r="BK35" s="38"/>
      <c r="BL35" s="38"/>
      <c r="BM35" s="38"/>
      <c r="BN35" s="162"/>
      <c r="BO35" s="163"/>
      <c r="BP35" s="163"/>
      <c r="BQ35" s="163"/>
      <c r="BR35" s="163"/>
      <c r="BS35" s="163"/>
      <c r="BT35" s="163"/>
      <c r="BU35" s="16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3"/>
      <c r="DI35" s="163"/>
      <c r="DJ35" s="163"/>
      <c r="DK35" s="163"/>
      <c r="DL35" s="163"/>
      <c r="DM35" s="163"/>
      <c r="DN35" s="163"/>
      <c r="DO35" s="163"/>
      <c r="DP35" s="163"/>
      <c r="DQ35" s="163"/>
      <c r="DR35" s="163"/>
      <c r="DS35" s="163"/>
    </row>
    <row r="36" ht="20.1" customHeight="1">
      <c r="A36" s="137"/>
      <c r="B36" t="s" s="138">
        <v>240</v>
      </c>
      <c r="C36" s="139"/>
      <c r="D36" s="172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2"/>
      <c r="BB36" s="143"/>
      <c r="BC36" s="144"/>
      <c r="BD36" s="144"/>
      <c r="BE36" s="144"/>
      <c r="BF36" s="104"/>
      <c r="BG36" s="10"/>
      <c r="BH36" s="10"/>
      <c r="BI36" s="10"/>
      <c r="BJ36" s="132"/>
      <c r="BK36" s="132"/>
      <c r="BL36" s="132"/>
      <c r="BM36" s="132"/>
      <c r="BN36" s="135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</row>
    <row r="37" ht="20.1" customHeight="1">
      <c r="A37" s="145"/>
      <c r="B37" t="s" s="174">
        <v>96</v>
      </c>
      <c r="C37" t="s" s="175">
        <v>241</v>
      </c>
      <c r="D37" t="s" s="176">
        <v>242</v>
      </c>
      <c r="E37" t="s" s="149">
        <v>209</v>
      </c>
      <c r="F37" t="s" s="149">
        <v>209</v>
      </c>
      <c r="G37" t="s" s="149">
        <v>209</v>
      </c>
      <c r="H37" t="s" s="149">
        <v>209</v>
      </c>
      <c r="I37" t="s" s="149">
        <v>209</v>
      </c>
      <c r="J37" t="s" s="149">
        <v>209</v>
      </c>
      <c r="K37" t="s" s="149">
        <v>209</v>
      </c>
      <c r="L37" t="s" s="149">
        <v>209</v>
      </c>
      <c r="M37" t="s" s="149">
        <v>209</v>
      </c>
      <c r="N37" t="s" s="149">
        <v>209</v>
      </c>
      <c r="O37" t="s" s="149">
        <v>209</v>
      </c>
      <c r="P37" t="s" s="149">
        <v>209</v>
      </c>
      <c r="Q37" t="s" s="149">
        <v>209</v>
      </c>
      <c r="R37" t="s" s="149">
        <v>209</v>
      </c>
      <c r="S37" t="s" s="149">
        <v>209</v>
      </c>
      <c r="T37" t="s" s="149">
        <v>209</v>
      </c>
      <c r="U37" t="s" s="149">
        <v>209</v>
      </c>
      <c r="V37" t="s" s="149">
        <v>209</v>
      </c>
      <c r="W37" t="s" s="149">
        <v>209</v>
      </c>
      <c r="X37" t="s" s="149">
        <v>209</v>
      </c>
      <c r="Y37" t="s" s="149">
        <v>209</v>
      </c>
      <c r="Z37" t="s" s="149">
        <v>209</v>
      </c>
      <c r="AA37" t="s" s="149">
        <v>209</v>
      </c>
      <c r="AB37" t="s" s="149">
        <v>209</v>
      </c>
      <c r="AC37" t="s" s="149">
        <v>209</v>
      </c>
      <c r="AD37" t="s" s="149">
        <v>209</v>
      </c>
      <c r="AE37" t="s" s="149">
        <v>209</v>
      </c>
      <c r="AF37" t="s" s="149">
        <v>209</v>
      </c>
      <c r="AG37" t="s" s="149">
        <v>209</v>
      </c>
      <c r="AH37" t="s" s="149">
        <v>209</v>
      </c>
      <c r="AI37" s="141"/>
      <c r="AJ37" t="s" s="149">
        <v>209</v>
      </c>
      <c r="AK37" t="s" s="149">
        <v>209</v>
      </c>
      <c r="AL37" t="s" s="149">
        <v>209</v>
      </c>
      <c r="AM37" t="s" s="149">
        <v>209</v>
      </c>
      <c r="AN37" t="s" s="149">
        <v>209</v>
      </c>
      <c r="AO37" t="s" s="149">
        <v>209</v>
      </c>
      <c r="AP37" t="s" s="149">
        <v>209</v>
      </c>
      <c r="AQ37" t="s" s="149">
        <v>209</v>
      </c>
      <c r="AR37" t="s" s="149">
        <v>209</v>
      </c>
      <c r="AS37" t="s" s="149">
        <v>209</v>
      </c>
      <c r="AT37" t="s" s="149">
        <v>209</v>
      </c>
      <c r="AU37" t="s" s="149">
        <v>209</v>
      </c>
      <c r="AV37" t="s" s="149">
        <v>209</v>
      </c>
      <c r="AW37" t="s" s="149">
        <v>209</v>
      </c>
      <c r="AX37" t="s" s="149">
        <v>209</v>
      </c>
      <c r="AY37" t="s" s="149">
        <v>209</v>
      </c>
      <c r="AZ37" t="s" s="149">
        <v>209</v>
      </c>
      <c r="BA37" t="s" s="159">
        <v>209</v>
      </c>
      <c r="BB37" s="143"/>
      <c r="BC37" s="169">
        <f>COUNTIF(E37:BA37,"True")</f>
        <v>48</v>
      </c>
      <c r="BD37" s="144"/>
      <c r="BE37" s="144"/>
      <c r="BF37" s="104"/>
      <c r="BG37" s="10"/>
      <c r="BH37" s="10"/>
      <c r="BI37" s="10"/>
      <c r="BJ37" s="132"/>
      <c r="BK37" s="132"/>
      <c r="BL37" s="132"/>
      <c r="BM37" s="132"/>
      <c r="BN37" s="135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</row>
    <row r="38" ht="16" customHeight="1">
      <c r="A38" s="155"/>
      <c r="B38" s="177"/>
      <c r="C38" t="s" s="175">
        <v>243</v>
      </c>
      <c r="D38" t="s" s="176">
        <v>244</v>
      </c>
      <c r="E38" t="s" s="149">
        <v>209</v>
      </c>
      <c r="F38" t="s" s="149">
        <v>209</v>
      </c>
      <c r="G38" t="s" s="149">
        <v>209</v>
      </c>
      <c r="H38" t="s" s="149">
        <v>209</v>
      </c>
      <c r="I38" t="s" s="149">
        <v>209</v>
      </c>
      <c r="J38" t="s" s="149">
        <v>209</v>
      </c>
      <c r="K38" t="s" s="149">
        <v>209</v>
      </c>
      <c r="L38" t="s" s="149">
        <v>209</v>
      </c>
      <c r="M38" t="s" s="149">
        <v>209</v>
      </c>
      <c r="N38" t="s" s="149">
        <v>209</v>
      </c>
      <c r="O38" t="s" s="149">
        <v>209</v>
      </c>
      <c r="P38" t="s" s="149">
        <v>209</v>
      </c>
      <c r="Q38" t="s" s="149">
        <v>209</v>
      </c>
      <c r="R38" t="s" s="149">
        <v>209</v>
      </c>
      <c r="S38" t="s" s="149">
        <v>209</v>
      </c>
      <c r="T38" t="s" s="149">
        <v>209</v>
      </c>
      <c r="U38" t="s" s="149">
        <v>209</v>
      </c>
      <c r="V38" t="s" s="149">
        <v>209</v>
      </c>
      <c r="W38" t="s" s="149">
        <v>209</v>
      </c>
      <c r="X38" t="s" s="149">
        <v>209</v>
      </c>
      <c r="Y38" t="s" s="149">
        <v>209</v>
      </c>
      <c r="Z38" t="s" s="149">
        <v>209</v>
      </c>
      <c r="AA38" t="s" s="149">
        <v>209</v>
      </c>
      <c r="AB38" t="s" s="149">
        <v>209</v>
      </c>
      <c r="AC38" t="s" s="149">
        <v>209</v>
      </c>
      <c r="AD38" t="s" s="149">
        <v>209</v>
      </c>
      <c r="AE38" t="s" s="149">
        <v>209</v>
      </c>
      <c r="AF38" t="s" s="149">
        <v>209</v>
      </c>
      <c r="AG38" t="s" s="149">
        <v>209</v>
      </c>
      <c r="AH38" t="s" s="149">
        <v>209</v>
      </c>
      <c r="AI38" t="s" s="149">
        <v>209</v>
      </c>
      <c r="AJ38" t="s" s="149">
        <v>209</v>
      </c>
      <c r="AK38" t="s" s="149">
        <v>209</v>
      </c>
      <c r="AL38" t="s" s="149">
        <v>209</v>
      </c>
      <c r="AM38" t="s" s="149">
        <v>209</v>
      </c>
      <c r="AN38" t="s" s="149">
        <v>209</v>
      </c>
      <c r="AO38" t="s" s="149">
        <v>209</v>
      </c>
      <c r="AP38" t="s" s="149">
        <v>209</v>
      </c>
      <c r="AQ38" t="s" s="149">
        <v>209</v>
      </c>
      <c r="AR38" t="s" s="149">
        <v>209</v>
      </c>
      <c r="AS38" t="s" s="149">
        <v>209</v>
      </c>
      <c r="AT38" t="s" s="149">
        <v>209</v>
      </c>
      <c r="AU38" t="s" s="149">
        <v>209</v>
      </c>
      <c r="AV38" t="s" s="149">
        <v>209</v>
      </c>
      <c r="AW38" t="s" s="149">
        <v>209</v>
      </c>
      <c r="AX38" t="s" s="149">
        <v>209</v>
      </c>
      <c r="AY38" t="s" s="149">
        <v>209</v>
      </c>
      <c r="AZ38" t="s" s="149">
        <v>209</v>
      </c>
      <c r="BA38" t="s" s="159">
        <v>209</v>
      </c>
      <c r="BB38" s="143"/>
      <c r="BC38" s="169">
        <f>COUNTIF(E38:BA38,"True")</f>
        <v>49</v>
      </c>
      <c r="BD38" s="144"/>
      <c r="BE38" s="144"/>
      <c r="BF38" s="104"/>
      <c r="BG38" s="10"/>
      <c r="BH38" s="10"/>
      <c r="BI38" s="10"/>
      <c r="BJ38" s="132"/>
      <c r="BK38" s="132"/>
      <c r="BL38" s="132"/>
      <c r="BM38" s="132"/>
      <c r="BN38" s="135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</row>
    <row r="39" ht="28.5" customHeight="1">
      <c r="A39" s="155"/>
      <c r="B39" s="177"/>
      <c r="C39" t="s" s="175">
        <v>245</v>
      </c>
      <c r="D39" t="s" s="176">
        <v>246</v>
      </c>
      <c r="E39" t="s" s="149">
        <v>209</v>
      </c>
      <c r="F39" t="s" s="149">
        <v>209</v>
      </c>
      <c r="G39" t="s" s="149">
        <v>209</v>
      </c>
      <c r="H39" t="s" s="149">
        <v>209</v>
      </c>
      <c r="I39" t="s" s="149">
        <v>209</v>
      </c>
      <c r="J39" t="s" s="149">
        <v>209</v>
      </c>
      <c r="K39" t="s" s="149">
        <v>209</v>
      </c>
      <c r="L39" t="s" s="149">
        <v>209</v>
      </c>
      <c r="M39" t="s" s="149">
        <v>209</v>
      </c>
      <c r="N39" t="s" s="149">
        <v>209</v>
      </c>
      <c r="O39" t="s" s="149">
        <v>209</v>
      </c>
      <c r="P39" t="s" s="149">
        <v>209</v>
      </c>
      <c r="Q39" s="141"/>
      <c r="R39" t="s" s="149">
        <v>209</v>
      </c>
      <c r="S39" t="s" s="149">
        <v>209</v>
      </c>
      <c r="T39" t="s" s="149">
        <v>209</v>
      </c>
      <c r="U39" t="s" s="149">
        <v>209</v>
      </c>
      <c r="V39" t="s" s="149">
        <v>209</v>
      </c>
      <c r="W39" t="s" s="149">
        <v>209</v>
      </c>
      <c r="X39" t="s" s="149">
        <v>209</v>
      </c>
      <c r="Y39" t="s" s="149">
        <v>209</v>
      </c>
      <c r="Z39" t="s" s="149">
        <v>209</v>
      </c>
      <c r="AA39" t="s" s="149">
        <v>209</v>
      </c>
      <c r="AB39" t="s" s="149">
        <v>209</v>
      </c>
      <c r="AC39" t="s" s="149">
        <v>209</v>
      </c>
      <c r="AD39" t="s" s="149">
        <v>209</v>
      </c>
      <c r="AE39" t="s" s="149">
        <v>209</v>
      </c>
      <c r="AF39" t="s" s="149">
        <v>209</v>
      </c>
      <c r="AG39" t="s" s="149">
        <v>209</v>
      </c>
      <c r="AH39" t="s" s="149">
        <v>209</v>
      </c>
      <c r="AI39" t="s" s="149">
        <v>209</v>
      </c>
      <c r="AJ39" t="s" s="149">
        <v>209</v>
      </c>
      <c r="AK39" t="s" s="149">
        <v>209</v>
      </c>
      <c r="AL39" t="s" s="149">
        <v>209</v>
      </c>
      <c r="AM39" t="s" s="149">
        <v>209</v>
      </c>
      <c r="AN39" t="s" s="149">
        <v>209</v>
      </c>
      <c r="AO39" t="s" s="149">
        <v>209</v>
      </c>
      <c r="AP39" t="s" s="149">
        <v>209</v>
      </c>
      <c r="AQ39" t="s" s="149">
        <v>209</v>
      </c>
      <c r="AR39" t="s" s="149">
        <v>209</v>
      </c>
      <c r="AS39" t="s" s="149">
        <v>209</v>
      </c>
      <c r="AT39" t="s" s="149">
        <v>209</v>
      </c>
      <c r="AU39" t="s" s="149">
        <v>209</v>
      </c>
      <c r="AV39" t="s" s="149">
        <v>209</v>
      </c>
      <c r="AW39" s="141"/>
      <c r="AX39" t="s" s="149">
        <v>209</v>
      </c>
      <c r="AY39" t="s" s="149">
        <v>209</v>
      </c>
      <c r="AZ39" t="s" s="149">
        <v>209</v>
      </c>
      <c r="BA39" t="s" s="159">
        <v>209</v>
      </c>
      <c r="BB39" s="143"/>
      <c r="BC39" s="169">
        <f>COUNTIF(E39:BA39,"True")</f>
        <v>47</v>
      </c>
      <c r="BD39" s="144"/>
      <c r="BE39" s="144"/>
      <c r="BF39" s="104"/>
      <c r="BG39" s="10"/>
      <c r="BH39" s="10"/>
      <c r="BI39" s="10"/>
      <c r="BJ39" s="132"/>
      <c r="BK39" s="132"/>
      <c r="BL39" s="132"/>
      <c r="BM39" s="132"/>
      <c r="BN39" s="135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</row>
    <row r="40" ht="28.5" customHeight="1">
      <c r="A40" s="155"/>
      <c r="B40" s="177"/>
      <c r="C40" t="s" s="175">
        <v>247</v>
      </c>
      <c r="D40" t="s" s="176">
        <v>248</v>
      </c>
      <c r="E40" t="s" s="149">
        <v>209</v>
      </c>
      <c r="F40" t="s" s="149">
        <v>209</v>
      </c>
      <c r="G40" t="s" s="149">
        <v>209</v>
      </c>
      <c r="H40" t="s" s="149">
        <v>209</v>
      </c>
      <c r="I40" t="s" s="149">
        <v>209</v>
      </c>
      <c r="J40" t="s" s="149">
        <v>209</v>
      </c>
      <c r="K40" t="s" s="149">
        <v>209</v>
      </c>
      <c r="L40" t="s" s="149">
        <v>209</v>
      </c>
      <c r="M40" t="s" s="149">
        <v>209</v>
      </c>
      <c r="N40" t="s" s="149">
        <v>209</v>
      </c>
      <c r="O40" t="s" s="149">
        <v>209</v>
      </c>
      <c r="P40" t="s" s="149">
        <v>209</v>
      </c>
      <c r="Q40" t="s" s="149">
        <v>209</v>
      </c>
      <c r="R40" t="s" s="149">
        <v>209</v>
      </c>
      <c r="S40" t="s" s="149">
        <v>209</v>
      </c>
      <c r="T40" t="s" s="149">
        <v>209</v>
      </c>
      <c r="U40" t="s" s="149">
        <v>209</v>
      </c>
      <c r="V40" t="s" s="149">
        <v>209</v>
      </c>
      <c r="W40" t="s" s="149">
        <v>209</v>
      </c>
      <c r="X40" t="s" s="149">
        <v>209</v>
      </c>
      <c r="Y40" t="s" s="149">
        <v>209</v>
      </c>
      <c r="Z40" t="s" s="149">
        <v>209</v>
      </c>
      <c r="AA40" t="s" s="149">
        <v>209</v>
      </c>
      <c r="AB40" t="s" s="149">
        <v>209</v>
      </c>
      <c r="AC40" t="s" s="149">
        <v>209</v>
      </c>
      <c r="AD40" t="s" s="149">
        <v>209</v>
      </c>
      <c r="AE40" t="s" s="149">
        <v>209</v>
      </c>
      <c r="AF40" t="s" s="149">
        <v>209</v>
      </c>
      <c r="AG40" t="s" s="149">
        <v>209</v>
      </c>
      <c r="AH40" s="141"/>
      <c r="AI40" t="s" s="149">
        <v>209</v>
      </c>
      <c r="AJ40" t="s" s="149">
        <v>209</v>
      </c>
      <c r="AK40" t="s" s="149">
        <v>209</v>
      </c>
      <c r="AL40" t="s" s="149">
        <v>209</v>
      </c>
      <c r="AM40" t="s" s="149">
        <v>209</v>
      </c>
      <c r="AN40" t="s" s="149">
        <v>209</v>
      </c>
      <c r="AO40" t="s" s="149">
        <v>209</v>
      </c>
      <c r="AP40" t="s" s="149">
        <v>209</v>
      </c>
      <c r="AQ40" t="s" s="149">
        <v>209</v>
      </c>
      <c r="AR40" t="s" s="149">
        <v>209</v>
      </c>
      <c r="AS40" t="s" s="149">
        <v>209</v>
      </c>
      <c r="AT40" t="s" s="149">
        <v>209</v>
      </c>
      <c r="AU40" t="s" s="149">
        <v>209</v>
      </c>
      <c r="AV40" t="s" s="149">
        <v>209</v>
      </c>
      <c r="AW40" s="141"/>
      <c r="AX40" t="s" s="149">
        <v>209</v>
      </c>
      <c r="AY40" t="s" s="149">
        <v>209</v>
      </c>
      <c r="AZ40" t="s" s="149">
        <v>209</v>
      </c>
      <c r="BA40" t="s" s="159">
        <v>209</v>
      </c>
      <c r="BB40" s="143"/>
      <c r="BC40" s="169">
        <f>COUNTIF(E40:BA40,"True")</f>
        <v>47</v>
      </c>
      <c r="BD40" s="144"/>
      <c r="BE40" s="144"/>
      <c r="BF40" s="104"/>
      <c r="BG40" s="10"/>
      <c r="BH40" s="10"/>
      <c r="BI40" s="10"/>
      <c r="BJ40" s="132"/>
      <c r="BK40" s="132"/>
      <c r="BL40" s="132"/>
      <c r="BM40" s="132"/>
      <c r="BN40" s="135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</row>
    <row r="41" ht="28.5" customHeight="1">
      <c r="A41" s="155"/>
      <c r="B41" s="177"/>
      <c r="C41" t="s" s="175">
        <v>249</v>
      </c>
      <c r="D41" t="s" s="176">
        <v>250</v>
      </c>
      <c r="E41" s="141"/>
      <c r="F41" s="141"/>
      <c r="G41" s="141"/>
      <c r="H41" s="141"/>
      <c r="I41" t="s" s="149">
        <v>209</v>
      </c>
      <c r="J41" t="s" s="149">
        <v>209</v>
      </c>
      <c r="K41" t="s" s="149">
        <v>209</v>
      </c>
      <c r="L41" t="s" s="149">
        <v>209</v>
      </c>
      <c r="M41" s="141"/>
      <c r="N41" t="s" s="149">
        <v>209</v>
      </c>
      <c r="O41" t="s" s="149">
        <v>209</v>
      </c>
      <c r="P41" t="s" s="149">
        <v>209</v>
      </c>
      <c r="Q41" t="s" s="149">
        <v>209</v>
      </c>
      <c r="R41" t="s" s="149">
        <v>209</v>
      </c>
      <c r="S41" t="s" s="149">
        <v>209</v>
      </c>
      <c r="T41" t="s" s="149">
        <v>209</v>
      </c>
      <c r="U41" s="141"/>
      <c r="V41" t="s" s="149">
        <v>209</v>
      </c>
      <c r="W41" t="s" s="149">
        <v>209</v>
      </c>
      <c r="X41" t="s" s="149">
        <v>209</v>
      </c>
      <c r="Y41" t="s" s="149">
        <v>209</v>
      </c>
      <c r="Z41" t="s" s="149">
        <v>209</v>
      </c>
      <c r="AA41" t="s" s="149">
        <v>209</v>
      </c>
      <c r="AB41" t="s" s="149">
        <v>209</v>
      </c>
      <c r="AC41" t="s" s="149">
        <v>209</v>
      </c>
      <c r="AD41" t="s" s="149">
        <v>209</v>
      </c>
      <c r="AE41" t="s" s="149">
        <v>209</v>
      </c>
      <c r="AF41" s="141"/>
      <c r="AG41" s="141"/>
      <c r="AH41" s="141"/>
      <c r="AI41" s="141"/>
      <c r="AJ41" t="s" s="149">
        <v>209</v>
      </c>
      <c r="AK41" t="s" s="149">
        <v>209</v>
      </c>
      <c r="AL41" t="s" s="149">
        <v>209</v>
      </c>
      <c r="AM41" t="s" s="149">
        <v>209</v>
      </c>
      <c r="AN41" t="s" s="149">
        <v>209</v>
      </c>
      <c r="AO41" t="s" s="149">
        <v>209</v>
      </c>
      <c r="AP41" t="s" s="149">
        <v>209</v>
      </c>
      <c r="AQ41" t="s" s="149">
        <v>209</v>
      </c>
      <c r="AR41" t="s" s="149">
        <v>209</v>
      </c>
      <c r="AS41" t="s" s="149">
        <v>209</v>
      </c>
      <c r="AT41" t="s" s="149">
        <v>209</v>
      </c>
      <c r="AU41" t="s" s="149">
        <v>209</v>
      </c>
      <c r="AV41" t="s" s="149">
        <v>209</v>
      </c>
      <c r="AW41" s="141"/>
      <c r="AX41" t="s" s="149">
        <v>209</v>
      </c>
      <c r="AY41" s="141"/>
      <c r="AZ41" t="s" s="149">
        <v>209</v>
      </c>
      <c r="BA41" t="s" s="159">
        <v>209</v>
      </c>
      <c r="BB41" s="143"/>
      <c r="BC41" s="169">
        <f>COUNTIF(E41:BA41,"True")</f>
        <v>37</v>
      </c>
      <c r="BD41" s="144"/>
      <c r="BE41" s="144"/>
      <c r="BF41" s="104"/>
      <c r="BG41" s="10"/>
      <c r="BH41" s="10"/>
      <c r="BI41" s="10"/>
      <c r="BJ41" s="132"/>
      <c r="BK41" s="132"/>
      <c r="BL41" s="132"/>
      <c r="BM41" s="132"/>
      <c r="BN41" s="135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  <c r="CT41" s="136"/>
      <c r="CU41" s="136"/>
      <c r="CV41" s="136"/>
      <c r="CW41" s="136"/>
      <c r="CX41" s="136"/>
      <c r="CY41" s="136"/>
      <c r="CZ41" s="136"/>
      <c r="DA41" s="136"/>
      <c r="DB41" s="136"/>
      <c r="DC41" s="136"/>
      <c r="DD41" s="136"/>
      <c r="DE41" s="136"/>
      <c r="DF41" s="136"/>
      <c r="DG41" s="136"/>
      <c r="DH41" s="136"/>
      <c r="DI41" s="136"/>
      <c r="DJ41" s="136"/>
      <c r="DK41" s="136"/>
      <c r="DL41" s="136"/>
      <c r="DM41" s="136"/>
      <c r="DN41" s="136"/>
      <c r="DO41" s="136"/>
      <c r="DP41" s="136"/>
      <c r="DQ41" s="136"/>
      <c r="DR41" s="136"/>
      <c r="DS41" s="136"/>
    </row>
    <row r="42" ht="28.5" customHeight="1">
      <c r="A42" s="155"/>
      <c r="B42" t="s" s="178">
        <v>251</v>
      </c>
      <c r="C42" t="s" s="179">
        <v>252</v>
      </c>
      <c r="D42" t="s" s="180">
        <v>253</v>
      </c>
      <c r="E42" s="141"/>
      <c r="F42" s="141"/>
      <c r="G42" s="141"/>
      <c r="H42" s="141"/>
      <c r="I42" s="141"/>
      <c r="J42" s="141"/>
      <c r="K42" s="141"/>
      <c r="L42" t="s" s="149">
        <v>209</v>
      </c>
      <c r="M42" s="141"/>
      <c r="N42" t="s" s="149">
        <v>209</v>
      </c>
      <c r="O42" t="s" s="149">
        <v>209</v>
      </c>
      <c r="P42" t="s" s="149">
        <v>209</v>
      </c>
      <c r="Q42" s="141"/>
      <c r="R42" t="s" s="149">
        <v>209</v>
      </c>
      <c r="S42" s="141"/>
      <c r="T42" s="141"/>
      <c r="U42" s="141"/>
      <c r="V42" s="141"/>
      <c r="W42" s="141"/>
      <c r="X42" t="s" s="149">
        <v>209</v>
      </c>
      <c r="Y42" s="141"/>
      <c r="Z42" s="141"/>
      <c r="AA42" t="s" s="149">
        <v>209</v>
      </c>
      <c r="AB42" s="141"/>
      <c r="AC42" t="s" s="149">
        <v>209</v>
      </c>
      <c r="AD42" t="s" s="149">
        <v>209</v>
      </c>
      <c r="AE42" s="141"/>
      <c r="AF42" t="s" s="149">
        <v>209</v>
      </c>
      <c r="AG42" t="s" s="149">
        <v>209</v>
      </c>
      <c r="AH42" s="141"/>
      <c r="AI42" s="141"/>
      <c r="AJ42" t="s" s="149">
        <v>209</v>
      </c>
      <c r="AK42" t="s" s="149">
        <v>209</v>
      </c>
      <c r="AL42" t="s" s="149">
        <v>209</v>
      </c>
      <c r="AM42" s="141"/>
      <c r="AN42" t="s" s="149">
        <v>209</v>
      </c>
      <c r="AO42" s="141"/>
      <c r="AP42" s="141"/>
      <c r="AQ42" t="s" s="149">
        <v>209</v>
      </c>
      <c r="AR42" t="s" s="149">
        <v>209</v>
      </c>
      <c r="AS42" t="s" s="149">
        <v>209</v>
      </c>
      <c r="AT42" s="141"/>
      <c r="AU42" s="141"/>
      <c r="AV42" t="s" s="149">
        <v>209</v>
      </c>
      <c r="AW42" s="141"/>
      <c r="AX42" s="141"/>
      <c r="AY42" t="s" s="149">
        <v>209</v>
      </c>
      <c r="AZ42" s="141"/>
      <c r="BA42" t="s" s="159">
        <v>209</v>
      </c>
      <c r="BB42" s="143"/>
      <c r="BC42" s="169">
        <f>COUNTIF(E42:BA42,"True")</f>
        <v>21</v>
      </c>
      <c r="BD42" s="144"/>
      <c r="BE42" s="144"/>
      <c r="BF42" s="104"/>
      <c r="BG42" s="10"/>
      <c r="BH42" s="10"/>
      <c r="BI42" s="10"/>
      <c r="BJ42" s="132"/>
      <c r="BK42" s="132"/>
      <c r="BL42" s="132"/>
      <c r="BM42" s="132"/>
      <c r="BN42" s="135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  <c r="CT42" s="136"/>
      <c r="CU42" s="136"/>
      <c r="CV42" s="136"/>
      <c r="CW42" s="136"/>
      <c r="CX42" s="136"/>
      <c r="CY42" s="136"/>
      <c r="CZ42" s="136"/>
      <c r="DA42" s="136"/>
      <c r="DB42" s="136"/>
      <c r="DC42" s="136"/>
      <c r="DD42" s="136"/>
      <c r="DE42" s="136"/>
      <c r="DF42" s="136"/>
      <c r="DG42" s="136"/>
      <c r="DH42" s="136"/>
      <c r="DI42" s="136"/>
      <c r="DJ42" s="136"/>
      <c r="DK42" s="136"/>
      <c r="DL42" s="136"/>
      <c r="DM42" s="136"/>
      <c r="DN42" s="136"/>
      <c r="DO42" s="136"/>
      <c r="DP42" s="136"/>
      <c r="DQ42" s="136"/>
      <c r="DR42" s="136"/>
      <c r="DS42" s="136"/>
    </row>
    <row r="43" ht="28.5" customHeight="1">
      <c r="A43" s="155"/>
      <c r="B43" s="181"/>
      <c r="C43" t="s" s="179">
        <v>254</v>
      </c>
      <c r="D43" t="s" s="180">
        <v>255</v>
      </c>
      <c r="E43" s="141"/>
      <c r="F43" t="s" s="149">
        <v>209</v>
      </c>
      <c r="G43" t="s" s="149">
        <v>209</v>
      </c>
      <c r="H43" t="s" s="149">
        <v>209</v>
      </c>
      <c r="I43" t="s" s="149">
        <v>209</v>
      </c>
      <c r="J43" t="s" s="149">
        <v>209</v>
      </c>
      <c r="K43" s="141"/>
      <c r="L43" t="s" s="149">
        <v>209</v>
      </c>
      <c r="M43" s="141"/>
      <c r="N43" s="141"/>
      <c r="O43" t="s" s="149">
        <v>209</v>
      </c>
      <c r="P43" s="141"/>
      <c r="Q43" s="141"/>
      <c r="R43" s="141"/>
      <c r="S43" t="s" s="149">
        <v>209</v>
      </c>
      <c r="T43" t="s" s="149">
        <v>209</v>
      </c>
      <c r="U43" s="141"/>
      <c r="V43" s="141"/>
      <c r="W43" s="141"/>
      <c r="X43" s="141"/>
      <c r="Y43" s="141"/>
      <c r="Z43" t="s" s="149">
        <v>209</v>
      </c>
      <c r="AA43" s="141"/>
      <c r="AB43" s="141"/>
      <c r="AC43" s="141"/>
      <c r="AD43" s="141"/>
      <c r="AE43" s="141"/>
      <c r="AF43" t="s" s="149">
        <v>209</v>
      </c>
      <c r="AG43" t="s" s="149">
        <v>209</v>
      </c>
      <c r="AH43" t="s" s="149">
        <v>209</v>
      </c>
      <c r="AI43" s="141"/>
      <c r="AJ43" s="141"/>
      <c r="AK43" s="141"/>
      <c r="AL43" t="s" s="149">
        <v>209</v>
      </c>
      <c r="AM43" s="141"/>
      <c r="AN43" t="s" s="149">
        <v>209</v>
      </c>
      <c r="AO43" t="s" s="149">
        <v>209</v>
      </c>
      <c r="AP43" t="s" s="149">
        <v>209</v>
      </c>
      <c r="AQ43" s="141"/>
      <c r="AR43" s="141"/>
      <c r="AS43" t="s" s="149">
        <v>209</v>
      </c>
      <c r="AT43" s="141"/>
      <c r="AU43" s="141"/>
      <c r="AV43" t="s" s="149">
        <v>209</v>
      </c>
      <c r="AW43" t="s" s="149">
        <v>209</v>
      </c>
      <c r="AX43" t="s" s="149">
        <v>209</v>
      </c>
      <c r="AY43" t="s" s="149">
        <v>209</v>
      </c>
      <c r="AZ43" t="s" s="149">
        <v>209</v>
      </c>
      <c r="BA43" t="s" s="159">
        <v>209</v>
      </c>
      <c r="BB43" s="143"/>
      <c r="BC43" s="169">
        <f>COUNTIF(E43:BA43,"True")</f>
        <v>24</v>
      </c>
      <c r="BD43" s="144"/>
      <c r="BE43" s="144"/>
      <c r="BF43" s="104"/>
      <c r="BG43" s="10"/>
      <c r="BH43" s="10"/>
      <c r="BI43" s="10"/>
      <c r="BJ43" s="132"/>
      <c r="BK43" s="132"/>
      <c r="BL43" s="132"/>
      <c r="BM43" s="132"/>
      <c r="BN43" s="135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  <c r="CT43" s="136"/>
      <c r="CU43" s="136"/>
      <c r="CV43" s="136"/>
      <c r="CW43" s="136"/>
      <c r="CX43" s="136"/>
      <c r="CY43" s="136"/>
      <c r="CZ43" s="136"/>
      <c r="DA43" s="136"/>
      <c r="DB43" s="136"/>
      <c r="DC43" s="136"/>
      <c r="DD43" s="136"/>
      <c r="DE43" s="136"/>
      <c r="DF43" s="136"/>
      <c r="DG43" s="136"/>
      <c r="DH43" s="136"/>
      <c r="DI43" s="136"/>
      <c r="DJ43" s="136"/>
      <c r="DK43" s="136"/>
      <c r="DL43" s="136"/>
      <c r="DM43" s="136"/>
      <c r="DN43" s="136"/>
      <c r="DO43" s="136"/>
      <c r="DP43" s="136"/>
      <c r="DQ43" s="136"/>
      <c r="DR43" s="136"/>
      <c r="DS43" s="136"/>
    </row>
    <row r="44" ht="28.5" customHeight="1">
      <c r="A44" s="155"/>
      <c r="B44" s="181"/>
      <c r="C44" t="s" s="179">
        <v>256</v>
      </c>
      <c r="D44" t="s" s="180">
        <v>257</v>
      </c>
      <c r="E44" s="141"/>
      <c r="F44" t="s" s="149">
        <v>209</v>
      </c>
      <c r="G44" t="s" s="149">
        <v>209</v>
      </c>
      <c r="H44" t="s" s="149">
        <v>209</v>
      </c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t="s" s="149">
        <v>209</v>
      </c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t="s" s="149">
        <v>209</v>
      </c>
      <c r="AT44" t="s" s="149">
        <v>209</v>
      </c>
      <c r="AU44" s="141"/>
      <c r="AV44" s="141"/>
      <c r="AW44" s="141"/>
      <c r="AX44" s="141"/>
      <c r="AY44" s="141"/>
      <c r="AZ44" t="s" s="149">
        <v>209</v>
      </c>
      <c r="BA44" s="142"/>
      <c r="BB44" s="143"/>
      <c r="BC44" s="169">
        <f>COUNTIF(E44:BA44,"True")</f>
        <v>7</v>
      </c>
      <c r="BD44" s="144"/>
      <c r="BE44" s="144"/>
      <c r="BF44" s="104"/>
      <c r="BG44" s="10"/>
      <c r="BH44" s="10"/>
      <c r="BI44" s="10"/>
      <c r="BJ44" s="152"/>
      <c r="BK44" s="152"/>
      <c r="BL44" s="152"/>
      <c r="BM44" s="152"/>
      <c r="BN44" s="153"/>
      <c r="BO44" s="154"/>
      <c r="BP44" s="154"/>
      <c r="BQ44" s="154"/>
      <c r="BR44" s="154"/>
      <c r="BS44" s="154"/>
      <c r="BT44" s="154"/>
      <c r="BU44" s="154"/>
      <c r="BV44" s="154"/>
      <c r="BW44" s="154"/>
      <c r="BX44" s="154"/>
      <c r="BY44" s="154"/>
      <c r="BZ44" s="154"/>
      <c r="CA44" s="154"/>
      <c r="CB44" s="154"/>
      <c r="CC44" s="154"/>
      <c r="CD44" s="154"/>
      <c r="CE44" s="154"/>
      <c r="CF44" s="154"/>
      <c r="CG44" s="154"/>
      <c r="CH44" s="154"/>
      <c r="CI44" s="154"/>
      <c r="CJ44" s="154"/>
      <c r="CK44" s="154"/>
      <c r="CL44" s="154"/>
      <c r="CM44" s="154"/>
      <c r="CN44" s="154"/>
      <c r="CO44" s="154"/>
      <c r="CP44" s="154"/>
      <c r="CQ44" s="154"/>
      <c r="CR44" s="154"/>
      <c r="CS44" s="154"/>
      <c r="CT44" s="154"/>
      <c r="CU44" s="154"/>
      <c r="CV44" s="154"/>
      <c r="CW44" s="154"/>
      <c r="CX44" s="154"/>
      <c r="CY44" s="154"/>
      <c r="CZ44" s="154"/>
      <c r="DA44" s="154"/>
      <c r="DB44" s="154"/>
      <c r="DC44" s="154"/>
      <c r="DD44" s="154"/>
      <c r="DE44" s="154"/>
      <c r="DF44" s="154"/>
      <c r="DG44" s="154"/>
      <c r="DH44" s="154"/>
      <c r="DI44" s="154"/>
      <c r="DJ44" s="154"/>
      <c r="DK44" s="154"/>
      <c r="DL44" s="154"/>
      <c r="DM44" s="154"/>
      <c r="DN44" s="154"/>
      <c r="DO44" s="154"/>
      <c r="DP44" s="154"/>
      <c r="DQ44" s="154"/>
      <c r="DR44" s="154"/>
      <c r="DS44" s="154"/>
    </row>
    <row r="45" ht="28.5" customHeight="1">
      <c r="A45" s="155"/>
      <c r="B45" s="181"/>
      <c r="C45" t="s" s="182">
        <v>258</v>
      </c>
      <c r="D45" t="s" s="180">
        <v>259</v>
      </c>
      <c r="E45" s="141"/>
      <c r="F45" t="s" s="149">
        <v>209</v>
      </c>
      <c r="G45" t="s" s="149">
        <v>209</v>
      </c>
      <c r="H45" s="141"/>
      <c r="I45" t="s" s="149">
        <v>209</v>
      </c>
      <c r="J45" s="141"/>
      <c r="K45" t="s" s="149">
        <v>209</v>
      </c>
      <c r="L45" s="141"/>
      <c r="M45" s="141"/>
      <c r="N45" t="s" s="149">
        <v>209</v>
      </c>
      <c r="O45" t="s" s="149">
        <v>209</v>
      </c>
      <c r="P45" t="s" s="149">
        <v>209</v>
      </c>
      <c r="Q45" t="s" s="149">
        <v>209</v>
      </c>
      <c r="R45" s="141"/>
      <c r="S45" t="s" s="149">
        <v>209</v>
      </c>
      <c r="T45" t="s" s="149">
        <v>209</v>
      </c>
      <c r="U45" s="141"/>
      <c r="V45" t="s" s="149">
        <v>209</v>
      </c>
      <c r="W45" s="141"/>
      <c r="X45" t="s" s="149">
        <v>209</v>
      </c>
      <c r="Y45" s="141"/>
      <c r="Z45" t="s" s="149">
        <v>209</v>
      </c>
      <c r="AA45" s="141"/>
      <c r="AB45" t="s" s="149">
        <v>209</v>
      </c>
      <c r="AC45" t="s" s="149">
        <v>209</v>
      </c>
      <c r="AD45" s="141"/>
      <c r="AE45" s="141"/>
      <c r="AF45" s="141"/>
      <c r="AG45" s="141"/>
      <c r="AH45" t="s" s="149">
        <v>209</v>
      </c>
      <c r="AI45" s="141"/>
      <c r="AJ45" t="s" s="149">
        <v>209</v>
      </c>
      <c r="AK45" t="s" s="149">
        <v>209</v>
      </c>
      <c r="AL45" t="s" s="149">
        <v>209</v>
      </c>
      <c r="AM45" t="s" s="149">
        <v>209</v>
      </c>
      <c r="AN45" s="141"/>
      <c r="AO45" s="141"/>
      <c r="AP45" t="s" s="149">
        <v>209</v>
      </c>
      <c r="AQ45" t="s" s="149">
        <v>209</v>
      </c>
      <c r="AR45" t="s" s="149">
        <v>209</v>
      </c>
      <c r="AS45" s="141"/>
      <c r="AT45" s="141"/>
      <c r="AU45" s="141"/>
      <c r="AV45" t="s" s="149">
        <v>209</v>
      </c>
      <c r="AW45" s="141"/>
      <c r="AX45" t="s" s="149">
        <v>209</v>
      </c>
      <c r="AY45" t="s" s="149">
        <v>209</v>
      </c>
      <c r="AZ45" t="s" s="149">
        <v>209</v>
      </c>
      <c r="BA45" t="s" s="159">
        <v>209</v>
      </c>
      <c r="BB45" s="143"/>
      <c r="BC45" s="169">
        <f>COUNTIF(E45:BA45,"True")</f>
        <v>28</v>
      </c>
      <c r="BD45" s="144"/>
      <c r="BE45" s="144"/>
      <c r="BF45" s="104"/>
      <c r="BG45" s="10"/>
      <c r="BH45" s="10"/>
      <c r="BI45" s="10"/>
      <c r="BJ45" s="10"/>
      <c r="BK45" s="10"/>
      <c r="BL45" s="10"/>
      <c r="BM45" s="10"/>
      <c r="BN45" s="157"/>
      <c r="BO45" s="158"/>
      <c r="BP45" s="158"/>
      <c r="BQ45" s="158"/>
      <c r="BR45" s="158"/>
      <c r="BS45" s="158"/>
      <c r="BT45" s="158"/>
      <c r="BU45" s="158"/>
      <c r="BV45" s="158"/>
      <c r="BW45" s="158"/>
      <c r="BX45" s="158"/>
      <c r="BY45" s="158"/>
      <c r="BZ45" s="158"/>
      <c r="CA45" s="158"/>
      <c r="CB45" s="158"/>
      <c r="CC45" s="158"/>
      <c r="CD45" s="158"/>
      <c r="CE45" s="158"/>
      <c r="CF45" s="158"/>
      <c r="CG45" s="158"/>
      <c r="CH45" s="158"/>
      <c r="CI45" s="158"/>
      <c r="CJ45" s="158"/>
      <c r="CK45" s="158"/>
      <c r="CL45" s="158"/>
      <c r="CM45" s="158"/>
      <c r="CN45" s="158"/>
      <c r="CO45" s="158"/>
      <c r="CP45" s="158"/>
      <c r="CQ45" s="158"/>
      <c r="CR45" s="158"/>
      <c r="CS45" s="158"/>
      <c r="CT45" s="158"/>
      <c r="CU45" s="158"/>
      <c r="CV45" s="158"/>
      <c r="CW45" s="158"/>
      <c r="CX45" s="158"/>
      <c r="CY45" s="158"/>
      <c r="CZ45" s="158"/>
      <c r="DA45" s="158"/>
      <c r="DB45" s="158"/>
      <c r="DC45" s="158"/>
      <c r="DD45" s="158"/>
      <c r="DE45" s="158"/>
      <c r="DF45" s="158"/>
      <c r="DG45" s="158"/>
      <c r="DH45" s="158"/>
      <c r="DI45" s="158"/>
      <c r="DJ45" s="158"/>
      <c r="DK45" s="158"/>
      <c r="DL45" s="158"/>
      <c r="DM45" s="158"/>
      <c r="DN45" s="158"/>
      <c r="DO45" s="158"/>
      <c r="DP45" s="158"/>
      <c r="DQ45" s="158"/>
      <c r="DR45" s="158"/>
      <c r="DS45" s="158"/>
    </row>
    <row r="46" ht="28.5" customHeight="1">
      <c r="A46" s="155"/>
      <c r="B46" s="181"/>
      <c r="C46" t="s" s="182">
        <v>260</v>
      </c>
      <c r="D46" t="s" s="180">
        <v>261</v>
      </c>
      <c r="E46" s="141"/>
      <c r="F46" t="s" s="149">
        <v>209</v>
      </c>
      <c r="G46" t="s" s="149">
        <v>209</v>
      </c>
      <c r="H46" s="141"/>
      <c r="I46" t="s" s="149">
        <v>209</v>
      </c>
      <c r="J46" s="141"/>
      <c r="K46" t="s" s="149">
        <v>209</v>
      </c>
      <c r="L46" s="141"/>
      <c r="M46" s="141"/>
      <c r="N46" t="s" s="149">
        <v>209</v>
      </c>
      <c r="O46" s="141"/>
      <c r="P46" t="s" s="149">
        <v>209</v>
      </c>
      <c r="Q46" t="s" s="149">
        <v>209</v>
      </c>
      <c r="R46" s="141"/>
      <c r="S46" s="141"/>
      <c r="T46" t="s" s="149">
        <v>209</v>
      </c>
      <c r="U46" s="141"/>
      <c r="V46" s="141"/>
      <c r="W46" s="141"/>
      <c r="X46" t="s" s="149">
        <v>209</v>
      </c>
      <c r="Y46" s="141"/>
      <c r="Z46" t="s" s="149">
        <v>209</v>
      </c>
      <c r="AA46" t="s" s="149">
        <v>209</v>
      </c>
      <c r="AB46" s="141"/>
      <c r="AC46" s="141"/>
      <c r="AD46" s="141"/>
      <c r="AE46" t="s" s="149">
        <v>209</v>
      </c>
      <c r="AF46" s="141"/>
      <c r="AG46" s="141"/>
      <c r="AH46" s="141"/>
      <c r="AI46" s="141"/>
      <c r="AJ46" t="s" s="149">
        <v>209</v>
      </c>
      <c r="AK46" s="141"/>
      <c r="AL46" t="s" s="149">
        <v>209</v>
      </c>
      <c r="AM46" s="141"/>
      <c r="AN46" s="141"/>
      <c r="AO46" t="s" s="149">
        <v>209</v>
      </c>
      <c r="AP46" s="141"/>
      <c r="AQ46" s="141"/>
      <c r="AR46" s="141"/>
      <c r="AS46" s="141"/>
      <c r="AT46" s="141"/>
      <c r="AU46" s="141"/>
      <c r="AV46" s="141"/>
      <c r="AW46" s="141"/>
      <c r="AX46" t="s" s="149">
        <v>209</v>
      </c>
      <c r="AY46" s="141"/>
      <c r="AZ46" s="141"/>
      <c r="BA46" s="142"/>
      <c r="BB46" s="183"/>
      <c r="BC46" s="169">
        <f>COUNTIF(E46:BA46,"True")</f>
        <v>16</v>
      </c>
      <c r="BD46" s="144"/>
      <c r="BE46" s="144"/>
      <c r="BF46" s="104"/>
      <c r="BG46" s="10"/>
      <c r="BH46" s="10"/>
      <c r="BI46" s="10"/>
      <c r="BJ46" s="10"/>
      <c r="BK46" s="10"/>
      <c r="BL46" s="10"/>
      <c r="BM46" s="10"/>
      <c r="BN46" s="157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  <c r="CT46" s="158"/>
      <c r="CU46" s="158"/>
      <c r="CV46" s="158"/>
      <c r="CW46" s="158"/>
      <c r="CX46" s="158"/>
      <c r="CY46" s="158"/>
      <c r="CZ46" s="158"/>
      <c r="DA46" s="158"/>
      <c r="DB46" s="158"/>
      <c r="DC46" s="158"/>
      <c r="DD46" s="158"/>
      <c r="DE46" s="158"/>
      <c r="DF46" s="158"/>
      <c r="DG46" s="158"/>
      <c r="DH46" s="158"/>
      <c r="DI46" s="158"/>
      <c r="DJ46" s="158"/>
      <c r="DK46" s="158"/>
      <c r="DL46" s="158"/>
      <c r="DM46" s="158"/>
      <c r="DN46" s="158"/>
      <c r="DO46" s="158"/>
      <c r="DP46" s="158"/>
      <c r="DQ46" s="158"/>
      <c r="DR46" s="158"/>
      <c r="DS46" s="158"/>
    </row>
    <row r="47" ht="16" customHeight="1">
      <c r="A47" s="155"/>
      <c r="B47" s="156"/>
      <c r="C47" t="s" s="184">
        <v>94</v>
      </c>
      <c r="D47" t="s" s="185">
        <v>262</v>
      </c>
      <c r="E47" t="s" s="186">
        <v>209</v>
      </c>
      <c r="F47" s="141"/>
      <c r="G47" s="141"/>
      <c r="H47" s="141"/>
      <c r="I47" s="141"/>
      <c r="J47" s="141"/>
      <c r="K47" s="141"/>
      <c r="L47" s="141"/>
      <c r="M47" t="s" s="149">
        <v>209</v>
      </c>
      <c r="N47" s="141"/>
      <c r="O47" s="141"/>
      <c r="P47" s="141"/>
      <c r="Q47" s="141"/>
      <c r="R47" s="141"/>
      <c r="S47" s="141"/>
      <c r="T47" s="141"/>
      <c r="U47" t="s" s="149">
        <v>209</v>
      </c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t="s" s="149">
        <v>209</v>
      </c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t="s" s="149">
        <v>209</v>
      </c>
      <c r="AX47" s="141"/>
      <c r="AY47" s="141"/>
      <c r="AZ47" s="141"/>
      <c r="BA47" s="141"/>
      <c r="BB47" s="104"/>
      <c r="BC47" s="151">
        <f>COUNTIF(E47:BA47,"True")</f>
        <v>5</v>
      </c>
      <c r="BD47" s="144"/>
      <c r="BE47" s="144"/>
      <c r="BF47" s="104"/>
      <c r="BG47" s="10"/>
      <c r="BH47" s="10"/>
      <c r="BI47" s="10"/>
      <c r="BJ47" s="10"/>
      <c r="BK47" s="10"/>
      <c r="BL47" s="10"/>
      <c r="BM47" s="10"/>
      <c r="BN47" s="157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  <c r="CT47" s="158"/>
      <c r="CU47" s="158"/>
      <c r="CV47" s="158"/>
      <c r="CW47" s="158"/>
      <c r="CX47" s="158"/>
      <c r="CY47" s="158"/>
      <c r="CZ47" s="158"/>
      <c r="DA47" s="158"/>
      <c r="DB47" s="158"/>
      <c r="DC47" s="158"/>
      <c r="DD47" s="158"/>
      <c r="DE47" s="158"/>
      <c r="DF47" s="158"/>
      <c r="DG47" s="158"/>
      <c r="DH47" s="158"/>
      <c r="DI47" s="158"/>
      <c r="DJ47" s="158"/>
      <c r="DK47" s="158"/>
      <c r="DL47" s="158"/>
      <c r="DM47" s="158"/>
      <c r="DN47" s="158"/>
      <c r="DO47" s="158"/>
      <c r="DP47" s="158"/>
      <c r="DQ47" s="158"/>
      <c r="DR47" s="158"/>
      <c r="DS47" s="158"/>
    </row>
    <row r="48" ht="28.5" customHeight="1">
      <c r="A48" s="155"/>
      <c r="B48" s="156"/>
      <c r="C48" t="s" s="184">
        <v>95</v>
      </c>
      <c r="D48" t="s" s="185">
        <v>263</v>
      </c>
      <c r="E48" s="187"/>
      <c r="F48" t="s" s="149">
        <v>209</v>
      </c>
      <c r="G48" t="s" s="149">
        <v>209</v>
      </c>
      <c r="H48" t="s" s="149">
        <v>209</v>
      </c>
      <c r="I48" s="141"/>
      <c r="J48" s="141"/>
      <c r="K48" s="141"/>
      <c r="L48" s="141"/>
      <c r="M48" s="141"/>
      <c r="N48" s="141"/>
      <c r="O48" s="141"/>
      <c r="P48" s="141"/>
      <c r="Q48" t="s" s="149">
        <v>209</v>
      </c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t="s" s="149">
        <v>209</v>
      </c>
      <c r="AG48" t="s" s="149">
        <v>209</v>
      </c>
      <c r="AH48" t="s" s="149">
        <v>209</v>
      </c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t="s" s="149">
        <v>209</v>
      </c>
      <c r="AZ48" s="141"/>
      <c r="BA48" s="141"/>
      <c r="BB48" s="104"/>
      <c r="BC48" s="151">
        <f>COUNTIF(E48:BA48,"True")</f>
        <v>8</v>
      </c>
      <c r="BD48" s="144"/>
      <c r="BE48" s="144"/>
      <c r="BF48" s="104"/>
      <c r="BG48" s="10"/>
      <c r="BH48" s="10"/>
      <c r="BI48" s="10"/>
      <c r="BJ48" s="10"/>
      <c r="BK48" s="10"/>
      <c r="BL48" s="10"/>
      <c r="BM48" s="10"/>
      <c r="BN48" s="157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  <c r="CT48" s="158"/>
      <c r="CU48" s="158"/>
      <c r="CV48" s="158"/>
      <c r="CW48" s="158"/>
      <c r="CX48" s="158"/>
      <c r="CY48" s="158"/>
      <c r="CZ48" s="158"/>
      <c r="DA48" s="158"/>
      <c r="DB48" s="158"/>
      <c r="DC48" s="158"/>
      <c r="DD48" s="158"/>
      <c r="DE48" s="158"/>
      <c r="DF48" s="158"/>
      <c r="DG48" s="158"/>
      <c r="DH48" s="158"/>
      <c r="DI48" s="158"/>
      <c r="DJ48" s="158"/>
      <c r="DK48" s="158"/>
      <c r="DL48" s="158"/>
      <c r="DM48" s="158"/>
      <c r="DN48" s="158"/>
      <c r="DO48" s="158"/>
      <c r="DP48" s="158"/>
      <c r="DQ48" s="158"/>
      <c r="DR48" s="158"/>
      <c r="DS48" s="158"/>
    </row>
    <row r="49" ht="28.5" customHeight="1">
      <c r="A49" s="155"/>
      <c r="B49" s="156"/>
      <c r="C49" t="s" s="184">
        <v>96</v>
      </c>
      <c r="D49" t="s" s="185">
        <v>264</v>
      </c>
      <c r="E49" s="187"/>
      <c r="F49" s="141"/>
      <c r="G49" s="141"/>
      <c r="H49" s="141"/>
      <c r="I49" s="141"/>
      <c r="J49" t="s" s="149">
        <v>209</v>
      </c>
      <c r="K49" s="141"/>
      <c r="L49" s="141"/>
      <c r="M49" s="141"/>
      <c r="N49" s="141"/>
      <c r="O49" s="141"/>
      <c r="P49" s="141"/>
      <c r="Q49" s="141"/>
      <c r="R49" t="s" s="149">
        <v>209</v>
      </c>
      <c r="S49" s="141"/>
      <c r="T49" s="141"/>
      <c r="U49" s="141"/>
      <c r="V49" t="s" s="149">
        <v>209</v>
      </c>
      <c r="W49" t="s" s="149">
        <v>209</v>
      </c>
      <c r="X49" s="141"/>
      <c r="Y49" t="s" s="149">
        <v>209</v>
      </c>
      <c r="Z49" s="141"/>
      <c r="AA49" s="141"/>
      <c r="AB49" t="s" s="149">
        <v>209</v>
      </c>
      <c r="AC49" s="141"/>
      <c r="AD49" t="s" s="149">
        <v>209</v>
      </c>
      <c r="AE49" t="s" s="149">
        <v>209</v>
      </c>
      <c r="AF49" s="141"/>
      <c r="AG49" s="141"/>
      <c r="AH49" s="141"/>
      <c r="AI49" s="141"/>
      <c r="AJ49" s="141"/>
      <c r="AK49" s="141"/>
      <c r="AL49" s="141"/>
      <c r="AM49" t="s" s="149">
        <v>209</v>
      </c>
      <c r="AN49" s="141"/>
      <c r="AO49" s="141"/>
      <c r="AP49" s="141"/>
      <c r="AQ49" s="141"/>
      <c r="AR49" s="141"/>
      <c r="AS49" s="141"/>
      <c r="AT49" t="s" s="149">
        <v>209</v>
      </c>
      <c r="AU49" t="s" s="149">
        <v>209</v>
      </c>
      <c r="AV49" s="141"/>
      <c r="AW49" s="141"/>
      <c r="AX49" s="141"/>
      <c r="AY49" s="141"/>
      <c r="AZ49" s="141"/>
      <c r="BA49" s="141"/>
      <c r="BB49" s="104"/>
      <c r="BC49" s="151">
        <f>COUNTIF(E49:BA49,"True")</f>
        <v>11</v>
      </c>
      <c r="BD49" s="144"/>
      <c r="BE49" s="144"/>
      <c r="BF49" s="104"/>
      <c r="BG49" s="10"/>
      <c r="BH49" s="10"/>
      <c r="BI49" s="10"/>
      <c r="BJ49" s="10"/>
      <c r="BK49" s="10"/>
      <c r="BL49" s="10"/>
      <c r="BM49" s="10"/>
      <c r="BN49" s="157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  <c r="CT49" s="158"/>
      <c r="CU49" s="158"/>
      <c r="CV49" s="158"/>
      <c r="CW49" s="158"/>
      <c r="CX49" s="158"/>
      <c r="CY49" s="158"/>
      <c r="CZ49" s="158"/>
      <c r="DA49" s="158"/>
      <c r="DB49" s="158"/>
      <c r="DC49" s="158"/>
      <c r="DD49" s="158"/>
      <c r="DE49" s="158"/>
      <c r="DF49" s="158"/>
      <c r="DG49" s="158"/>
      <c r="DH49" s="158"/>
      <c r="DI49" s="158"/>
      <c r="DJ49" s="158"/>
      <c r="DK49" s="158"/>
      <c r="DL49" s="158"/>
      <c r="DM49" s="158"/>
      <c r="DN49" s="158"/>
      <c r="DO49" s="158"/>
      <c r="DP49" s="158"/>
      <c r="DQ49" s="158"/>
      <c r="DR49" s="158"/>
      <c r="DS49" s="158"/>
    </row>
    <row r="50" ht="28.5" customHeight="1">
      <c r="A50" s="155"/>
      <c r="B50" s="156"/>
      <c r="C50" t="s" s="184">
        <v>98</v>
      </c>
      <c r="D50" t="s" s="185">
        <v>265</v>
      </c>
      <c r="E50" s="187"/>
      <c r="F50" s="141"/>
      <c r="G50" s="141"/>
      <c r="H50" s="141"/>
      <c r="I50" t="s" s="149">
        <v>209</v>
      </c>
      <c r="J50" s="141"/>
      <c r="K50" t="s" s="149">
        <v>209</v>
      </c>
      <c r="L50" t="s" s="149">
        <v>209</v>
      </c>
      <c r="M50" s="141"/>
      <c r="N50" t="s" s="149">
        <v>209</v>
      </c>
      <c r="O50" t="s" s="149">
        <v>209</v>
      </c>
      <c r="P50" t="s" s="149">
        <v>209</v>
      </c>
      <c r="Q50" s="141"/>
      <c r="R50" s="141"/>
      <c r="S50" t="s" s="149">
        <v>209</v>
      </c>
      <c r="T50" s="141"/>
      <c r="U50" s="141"/>
      <c r="V50" s="141"/>
      <c r="W50" s="141"/>
      <c r="X50" t="s" s="149">
        <v>209</v>
      </c>
      <c r="Y50" s="141"/>
      <c r="Z50" t="s" s="149">
        <v>209</v>
      </c>
      <c r="AA50" t="s" s="149">
        <v>209</v>
      </c>
      <c r="AB50" s="141"/>
      <c r="AC50" t="s" s="149">
        <v>209</v>
      </c>
      <c r="AD50" s="141"/>
      <c r="AE50" s="141"/>
      <c r="AF50" s="141"/>
      <c r="AG50" s="141"/>
      <c r="AH50" s="141"/>
      <c r="AI50" s="141"/>
      <c r="AJ50" t="s" s="149">
        <v>209</v>
      </c>
      <c r="AK50" t="s" s="149">
        <v>209</v>
      </c>
      <c r="AL50" s="141"/>
      <c r="AM50" s="141"/>
      <c r="AN50" t="s" s="149">
        <v>209</v>
      </c>
      <c r="AO50" t="s" s="149">
        <v>209</v>
      </c>
      <c r="AP50" t="s" s="149">
        <v>209</v>
      </c>
      <c r="AQ50" t="s" s="149">
        <v>209</v>
      </c>
      <c r="AR50" t="s" s="149">
        <v>209</v>
      </c>
      <c r="AS50" t="s" s="149">
        <v>209</v>
      </c>
      <c r="AT50" s="141"/>
      <c r="AU50" s="141"/>
      <c r="AV50" t="s" s="149">
        <v>209</v>
      </c>
      <c r="AW50" s="141"/>
      <c r="AX50" t="s" s="149">
        <v>209</v>
      </c>
      <c r="AY50" s="141"/>
      <c r="AZ50" t="s" s="149">
        <v>209</v>
      </c>
      <c r="BA50" t="s" s="149">
        <v>209</v>
      </c>
      <c r="BB50" s="104"/>
      <c r="BC50" s="151">
        <f>COUNTIF(E50:BA50,"True")</f>
        <v>23</v>
      </c>
      <c r="BD50" s="144"/>
      <c r="BE50" s="144"/>
      <c r="BF50" s="104"/>
      <c r="BG50" s="10"/>
      <c r="BH50" s="10"/>
      <c r="BI50" s="10"/>
      <c r="BJ50" s="10"/>
      <c r="BK50" s="10"/>
      <c r="BL50" s="10"/>
      <c r="BM50" s="10"/>
      <c r="BN50" s="157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  <c r="CT50" s="158"/>
      <c r="CU50" s="158"/>
      <c r="CV50" s="158"/>
      <c r="CW50" s="158"/>
      <c r="CX50" s="158"/>
      <c r="CY50" s="158"/>
      <c r="CZ50" s="158"/>
      <c r="DA50" s="158"/>
      <c r="DB50" s="158"/>
      <c r="DC50" s="158"/>
      <c r="DD50" s="158"/>
      <c r="DE50" s="158"/>
      <c r="DF50" s="158"/>
      <c r="DG50" s="158"/>
      <c r="DH50" s="158"/>
      <c r="DI50" s="158"/>
      <c r="DJ50" s="158"/>
      <c r="DK50" s="158"/>
      <c r="DL50" s="158"/>
      <c r="DM50" s="158"/>
      <c r="DN50" s="158"/>
      <c r="DO50" s="158"/>
      <c r="DP50" s="158"/>
      <c r="DQ50" s="158"/>
      <c r="DR50" s="158"/>
      <c r="DS50" s="158"/>
    </row>
    <row r="51" ht="28.5" customHeight="1">
      <c r="A51" s="160"/>
      <c r="B51" s="161"/>
      <c r="C51" t="s" s="188">
        <v>97</v>
      </c>
      <c r="D51" t="s" s="185">
        <v>266</v>
      </c>
      <c r="E51" s="187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t="s" s="149">
        <v>209</v>
      </c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t="s" s="149">
        <v>209</v>
      </c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  <c r="AZ51" s="141"/>
      <c r="BA51" s="141"/>
      <c r="BB51" s="104"/>
      <c r="BC51" s="151">
        <f>COUNTIF(E51:BA51,"True")</f>
        <v>2</v>
      </c>
      <c r="BD51" s="144"/>
      <c r="BE51" s="144"/>
      <c r="BF51" s="104"/>
      <c r="BG51" s="10"/>
      <c r="BH51" s="10"/>
      <c r="BI51" s="10"/>
      <c r="BJ51" s="38"/>
      <c r="BK51" s="38"/>
      <c r="BL51" s="38"/>
      <c r="BM51" s="38"/>
      <c r="BN51" s="162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  <c r="CR51" s="163"/>
      <c r="CS51" s="163"/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</row>
    <row r="52" ht="20.1" customHeight="1">
      <c r="A52" t="s" s="130">
        <v>267</v>
      </c>
      <c r="B52" s="131"/>
      <c r="C52" s="38"/>
      <c r="D52" s="189"/>
      <c r="E52" s="187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2"/>
      <c r="BB52" s="143"/>
      <c r="BC52" s="144"/>
      <c r="BD52" s="144"/>
      <c r="BE52" s="144"/>
      <c r="BF52" s="104"/>
      <c r="BG52" s="10"/>
      <c r="BH52" s="10"/>
      <c r="BI52" s="10"/>
      <c r="BJ52" s="132"/>
      <c r="BK52" s="132"/>
      <c r="BL52" s="132"/>
      <c r="BM52" s="132"/>
      <c r="BN52" s="135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  <c r="CT52" s="136"/>
      <c r="CU52" s="136"/>
      <c r="CV52" s="136"/>
      <c r="CW52" s="136"/>
      <c r="CX52" s="136"/>
      <c r="CY52" s="136"/>
      <c r="CZ52" s="136"/>
      <c r="DA52" s="136"/>
      <c r="DB52" s="136"/>
      <c r="DC52" s="136"/>
      <c r="DD52" s="136"/>
      <c r="DE52" s="136"/>
      <c r="DF52" s="136"/>
      <c r="DG52" s="136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</row>
    <row r="53" ht="20.1" customHeight="1">
      <c r="A53" s="137"/>
      <c r="B53" t="s" s="138">
        <v>268</v>
      </c>
      <c r="C53" s="139"/>
      <c r="D53" s="190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2"/>
      <c r="BB53" s="143"/>
      <c r="BC53" s="144"/>
      <c r="BD53" s="144"/>
      <c r="BE53" s="144"/>
      <c r="BF53" s="104"/>
      <c r="BG53" s="10"/>
      <c r="BH53" s="10"/>
      <c r="BI53" s="10"/>
      <c r="BJ53" s="132"/>
      <c r="BK53" s="132"/>
      <c r="BL53" s="132"/>
      <c r="BM53" s="132"/>
      <c r="BN53" s="135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  <c r="CT53" s="136"/>
      <c r="CU53" s="136"/>
      <c r="CV53" s="136"/>
      <c r="CW53" s="136"/>
      <c r="CX53" s="136"/>
      <c r="CY53" s="136"/>
      <c r="CZ53" s="136"/>
      <c r="DA53" s="136"/>
      <c r="DB53" s="136"/>
      <c r="DC53" s="136"/>
      <c r="DD53" s="136"/>
      <c r="DE53" s="136"/>
      <c r="DF53" s="136"/>
      <c r="DG53" s="136"/>
      <c r="DH53" s="136"/>
      <c r="DI53" s="136"/>
      <c r="DJ53" s="136"/>
      <c r="DK53" s="136"/>
      <c r="DL53" s="136"/>
      <c r="DM53" s="136"/>
      <c r="DN53" s="136"/>
      <c r="DO53" s="136"/>
      <c r="DP53" s="136"/>
      <c r="DQ53" s="136"/>
      <c r="DR53" s="136"/>
      <c r="DS53" s="136"/>
    </row>
    <row r="54" ht="28.5" customHeight="1">
      <c r="A54" s="145"/>
      <c r="B54" s="146"/>
      <c r="C54" t="s" s="147">
        <v>100</v>
      </c>
      <c r="D54" t="s" s="191">
        <v>269</v>
      </c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2"/>
      <c r="BB54" s="143"/>
      <c r="BC54" s="169">
        <f>COUNTIF(E54:BA54,"True")</f>
        <v>0</v>
      </c>
      <c r="BD54" s="144"/>
      <c r="BE54" s="144"/>
      <c r="BF54" s="104"/>
      <c r="BG54" s="10"/>
      <c r="BH54" s="10"/>
      <c r="BI54" s="10"/>
      <c r="BJ54" s="152"/>
      <c r="BK54" s="152"/>
      <c r="BL54" s="152"/>
      <c r="BM54" s="152"/>
      <c r="BN54" s="153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154"/>
      <c r="CY54" s="154"/>
      <c r="CZ54" s="154"/>
      <c r="DA54" s="154"/>
      <c r="DB54" s="154"/>
      <c r="DC54" s="154"/>
      <c r="DD54" s="154"/>
      <c r="DE54" s="154"/>
      <c r="DF54" s="154"/>
      <c r="DG54" s="154"/>
      <c r="DH54" s="154"/>
      <c r="DI54" s="154"/>
      <c r="DJ54" s="154"/>
      <c r="DK54" s="154"/>
      <c r="DL54" s="154"/>
      <c r="DM54" s="154"/>
      <c r="DN54" s="154"/>
      <c r="DO54" s="154"/>
      <c r="DP54" s="154"/>
      <c r="DQ54" s="154"/>
      <c r="DR54" s="154"/>
      <c r="DS54" s="154"/>
    </row>
    <row r="55" ht="42.75" customHeight="1">
      <c r="A55" s="155"/>
      <c r="B55" s="156"/>
      <c r="C55" t="s" s="147">
        <v>102</v>
      </c>
      <c r="D55" t="s" s="191">
        <v>270</v>
      </c>
      <c r="E55" t="s" s="149">
        <v>209</v>
      </c>
      <c r="F55" s="141"/>
      <c r="G55" s="141"/>
      <c r="H55" s="141"/>
      <c r="I55" t="s" s="149">
        <v>209</v>
      </c>
      <c r="J55" s="141"/>
      <c r="K55" s="141"/>
      <c r="L55" s="141"/>
      <c r="M55" s="141"/>
      <c r="N55" s="141"/>
      <c r="O55" t="s" s="149">
        <v>209</v>
      </c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t="s" s="149">
        <v>209</v>
      </c>
      <c r="AY55" s="141"/>
      <c r="AZ55" s="141"/>
      <c r="BA55" s="142"/>
      <c r="BB55" s="143"/>
      <c r="BC55" s="169">
        <f>COUNTIF(E55:BA55,"True")</f>
        <v>4</v>
      </c>
      <c r="BD55" s="144"/>
      <c r="BE55" s="144"/>
      <c r="BF55" s="104"/>
      <c r="BG55" s="10"/>
      <c r="BH55" s="10"/>
      <c r="BI55" s="10"/>
      <c r="BJ55" s="10"/>
      <c r="BK55" s="10"/>
      <c r="BL55" s="10"/>
      <c r="BM55" s="10"/>
      <c r="BN55" s="157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  <c r="CT55" s="158"/>
      <c r="CU55" s="158"/>
      <c r="CV55" s="158"/>
      <c r="CW55" s="158"/>
      <c r="CX55" s="158"/>
      <c r="CY55" s="158"/>
      <c r="CZ55" s="158"/>
      <c r="DA55" s="158"/>
      <c r="DB55" s="158"/>
      <c r="DC55" s="158"/>
      <c r="DD55" s="158"/>
      <c r="DE55" s="158"/>
      <c r="DF55" s="158"/>
      <c r="DG55" s="158"/>
      <c r="DH55" s="158"/>
      <c r="DI55" s="158"/>
      <c r="DJ55" s="158"/>
      <c r="DK55" s="158"/>
      <c r="DL55" s="158"/>
      <c r="DM55" s="158"/>
      <c r="DN55" s="158"/>
      <c r="DO55" s="158"/>
      <c r="DP55" s="158"/>
      <c r="DQ55" s="158"/>
      <c r="DR55" s="158"/>
      <c r="DS55" s="158"/>
    </row>
    <row r="56" ht="28.5" customHeight="1">
      <c r="A56" s="155"/>
      <c r="B56" s="156"/>
      <c r="C56" t="s" s="192">
        <v>101</v>
      </c>
      <c r="D56" t="s" s="191">
        <v>271</v>
      </c>
      <c r="E56" s="141"/>
      <c r="F56" t="s" s="149">
        <v>209</v>
      </c>
      <c r="G56" t="s" s="149">
        <v>209</v>
      </c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t="s" s="149">
        <v>209</v>
      </c>
      <c r="S56" s="141"/>
      <c r="T56" s="141"/>
      <c r="U56" s="141"/>
      <c r="V56" t="s" s="149">
        <v>209</v>
      </c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2"/>
      <c r="BB56" s="143"/>
      <c r="BC56" s="169">
        <f>COUNTIF(E56:BA56,"True")</f>
        <v>4</v>
      </c>
      <c r="BD56" s="144"/>
      <c r="BE56" s="144"/>
      <c r="BF56" s="104"/>
      <c r="BG56" s="10"/>
      <c r="BH56" s="10"/>
      <c r="BI56" s="10"/>
      <c r="BJ56" s="10"/>
      <c r="BK56" s="10"/>
      <c r="BL56" s="10"/>
      <c r="BM56" s="10"/>
      <c r="BN56" s="157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  <c r="CT56" s="158"/>
      <c r="CU56" s="158"/>
      <c r="CV56" s="158"/>
      <c r="CW56" s="158"/>
      <c r="CX56" s="158"/>
      <c r="CY56" s="158"/>
      <c r="CZ56" s="158"/>
      <c r="DA56" s="158"/>
      <c r="DB56" s="158"/>
      <c r="DC56" s="158"/>
      <c r="DD56" s="158"/>
      <c r="DE56" s="158"/>
      <c r="DF56" s="158"/>
      <c r="DG56" s="158"/>
      <c r="DH56" s="158"/>
      <c r="DI56" s="158"/>
      <c r="DJ56" s="158"/>
      <c r="DK56" s="158"/>
      <c r="DL56" s="158"/>
      <c r="DM56" s="158"/>
      <c r="DN56" s="158"/>
      <c r="DO56" s="158"/>
      <c r="DP56" s="158"/>
      <c r="DQ56" s="158"/>
      <c r="DR56" s="158"/>
      <c r="DS56" s="158"/>
    </row>
    <row r="57" ht="16" customHeight="1">
      <c r="A57" s="160"/>
      <c r="B57" s="161"/>
      <c r="C57" t="s" s="192">
        <v>103</v>
      </c>
      <c r="D57" t="s" s="191">
        <v>272</v>
      </c>
      <c r="E57" s="141"/>
      <c r="F57" s="141"/>
      <c r="G57" s="141"/>
      <c r="H57" t="s" s="149">
        <v>209</v>
      </c>
      <c r="I57" s="141"/>
      <c r="J57" t="s" s="149">
        <v>209</v>
      </c>
      <c r="K57" t="s" s="149">
        <v>209</v>
      </c>
      <c r="L57" t="s" s="149">
        <v>209</v>
      </c>
      <c r="M57" t="s" s="149">
        <v>209</v>
      </c>
      <c r="N57" t="s" s="149">
        <v>209</v>
      </c>
      <c r="O57" s="141"/>
      <c r="P57" t="s" s="149">
        <v>209</v>
      </c>
      <c r="Q57" t="s" s="149">
        <v>209</v>
      </c>
      <c r="R57" s="141"/>
      <c r="S57" t="s" s="149">
        <v>209</v>
      </c>
      <c r="T57" t="s" s="149">
        <v>209</v>
      </c>
      <c r="U57" t="s" s="149">
        <v>209</v>
      </c>
      <c r="V57" s="141"/>
      <c r="W57" t="s" s="149">
        <v>209</v>
      </c>
      <c r="X57" t="s" s="149">
        <v>209</v>
      </c>
      <c r="Y57" t="s" s="149">
        <v>209</v>
      </c>
      <c r="Z57" t="s" s="149">
        <v>209</v>
      </c>
      <c r="AA57" t="s" s="149">
        <v>209</v>
      </c>
      <c r="AB57" t="s" s="149">
        <v>209</v>
      </c>
      <c r="AC57" t="s" s="149">
        <v>209</v>
      </c>
      <c r="AD57" t="s" s="149">
        <v>209</v>
      </c>
      <c r="AE57" t="s" s="149">
        <v>209</v>
      </c>
      <c r="AF57" t="s" s="149">
        <v>209</v>
      </c>
      <c r="AG57" t="s" s="149">
        <v>209</v>
      </c>
      <c r="AH57" t="s" s="149">
        <v>209</v>
      </c>
      <c r="AI57" t="s" s="149">
        <v>209</v>
      </c>
      <c r="AJ57" t="s" s="149">
        <v>209</v>
      </c>
      <c r="AK57" t="s" s="149">
        <v>209</v>
      </c>
      <c r="AL57" t="s" s="149">
        <v>209</v>
      </c>
      <c r="AM57" t="s" s="149">
        <v>209</v>
      </c>
      <c r="AN57" t="s" s="149">
        <v>209</v>
      </c>
      <c r="AO57" t="s" s="149">
        <v>209</v>
      </c>
      <c r="AP57" t="s" s="149">
        <v>209</v>
      </c>
      <c r="AQ57" t="s" s="149">
        <v>209</v>
      </c>
      <c r="AR57" t="s" s="149">
        <v>209</v>
      </c>
      <c r="AS57" t="s" s="149">
        <v>209</v>
      </c>
      <c r="AT57" t="s" s="149">
        <v>209</v>
      </c>
      <c r="AU57" t="s" s="149">
        <v>209</v>
      </c>
      <c r="AV57" t="s" s="149">
        <v>209</v>
      </c>
      <c r="AW57" t="s" s="149">
        <v>209</v>
      </c>
      <c r="AX57" s="141"/>
      <c r="AY57" t="s" s="149">
        <v>209</v>
      </c>
      <c r="AZ57" t="s" s="149">
        <v>209</v>
      </c>
      <c r="BA57" t="s" s="159">
        <v>209</v>
      </c>
      <c r="BB57" s="143"/>
      <c r="BC57" s="169">
        <f>COUNTIF(E57:BA57,"True")</f>
        <v>41</v>
      </c>
      <c r="BD57" s="144"/>
      <c r="BE57" s="144"/>
      <c r="BF57" s="104"/>
      <c r="BG57" s="10"/>
      <c r="BH57" s="10"/>
      <c r="BI57" s="10"/>
      <c r="BJ57" s="38"/>
      <c r="BK57" s="38"/>
      <c r="BL57" s="38"/>
      <c r="BM57" s="38"/>
      <c r="BN57" s="162"/>
      <c r="BO57" s="163"/>
      <c r="BP57" s="163"/>
      <c r="BQ57" s="163"/>
      <c r="BR57" s="163"/>
      <c r="BS57" s="163"/>
      <c r="BT57" s="163"/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/>
      <c r="CQ57" s="163"/>
      <c r="CR57" s="163"/>
      <c r="CS57" s="163"/>
      <c r="CT57" s="163"/>
      <c r="CU57" s="163"/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/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</row>
    <row r="58" ht="20.1" customHeight="1">
      <c r="A58" s="137"/>
      <c r="B58" t="s" s="138">
        <v>273</v>
      </c>
      <c r="C58" s="139"/>
      <c r="D58" s="190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2"/>
      <c r="BB58" s="143"/>
      <c r="BC58" s="144"/>
      <c r="BD58" s="144"/>
      <c r="BE58" s="144"/>
      <c r="BF58" s="104"/>
      <c r="BG58" s="10"/>
      <c r="BH58" s="10"/>
      <c r="BI58" s="10"/>
      <c r="BJ58" s="132"/>
      <c r="BK58" s="132"/>
      <c r="BL58" s="132"/>
      <c r="BM58" s="132"/>
      <c r="BN58" s="135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  <c r="CT58" s="136"/>
      <c r="CU58" s="136"/>
      <c r="CV58" s="136"/>
      <c r="CW58" s="136"/>
      <c r="CX58" s="136"/>
      <c r="CY58" s="136"/>
      <c r="CZ58" s="136"/>
      <c r="DA58" s="136"/>
      <c r="DB58" s="136"/>
      <c r="DC58" s="136"/>
      <c r="DD58" s="136"/>
      <c r="DE58" s="136"/>
      <c r="DF58" s="136"/>
      <c r="DG58" s="136"/>
      <c r="DH58" s="136"/>
      <c r="DI58" s="136"/>
      <c r="DJ58" s="136"/>
      <c r="DK58" s="136"/>
      <c r="DL58" s="136"/>
      <c r="DM58" s="136"/>
      <c r="DN58" s="136"/>
      <c r="DO58" s="136"/>
      <c r="DP58" s="136"/>
      <c r="DQ58" s="136"/>
      <c r="DR58" s="136"/>
      <c r="DS58" s="136"/>
    </row>
    <row r="59" ht="16" customHeight="1">
      <c r="A59" s="145"/>
      <c r="B59" s="146"/>
      <c r="C59" t="s" s="147">
        <v>105</v>
      </c>
      <c r="D59" t="s" s="191">
        <v>274</v>
      </c>
      <c r="E59" t="s" s="149">
        <v>209</v>
      </c>
      <c r="F59" t="s" s="149">
        <v>209</v>
      </c>
      <c r="G59" t="s" s="149">
        <v>209</v>
      </c>
      <c r="H59" s="141"/>
      <c r="I59" t="s" s="149">
        <v>209</v>
      </c>
      <c r="J59" s="141"/>
      <c r="K59" s="141"/>
      <c r="L59" s="141"/>
      <c r="M59" t="s" s="149">
        <v>209</v>
      </c>
      <c r="N59" s="141"/>
      <c r="O59" s="141"/>
      <c r="P59" s="141"/>
      <c r="Q59" t="s" s="149">
        <v>209</v>
      </c>
      <c r="R59" s="141"/>
      <c r="S59" s="141"/>
      <c r="T59" t="s" s="149">
        <v>209</v>
      </c>
      <c r="U59" t="s" s="149">
        <v>209</v>
      </c>
      <c r="V59" s="141"/>
      <c r="W59" t="s" s="149">
        <v>209</v>
      </c>
      <c r="X59" s="141"/>
      <c r="Y59" s="141"/>
      <c r="Z59" s="141"/>
      <c r="AA59" s="141"/>
      <c r="AB59" s="141"/>
      <c r="AC59" s="141"/>
      <c r="AD59" s="141"/>
      <c r="AE59" t="s" s="149">
        <v>209</v>
      </c>
      <c r="AF59" s="141"/>
      <c r="AG59" s="141"/>
      <c r="AH59" s="141"/>
      <c r="AI59" s="141"/>
      <c r="AJ59" s="141"/>
      <c r="AK59" t="s" s="149">
        <v>209</v>
      </c>
      <c r="AL59" t="s" s="149">
        <v>209</v>
      </c>
      <c r="AM59" s="141"/>
      <c r="AN59" s="141"/>
      <c r="AO59" s="141"/>
      <c r="AP59" s="141"/>
      <c r="AQ59" s="141"/>
      <c r="AR59" s="141"/>
      <c r="AS59" t="s" s="149">
        <v>209</v>
      </c>
      <c r="AT59" s="141"/>
      <c r="AU59" s="141"/>
      <c r="AV59" s="141"/>
      <c r="AW59" s="141"/>
      <c r="AX59" t="s" s="149">
        <v>209</v>
      </c>
      <c r="AY59" t="s" s="149">
        <v>209</v>
      </c>
      <c r="AZ59" t="s" s="149">
        <v>209</v>
      </c>
      <c r="BA59" t="s" s="159">
        <v>209</v>
      </c>
      <c r="BB59" s="143"/>
      <c r="BC59" s="169">
        <f>COUNTIF(E59:BA59,"True")</f>
        <v>17</v>
      </c>
      <c r="BD59" s="144"/>
      <c r="BE59" s="144"/>
      <c r="BF59" s="104"/>
      <c r="BG59" s="10"/>
      <c r="BH59" s="10"/>
      <c r="BI59" s="10"/>
      <c r="BJ59" s="152"/>
      <c r="BK59" s="152"/>
      <c r="BL59" s="152"/>
      <c r="BM59" s="152"/>
      <c r="BN59" s="153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54"/>
      <c r="CB59" s="154"/>
      <c r="CC59" s="154"/>
      <c r="CD59" s="154"/>
      <c r="CE59" s="154"/>
      <c r="CF59" s="154"/>
      <c r="CG59" s="154"/>
      <c r="CH59" s="154"/>
      <c r="CI59" s="154"/>
      <c r="CJ59" s="154"/>
      <c r="CK59" s="154"/>
      <c r="CL59" s="154"/>
      <c r="CM59" s="154"/>
      <c r="CN59" s="154"/>
      <c r="CO59" s="154"/>
      <c r="CP59" s="154"/>
      <c r="CQ59" s="154"/>
      <c r="CR59" s="154"/>
      <c r="CS59" s="154"/>
      <c r="CT59" s="154"/>
      <c r="CU59" s="154"/>
      <c r="CV59" s="154"/>
      <c r="CW59" s="154"/>
      <c r="CX59" s="154"/>
      <c r="CY59" s="154"/>
      <c r="CZ59" s="154"/>
      <c r="DA59" s="154"/>
      <c r="DB59" s="154"/>
      <c r="DC59" s="154"/>
      <c r="DD59" s="154"/>
      <c r="DE59" s="154"/>
      <c r="DF59" s="154"/>
      <c r="DG59" s="154"/>
      <c r="DH59" s="154"/>
      <c r="DI59" s="154"/>
      <c r="DJ59" s="154"/>
      <c r="DK59" s="154"/>
      <c r="DL59" s="154"/>
      <c r="DM59" s="154"/>
      <c r="DN59" s="154"/>
      <c r="DO59" s="154"/>
      <c r="DP59" s="154"/>
      <c r="DQ59" s="154"/>
      <c r="DR59" s="154"/>
      <c r="DS59" s="154"/>
    </row>
    <row r="60" ht="16" customHeight="1">
      <c r="A60" s="155"/>
      <c r="B60" s="156"/>
      <c r="C60" t="s" s="147">
        <v>106</v>
      </c>
      <c r="D60" t="s" s="191">
        <v>275</v>
      </c>
      <c r="E60" s="141"/>
      <c r="F60" s="141"/>
      <c r="G60" s="141"/>
      <c r="H60" s="141"/>
      <c r="I60" s="141"/>
      <c r="J60" t="s" s="149">
        <v>209</v>
      </c>
      <c r="K60" s="141"/>
      <c r="L60" t="s" s="149">
        <v>209</v>
      </c>
      <c r="M60" s="141"/>
      <c r="N60" t="s" s="149">
        <v>209</v>
      </c>
      <c r="O60" s="141"/>
      <c r="P60" t="s" s="149">
        <v>209</v>
      </c>
      <c r="Q60" s="141"/>
      <c r="R60" t="s" s="149">
        <v>209</v>
      </c>
      <c r="S60" s="141"/>
      <c r="T60" s="141"/>
      <c r="U60" s="141"/>
      <c r="V60" t="s" s="149">
        <v>209</v>
      </c>
      <c r="W60" s="141"/>
      <c r="X60" t="s" s="149">
        <v>209</v>
      </c>
      <c r="Y60" t="s" s="149">
        <v>209</v>
      </c>
      <c r="Z60" s="141"/>
      <c r="AA60" t="s" s="149">
        <v>209</v>
      </c>
      <c r="AB60" s="141"/>
      <c r="AC60" t="s" s="149">
        <v>209</v>
      </c>
      <c r="AD60" s="141"/>
      <c r="AE60" s="141"/>
      <c r="AF60" t="s" s="149">
        <v>209</v>
      </c>
      <c r="AG60" t="s" s="149">
        <v>209</v>
      </c>
      <c r="AH60" t="s" s="149">
        <v>209</v>
      </c>
      <c r="AI60" s="141"/>
      <c r="AJ60" s="141"/>
      <c r="AK60" s="141"/>
      <c r="AL60" s="141"/>
      <c r="AM60" t="s" s="149">
        <v>209</v>
      </c>
      <c r="AN60" t="s" s="149">
        <v>209</v>
      </c>
      <c r="AO60" s="141"/>
      <c r="AP60" t="s" s="149">
        <v>209</v>
      </c>
      <c r="AQ60" t="s" s="149">
        <v>209</v>
      </c>
      <c r="AR60" t="s" s="149">
        <v>209</v>
      </c>
      <c r="AS60" s="141"/>
      <c r="AT60" t="s" s="149">
        <v>209</v>
      </c>
      <c r="AU60" s="141"/>
      <c r="AV60" t="s" s="149">
        <v>209</v>
      </c>
      <c r="AW60" t="s" s="149">
        <v>209</v>
      </c>
      <c r="AX60" s="141"/>
      <c r="AY60" s="141"/>
      <c r="AZ60" s="141"/>
      <c r="BA60" s="142"/>
      <c r="BB60" s="143"/>
      <c r="BC60" s="169">
        <f>COUNTIF(E60:BA60,"True")</f>
        <v>21</v>
      </c>
      <c r="BD60" s="144"/>
      <c r="BE60" s="144"/>
      <c r="BF60" s="104"/>
      <c r="BG60" s="10"/>
      <c r="BH60" s="10"/>
      <c r="BI60" s="10"/>
      <c r="BJ60" s="10"/>
      <c r="BK60" s="10"/>
      <c r="BL60" s="10"/>
      <c r="BM60" s="10"/>
      <c r="BN60" s="157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  <c r="CT60" s="158"/>
      <c r="CU60" s="158"/>
      <c r="CV60" s="158"/>
      <c r="CW60" s="158"/>
      <c r="CX60" s="158"/>
      <c r="CY60" s="158"/>
      <c r="CZ60" s="158"/>
      <c r="DA60" s="158"/>
      <c r="DB60" s="158"/>
      <c r="DC60" s="158"/>
      <c r="DD60" s="158"/>
      <c r="DE60" s="158"/>
      <c r="DF60" s="158"/>
      <c r="DG60" s="158"/>
      <c r="DH60" s="158"/>
      <c r="DI60" s="158"/>
      <c r="DJ60" s="158"/>
      <c r="DK60" s="158"/>
      <c r="DL60" s="158"/>
      <c r="DM60" s="158"/>
      <c r="DN60" s="158"/>
      <c r="DO60" s="158"/>
      <c r="DP60" s="158"/>
      <c r="DQ60" s="158"/>
      <c r="DR60" s="158"/>
      <c r="DS60" s="158"/>
    </row>
    <row r="61" ht="28.5" customHeight="1">
      <c r="A61" s="160"/>
      <c r="B61" s="161"/>
      <c r="C61" t="s" s="147">
        <v>107</v>
      </c>
      <c r="D61" t="s" s="191">
        <v>276</v>
      </c>
      <c r="E61" s="141"/>
      <c r="F61" s="141"/>
      <c r="G61" s="141"/>
      <c r="H61" t="s" s="149">
        <v>209</v>
      </c>
      <c r="I61" s="141"/>
      <c r="J61" s="141"/>
      <c r="K61" t="s" s="149">
        <v>209</v>
      </c>
      <c r="L61" s="141"/>
      <c r="M61" s="141"/>
      <c r="N61" s="141"/>
      <c r="O61" t="s" s="149">
        <v>209</v>
      </c>
      <c r="P61" s="141"/>
      <c r="Q61" s="141"/>
      <c r="R61" s="141"/>
      <c r="S61" t="s" s="149">
        <v>209</v>
      </c>
      <c r="T61" s="141"/>
      <c r="U61" s="141"/>
      <c r="V61" s="141"/>
      <c r="W61" s="141"/>
      <c r="X61" s="141"/>
      <c r="Y61" s="141"/>
      <c r="Z61" t="s" s="149">
        <v>209</v>
      </c>
      <c r="AA61" s="141"/>
      <c r="AB61" t="s" s="149">
        <v>209</v>
      </c>
      <c r="AC61" s="141"/>
      <c r="AD61" t="s" s="149">
        <v>209</v>
      </c>
      <c r="AE61" s="141"/>
      <c r="AF61" s="141"/>
      <c r="AG61" s="141"/>
      <c r="AH61" s="141"/>
      <c r="AI61" t="s" s="149">
        <v>209</v>
      </c>
      <c r="AJ61" t="s" s="149">
        <v>209</v>
      </c>
      <c r="AK61" s="141"/>
      <c r="AL61" s="141"/>
      <c r="AM61" s="141"/>
      <c r="AN61" s="141"/>
      <c r="AO61" t="s" s="149">
        <v>209</v>
      </c>
      <c r="AP61" s="141"/>
      <c r="AQ61" s="141"/>
      <c r="AR61" s="141"/>
      <c r="AS61" s="141"/>
      <c r="AT61" s="141"/>
      <c r="AU61" t="s" s="149">
        <v>209</v>
      </c>
      <c r="AV61" s="141"/>
      <c r="AW61" s="141"/>
      <c r="AX61" s="141"/>
      <c r="AY61" s="141"/>
      <c r="AZ61" s="141"/>
      <c r="BA61" s="142"/>
      <c r="BB61" s="143"/>
      <c r="BC61" s="169">
        <f>COUNTIF(E61:BA61,"True")</f>
        <v>11</v>
      </c>
      <c r="BD61" s="144"/>
      <c r="BE61" s="144"/>
      <c r="BF61" s="104"/>
      <c r="BG61" s="10"/>
      <c r="BH61" s="10"/>
      <c r="BI61" s="10"/>
      <c r="BJ61" s="38"/>
      <c r="BK61" s="38"/>
      <c r="BL61" s="38"/>
      <c r="BM61" s="38"/>
      <c r="BN61" s="162"/>
      <c r="BO61" s="163"/>
      <c r="BP61" s="163"/>
      <c r="BQ61" s="163"/>
      <c r="BR61" s="163"/>
      <c r="BS61" s="163"/>
      <c r="BT61" s="163"/>
      <c r="BU61" s="163"/>
      <c r="BV61" s="163"/>
      <c r="BW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/>
      <c r="CK61" s="163"/>
      <c r="CL61" s="163"/>
      <c r="CM61" s="163"/>
      <c r="CN61" s="163"/>
      <c r="CO61" s="163"/>
      <c r="CP61" s="163"/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  <c r="DE61" s="163"/>
      <c r="DF61" s="163"/>
      <c r="DG61" s="163"/>
      <c r="DH61" s="163"/>
      <c r="DI61" s="163"/>
      <c r="DJ61" s="163"/>
      <c r="DK61" s="163"/>
      <c r="DL61" s="163"/>
      <c r="DM61" s="163"/>
      <c r="DN61" s="163"/>
      <c r="DO61" s="163"/>
      <c r="DP61" s="163"/>
      <c r="DQ61" s="163"/>
      <c r="DR61" s="163"/>
      <c r="DS61" s="163"/>
    </row>
    <row r="62" ht="20.1" customHeight="1">
      <c r="A62" s="137"/>
      <c r="B62" t="s" s="138">
        <v>277</v>
      </c>
      <c r="C62" s="139"/>
      <c r="D62" s="190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2"/>
      <c r="BB62" s="143"/>
      <c r="BC62" s="144"/>
      <c r="BD62" s="144"/>
      <c r="BE62" s="144"/>
      <c r="BF62" s="104"/>
      <c r="BG62" s="10"/>
      <c r="BH62" s="10"/>
      <c r="BI62" s="10"/>
      <c r="BJ62" s="132"/>
      <c r="BK62" s="132"/>
      <c r="BL62" s="132"/>
      <c r="BM62" s="132"/>
      <c r="BN62" s="135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  <c r="CT62" s="136"/>
      <c r="CU62" s="136"/>
      <c r="CV62" s="136"/>
      <c r="CW62" s="136"/>
      <c r="CX62" s="136"/>
      <c r="CY62" s="136"/>
      <c r="CZ62" s="136"/>
      <c r="DA62" s="136"/>
      <c r="DB62" s="136"/>
      <c r="DC62" s="136"/>
      <c r="DD62" s="136"/>
      <c r="DE62" s="136"/>
      <c r="DF62" s="136"/>
      <c r="DG62" s="136"/>
      <c r="DH62" s="136"/>
      <c r="DI62" s="136"/>
      <c r="DJ62" s="136"/>
      <c r="DK62" s="136"/>
      <c r="DL62" s="136"/>
      <c r="DM62" s="136"/>
      <c r="DN62" s="136"/>
      <c r="DO62" s="136"/>
      <c r="DP62" s="136"/>
      <c r="DQ62" s="136"/>
      <c r="DR62" s="136"/>
      <c r="DS62" s="136"/>
    </row>
    <row r="63" ht="16" customHeight="1">
      <c r="A63" s="145"/>
      <c r="B63" s="146"/>
      <c r="C63" t="s" s="147">
        <v>109</v>
      </c>
      <c r="D63" t="s" s="191">
        <v>278</v>
      </c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t="s" s="149">
        <v>209</v>
      </c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t="s" s="149">
        <v>209</v>
      </c>
      <c r="AR63" t="s" s="149">
        <v>209</v>
      </c>
      <c r="AS63" s="141"/>
      <c r="AT63" s="141"/>
      <c r="AU63" s="141"/>
      <c r="AV63" s="141"/>
      <c r="AW63" s="141"/>
      <c r="AX63" s="141"/>
      <c r="AY63" s="141"/>
      <c r="AZ63" s="141"/>
      <c r="BA63" s="142"/>
      <c r="BB63" s="143"/>
      <c r="BC63" s="169">
        <f>COUNTIF(E63:BA63,"True")</f>
        <v>3</v>
      </c>
      <c r="BD63" s="144"/>
      <c r="BE63" s="144"/>
      <c r="BF63" s="104"/>
      <c r="BG63" s="10"/>
      <c r="BH63" s="10"/>
      <c r="BI63" s="10"/>
      <c r="BJ63" s="152"/>
      <c r="BK63" s="152"/>
      <c r="BL63" s="152"/>
      <c r="BM63" s="152"/>
      <c r="BN63" s="153"/>
      <c r="BO63" s="154"/>
      <c r="BP63" s="154"/>
      <c r="BQ63" s="154"/>
      <c r="BR63" s="154"/>
      <c r="BS63" s="154"/>
      <c r="BT63" s="154"/>
      <c r="BU63" s="154"/>
      <c r="BV63" s="154"/>
      <c r="BW63" s="154"/>
      <c r="BX63" s="154"/>
      <c r="BY63" s="154"/>
      <c r="BZ63" s="154"/>
      <c r="CA63" s="154"/>
      <c r="CB63" s="154"/>
      <c r="CC63" s="154"/>
      <c r="CD63" s="154"/>
      <c r="CE63" s="154"/>
      <c r="CF63" s="154"/>
      <c r="CG63" s="154"/>
      <c r="CH63" s="154"/>
      <c r="CI63" s="154"/>
      <c r="CJ63" s="154"/>
      <c r="CK63" s="154"/>
      <c r="CL63" s="154"/>
      <c r="CM63" s="154"/>
      <c r="CN63" s="154"/>
      <c r="CO63" s="154"/>
      <c r="CP63" s="154"/>
      <c r="CQ63" s="154"/>
      <c r="CR63" s="154"/>
      <c r="CS63" s="154"/>
      <c r="CT63" s="154"/>
      <c r="CU63" s="154"/>
      <c r="CV63" s="154"/>
      <c r="CW63" s="154"/>
      <c r="CX63" s="154"/>
      <c r="CY63" s="154"/>
      <c r="CZ63" s="154"/>
      <c r="DA63" s="154"/>
      <c r="DB63" s="154"/>
      <c r="DC63" s="154"/>
      <c r="DD63" s="154"/>
      <c r="DE63" s="154"/>
      <c r="DF63" s="154"/>
      <c r="DG63" s="154"/>
      <c r="DH63" s="154"/>
      <c r="DI63" s="154"/>
      <c r="DJ63" s="154"/>
      <c r="DK63" s="154"/>
      <c r="DL63" s="154"/>
      <c r="DM63" s="154"/>
      <c r="DN63" s="154"/>
      <c r="DO63" s="154"/>
      <c r="DP63" s="154"/>
      <c r="DQ63" s="154"/>
      <c r="DR63" s="154"/>
      <c r="DS63" s="154"/>
    </row>
    <row r="64" ht="28.5" customHeight="1">
      <c r="A64" s="155"/>
      <c r="B64" s="156"/>
      <c r="C64" t="s" s="147">
        <v>113</v>
      </c>
      <c r="D64" t="s" s="191">
        <v>279</v>
      </c>
      <c r="E64" s="141"/>
      <c r="F64" t="s" s="149">
        <v>209</v>
      </c>
      <c r="G64" s="141"/>
      <c r="H64" s="141"/>
      <c r="I64" t="s" s="149">
        <v>209</v>
      </c>
      <c r="J64" s="141"/>
      <c r="K64" s="141"/>
      <c r="L64" s="141"/>
      <c r="M64" s="141"/>
      <c r="N64" s="141"/>
      <c r="O64" s="141"/>
      <c r="P64" s="141"/>
      <c r="Q64" s="141"/>
      <c r="R64" t="s" s="149">
        <v>209</v>
      </c>
      <c r="S64" t="s" s="149">
        <v>209</v>
      </c>
      <c r="T64" t="s" s="149">
        <v>209</v>
      </c>
      <c r="U64" t="s" s="149">
        <v>209</v>
      </c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t="s" s="149">
        <v>209</v>
      </c>
      <c r="AH64" s="141"/>
      <c r="AI64" s="141"/>
      <c r="AJ64" s="141"/>
      <c r="AK64" t="s" s="149">
        <v>209</v>
      </c>
      <c r="AL64" s="141"/>
      <c r="AM64" s="141"/>
      <c r="AN64" s="141"/>
      <c r="AO64" s="141"/>
      <c r="AP64" s="141"/>
      <c r="AQ64" s="141"/>
      <c r="AR64" s="141"/>
      <c r="AS64" t="s" s="149">
        <v>209</v>
      </c>
      <c r="AT64" s="141"/>
      <c r="AU64" s="141"/>
      <c r="AV64" s="141"/>
      <c r="AW64" s="141"/>
      <c r="AX64" t="s" s="149">
        <v>209</v>
      </c>
      <c r="AY64" s="141"/>
      <c r="AZ64" s="141"/>
      <c r="BA64" t="s" s="159">
        <v>209</v>
      </c>
      <c r="BB64" s="143"/>
      <c r="BC64" s="169">
        <f>COUNTIF(E64:BA64,"True")</f>
        <v>11</v>
      </c>
      <c r="BD64" s="144"/>
      <c r="BE64" s="144"/>
      <c r="BF64" s="104"/>
      <c r="BG64" s="10"/>
      <c r="BH64" s="10"/>
      <c r="BI64" s="10"/>
      <c r="BJ64" s="10"/>
      <c r="BK64" s="10"/>
      <c r="BL64" s="10"/>
      <c r="BM64" s="10"/>
      <c r="BN64" s="157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158"/>
      <c r="CE64" s="158"/>
      <c r="CF64" s="158"/>
      <c r="CG64" s="158"/>
      <c r="CH64" s="158"/>
      <c r="CI64" s="158"/>
      <c r="CJ64" s="158"/>
      <c r="CK64" s="158"/>
      <c r="CL64" s="158"/>
      <c r="CM64" s="158"/>
      <c r="CN64" s="158"/>
      <c r="CO64" s="158"/>
      <c r="CP64" s="158"/>
      <c r="CQ64" s="158"/>
      <c r="CR64" s="158"/>
      <c r="CS64" s="158"/>
      <c r="CT64" s="158"/>
      <c r="CU64" s="158"/>
      <c r="CV64" s="158"/>
      <c r="CW64" s="158"/>
      <c r="CX64" s="158"/>
      <c r="CY64" s="158"/>
      <c r="CZ64" s="158"/>
      <c r="DA64" s="158"/>
      <c r="DB64" s="158"/>
      <c r="DC64" s="158"/>
      <c r="DD64" s="158"/>
      <c r="DE64" s="158"/>
      <c r="DF64" s="158"/>
      <c r="DG64" s="158"/>
      <c r="DH64" s="158"/>
      <c r="DI64" s="158"/>
      <c r="DJ64" s="158"/>
      <c r="DK64" s="158"/>
      <c r="DL64" s="158"/>
      <c r="DM64" s="158"/>
      <c r="DN64" s="158"/>
      <c r="DO64" s="158"/>
      <c r="DP64" s="158"/>
      <c r="DQ64" s="158"/>
      <c r="DR64" s="158"/>
      <c r="DS64" s="158"/>
    </row>
    <row r="65" ht="42.75" customHeight="1">
      <c r="A65" s="155"/>
      <c r="B65" s="156"/>
      <c r="C65" t="s" s="147">
        <v>115</v>
      </c>
      <c r="D65" t="s" s="191">
        <v>280</v>
      </c>
      <c r="E65" s="141"/>
      <c r="F65" s="141"/>
      <c r="G65" s="141"/>
      <c r="H65" s="141"/>
      <c r="I65" s="141"/>
      <c r="J65" s="141"/>
      <c r="K65" s="141"/>
      <c r="L65" s="141"/>
      <c r="M65" t="s" s="149">
        <v>209</v>
      </c>
      <c r="N65" t="s" s="149">
        <v>209</v>
      </c>
      <c r="O65" s="141"/>
      <c r="P65" t="s" s="149">
        <v>209</v>
      </c>
      <c r="Q65" t="s" s="149">
        <v>209</v>
      </c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t="s" s="149">
        <v>209</v>
      </c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t="s" s="149">
        <v>209</v>
      </c>
      <c r="BA65" s="142"/>
      <c r="BB65" s="143"/>
      <c r="BC65" s="169">
        <f>COUNTIF(E65:BA65,"True")</f>
        <v>6</v>
      </c>
      <c r="BD65" s="144"/>
      <c r="BE65" s="144"/>
      <c r="BF65" s="104"/>
      <c r="BG65" s="10"/>
      <c r="BH65" s="10"/>
      <c r="BI65" s="10"/>
      <c r="BJ65" s="10"/>
      <c r="BK65" s="10"/>
      <c r="BL65" s="10"/>
      <c r="BM65" s="10"/>
      <c r="BN65" s="157"/>
      <c r="BO65" s="158"/>
      <c r="BP65" s="158"/>
      <c r="BQ65" s="158"/>
      <c r="BR65" s="158"/>
      <c r="BS65" s="158"/>
      <c r="BT65" s="158"/>
      <c r="BU65" s="158"/>
      <c r="BV65" s="158"/>
      <c r="BW65" s="158"/>
      <c r="BX65" s="158"/>
      <c r="BY65" s="158"/>
      <c r="BZ65" s="158"/>
      <c r="CA65" s="158"/>
      <c r="CB65" s="158"/>
      <c r="CC65" s="158"/>
      <c r="CD65" s="158"/>
      <c r="CE65" s="158"/>
      <c r="CF65" s="158"/>
      <c r="CG65" s="158"/>
      <c r="CH65" s="158"/>
      <c r="CI65" s="158"/>
      <c r="CJ65" s="158"/>
      <c r="CK65" s="158"/>
      <c r="CL65" s="158"/>
      <c r="CM65" s="158"/>
      <c r="CN65" s="158"/>
      <c r="CO65" s="158"/>
      <c r="CP65" s="158"/>
      <c r="CQ65" s="158"/>
      <c r="CR65" s="158"/>
      <c r="CS65" s="158"/>
      <c r="CT65" s="158"/>
      <c r="CU65" s="158"/>
      <c r="CV65" s="158"/>
      <c r="CW65" s="158"/>
      <c r="CX65" s="158"/>
      <c r="CY65" s="158"/>
      <c r="CZ65" s="158"/>
      <c r="DA65" s="158"/>
      <c r="DB65" s="158"/>
      <c r="DC65" s="158"/>
      <c r="DD65" s="158"/>
      <c r="DE65" s="158"/>
      <c r="DF65" s="158"/>
      <c r="DG65" s="158"/>
      <c r="DH65" s="158"/>
      <c r="DI65" s="158"/>
      <c r="DJ65" s="158"/>
      <c r="DK65" s="158"/>
      <c r="DL65" s="158"/>
      <c r="DM65" s="158"/>
      <c r="DN65" s="158"/>
      <c r="DO65" s="158"/>
      <c r="DP65" s="158"/>
      <c r="DQ65" s="158"/>
      <c r="DR65" s="158"/>
      <c r="DS65" s="158"/>
    </row>
    <row r="66" ht="42.75" customHeight="1">
      <c r="A66" s="155"/>
      <c r="B66" s="156"/>
      <c r="C66" t="s" s="147">
        <v>110</v>
      </c>
      <c r="D66" t="s" s="191">
        <v>281</v>
      </c>
      <c r="E66" t="s" s="149">
        <v>209</v>
      </c>
      <c r="F66" s="141"/>
      <c r="G66" s="141"/>
      <c r="H66" s="141"/>
      <c r="I66" s="141"/>
      <c r="J66" t="s" s="149">
        <v>209</v>
      </c>
      <c r="K66" s="141"/>
      <c r="L66" t="s" s="149">
        <v>209</v>
      </c>
      <c r="M66" s="141"/>
      <c r="N66" s="141"/>
      <c r="O66" t="s" s="149">
        <v>209</v>
      </c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t="s" s="149">
        <v>209</v>
      </c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2"/>
      <c r="BB66" s="143"/>
      <c r="BC66" s="169">
        <f>COUNTIF(E66:BA66,"True")</f>
        <v>5</v>
      </c>
      <c r="BD66" s="144"/>
      <c r="BE66" s="144"/>
      <c r="BF66" s="104"/>
      <c r="BG66" s="10"/>
      <c r="BH66" s="10"/>
      <c r="BI66" s="10"/>
      <c r="BJ66" s="10"/>
      <c r="BK66" s="10"/>
      <c r="BL66" s="10"/>
      <c r="BM66" s="10"/>
      <c r="BN66" s="157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  <c r="CD66" s="158"/>
      <c r="CE66" s="158"/>
      <c r="CF66" s="158"/>
      <c r="CG66" s="158"/>
      <c r="CH66" s="158"/>
      <c r="CI66" s="158"/>
      <c r="CJ66" s="158"/>
      <c r="CK66" s="158"/>
      <c r="CL66" s="158"/>
      <c r="CM66" s="158"/>
      <c r="CN66" s="158"/>
      <c r="CO66" s="158"/>
      <c r="CP66" s="158"/>
      <c r="CQ66" s="158"/>
      <c r="CR66" s="158"/>
      <c r="CS66" s="158"/>
      <c r="CT66" s="158"/>
      <c r="CU66" s="158"/>
      <c r="CV66" s="158"/>
      <c r="CW66" s="158"/>
      <c r="CX66" s="158"/>
      <c r="CY66" s="158"/>
      <c r="CZ66" s="158"/>
      <c r="DA66" s="158"/>
      <c r="DB66" s="158"/>
      <c r="DC66" s="158"/>
      <c r="DD66" s="158"/>
      <c r="DE66" s="158"/>
      <c r="DF66" s="158"/>
      <c r="DG66" s="158"/>
      <c r="DH66" s="158"/>
      <c r="DI66" s="158"/>
      <c r="DJ66" s="158"/>
      <c r="DK66" s="158"/>
      <c r="DL66" s="158"/>
      <c r="DM66" s="158"/>
      <c r="DN66" s="158"/>
      <c r="DO66" s="158"/>
      <c r="DP66" s="158"/>
      <c r="DQ66" s="158"/>
      <c r="DR66" s="158"/>
      <c r="DS66" s="158"/>
    </row>
    <row r="67" ht="28.5" customHeight="1">
      <c r="A67" s="155"/>
      <c r="B67" s="156"/>
      <c r="C67" t="s" s="147">
        <v>116</v>
      </c>
      <c r="D67" t="s" s="191">
        <v>282</v>
      </c>
      <c r="E67" s="141"/>
      <c r="F67" s="141"/>
      <c r="G67" t="s" s="149">
        <v>209</v>
      </c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t="s" s="149">
        <v>209</v>
      </c>
      <c r="W67" s="141"/>
      <c r="X67" s="141"/>
      <c r="Y67" s="141"/>
      <c r="Z67" s="141"/>
      <c r="AA67" s="141"/>
      <c r="AB67" s="141"/>
      <c r="AC67" s="141"/>
      <c r="AD67" s="141"/>
      <c r="AE67" t="s" s="149">
        <v>209</v>
      </c>
      <c r="AF67" s="141"/>
      <c r="AG67" s="141"/>
      <c r="AH67" t="s" s="149">
        <v>209</v>
      </c>
      <c r="AI67" s="141"/>
      <c r="AJ67" s="141"/>
      <c r="AK67" s="141"/>
      <c r="AL67" s="141"/>
      <c r="AM67" t="s" s="149">
        <v>209</v>
      </c>
      <c r="AN67" s="141"/>
      <c r="AO67" t="s" s="149">
        <v>209</v>
      </c>
      <c r="AP67" t="s" s="149">
        <v>209</v>
      </c>
      <c r="AQ67" s="141"/>
      <c r="AR67" s="141"/>
      <c r="AS67" s="141"/>
      <c r="AT67" s="141"/>
      <c r="AU67" t="s" s="149">
        <v>209</v>
      </c>
      <c r="AV67" s="141"/>
      <c r="AW67" s="141"/>
      <c r="AX67" s="141"/>
      <c r="AY67" s="141"/>
      <c r="AZ67" s="141"/>
      <c r="BA67" s="142"/>
      <c r="BB67" s="143"/>
      <c r="BC67" s="169">
        <f>COUNTIF(E67:BA67,"True")</f>
        <v>8</v>
      </c>
      <c r="BD67" s="144"/>
      <c r="BE67" s="144"/>
      <c r="BF67" s="104"/>
      <c r="BG67" s="10"/>
      <c r="BH67" s="10"/>
      <c r="BI67" s="10"/>
      <c r="BJ67" s="10"/>
      <c r="BK67" s="10"/>
      <c r="BL67" s="10"/>
      <c r="BM67" s="10"/>
      <c r="BN67" s="157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  <c r="CD67" s="158"/>
      <c r="CE67" s="158"/>
      <c r="CF67" s="158"/>
      <c r="CG67" s="158"/>
      <c r="CH67" s="158"/>
      <c r="CI67" s="158"/>
      <c r="CJ67" s="158"/>
      <c r="CK67" s="158"/>
      <c r="CL67" s="158"/>
      <c r="CM67" s="158"/>
      <c r="CN67" s="158"/>
      <c r="CO67" s="158"/>
      <c r="CP67" s="158"/>
      <c r="CQ67" s="158"/>
      <c r="CR67" s="158"/>
      <c r="CS67" s="158"/>
      <c r="CT67" s="158"/>
      <c r="CU67" s="158"/>
      <c r="CV67" s="158"/>
      <c r="CW67" s="158"/>
      <c r="CX67" s="158"/>
      <c r="CY67" s="158"/>
      <c r="CZ67" s="158"/>
      <c r="DA67" s="158"/>
      <c r="DB67" s="158"/>
      <c r="DC67" s="158"/>
      <c r="DD67" s="158"/>
      <c r="DE67" s="158"/>
      <c r="DF67" s="158"/>
      <c r="DG67" s="158"/>
      <c r="DH67" s="158"/>
      <c r="DI67" s="158"/>
      <c r="DJ67" s="158"/>
      <c r="DK67" s="158"/>
      <c r="DL67" s="158"/>
      <c r="DM67" s="158"/>
      <c r="DN67" s="158"/>
      <c r="DO67" s="158"/>
      <c r="DP67" s="158"/>
      <c r="DQ67" s="158"/>
      <c r="DR67" s="158"/>
      <c r="DS67" s="158"/>
    </row>
    <row r="68" ht="28.5" customHeight="1">
      <c r="A68" s="155"/>
      <c r="B68" s="156"/>
      <c r="C68" t="s" s="147">
        <v>112</v>
      </c>
      <c r="D68" t="s" s="191">
        <v>283</v>
      </c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t="s" s="149">
        <v>209</v>
      </c>
      <c r="AU68" s="141"/>
      <c r="AV68" t="s" s="149">
        <v>209</v>
      </c>
      <c r="AW68" s="141"/>
      <c r="AX68" s="141"/>
      <c r="AY68" t="s" s="149">
        <v>209</v>
      </c>
      <c r="AZ68" s="141"/>
      <c r="BA68" s="142"/>
      <c r="BB68" s="143"/>
      <c r="BC68" s="169">
        <f>COUNTIF(E68:BA68,"True")</f>
        <v>3</v>
      </c>
      <c r="BD68" s="144"/>
      <c r="BE68" s="144"/>
      <c r="BF68" s="104"/>
      <c r="BG68" s="10"/>
      <c r="BH68" s="10"/>
      <c r="BI68" s="10"/>
      <c r="BJ68" s="10"/>
      <c r="BK68" s="10"/>
      <c r="BL68" s="10"/>
      <c r="BM68" s="10"/>
      <c r="BN68" s="157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  <c r="CD68" s="158"/>
      <c r="CE68" s="158"/>
      <c r="CF68" s="158"/>
      <c r="CG68" s="158"/>
      <c r="CH68" s="158"/>
      <c r="CI68" s="158"/>
      <c r="CJ68" s="158"/>
      <c r="CK68" s="158"/>
      <c r="CL68" s="158"/>
      <c r="CM68" s="158"/>
      <c r="CN68" s="158"/>
      <c r="CO68" s="158"/>
      <c r="CP68" s="158"/>
      <c r="CQ68" s="158"/>
      <c r="CR68" s="158"/>
      <c r="CS68" s="158"/>
      <c r="CT68" s="158"/>
      <c r="CU68" s="158"/>
      <c r="CV68" s="158"/>
      <c r="CW68" s="158"/>
      <c r="CX68" s="158"/>
      <c r="CY68" s="158"/>
      <c r="CZ68" s="158"/>
      <c r="DA68" s="158"/>
      <c r="DB68" s="158"/>
      <c r="DC68" s="158"/>
      <c r="DD68" s="158"/>
      <c r="DE68" s="158"/>
      <c r="DF68" s="158"/>
      <c r="DG68" s="158"/>
      <c r="DH68" s="158"/>
      <c r="DI68" s="158"/>
      <c r="DJ68" s="158"/>
      <c r="DK68" s="158"/>
      <c r="DL68" s="158"/>
      <c r="DM68" s="158"/>
      <c r="DN68" s="158"/>
      <c r="DO68" s="158"/>
      <c r="DP68" s="158"/>
      <c r="DQ68" s="158"/>
      <c r="DR68" s="158"/>
      <c r="DS68" s="158"/>
    </row>
    <row r="69" ht="28.5" customHeight="1">
      <c r="A69" s="155"/>
      <c r="B69" s="156"/>
      <c r="C69" t="s" s="147">
        <v>111</v>
      </c>
      <c r="D69" t="s" s="191">
        <v>284</v>
      </c>
      <c r="E69" s="141"/>
      <c r="F69" s="141"/>
      <c r="G69" s="141"/>
      <c r="H69" s="141"/>
      <c r="I69" s="141"/>
      <c r="J69" s="141"/>
      <c r="K69" t="s" s="149">
        <v>209</v>
      </c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t="s" s="149">
        <v>209</v>
      </c>
      <c r="Y69" s="141"/>
      <c r="Z69" t="s" s="149">
        <v>209</v>
      </c>
      <c r="AA69" t="s" s="149">
        <v>209</v>
      </c>
      <c r="AB69" s="141"/>
      <c r="AC69" s="141"/>
      <c r="AD69" s="141"/>
      <c r="AE69" s="141"/>
      <c r="AF69" s="141"/>
      <c r="AG69" s="141"/>
      <c r="AH69" s="141"/>
      <c r="AI69" s="141"/>
      <c r="AJ69" t="s" s="149">
        <v>209</v>
      </c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t="s" s="149">
        <v>209</v>
      </c>
      <c r="AX69" s="141"/>
      <c r="AY69" s="141"/>
      <c r="AZ69" s="141"/>
      <c r="BA69" s="142"/>
      <c r="BB69" s="143"/>
      <c r="BC69" s="169">
        <f>COUNTIF(E69:BA69,"True")</f>
        <v>6</v>
      </c>
      <c r="BD69" s="144"/>
      <c r="BE69" s="144"/>
      <c r="BF69" s="104"/>
      <c r="BG69" s="10"/>
      <c r="BH69" s="10"/>
      <c r="BI69" s="10"/>
      <c r="BJ69" s="10"/>
      <c r="BK69" s="10"/>
      <c r="BL69" s="10"/>
      <c r="BM69" s="10"/>
      <c r="BN69" s="157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  <c r="CD69" s="158"/>
      <c r="CE69" s="158"/>
      <c r="CF69" s="158"/>
      <c r="CG69" s="158"/>
      <c r="CH69" s="158"/>
      <c r="CI69" s="158"/>
      <c r="CJ69" s="158"/>
      <c r="CK69" s="158"/>
      <c r="CL69" s="158"/>
      <c r="CM69" s="158"/>
      <c r="CN69" s="158"/>
      <c r="CO69" s="158"/>
      <c r="CP69" s="158"/>
      <c r="CQ69" s="158"/>
      <c r="CR69" s="158"/>
      <c r="CS69" s="158"/>
      <c r="CT69" s="158"/>
      <c r="CU69" s="158"/>
      <c r="CV69" s="158"/>
      <c r="CW69" s="158"/>
      <c r="CX69" s="158"/>
      <c r="CY69" s="158"/>
      <c r="CZ69" s="158"/>
      <c r="DA69" s="158"/>
      <c r="DB69" s="158"/>
      <c r="DC69" s="158"/>
      <c r="DD69" s="158"/>
      <c r="DE69" s="158"/>
      <c r="DF69" s="158"/>
      <c r="DG69" s="158"/>
      <c r="DH69" s="158"/>
      <c r="DI69" s="158"/>
      <c r="DJ69" s="158"/>
      <c r="DK69" s="158"/>
      <c r="DL69" s="158"/>
      <c r="DM69" s="158"/>
      <c r="DN69" s="158"/>
      <c r="DO69" s="158"/>
      <c r="DP69" s="158"/>
      <c r="DQ69" s="158"/>
      <c r="DR69" s="158"/>
      <c r="DS69" s="158"/>
    </row>
    <row r="70" ht="28.5" customHeight="1">
      <c r="A70" s="160"/>
      <c r="B70" s="161"/>
      <c r="C70" t="s" s="147">
        <v>114</v>
      </c>
      <c r="D70" t="s" s="193">
        <v>285</v>
      </c>
      <c r="E70" s="187"/>
      <c r="F70" s="141"/>
      <c r="G70" s="141"/>
      <c r="H70" t="s" s="149">
        <v>209</v>
      </c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t="s" s="149">
        <v>209</v>
      </c>
      <c r="X70" s="141"/>
      <c r="Y70" t="s" s="149">
        <v>209</v>
      </c>
      <c r="Z70" s="141"/>
      <c r="AA70" s="141"/>
      <c r="AB70" t="s" s="149">
        <v>209</v>
      </c>
      <c r="AC70" t="s" s="149">
        <v>209</v>
      </c>
      <c r="AD70" t="s" s="149">
        <v>209</v>
      </c>
      <c r="AE70" s="141"/>
      <c r="AF70" s="141"/>
      <c r="AG70" s="141"/>
      <c r="AH70" s="141"/>
      <c r="AI70" t="s" s="149">
        <v>209</v>
      </c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2"/>
      <c r="BB70" s="143"/>
      <c r="BC70" s="169">
        <f>COUNTIF(E70:BA70,"True")</f>
        <v>7</v>
      </c>
      <c r="BD70" s="144"/>
      <c r="BE70" s="144"/>
      <c r="BF70" s="104"/>
      <c r="BG70" s="10"/>
      <c r="BH70" s="10"/>
      <c r="BI70" s="10"/>
      <c r="BJ70" s="38"/>
      <c r="BK70" s="38"/>
      <c r="BL70" s="38"/>
      <c r="BM70" s="38"/>
      <c r="BN70" s="162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/>
      <c r="CO70" s="163"/>
      <c r="CP70" s="163"/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</row>
    <row r="71" ht="20.1" customHeight="1">
      <c r="A71" t="s" s="130">
        <v>286</v>
      </c>
      <c r="B71" s="131"/>
      <c r="C71" s="132"/>
      <c r="D71" s="194"/>
      <c r="E71" s="187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2"/>
      <c r="BB71" s="143"/>
      <c r="BC71" s="144"/>
      <c r="BD71" s="144"/>
      <c r="BE71" s="144"/>
      <c r="BF71" s="104"/>
      <c r="BG71" s="10"/>
      <c r="BH71" s="10"/>
      <c r="BI71" s="10"/>
      <c r="BJ71" s="132"/>
      <c r="BK71" s="132"/>
      <c r="BL71" s="132"/>
      <c r="BM71" s="132"/>
      <c r="BN71" s="135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  <c r="CT71" s="136"/>
      <c r="CU71" s="136"/>
      <c r="CV71" s="136"/>
      <c r="CW71" s="136"/>
      <c r="CX71" s="136"/>
      <c r="CY71" s="136"/>
      <c r="CZ71" s="136"/>
      <c r="DA71" s="136"/>
      <c r="DB71" s="136"/>
      <c r="DC71" s="136"/>
      <c r="DD71" s="136"/>
      <c r="DE71" s="136"/>
      <c r="DF71" s="136"/>
      <c r="DG71" s="136"/>
      <c r="DH71" s="136"/>
      <c r="DI71" s="136"/>
      <c r="DJ71" s="136"/>
      <c r="DK71" s="136"/>
      <c r="DL71" s="136"/>
      <c r="DM71" s="136"/>
      <c r="DN71" s="136"/>
      <c r="DO71" s="136"/>
      <c r="DP71" s="136"/>
      <c r="DQ71" s="136"/>
      <c r="DR71" s="136"/>
      <c r="DS71" s="136"/>
    </row>
    <row r="72" ht="20.1" customHeight="1">
      <c r="A72" s="137"/>
      <c r="B72" t="s" s="138">
        <v>287</v>
      </c>
      <c r="C72" s="139"/>
      <c r="D72" s="195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2"/>
      <c r="BB72" s="143"/>
      <c r="BC72" s="144"/>
      <c r="BD72" s="144"/>
      <c r="BE72" s="144"/>
      <c r="BF72" s="104"/>
      <c r="BG72" s="10"/>
      <c r="BH72" s="10"/>
      <c r="BI72" s="10"/>
      <c r="BJ72" s="132"/>
      <c r="BK72" s="132"/>
      <c r="BL72" s="132"/>
      <c r="BM72" s="132"/>
      <c r="BN72" s="135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  <c r="CT72" s="136"/>
      <c r="CU72" s="136"/>
      <c r="CV72" s="136"/>
      <c r="CW72" s="136"/>
      <c r="CX72" s="136"/>
      <c r="CY72" s="136"/>
      <c r="CZ72" s="136"/>
      <c r="DA72" s="136"/>
      <c r="DB72" s="136"/>
      <c r="DC72" s="136"/>
      <c r="DD72" s="136"/>
      <c r="DE72" s="136"/>
      <c r="DF72" s="136"/>
      <c r="DG72" s="136"/>
      <c r="DH72" s="136"/>
      <c r="DI72" s="136"/>
      <c r="DJ72" s="136"/>
      <c r="DK72" s="136"/>
      <c r="DL72" s="136"/>
      <c r="DM72" s="136"/>
      <c r="DN72" s="136"/>
      <c r="DO72" s="136"/>
      <c r="DP72" s="136"/>
      <c r="DQ72" s="136"/>
      <c r="DR72" s="136"/>
      <c r="DS72" s="136"/>
    </row>
    <row r="73" ht="28.5" customHeight="1">
      <c r="A73" s="145"/>
      <c r="B73" s="146"/>
      <c r="C73" t="s" s="147">
        <v>118</v>
      </c>
      <c r="D73" t="s" s="196">
        <v>288</v>
      </c>
      <c r="E73" t="s" s="149">
        <v>209</v>
      </c>
      <c r="F73" t="s" s="149">
        <v>209</v>
      </c>
      <c r="G73" t="s" s="149">
        <v>209</v>
      </c>
      <c r="H73" s="141"/>
      <c r="I73" s="141"/>
      <c r="J73" t="s" s="149">
        <v>209</v>
      </c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t="s" s="149">
        <v>209</v>
      </c>
      <c r="AX73" s="141"/>
      <c r="AY73" s="141"/>
      <c r="AZ73" s="141"/>
      <c r="BA73" s="142"/>
      <c r="BB73" s="143"/>
      <c r="BC73" s="169">
        <f>COUNTIF(E73:BA73,"True")</f>
        <v>5</v>
      </c>
      <c r="BD73" s="144"/>
      <c r="BE73" s="144"/>
      <c r="BF73" s="104"/>
      <c r="BG73" s="10"/>
      <c r="BH73" s="10"/>
      <c r="BI73" s="10"/>
      <c r="BJ73" s="152"/>
      <c r="BK73" s="152"/>
      <c r="BL73" s="152"/>
      <c r="BM73" s="152"/>
      <c r="BN73" s="153"/>
      <c r="BO73" s="154"/>
      <c r="BP73" s="154"/>
      <c r="BQ73" s="154"/>
      <c r="BR73" s="154"/>
      <c r="BS73" s="154"/>
      <c r="BT73" s="154"/>
      <c r="BU73" s="154"/>
      <c r="BV73" s="154"/>
      <c r="BW73" s="154"/>
      <c r="BX73" s="154"/>
      <c r="BY73" s="154"/>
      <c r="BZ73" s="154"/>
      <c r="CA73" s="154"/>
      <c r="CB73" s="154"/>
      <c r="CC73" s="154"/>
      <c r="CD73" s="154"/>
      <c r="CE73" s="154"/>
      <c r="CF73" s="154"/>
      <c r="CG73" s="154"/>
      <c r="CH73" s="154"/>
      <c r="CI73" s="154"/>
      <c r="CJ73" s="154"/>
      <c r="CK73" s="154"/>
      <c r="CL73" s="154"/>
      <c r="CM73" s="154"/>
      <c r="CN73" s="154"/>
      <c r="CO73" s="154"/>
      <c r="CP73" s="154"/>
      <c r="CQ73" s="154"/>
      <c r="CR73" s="154"/>
      <c r="CS73" s="154"/>
      <c r="CT73" s="154"/>
      <c r="CU73" s="154"/>
      <c r="CV73" s="154"/>
      <c r="CW73" s="154"/>
      <c r="CX73" s="154"/>
      <c r="CY73" s="154"/>
      <c r="CZ73" s="154"/>
      <c r="DA73" s="154"/>
      <c r="DB73" s="154"/>
      <c r="DC73" s="154"/>
      <c r="DD73" s="154"/>
      <c r="DE73" s="154"/>
      <c r="DF73" s="154"/>
      <c r="DG73" s="154"/>
      <c r="DH73" s="154"/>
      <c r="DI73" s="154"/>
      <c r="DJ73" s="154"/>
      <c r="DK73" s="154"/>
      <c r="DL73" s="154"/>
      <c r="DM73" s="154"/>
      <c r="DN73" s="154"/>
      <c r="DO73" s="154"/>
      <c r="DP73" s="154"/>
      <c r="DQ73" s="154"/>
      <c r="DR73" s="154"/>
      <c r="DS73" s="154"/>
    </row>
    <row r="74" ht="42.75" customHeight="1">
      <c r="A74" s="155"/>
      <c r="B74" s="156"/>
      <c r="C74" t="s" s="147">
        <v>147</v>
      </c>
      <c r="D74" t="s" s="196">
        <v>289</v>
      </c>
      <c r="E74" s="141"/>
      <c r="F74" s="141"/>
      <c r="G74" s="141"/>
      <c r="H74" s="141"/>
      <c r="I74" t="s" s="149">
        <v>209</v>
      </c>
      <c r="J74" s="141"/>
      <c r="K74" t="s" s="149">
        <v>209</v>
      </c>
      <c r="L74" t="s" s="149">
        <v>209</v>
      </c>
      <c r="M74" s="141"/>
      <c r="N74" s="141"/>
      <c r="O74" t="s" s="149">
        <v>209</v>
      </c>
      <c r="P74" s="141"/>
      <c r="Q74" s="141"/>
      <c r="R74" s="141"/>
      <c r="S74" t="s" s="149">
        <v>209</v>
      </c>
      <c r="T74" s="141"/>
      <c r="U74" s="141"/>
      <c r="V74" s="141"/>
      <c r="W74" t="s" s="149">
        <v>209</v>
      </c>
      <c r="X74" t="s" s="149">
        <v>209</v>
      </c>
      <c r="Y74" s="141"/>
      <c r="Z74" t="s" s="149">
        <v>209</v>
      </c>
      <c r="AA74" t="s" s="149">
        <v>209</v>
      </c>
      <c r="AB74" t="s" s="149">
        <v>209</v>
      </c>
      <c r="AC74" t="s" s="149">
        <v>209</v>
      </c>
      <c r="AD74" t="s" s="149">
        <v>209</v>
      </c>
      <c r="AE74" t="s" s="149">
        <v>209</v>
      </c>
      <c r="AF74" t="s" s="149">
        <v>209</v>
      </c>
      <c r="AG74" s="141"/>
      <c r="AH74" t="s" s="149">
        <v>209</v>
      </c>
      <c r="AI74" t="s" s="149">
        <v>209</v>
      </c>
      <c r="AJ74" t="s" s="149">
        <v>209</v>
      </c>
      <c r="AK74" t="s" s="149">
        <v>209</v>
      </c>
      <c r="AL74" t="s" s="149">
        <v>209</v>
      </c>
      <c r="AM74" s="141"/>
      <c r="AN74" t="s" s="149">
        <v>209</v>
      </c>
      <c r="AO74" t="s" s="149">
        <v>209</v>
      </c>
      <c r="AP74" t="s" s="149">
        <v>209</v>
      </c>
      <c r="AQ74" s="141"/>
      <c r="AR74" s="141"/>
      <c r="AS74" s="141"/>
      <c r="AT74" s="141"/>
      <c r="AU74" t="s" s="149">
        <v>209</v>
      </c>
      <c r="AV74" t="s" s="149">
        <v>209</v>
      </c>
      <c r="AW74" s="141"/>
      <c r="AX74" t="s" s="149">
        <v>209</v>
      </c>
      <c r="AY74" s="141"/>
      <c r="AZ74" s="141"/>
      <c r="BA74" t="s" s="159">
        <v>209</v>
      </c>
      <c r="BB74" s="143"/>
      <c r="BC74" s="169">
        <f>COUNTIF(E74:BA74,"True")</f>
        <v>26</v>
      </c>
      <c r="BD74" s="144"/>
      <c r="BE74" s="144"/>
      <c r="BF74" s="104"/>
      <c r="BG74" s="10"/>
      <c r="BH74" s="10"/>
      <c r="BI74" s="10"/>
      <c r="BJ74" s="10"/>
      <c r="BK74" s="10"/>
      <c r="BL74" s="10"/>
      <c r="BM74" s="10"/>
      <c r="BN74" s="157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  <c r="CT74" s="158"/>
      <c r="CU74" s="158"/>
      <c r="CV74" s="158"/>
      <c r="CW74" s="158"/>
      <c r="CX74" s="158"/>
      <c r="CY74" s="158"/>
      <c r="CZ74" s="158"/>
      <c r="DA74" s="158"/>
      <c r="DB74" s="158"/>
      <c r="DC74" s="158"/>
      <c r="DD74" s="158"/>
      <c r="DE74" s="158"/>
      <c r="DF74" s="158"/>
      <c r="DG74" s="158"/>
      <c r="DH74" s="158"/>
      <c r="DI74" s="158"/>
      <c r="DJ74" s="158"/>
      <c r="DK74" s="158"/>
      <c r="DL74" s="158"/>
      <c r="DM74" s="158"/>
      <c r="DN74" s="158"/>
      <c r="DO74" s="158"/>
      <c r="DP74" s="158"/>
      <c r="DQ74" s="158"/>
      <c r="DR74" s="158"/>
      <c r="DS74" s="158"/>
    </row>
    <row r="75" ht="28.5" customHeight="1">
      <c r="A75" s="160"/>
      <c r="B75" s="161"/>
      <c r="C75" t="s" s="147">
        <v>120</v>
      </c>
      <c r="D75" t="s" s="196">
        <v>290</v>
      </c>
      <c r="E75" s="141"/>
      <c r="F75" s="141"/>
      <c r="G75" s="141"/>
      <c r="H75" t="s" s="149">
        <v>209</v>
      </c>
      <c r="I75" s="141"/>
      <c r="J75" s="141"/>
      <c r="K75" s="141"/>
      <c r="L75" s="141"/>
      <c r="M75" t="s" s="149">
        <v>209</v>
      </c>
      <c r="N75" t="s" s="149">
        <v>209</v>
      </c>
      <c r="O75" s="141"/>
      <c r="P75" t="s" s="149">
        <v>209</v>
      </c>
      <c r="Q75" t="s" s="149">
        <v>209</v>
      </c>
      <c r="R75" t="s" s="149">
        <v>209</v>
      </c>
      <c r="S75" s="141"/>
      <c r="T75" t="s" s="149">
        <v>209</v>
      </c>
      <c r="U75" t="s" s="149">
        <v>209</v>
      </c>
      <c r="V75" t="s" s="149">
        <v>209</v>
      </c>
      <c r="W75" s="141"/>
      <c r="X75" s="141"/>
      <c r="Y75" t="s" s="149">
        <v>209</v>
      </c>
      <c r="Z75" s="141"/>
      <c r="AA75" s="141"/>
      <c r="AB75" s="141"/>
      <c r="AC75" s="141"/>
      <c r="AD75" s="141"/>
      <c r="AE75" s="141"/>
      <c r="AF75" s="141"/>
      <c r="AG75" t="s" s="149">
        <v>209</v>
      </c>
      <c r="AH75" s="141"/>
      <c r="AI75" s="141"/>
      <c r="AJ75" s="141"/>
      <c r="AK75" s="141"/>
      <c r="AL75" s="141"/>
      <c r="AM75" t="s" s="149">
        <v>209</v>
      </c>
      <c r="AN75" s="141"/>
      <c r="AO75" s="141"/>
      <c r="AP75" s="141"/>
      <c r="AQ75" t="s" s="149">
        <v>209</v>
      </c>
      <c r="AR75" t="s" s="149">
        <v>209</v>
      </c>
      <c r="AS75" t="s" s="149">
        <v>209</v>
      </c>
      <c r="AT75" t="s" s="149">
        <v>209</v>
      </c>
      <c r="AU75" s="141"/>
      <c r="AV75" s="141"/>
      <c r="AW75" s="141"/>
      <c r="AX75" s="141"/>
      <c r="AY75" t="s" s="149">
        <v>209</v>
      </c>
      <c r="AZ75" t="s" s="149">
        <v>209</v>
      </c>
      <c r="BA75" s="142"/>
      <c r="BB75" s="143"/>
      <c r="BC75" s="169">
        <f>COUNTIF(E75:BA75,"True")</f>
        <v>18</v>
      </c>
      <c r="BD75" s="144"/>
      <c r="BE75" s="144"/>
      <c r="BF75" s="104"/>
      <c r="BG75" s="10"/>
      <c r="BH75" s="10"/>
      <c r="BI75" s="10"/>
      <c r="BJ75" s="38"/>
      <c r="BK75" s="38"/>
      <c r="BL75" s="38"/>
      <c r="BM75" s="38"/>
      <c r="BN75" s="162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  <c r="DE75" s="163"/>
      <c r="DF75" s="163"/>
      <c r="DG75" s="163"/>
      <c r="DH75" s="163"/>
      <c r="DI75" s="163"/>
      <c r="DJ75" s="163"/>
      <c r="DK75" s="163"/>
      <c r="DL75" s="163"/>
      <c r="DM75" s="163"/>
      <c r="DN75" s="163"/>
      <c r="DO75" s="163"/>
      <c r="DP75" s="163"/>
      <c r="DQ75" s="163"/>
      <c r="DR75" s="163"/>
      <c r="DS75" s="163"/>
    </row>
    <row r="76" ht="20.1" customHeight="1">
      <c r="A76" s="145"/>
      <c r="B76" t="s" s="197">
        <v>291</v>
      </c>
      <c r="C76" s="139"/>
      <c r="D76" s="195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2"/>
      <c r="BB76" s="183"/>
      <c r="BC76" s="144"/>
      <c r="BD76" t="s" s="165">
        <v>292</v>
      </c>
      <c r="BE76" t="s" s="165">
        <v>293</v>
      </c>
      <c r="BF76" s="104"/>
      <c r="BG76" s="10"/>
      <c r="BH76" s="10"/>
      <c r="BI76" s="10"/>
      <c r="BJ76" s="132"/>
      <c r="BK76" s="132"/>
      <c r="BL76" s="132"/>
      <c r="BM76" s="132"/>
      <c r="BN76" s="135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  <c r="CT76" s="136"/>
      <c r="CU76" s="136"/>
      <c r="CV76" s="136"/>
      <c r="CW76" s="136"/>
      <c r="CX76" s="136"/>
      <c r="CY76" s="136"/>
      <c r="CZ76" s="136"/>
      <c r="DA76" s="136"/>
      <c r="DB76" s="136"/>
      <c r="DC76" s="136"/>
      <c r="DD76" s="136"/>
      <c r="DE76" s="136"/>
      <c r="DF76" s="136"/>
      <c r="DG76" s="136"/>
      <c r="DH76" s="136"/>
      <c r="DI76" s="136"/>
      <c r="DJ76" s="136"/>
      <c r="DK76" s="136"/>
      <c r="DL76" s="136"/>
      <c r="DM76" s="136"/>
      <c r="DN76" s="136"/>
      <c r="DO76" s="136"/>
      <c r="DP76" s="136"/>
      <c r="DQ76" s="136"/>
      <c r="DR76" s="136"/>
      <c r="DS76" s="136"/>
    </row>
    <row r="77" ht="14.25" customHeight="1">
      <c r="A77" s="198"/>
      <c r="B77" s="10"/>
      <c r="C77" t="s" s="147">
        <v>294</v>
      </c>
      <c r="D77" t="s" s="199">
        <v>295</v>
      </c>
      <c r="E77" s="167">
        <v>10</v>
      </c>
      <c r="F77" s="167">
        <v>23</v>
      </c>
      <c r="G77" s="167">
        <v>37</v>
      </c>
      <c r="H77" s="167">
        <v>25</v>
      </c>
      <c r="I77" s="167">
        <v>35</v>
      </c>
      <c r="J77" s="167">
        <v>16</v>
      </c>
      <c r="K77" s="167">
        <v>24</v>
      </c>
      <c r="L77" s="167">
        <v>20</v>
      </c>
      <c r="M77" s="167">
        <v>11</v>
      </c>
      <c r="N77" s="167">
        <v>68</v>
      </c>
      <c r="O77" s="167">
        <v>35</v>
      </c>
      <c r="P77" s="167">
        <v>68</v>
      </c>
      <c r="Q77" s="167">
        <v>26</v>
      </c>
      <c r="R77" s="167">
        <v>27</v>
      </c>
      <c r="S77" s="167">
        <v>20</v>
      </c>
      <c r="T77" s="167">
        <v>42</v>
      </c>
      <c r="U77" s="167">
        <v>15</v>
      </c>
      <c r="V77" s="167">
        <v>20</v>
      </c>
      <c r="W77" s="167">
        <v>10</v>
      </c>
      <c r="X77" s="167">
        <v>28</v>
      </c>
      <c r="Y77" s="167">
        <v>5</v>
      </c>
      <c r="Z77" s="167">
        <v>26</v>
      </c>
      <c r="AA77" s="167">
        <v>18</v>
      </c>
      <c r="AB77" s="167">
        <v>20</v>
      </c>
      <c r="AC77" s="167">
        <v>22</v>
      </c>
      <c r="AD77" s="167">
        <v>12</v>
      </c>
      <c r="AE77" s="167">
        <v>27</v>
      </c>
      <c r="AF77" s="167">
        <v>31</v>
      </c>
      <c r="AG77" s="167">
        <v>11</v>
      </c>
      <c r="AH77" s="167">
        <v>17</v>
      </c>
      <c r="AI77" s="167">
        <v>6</v>
      </c>
      <c r="AJ77" s="167">
        <v>89</v>
      </c>
      <c r="AK77" s="167">
        <v>7</v>
      </c>
      <c r="AL77" s="167">
        <v>35</v>
      </c>
      <c r="AM77" s="167">
        <v>44</v>
      </c>
      <c r="AN77" s="167">
        <v>23</v>
      </c>
      <c r="AO77" s="167">
        <v>25</v>
      </c>
      <c r="AP77" s="167">
        <v>27</v>
      </c>
      <c r="AQ77" s="167">
        <v>65</v>
      </c>
      <c r="AR77" s="167">
        <v>60</v>
      </c>
      <c r="AS77" s="167">
        <v>19</v>
      </c>
      <c r="AT77" s="167">
        <v>21</v>
      </c>
      <c r="AU77" s="167">
        <v>20</v>
      </c>
      <c r="AV77" s="167">
        <v>15</v>
      </c>
      <c r="AW77" s="167">
        <v>12</v>
      </c>
      <c r="AX77" s="167">
        <v>29</v>
      </c>
      <c r="AY77" s="167">
        <v>26</v>
      </c>
      <c r="AZ77" s="167">
        <v>75</v>
      </c>
      <c r="BA77" s="168">
        <v>12</v>
      </c>
      <c r="BB77" s="183"/>
      <c r="BC77" s="144"/>
      <c r="BD77" s="169">
        <f>MIN(E77:BA77)</f>
        <v>5</v>
      </c>
      <c r="BE77" s="169">
        <f>MAX(E77:BA77)</f>
        <v>89</v>
      </c>
      <c r="BF77" s="104"/>
      <c r="BG77" s="10"/>
      <c r="BH77" s="10"/>
      <c r="BI77" s="10"/>
      <c r="BJ77" s="152"/>
      <c r="BK77" s="152"/>
      <c r="BL77" s="152"/>
      <c r="BM77" s="152"/>
      <c r="BN77" s="153"/>
      <c r="BO77" s="154"/>
      <c r="BP77" s="154"/>
      <c r="BQ77" s="154"/>
      <c r="BR77" s="154"/>
      <c r="BS77" s="154"/>
      <c r="BT77" s="154"/>
      <c r="BU77" s="154"/>
      <c r="BV77" s="154"/>
      <c r="BW77" s="154"/>
      <c r="BX77" s="154"/>
      <c r="BY77" s="154"/>
      <c r="BZ77" s="154"/>
      <c r="CA77" s="154"/>
      <c r="CB77" s="154"/>
      <c r="CC77" s="154"/>
      <c r="CD77" s="154"/>
      <c r="CE77" s="154"/>
      <c r="CF77" s="154"/>
      <c r="CG77" s="154"/>
      <c r="CH77" s="154"/>
      <c r="CI77" s="154"/>
      <c r="CJ77" s="154"/>
      <c r="CK77" s="154"/>
      <c r="CL77" s="154"/>
      <c r="CM77" s="154"/>
      <c r="CN77" s="154"/>
      <c r="CO77" s="154"/>
      <c r="CP77" s="154"/>
      <c r="CQ77" s="154"/>
      <c r="CR77" s="154"/>
      <c r="CS77" s="154"/>
      <c r="CT77" s="154"/>
      <c r="CU77" s="154"/>
      <c r="CV77" s="154"/>
      <c r="CW77" s="154"/>
      <c r="CX77" s="154"/>
      <c r="CY77" s="154"/>
      <c r="CZ77" s="154"/>
      <c r="DA77" s="154"/>
      <c r="DB77" s="154"/>
      <c r="DC77" s="154"/>
      <c r="DD77" s="154"/>
      <c r="DE77" s="154"/>
      <c r="DF77" s="154"/>
      <c r="DG77" s="154"/>
      <c r="DH77" s="154"/>
      <c r="DI77" s="154"/>
      <c r="DJ77" s="154"/>
      <c r="DK77" s="154"/>
      <c r="DL77" s="154"/>
      <c r="DM77" s="154"/>
      <c r="DN77" s="154"/>
      <c r="DO77" s="154"/>
      <c r="DP77" s="154"/>
      <c r="DQ77" s="154"/>
      <c r="DR77" s="154"/>
      <c r="DS77" s="154"/>
    </row>
    <row r="78" ht="20.1" customHeight="1">
      <c r="A78" s="155"/>
      <c r="B78" s="156"/>
      <c r="C78" t="s" s="147">
        <v>123</v>
      </c>
      <c r="D78" t="s" s="196">
        <v>296</v>
      </c>
      <c r="E78" t="s" s="149">
        <f>IF(E77&lt;=10,"True","")</f>
        <v>209</v>
      </c>
      <c r="F78" t="s" s="149">
        <f>IF(F77&lt;=10,"True","")</f>
      </c>
      <c r="G78" t="s" s="149">
        <f>IF(G77&lt;=10,"True","")</f>
      </c>
      <c r="H78" t="s" s="149">
        <f>IF(H77&lt;=10,"True","")</f>
      </c>
      <c r="I78" t="s" s="149">
        <f>IF(I77&lt;=10,"True","")</f>
      </c>
      <c r="J78" t="s" s="149">
        <f>IF(J77&lt;=10,"True","")</f>
      </c>
      <c r="K78" t="s" s="149">
        <f>IF(K77&lt;=10,"True","")</f>
      </c>
      <c r="L78" t="s" s="149">
        <f>IF(L77&lt;=10,"True","")</f>
      </c>
      <c r="M78" t="s" s="149">
        <f>IF(M77&lt;=10,"True","")</f>
      </c>
      <c r="N78" t="s" s="149">
        <f>IF(N77&lt;=10,"True","")</f>
      </c>
      <c r="O78" t="s" s="149">
        <f>IF(O77&lt;=10,"True","")</f>
      </c>
      <c r="P78" t="s" s="149">
        <f>IF(P77&lt;=10,"True","")</f>
      </c>
      <c r="Q78" t="s" s="149">
        <f>IF(Q77&lt;=10,"True","")</f>
      </c>
      <c r="R78" t="s" s="149">
        <f>IF(R77&lt;=10,"True","")</f>
      </c>
      <c r="S78" t="s" s="149">
        <f>IF(S77&lt;=10,"True","")</f>
      </c>
      <c r="T78" t="s" s="149">
        <f>IF(T77&lt;=10,"True","")</f>
      </c>
      <c r="U78" t="s" s="149">
        <f>IF(U77&lt;=10,"True","")</f>
      </c>
      <c r="V78" t="s" s="149">
        <f>IF(V77&lt;=10,"True","")</f>
      </c>
      <c r="W78" t="s" s="149">
        <f>IF(W77&lt;=10,"True","")</f>
        <v>209</v>
      </c>
      <c r="X78" t="s" s="149">
        <f>IF(X75&lt;=10,"True","")</f>
        <v>209</v>
      </c>
      <c r="Y78" t="s" s="149">
        <f>IF(Y77&lt;=10,"True","")</f>
        <v>209</v>
      </c>
      <c r="Z78" t="s" s="149">
        <f>IF(Z77&lt;=10,"True","")</f>
      </c>
      <c r="AA78" t="s" s="149">
        <f>IF(AA77&lt;=10,"True","")</f>
      </c>
      <c r="AB78" t="s" s="149">
        <f>IF(AB77&lt;=10,"True","")</f>
      </c>
      <c r="AC78" t="s" s="149">
        <f>IF(AC77&lt;=10,"True","")</f>
      </c>
      <c r="AD78" t="s" s="149">
        <f>IF(AD77&lt;=10,"True","")</f>
      </c>
      <c r="AE78" t="s" s="149">
        <f>IF(AE77&lt;=10,"True","")</f>
      </c>
      <c r="AF78" t="s" s="149">
        <f>IF(AF77&lt;=10,"True","")</f>
      </c>
      <c r="AG78" t="s" s="149">
        <f>IF(AG77&lt;=10,"True","")</f>
      </c>
      <c r="AH78" t="s" s="149">
        <f>IF(AH77&lt;=10,"True","")</f>
      </c>
      <c r="AI78" t="s" s="149">
        <f>IF(AI77&lt;=10,"True","")</f>
        <v>209</v>
      </c>
      <c r="AJ78" t="s" s="149">
        <f>IF(AJ77&lt;=10,"True","")</f>
      </c>
      <c r="AK78" t="s" s="149">
        <f>IF(AK77&lt;=10,"True","")</f>
        <v>209</v>
      </c>
      <c r="AL78" t="s" s="149">
        <f>IF(AL77&lt;=10,"True","")</f>
      </c>
      <c r="AM78" t="s" s="149">
        <f>IF(AM77&lt;=10,"True","")</f>
      </c>
      <c r="AN78" t="s" s="149">
        <f>IF(AN77&lt;=10,"True","")</f>
      </c>
      <c r="AO78" t="s" s="149">
        <f>IF(AO77&lt;=10,"True","")</f>
      </c>
      <c r="AP78" t="s" s="149">
        <f>IF(AP77&lt;=10,"True","")</f>
      </c>
      <c r="AQ78" t="s" s="149">
        <f>IF(AQ77&lt;=10,"True","")</f>
      </c>
      <c r="AR78" t="s" s="149">
        <f>IF(AR77&lt;=10,"True","")</f>
      </c>
      <c r="AS78" t="s" s="149">
        <f>IF(AS77&lt;=10,"True","")</f>
      </c>
      <c r="AT78" t="s" s="149">
        <f>IF(AT77&lt;=10,"True","")</f>
      </c>
      <c r="AU78" t="s" s="149">
        <f>IF(AU77&lt;=10,"True","")</f>
      </c>
      <c r="AV78" t="s" s="149">
        <f>IF(AV77&lt;=10,"True","")</f>
      </c>
      <c r="AW78" t="s" s="149">
        <f>IF(AW77&lt;=10,"True","")</f>
      </c>
      <c r="AX78" t="s" s="149">
        <f>IF(AX77&lt;=10,"True","")</f>
      </c>
      <c r="AY78" t="s" s="149">
        <f>IF(AY77&lt;=10,"True","")</f>
      </c>
      <c r="AZ78" t="s" s="149">
        <f>IF(AZ77&lt;=10,"True","")</f>
      </c>
      <c r="BA78" t="s" s="159">
        <f>IF(BA77&lt;=10,"True","")</f>
      </c>
      <c r="BB78" s="10"/>
      <c r="BC78" s="151">
        <f>COUNTIF(E78:BA78,"True")</f>
        <v>6</v>
      </c>
      <c r="BD78" s="144"/>
      <c r="BE78" s="144"/>
      <c r="BF78" s="104"/>
      <c r="BG78" s="10"/>
      <c r="BH78" s="10"/>
      <c r="BI78" s="10"/>
      <c r="BJ78" s="10"/>
      <c r="BK78" s="10"/>
      <c r="BL78" s="10"/>
      <c r="BM78" s="10"/>
      <c r="BN78" s="157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158"/>
      <c r="DM78" s="158"/>
      <c r="DN78" s="158"/>
      <c r="DO78" s="158"/>
      <c r="DP78" s="158"/>
      <c r="DQ78" s="158"/>
      <c r="DR78" s="158"/>
      <c r="DS78" s="158"/>
    </row>
    <row r="79" ht="20.1" customHeight="1">
      <c r="A79" s="155"/>
      <c r="B79" s="156"/>
      <c r="C79" t="s" s="147">
        <v>125</v>
      </c>
      <c r="D79" t="s" s="196">
        <v>297</v>
      </c>
      <c r="E79" t="s" s="149">
        <f>IF(AND(E77&gt;10,E77&lt;=30),"True","")</f>
      </c>
      <c r="F79" t="s" s="149">
        <f>IF(AND(F77&gt;10,F77&lt;=30),"True","")</f>
        <v>209</v>
      </c>
      <c r="G79" t="s" s="149">
        <f>IF(AND(G77&gt;10,G77&lt;=30),"True","")</f>
      </c>
      <c r="H79" t="s" s="149">
        <f>IF(AND(H77&gt;10,H77&lt;=30),"True","")</f>
        <v>209</v>
      </c>
      <c r="I79" t="s" s="149">
        <f>IF(AND(I77&gt;10,I77&lt;=30),"True","")</f>
      </c>
      <c r="J79" t="s" s="149">
        <f>IF(AND(J77&gt;10,J77&lt;=30),"True","")</f>
        <v>209</v>
      </c>
      <c r="K79" t="s" s="149">
        <f>IF(AND(K77&gt;10,K77&lt;=30),"True","")</f>
        <v>209</v>
      </c>
      <c r="L79" t="s" s="149">
        <f>IF(AND(L77&gt;10,L77&lt;=30),"True","")</f>
        <v>209</v>
      </c>
      <c r="M79" t="s" s="149">
        <f>IF(AND(M77&gt;10,M77&lt;=30),"True","")</f>
        <v>209</v>
      </c>
      <c r="N79" t="s" s="149">
        <f>IF(AND(N77&gt;10,N77&lt;=30),"True","")</f>
      </c>
      <c r="O79" t="s" s="149">
        <f>IF(AND(O77&gt;10,O77&lt;=30),"True","")</f>
      </c>
      <c r="P79" t="s" s="149">
        <f>IF(AND(P77&gt;10,P77&lt;=30),"True","")</f>
      </c>
      <c r="Q79" t="s" s="149">
        <f>IF(AND(Q77&gt;10,Q77&lt;=30),"True","")</f>
        <v>209</v>
      </c>
      <c r="R79" t="s" s="149">
        <f>IF(AND(R77&gt;10,R77&lt;=30),"True","")</f>
        <v>209</v>
      </c>
      <c r="S79" t="s" s="149">
        <f>IF(AND(S77&gt;10,S77&lt;=30),"True","")</f>
        <v>209</v>
      </c>
      <c r="T79" t="s" s="149">
        <f>IF(AND(T77&gt;10,T77&lt;=30),"True","")</f>
      </c>
      <c r="U79" t="s" s="149">
        <f>IF(AND(U77&gt;10,U77&lt;=30),"True","")</f>
        <v>209</v>
      </c>
      <c r="V79" t="s" s="149">
        <f>IF(AND(V77&gt;10,V77&lt;=30),"True","")</f>
        <v>209</v>
      </c>
      <c r="W79" t="s" s="149">
        <f>IF(AND(W77&gt;10,W77&lt;=30),"True","")</f>
      </c>
      <c r="X79" t="s" s="149">
        <f>IF(AND(X75&gt;10,X75&lt;=30),"True","")</f>
      </c>
      <c r="Y79" t="s" s="149">
        <f>IF(AND(Y77&gt;10,Y77&lt;=30),"True","")</f>
      </c>
      <c r="Z79" t="s" s="149">
        <f>IF(AND(Z77&gt;10,Z77&lt;=30),"True","")</f>
        <v>209</v>
      </c>
      <c r="AA79" t="s" s="149">
        <f>IF(AND(AA77&gt;10,AA77&lt;=30),"True","")</f>
        <v>209</v>
      </c>
      <c r="AB79" t="s" s="149">
        <f>IF(AND(AB77&gt;10,AB77&lt;=30),"True","")</f>
        <v>209</v>
      </c>
      <c r="AC79" t="s" s="149">
        <f>IF(AND(AC77&gt;10,AC77&lt;=30),"True","")</f>
        <v>209</v>
      </c>
      <c r="AD79" t="s" s="149">
        <f>IF(AND(AD77&gt;10,AD77&lt;=30),"True","")</f>
        <v>209</v>
      </c>
      <c r="AE79" t="s" s="149">
        <f>IF(AND(AE77&gt;10,AE77&lt;=30),"True","")</f>
        <v>209</v>
      </c>
      <c r="AF79" t="s" s="149">
        <f>IF(AND(AF77&gt;10,AF77&lt;=30),"True","")</f>
      </c>
      <c r="AG79" t="s" s="149">
        <f>IF(AND(AG77&gt;10,AG77&lt;=30),"True","")</f>
        <v>209</v>
      </c>
      <c r="AH79" t="s" s="149">
        <f>IF(AND(AH77&gt;10,AH77&lt;=30),"True","")</f>
        <v>209</v>
      </c>
      <c r="AI79" t="s" s="149">
        <f>IF(AND(AI77&gt;10,AI77&lt;=30),"True","")</f>
      </c>
      <c r="AJ79" t="s" s="149">
        <f>IF(AND(AJ77&gt;10,AJ77&lt;=30),"True","")</f>
      </c>
      <c r="AK79" t="s" s="149">
        <f>IF(AND(AK77&gt;10,AK77&lt;=30),"True","")</f>
      </c>
      <c r="AL79" t="s" s="149">
        <f>IF(AND(AL77&gt;10,AL77&lt;=30),"True","")</f>
      </c>
      <c r="AM79" t="s" s="149">
        <f>IF(AND(AM77&gt;10,AM77&lt;=30),"True","")</f>
      </c>
      <c r="AN79" t="s" s="149">
        <f>IF(AND(AN77&gt;10,AN77&lt;=30),"True","")</f>
        <v>209</v>
      </c>
      <c r="AO79" t="s" s="149">
        <f>IF(AND(AO77&gt;10,AO77&lt;=30),"True","")</f>
        <v>209</v>
      </c>
      <c r="AP79" t="s" s="149">
        <f>IF(AND(AP77&gt;10,AP77&lt;=30),"True","")</f>
        <v>209</v>
      </c>
      <c r="AQ79" t="s" s="149">
        <f>IF(AND(AQ77&gt;10,AQ77&lt;=30),"True","")</f>
      </c>
      <c r="AR79" t="s" s="149">
        <f>IF(AND(AR77&gt;10,AR77&lt;=30),"True","")</f>
      </c>
      <c r="AS79" t="s" s="149">
        <f>IF(AND(AS77&gt;10,AS77&lt;=30),"True","")</f>
        <v>209</v>
      </c>
      <c r="AT79" t="s" s="149">
        <f>IF(AND(AT77&gt;10,AT77&lt;=30),"True","")</f>
        <v>209</v>
      </c>
      <c r="AU79" t="s" s="149">
        <f>IF(AND(AU77&gt;10,AU77&lt;=30),"True","")</f>
        <v>209</v>
      </c>
      <c r="AV79" t="s" s="149">
        <f>IF(AND(AV77&gt;10,AV77&lt;=30),"True","")</f>
        <v>209</v>
      </c>
      <c r="AW79" t="s" s="149">
        <f>IF(AND(AW77&gt;10,AW77&lt;=30),"True","")</f>
        <v>209</v>
      </c>
      <c r="AX79" t="s" s="149">
        <f>IF(AND(AX77&gt;10,AX77&lt;=30),"True","")</f>
        <v>209</v>
      </c>
      <c r="AY79" t="s" s="149">
        <f>IF(AND(AY77&gt;10,AY77&lt;=30),"True","")</f>
        <v>209</v>
      </c>
      <c r="AZ79" t="s" s="149">
        <f>IF(AND(AZ77&gt;10,AZ77&lt;=30),"True","")</f>
      </c>
      <c r="BA79" t="s" s="159">
        <f>IF(AND(BA77&gt;10,BA77&lt;=30),"True","")</f>
        <v>209</v>
      </c>
      <c r="BB79" s="10"/>
      <c r="BC79" s="151">
        <f>COUNTIF(E79:BA79,"True")</f>
        <v>30</v>
      </c>
      <c r="BD79" s="144"/>
      <c r="BE79" s="144"/>
      <c r="BF79" s="104"/>
      <c r="BG79" s="10"/>
      <c r="BH79" s="10"/>
      <c r="BI79" s="10"/>
      <c r="BJ79" s="10"/>
      <c r="BK79" s="10"/>
      <c r="BL79" s="10"/>
      <c r="BM79" s="10"/>
      <c r="BN79" s="157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  <c r="CT79" s="158"/>
      <c r="CU79" s="158"/>
      <c r="CV79" s="158"/>
      <c r="CW79" s="158"/>
      <c r="CX79" s="158"/>
      <c r="CY79" s="158"/>
      <c r="CZ79" s="158"/>
      <c r="DA79" s="158"/>
      <c r="DB79" s="158"/>
      <c r="DC79" s="158"/>
      <c r="DD79" s="158"/>
      <c r="DE79" s="158"/>
      <c r="DF79" s="158"/>
      <c r="DG79" s="158"/>
      <c r="DH79" s="158"/>
      <c r="DI79" s="158"/>
      <c r="DJ79" s="158"/>
      <c r="DK79" s="158"/>
      <c r="DL79" s="158"/>
      <c r="DM79" s="158"/>
      <c r="DN79" s="158"/>
      <c r="DO79" s="158"/>
      <c r="DP79" s="158"/>
      <c r="DQ79" s="158"/>
      <c r="DR79" s="158"/>
      <c r="DS79" s="158"/>
    </row>
    <row r="80" ht="20.1" customHeight="1">
      <c r="A80" s="155"/>
      <c r="B80" s="156"/>
      <c r="C80" t="s" s="147">
        <v>124</v>
      </c>
      <c r="D80" t="s" s="196">
        <v>298</v>
      </c>
      <c r="E80" t="s" s="149">
        <f>IF(AND(E77&gt;30,E77&lt;=60),"True","")</f>
      </c>
      <c r="F80" t="s" s="149">
        <f>IF(AND(F77&gt;30,F77&lt;=60),"True","")</f>
      </c>
      <c r="G80" t="s" s="149">
        <f>IF(AND(G77&gt;30,G77&lt;=60),"True","")</f>
        <v>209</v>
      </c>
      <c r="H80" t="s" s="149">
        <f>IF(AND(H77&gt;30,H77&lt;=60),"True","")</f>
      </c>
      <c r="I80" t="s" s="149">
        <f>IF(AND(I77&gt;30,I77&lt;=60),"True","")</f>
        <v>209</v>
      </c>
      <c r="J80" t="s" s="149">
        <f>IF(AND(J77&gt;30,J77&lt;=60),"True","")</f>
      </c>
      <c r="K80" t="s" s="149">
        <f>IF(AND(K77&gt;30,K77&lt;=60),"True","")</f>
      </c>
      <c r="L80" t="s" s="149">
        <f>IF(AND(L77&gt;30,L77&lt;=60),"True","")</f>
      </c>
      <c r="M80" t="s" s="149">
        <f>IF(AND(M77&gt;30,M77&lt;=60),"True","")</f>
      </c>
      <c r="N80" t="s" s="149">
        <f>IF(AND(N77&gt;30,N77&lt;=60),"True","")</f>
      </c>
      <c r="O80" t="s" s="149">
        <f>IF(AND(O77&gt;30,O77&lt;=60),"True","")</f>
        <v>209</v>
      </c>
      <c r="P80" t="s" s="149">
        <f>IF(AND(P77&gt;30,P77&lt;=60),"True","")</f>
      </c>
      <c r="Q80" t="s" s="149">
        <f>IF(AND(Q77&gt;30,Q77&lt;=60),"True","")</f>
      </c>
      <c r="R80" t="s" s="149">
        <f>IF(AND(R77&gt;30,R77&lt;=60),"True","")</f>
      </c>
      <c r="S80" t="s" s="149">
        <f>IF(AND(S77&gt;30,S77&lt;=60),"True","")</f>
      </c>
      <c r="T80" t="s" s="149">
        <f>IF(AND(T77&gt;30,T77&lt;=60),"True","")</f>
        <v>209</v>
      </c>
      <c r="U80" t="s" s="149">
        <f>IF(AND(U77&gt;30,U77&lt;=60),"True","")</f>
      </c>
      <c r="V80" t="s" s="149">
        <f>IF(AND(V77&gt;30,V77&lt;=60),"True","")</f>
      </c>
      <c r="W80" t="s" s="149">
        <f>IF(AND(W77&gt;30,W77&lt;=60),"True","")</f>
      </c>
      <c r="X80" t="s" s="149">
        <f>IF(AND(X75&gt;30,X75&lt;=60),"True","")</f>
      </c>
      <c r="Y80" t="s" s="149">
        <f>IF(AND(Y77&gt;30,Y77&lt;=60),"True","")</f>
      </c>
      <c r="Z80" t="s" s="149">
        <f>IF(AND(Z77&gt;30,Z77&lt;=60),"True","")</f>
      </c>
      <c r="AA80" t="s" s="149">
        <f>IF(AND(AA77&gt;30,AA77&lt;=60),"True","")</f>
      </c>
      <c r="AB80" t="s" s="149">
        <f>IF(AND(AB77&gt;30,AB77&lt;=60),"True","")</f>
      </c>
      <c r="AC80" t="s" s="149">
        <f>IF(AND(AC77&gt;30,AC77&lt;=60),"True","")</f>
      </c>
      <c r="AD80" t="s" s="149">
        <f>IF(AND(AD77&gt;30,AD77&lt;=60),"True","")</f>
      </c>
      <c r="AE80" t="s" s="149">
        <f>IF(AND(AE77&gt;30,AE77&lt;=60),"True","")</f>
      </c>
      <c r="AF80" t="s" s="149">
        <f>IF(AND(AF77&gt;30,AF77&lt;=60),"True","")</f>
        <v>209</v>
      </c>
      <c r="AG80" t="s" s="149">
        <f>IF(AND(AG77&gt;30,AG77&lt;=60),"True","")</f>
      </c>
      <c r="AH80" t="s" s="149">
        <f>IF(AND(AH77&gt;30,AH77&lt;=60),"True","")</f>
      </c>
      <c r="AI80" t="s" s="149">
        <f>IF(AND(AI77&gt;30,AI77&lt;=60),"True","")</f>
      </c>
      <c r="AJ80" t="s" s="149">
        <f>IF(AND(AJ77&gt;30,AJ77&lt;=60),"True","")</f>
      </c>
      <c r="AK80" t="s" s="149">
        <f>IF(AND(AK77&gt;30,AK77&lt;=60),"True","")</f>
      </c>
      <c r="AL80" t="s" s="149">
        <f>IF(AND(AL77&gt;30,AL77&lt;=60),"True","")</f>
        <v>209</v>
      </c>
      <c r="AM80" t="s" s="149">
        <f>IF(AND(AM77&gt;30,AM77&lt;=60),"True","")</f>
        <v>209</v>
      </c>
      <c r="AN80" t="s" s="149">
        <f>IF(AND(AN77&gt;30,AN77&lt;=60),"True","")</f>
      </c>
      <c r="AO80" t="s" s="149">
        <f>IF(AND(AO77&gt;30,AO77&lt;=60),"True","")</f>
      </c>
      <c r="AP80" t="s" s="149">
        <f>IF(AND(AP77&gt;30,AP77&lt;=60),"True","")</f>
      </c>
      <c r="AQ80" t="s" s="149">
        <f>IF(AND(AQ77&gt;30,AQ77&lt;=60),"True","")</f>
      </c>
      <c r="AR80" t="s" s="149">
        <f>IF(AND(AR77&gt;30,AR77&lt;=60),"True","")</f>
        <v>209</v>
      </c>
      <c r="AS80" t="s" s="149">
        <f>IF(AND(AS77&gt;30,AS77&lt;=60),"True","")</f>
      </c>
      <c r="AT80" t="s" s="149">
        <f>IF(AND(AT77&gt;30,AT77&lt;=60),"True","")</f>
      </c>
      <c r="AU80" t="s" s="149">
        <f>IF(AND(AU77&gt;30,AU77&lt;=60),"True","")</f>
      </c>
      <c r="AV80" t="s" s="149">
        <f>IF(AND(AV77&gt;30,AV77&lt;=60),"True","")</f>
      </c>
      <c r="AW80" t="s" s="149">
        <f>IF(AND(AW77&gt;30,AW77&lt;=60),"True","")</f>
      </c>
      <c r="AX80" t="s" s="149">
        <f>IF(AND(AX77&gt;30,AX77&lt;=60),"True","")</f>
      </c>
      <c r="AY80" t="s" s="149">
        <f>IF(AND(AY77&gt;30,AY77&lt;=60),"True","")</f>
      </c>
      <c r="AZ80" t="s" s="149">
        <f>IF(AND(AZ77&gt;30,AZ77&lt;=60),"True","")</f>
      </c>
      <c r="BA80" t="s" s="159">
        <f>IF(AND(BA77&gt;30,BA77&lt;=60),"True","")</f>
      </c>
      <c r="BB80" s="10"/>
      <c r="BC80" s="151">
        <f>COUNTIF(E80:BA80,"True")</f>
        <v>8</v>
      </c>
      <c r="BD80" s="144"/>
      <c r="BE80" s="144"/>
      <c r="BF80" s="104"/>
      <c r="BG80" s="10"/>
      <c r="BH80" s="10"/>
      <c r="BI80" s="10"/>
      <c r="BJ80" s="10"/>
      <c r="BK80" s="10"/>
      <c r="BL80" s="10"/>
      <c r="BM80" s="10"/>
      <c r="BN80" s="157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  <c r="CT80" s="158"/>
      <c r="CU80" s="158"/>
      <c r="CV80" s="158"/>
      <c r="CW80" s="158"/>
      <c r="CX80" s="158"/>
      <c r="CY80" s="158"/>
      <c r="CZ80" s="158"/>
      <c r="DA80" s="158"/>
      <c r="DB80" s="158"/>
      <c r="DC80" s="158"/>
      <c r="DD80" s="158"/>
      <c r="DE80" s="158"/>
      <c r="DF80" s="158"/>
      <c r="DG80" s="158"/>
      <c r="DH80" s="158"/>
      <c r="DI80" s="158"/>
      <c r="DJ80" s="158"/>
      <c r="DK80" s="158"/>
      <c r="DL80" s="158"/>
      <c r="DM80" s="158"/>
      <c r="DN80" s="158"/>
      <c r="DO80" s="158"/>
      <c r="DP80" s="158"/>
      <c r="DQ80" s="158"/>
      <c r="DR80" s="158"/>
      <c r="DS80" s="158"/>
    </row>
    <row r="81" ht="20.1" customHeight="1">
      <c r="A81" s="160"/>
      <c r="B81" s="161"/>
      <c r="C81" t="s" s="147">
        <v>122</v>
      </c>
      <c r="D81" t="s" s="196">
        <v>299</v>
      </c>
      <c r="E81" t="s" s="149">
        <f>IF(E77&gt;60,"True","")</f>
      </c>
      <c r="F81" t="s" s="149">
        <f>IF(F77&gt;60,"True","")</f>
      </c>
      <c r="G81" t="s" s="149">
        <f>IF(G77&gt;60,"True","")</f>
      </c>
      <c r="H81" t="s" s="149">
        <f>IF(H77&gt;60,"True","")</f>
      </c>
      <c r="I81" t="s" s="149">
        <f>IF(I77&gt;60,"True","")</f>
      </c>
      <c r="J81" t="s" s="149">
        <f>IF(J77&gt;60,"True","")</f>
      </c>
      <c r="K81" t="s" s="149">
        <f>IF(K77&gt;60,"True","")</f>
      </c>
      <c r="L81" t="s" s="149">
        <f>IF(L77&gt;60,"True","")</f>
      </c>
      <c r="M81" t="s" s="149">
        <f>IF(M77&gt;60,"True","")</f>
      </c>
      <c r="N81" t="s" s="149">
        <f>IF(N77&gt;60,"True","")</f>
        <v>209</v>
      </c>
      <c r="O81" t="s" s="149">
        <f>IF(O77&gt;60,"True","")</f>
      </c>
      <c r="P81" t="s" s="149">
        <f>IF(P77&gt;60,"True","")</f>
        <v>209</v>
      </c>
      <c r="Q81" t="s" s="149">
        <f>IF(Q77&gt;60,"True","")</f>
      </c>
      <c r="R81" t="s" s="149">
        <f>IF(R77&gt;60,"True","")</f>
      </c>
      <c r="S81" t="s" s="149">
        <f>IF(S77&gt;60,"True","")</f>
      </c>
      <c r="T81" t="s" s="149">
        <f>IF(T77&gt;60,"True","")</f>
      </c>
      <c r="U81" t="s" s="149">
        <f>IF(U77&gt;60,"True","")</f>
      </c>
      <c r="V81" t="s" s="149">
        <f>IF(V77&gt;60,"True","")</f>
      </c>
      <c r="W81" t="s" s="149">
        <f>IF(W77&gt;60,"True","")</f>
      </c>
      <c r="X81" t="s" s="149">
        <f>IF(X75&gt;60,"True","")</f>
      </c>
      <c r="Y81" t="s" s="149">
        <f>IF(Y77&gt;60,"True","")</f>
      </c>
      <c r="Z81" t="s" s="149">
        <f>IF(Z77&gt;60,"True","")</f>
      </c>
      <c r="AA81" t="s" s="149">
        <f>IF(AA77&gt;60,"True","")</f>
      </c>
      <c r="AB81" t="s" s="149">
        <f>IF(AB77&gt;60,"True","")</f>
      </c>
      <c r="AC81" t="s" s="149">
        <f>IF(AC77&gt;60,"True","")</f>
      </c>
      <c r="AD81" t="s" s="149">
        <f>IF(AD77&gt;60,"True","")</f>
      </c>
      <c r="AE81" t="s" s="149">
        <f>IF(AE77&gt;60,"True","")</f>
      </c>
      <c r="AF81" t="s" s="149">
        <f>IF(AF77&gt;60,"True","")</f>
      </c>
      <c r="AG81" t="s" s="149">
        <f>IF(AG77&gt;60,"True","")</f>
      </c>
      <c r="AH81" t="s" s="149">
        <f>IF(AH77&gt;60,"True","")</f>
      </c>
      <c r="AI81" t="s" s="149">
        <f>IF(AI77&gt;60,"True","")</f>
      </c>
      <c r="AJ81" t="s" s="149">
        <f>IF(AJ77&gt;60,"True","")</f>
        <v>209</v>
      </c>
      <c r="AK81" t="s" s="149">
        <f>IF(AK77&gt;60,"True","")</f>
      </c>
      <c r="AL81" t="s" s="149">
        <f>IF(AL77&gt;60,"True","")</f>
      </c>
      <c r="AM81" t="s" s="149">
        <f>IF(AM77&gt;60,"True","")</f>
      </c>
      <c r="AN81" t="s" s="149">
        <f>IF(AN77&gt;60,"True","")</f>
      </c>
      <c r="AO81" t="s" s="149">
        <f>IF(AO77&gt;60,"True","")</f>
      </c>
      <c r="AP81" t="s" s="149">
        <f>IF(AP77&gt;60,"True","")</f>
      </c>
      <c r="AQ81" t="s" s="149">
        <f>IF(AQ77&gt;60,"True","")</f>
        <v>209</v>
      </c>
      <c r="AR81" t="s" s="149">
        <f>IF(AR77&gt;60,"True","")</f>
      </c>
      <c r="AS81" t="s" s="149">
        <f>IF(AS77&gt;60,"True","")</f>
      </c>
      <c r="AT81" t="s" s="149">
        <f>IF(AT77&gt;60,"True","")</f>
      </c>
      <c r="AU81" t="s" s="149">
        <f>IF(AU77&gt;60,"True","")</f>
      </c>
      <c r="AV81" t="s" s="149">
        <f>IF(AV77&gt;60,"True","")</f>
      </c>
      <c r="AW81" t="s" s="149">
        <f>IF(AW77&gt;60,"True","")</f>
      </c>
      <c r="AX81" t="s" s="149">
        <f>IF(AX77&gt;60,"True","")</f>
      </c>
      <c r="AY81" t="s" s="149">
        <f>IF(AY77&gt;60,"True","")</f>
      </c>
      <c r="AZ81" t="s" s="149">
        <f>IF(AZ77&gt;60,"True","")</f>
        <v>209</v>
      </c>
      <c r="BA81" t="s" s="159">
        <f>IF(BA77&gt;60,"True","")</f>
      </c>
      <c r="BB81" s="10"/>
      <c r="BC81" s="151">
        <f>COUNTIF(E81:BA81,"True")</f>
        <v>5</v>
      </c>
      <c r="BD81" s="144"/>
      <c r="BE81" s="144"/>
      <c r="BF81" s="104"/>
      <c r="BG81" s="10"/>
      <c r="BH81" s="10"/>
      <c r="BI81" s="10"/>
      <c r="BJ81" s="38"/>
      <c r="BK81" s="38"/>
      <c r="BL81" s="38"/>
      <c r="BM81" s="38"/>
      <c r="BN81" s="162"/>
      <c r="BO81" s="163"/>
      <c r="BP81" s="163"/>
      <c r="BQ81" s="163"/>
      <c r="BR81" s="163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  <c r="DE81" s="163"/>
      <c r="DF81" s="163"/>
      <c r="DG81" s="163"/>
      <c r="DH81" s="163"/>
      <c r="DI81" s="163"/>
      <c r="DJ81" s="163"/>
      <c r="DK81" s="163"/>
      <c r="DL81" s="163"/>
      <c r="DM81" s="163"/>
      <c r="DN81" s="163"/>
      <c r="DO81" s="163"/>
      <c r="DP81" s="163"/>
      <c r="DQ81" s="163"/>
      <c r="DR81" s="163"/>
      <c r="DS81" s="163"/>
    </row>
    <row r="82" ht="20.1" customHeight="1">
      <c r="A82" s="137"/>
      <c r="B82" t="s" s="138">
        <v>300</v>
      </c>
      <c r="C82" s="139"/>
      <c r="D82" s="195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2"/>
      <c r="BB82" s="143"/>
      <c r="BC82" s="144"/>
      <c r="BD82" s="144"/>
      <c r="BE82" s="144"/>
      <c r="BF82" s="104"/>
      <c r="BG82" s="10"/>
      <c r="BH82" s="10"/>
      <c r="BI82" s="10"/>
      <c r="BJ82" s="132"/>
      <c r="BK82" s="132"/>
      <c r="BL82" s="132"/>
      <c r="BM82" s="132"/>
      <c r="BN82" s="135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  <c r="CT82" s="136"/>
      <c r="CU82" s="136"/>
      <c r="CV82" s="136"/>
      <c r="CW82" s="136"/>
      <c r="CX82" s="136"/>
      <c r="CY82" s="136"/>
      <c r="CZ82" s="136"/>
      <c r="DA82" s="136"/>
      <c r="DB82" s="136"/>
      <c r="DC82" s="136"/>
      <c r="DD82" s="136"/>
      <c r="DE82" s="136"/>
      <c r="DF82" s="136"/>
      <c r="DG82" s="136"/>
      <c r="DH82" s="136"/>
      <c r="DI82" s="136"/>
      <c r="DJ82" s="136"/>
      <c r="DK82" s="136"/>
      <c r="DL82" s="136"/>
      <c r="DM82" s="136"/>
      <c r="DN82" s="136"/>
      <c r="DO82" s="136"/>
      <c r="DP82" s="136"/>
      <c r="DQ82" s="136"/>
      <c r="DR82" s="136"/>
      <c r="DS82" s="136"/>
    </row>
    <row r="83" ht="28.5" customHeight="1">
      <c r="A83" s="145"/>
      <c r="B83" s="146"/>
      <c r="C83" t="s" s="147">
        <v>129</v>
      </c>
      <c r="D83" t="s" s="196">
        <v>301</v>
      </c>
      <c r="E83" t="s" s="149">
        <v>209</v>
      </c>
      <c r="F83" t="s" s="149">
        <v>209</v>
      </c>
      <c r="G83" s="141"/>
      <c r="H83" t="s" s="149">
        <v>209</v>
      </c>
      <c r="I83" t="s" s="149">
        <v>209</v>
      </c>
      <c r="J83" t="s" s="149">
        <v>209</v>
      </c>
      <c r="K83" s="141"/>
      <c r="L83" t="s" s="149">
        <v>209</v>
      </c>
      <c r="M83" t="s" s="149">
        <v>209</v>
      </c>
      <c r="N83" t="s" s="149">
        <v>209</v>
      </c>
      <c r="O83" t="s" s="149">
        <v>209</v>
      </c>
      <c r="P83" t="s" s="149">
        <v>209</v>
      </c>
      <c r="Q83" t="s" s="149">
        <v>209</v>
      </c>
      <c r="R83" t="s" s="149">
        <v>209</v>
      </c>
      <c r="S83" t="s" s="149">
        <v>209</v>
      </c>
      <c r="T83" t="s" s="149">
        <v>209</v>
      </c>
      <c r="U83" t="s" s="149">
        <v>209</v>
      </c>
      <c r="V83" t="s" s="149">
        <v>209</v>
      </c>
      <c r="W83" t="s" s="149">
        <v>209</v>
      </c>
      <c r="X83" t="s" s="149">
        <v>209</v>
      </c>
      <c r="Y83" t="s" s="149">
        <v>209</v>
      </c>
      <c r="Z83" s="141"/>
      <c r="AA83" s="141"/>
      <c r="AB83" t="s" s="149">
        <v>209</v>
      </c>
      <c r="AC83" s="141"/>
      <c r="AD83" t="s" s="149">
        <v>209</v>
      </c>
      <c r="AE83" s="141"/>
      <c r="AF83" t="s" s="149">
        <v>209</v>
      </c>
      <c r="AG83" t="s" s="149">
        <v>209</v>
      </c>
      <c r="AH83" t="s" s="149">
        <v>209</v>
      </c>
      <c r="AI83" s="141"/>
      <c r="AJ83" s="141"/>
      <c r="AK83" t="s" s="149">
        <v>209</v>
      </c>
      <c r="AL83" t="s" s="149">
        <v>209</v>
      </c>
      <c r="AM83" t="s" s="149">
        <v>209</v>
      </c>
      <c r="AN83" t="s" s="149">
        <v>209</v>
      </c>
      <c r="AO83" s="140"/>
      <c r="AP83" t="s" s="149">
        <v>209</v>
      </c>
      <c r="AQ83" t="s" s="149">
        <v>209</v>
      </c>
      <c r="AR83" t="s" s="149">
        <v>209</v>
      </c>
      <c r="AS83" t="s" s="149">
        <v>209</v>
      </c>
      <c r="AT83" t="s" s="149">
        <v>209</v>
      </c>
      <c r="AU83" t="s" s="149">
        <v>209</v>
      </c>
      <c r="AV83" t="s" s="149">
        <v>209</v>
      </c>
      <c r="AW83" t="s" s="149">
        <v>209</v>
      </c>
      <c r="AX83" t="s" s="149">
        <v>209</v>
      </c>
      <c r="AY83" t="s" s="149">
        <v>209</v>
      </c>
      <c r="AZ83" t="s" s="149">
        <v>209</v>
      </c>
      <c r="BA83" t="s" s="159">
        <v>209</v>
      </c>
      <c r="BB83" s="143"/>
      <c r="BC83" s="169">
        <f>COUNTIF(E83:BA83,"True")</f>
        <v>40</v>
      </c>
      <c r="BD83" s="144"/>
      <c r="BE83" s="144"/>
      <c r="BF83" s="104"/>
      <c r="BG83" s="10"/>
      <c r="BH83" s="10"/>
      <c r="BI83" s="10"/>
      <c r="BJ83" s="152"/>
      <c r="BK83" s="152"/>
      <c r="BL83" s="152"/>
      <c r="BM83" s="152"/>
      <c r="BN83" s="153"/>
      <c r="BO83" s="154"/>
      <c r="BP83" s="154"/>
      <c r="BQ83" s="154"/>
      <c r="BR83" s="154"/>
      <c r="BS83" s="154"/>
      <c r="BT83" s="154"/>
      <c r="BU83" s="154"/>
      <c r="BV83" s="154"/>
      <c r="BW83" s="154"/>
      <c r="BX83" s="154"/>
      <c r="BY83" s="154"/>
      <c r="BZ83" s="154"/>
      <c r="CA83" s="154"/>
      <c r="CB83" s="154"/>
      <c r="CC83" s="154"/>
      <c r="CD83" s="154"/>
      <c r="CE83" s="154"/>
      <c r="CF83" s="154"/>
      <c r="CG83" s="154"/>
      <c r="CH83" s="154"/>
      <c r="CI83" s="154"/>
      <c r="CJ83" s="154"/>
      <c r="CK83" s="154"/>
      <c r="CL83" s="154"/>
      <c r="CM83" s="154"/>
      <c r="CN83" s="154"/>
      <c r="CO83" s="154"/>
      <c r="CP83" s="154"/>
      <c r="CQ83" s="154"/>
      <c r="CR83" s="154"/>
      <c r="CS83" s="154"/>
      <c r="CT83" s="154"/>
      <c r="CU83" s="154"/>
      <c r="CV83" s="154"/>
      <c r="CW83" s="154"/>
      <c r="CX83" s="154"/>
      <c r="CY83" s="154"/>
      <c r="CZ83" s="154"/>
      <c r="DA83" s="154"/>
      <c r="DB83" s="154"/>
      <c r="DC83" s="154"/>
      <c r="DD83" s="154"/>
      <c r="DE83" s="154"/>
      <c r="DF83" s="154"/>
      <c r="DG83" s="154"/>
      <c r="DH83" s="154"/>
      <c r="DI83" s="154"/>
      <c r="DJ83" s="154"/>
      <c r="DK83" s="154"/>
      <c r="DL83" s="154"/>
      <c r="DM83" s="154"/>
      <c r="DN83" s="154"/>
      <c r="DO83" s="154"/>
      <c r="DP83" s="154"/>
      <c r="DQ83" s="154"/>
      <c r="DR83" s="154"/>
      <c r="DS83" s="154"/>
    </row>
    <row r="84" ht="28.5" customHeight="1">
      <c r="A84" s="155"/>
      <c r="B84" s="156"/>
      <c r="C84" t="s" s="147">
        <v>128</v>
      </c>
      <c r="D84" t="s" s="196">
        <v>302</v>
      </c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t="s" s="149">
        <v>209</v>
      </c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2"/>
      <c r="BB84" s="143"/>
      <c r="BC84" s="169">
        <f>COUNTIF(E84:BA84,"True")</f>
        <v>1</v>
      </c>
      <c r="BD84" s="144"/>
      <c r="BE84" s="144"/>
      <c r="BF84" s="104"/>
      <c r="BG84" s="10"/>
      <c r="BH84" s="10"/>
      <c r="BI84" s="10"/>
      <c r="BJ84" s="10"/>
      <c r="BK84" s="10"/>
      <c r="BL84" s="10"/>
      <c r="BM84" s="10"/>
      <c r="BN84" s="157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  <c r="CT84" s="158"/>
      <c r="CU84" s="158"/>
      <c r="CV84" s="158"/>
      <c r="CW84" s="158"/>
      <c r="CX84" s="158"/>
      <c r="CY84" s="158"/>
      <c r="CZ84" s="158"/>
      <c r="DA84" s="158"/>
      <c r="DB84" s="158"/>
      <c r="DC84" s="158"/>
      <c r="DD84" s="158"/>
      <c r="DE84" s="158"/>
      <c r="DF84" s="158"/>
      <c r="DG84" s="158"/>
      <c r="DH84" s="158"/>
      <c r="DI84" s="158"/>
      <c r="DJ84" s="158"/>
      <c r="DK84" s="158"/>
      <c r="DL84" s="158"/>
      <c r="DM84" s="158"/>
      <c r="DN84" s="158"/>
      <c r="DO84" s="158"/>
      <c r="DP84" s="158"/>
      <c r="DQ84" s="158"/>
      <c r="DR84" s="158"/>
      <c r="DS84" s="158"/>
    </row>
    <row r="85" ht="28.5" customHeight="1">
      <c r="A85" s="155"/>
      <c r="B85" s="156"/>
      <c r="C85" t="s" s="147">
        <v>127</v>
      </c>
      <c r="D85" t="s" s="196">
        <v>303</v>
      </c>
      <c r="E85" s="141"/>
      <c r="F85" s="141"/>
      <c r="G85" t="s" s="149">
        <v>209</v>
      </c>
      <c r="H85" s="141"/>
      <c r="I85" s="141"/>
      <c r="J85" s="141"/>
      <c r="K85" t="s" s="149">
        <v>209</v>
      </c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t="s" s="149">
        <v>209</v>
      </c>
      <c r="AA85" t="s" s="149">
        <v>209</v>
      </c>
      <c r="AB85" s="141"/>
      <c r="AC85" t="s" s="149">
        <v>209</v>
      </c>
      <c r="AD85" s="141"/>
      <c r="AE85" t="s" s="149">
        <v>209</v>
      </c>
      <c r="AF85" s="141"/>
      <c r="AG85" s="141"/>
      <c r="AH85" s="141"/>
      <c r="AI85" t="s" s="149">
        <v>209</v>
      </c>
      <c r="AJ85" t="s" s="149">
        <v>209</v>
      </c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2"/>
      <c r="BB85" s="143"/>
      <c r="BC85" s="169">
        <f>COUNTIF(E85:BA85,"True")</f>
        <v>8</v>
      </c>
      <c r="BD85" s="144"/>
      <c r="BE85" s="144"/>
      <c r="BF85" s="104"/>
      <c r="BG85" s="10"/>
      <c r="BH85" s="10"/>
      <c r="BI85" s="10"/>
      <c r="BJ85" s="10"/>
      <c r="BK85" s="10"/>
      <c r="BL85" s="10"/>
      <c r="BM85" s="10"/>
      <c r="BN85" s="6"/>
      <c r="BO85" s="200"/>
      <c r="BP85" s="200"/>
      <c r="BQ85" s="200"/>
      <c r="BR85" s="200"/>
      <c r="BS85" s="200"/>
      <c r="BT85" s="200"/>
      <c r="BU85" s="200"/>
      <c r="BV85" s="200"/>
      <c r="BW85" s="200"/>
      <c r="BX85" s="200"/>
      <c r="BY85" s="200"/>
      <c r="BZ85" s="200"/>
      <c r="CA85" s="200"/>
      <c r="CB85" s="200"/>
      <c r="CC85" s="200"/>
      <c r="CD85" s="200"/>
      <c r="CE85" s="200"/>
      <c r="CF85" s="200"/>
      <c r="CG85" s="200"/>
      <c r="CH85" s="200"/>
      <c r="CI85" s="200"/>
      <c r="CJ85" s="200"/>
      <c r="CK85" s="200"/>
      <c r="CL85" s="200"/>
      <c r="CM85" s="200"/>
      <c r="CN85" s="200"/>
      <c r="CO85" s="200"/>
      <c r="CP85" s="200"/>
      <c r="CQ85" s="200"/>
      <c r="CR85" s="200"/>
      <c r="CS85" s="200"/>
      <c r="CT85" s="200"/>
      <c r="CU85" s="200"/>
      <c r="CV85" s="200"/>
      <c r="CW85" s="200"/>
      <c r="CX85" s="200"/>
      <c r="CY85" s="200"/>
      <c r="CZ85" s="200"/>
      <c r="DA85" s="200"/>
      <c r="DB85" s="200"/>
      <c r="DC85" s="200"/>
      <c r="DD85" s="200"/>
      <c r="DE85" s="200"/>
      <c r="DF85" s="200"/>
      <c r="DG85" s="200"/>
      <c r="DH85" s="200"/>
      <c r="DI85" s="200"/>
      <c r="DJ85" s="200"/>
      <c r="DK85" s="200"/>
      <c r="DL85" s="200"/>
      <c r="DM85" s="200"/>
      <c r="DN85" s="200"/>
      <c r="DO85" s="200"/>
      <c r="DP85" s="200"/>
      <c r="DQ85" s="200"/>
      <c r="DR85" s="200"/>
      <c r="DS85" s="200"/>
    </row>
    <row r="86" ht="16" customHeight="1">
      <c r="A86" s="155"/>
      <c r="B86" s="156"/>
      <c r="C86" s="152"/>
      <c r="D86" s="15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10"/>
      <c r="BC86" s="133"/>
      <c r="BD86" s="133"/>
      <c r="BE86" s="133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1"/>
    </row>
    <row r="87" ht="228" customHeight="1">
      <c r="A87" s="201"/>
      <c r="B87" t="s" s="202">
        <v>304</v>
      </c>
      <c r="C87" s="203"/>
      <c r="D87" s="204"/>
      <c r="E87" s="140"/>
      <c r="F87" s="140"/>
      <c r="G87" s="140"/>
      <c r="H87" s="140"/>
      <c r="I87" t="s" s="205">
        <v>305</v>
      </c>
      <c r="J87" s="140"/>
      <c r="K87" t="s" s="205">
        <v>306</v>
      </c>
      <c r="L87" t="s" s="205">
        <v>307</v>
      </c>
      <c r="M87" t="s" s="206">
        <v>308</v>
      </c>
      <c r="N87" t="s" s="206">
        <v>309</v>
      </c>
      <c r="O87" t="s" s="206">
        <v>310</v>
      </c>
      <c r="P87" t="s" s="205">
        <v>311</v>
      </c>
      <c r="Q87" t="s" s="205">
        <v>312</v>
      </c>
      <c r="R87" t="s" s="205">
        <v>313</v>
      </c>
      <c r="S87" s="140"/>
      <c r="T87" t="s" s="205">
        <v>314</v>
      </c>
      <c r="U87" t="s" s="205">
        <v>315</v>
      </c>
      <c r="V87" s="140"/>
      <c r="W87" s="140"/>
      <c r="X87" s="140"/>
      <c r="Y87" t="s" s="206">
        <v>316</v>
      </c>
      <c r="Z87" t="s" s="205">
        <v>317</v>
      </c>
      <c r="AA87" s="140"/>
      <c r="AB87" t="s" s="205">
        <v>318</v>
      </c>
      <c r="AC87" t="s" s="205">
        <v>319</v>
      </c>
      <c r="AD87" s="140"/>
      <c r="AE87" t="s" s="205">
        <v>320</v>
      </c>
      <c r="AF87" s="140"/>
      <c r="AG87" s="140"/>
      <c r="AH87" s="140"/>
      <c r="AI87" t="s" s="205">
        <v>321</v>
      </c>
      <c r="AJ87" t="s" s="206">
        <v>322</v>
      </c>
      <c r="AK87" s="140"/>
      <c r="AL87" s="140"/>
      <c r="AM87" t="s" s="205">
        <v>323</v>
      </c>
      <c r="AN87" t="s" s="205">
        <v>324</v>
      </c>
      <c r="AO87" s="140"/>
      <c r="AP87" s="140"/>
      <c r="AQ87" s="140"/>
      <c r="AR87" s="140"/>
      <c r="AS87" s="140"/>
      <c r="AT87" s="140"/>
      <c r="AU87" s="140"/>
      <c r="AV87" s="140"/>
      <c r="AW87" s="140"/>
      <c r="AX87" t="s" s="205">
        <v>325</v>
      </c>
      <c r="AY87" t="s" s="205">
        <v>326</v>
      </c>
      <c r="AZ87" t="s" s="206">
        <v>327</v>
      </c>
      <c r="BA87" s="207"/>
      <c r="BB87" s="100"/>
      <c r="BC87" s="144"/>
      <c r="BD87" s="144"/>
      <c r="BE87" s="144"/>
      <c r="BF87" s="208"/>
      <c r="BG87" s="9"/>
      <c r="BH87" s="9"/>
      <c r="BI87" s="9"/>
      <c r="BJ87" s="9"/>
      <c r="BK87" s="9"/>
      <c r="BL87" s="9"/>
      <c r="BM87" s="9"/>
      <c r="BN87" s="209"/>
      <c r="BO87" s="210"/>
      <c r="BP87" s="210"/>
      <c r="BQ87" s="210"/>
      <c r="BR87" s="210"/>
      <c r="BS87" s="210"/>
      <c r="BT87" s="210"/>
      <c r="BU87" s="210"/>
      <c r="BV87" s="210"/>
      <c r="BW87" s="210"/>
      <c r="BX87" s="210"/>
      <c r="BY87" s="210"/>
      <c r="BZ87" s="210"/>
      <c r="CA87" s="210"/>
      <c r="CB87" s="210"/>
      <c r="CC87" s="210"/>
      <c r="CD87" s="210"/>
      <c r="CE87" s="210"/>
      <c r="CF87" s="210"/>
      <c r="CG87" s="210"/>
      <c r="CH87" s="210"/>
      <c r="CI87" s="210"/>
      <c r="CJ87" s="210"/>
      <c r="CK87" s="210"/>
      <c r="CL87" s="210"/>
      <c r="CM87" s="210"/>
      <c r="CN87" s="210"/>
      <c r="CO87" s="210"/>
      <c r="CP87" s="210"/>
      <c r="CQ87" s="210"/>
      <c r="CR87" s="210"/>
      <c r="CS87" s="210"/>
      <c r="CT87" s="210"/>
      <c r="CU87" s="210"/>
      <c r="CV87" s="210"/>
      <c r="CW87" s="210"/>
      <c r="CX87" s="210"/>
      <c r="CY87" s="210"/>
      <c r="CZ87" s="210"/>
      <c r="DA87" s="210"/>
      <c r="DB87" s="210"/>
      <c r="DC87" s="210"/>
      <c r="DD87" s="210"/>
      <c r="DE87" s="210"/>
      <c r="DF87" s="210"/>
      <c r="DG87" s="210"/>
      <c r="DH87" s="210"/>
      <c r="DI87" s="210"/>
      <c r="DJ87" s="210"/>
      <c r="DK87" s="210"/>
      <c r="DL87" s="210"/>
      <c r="DM87" s="210"/>
      <c r="DN87" s="210"/>
      <c r="DO87" s="210"/>
      <c r="DP87" s="210"/>
      <c r="DQ87" s="210"/>
      <c r="DR87" s="210"/>
      <c r="DS87" s="210"/>
    </row>
    <row r="88" ht="171" customHeight="1">
      <c r="A88" s="201"/>
      <c r="B88" s="211"/>
      <c r="C88" s="13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t="s" s="205">
        <v>328</v>
      </c>
      <c r="R88" t="s" s="205">
        <v>315</v>
      </c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t="s" s="205">
        <v>329</v>
      </c>
      <c r="AD88" s="140"/>
      <c r="AE88" t="s" s="205">
        <v>330</v>
      </c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0"/>
      <c r="AT88" s="140"/>
      <c r="AU88" s="140"/>
      <c r="AV88" s="140"/>
      <c r="AW88" s="140"/>
      <c r="AX88" s="140"/>
      <c r="AY88" s="140"/>
      <c r="AZ88" s="140"/>
      <c r="BA88" s="207"/>
      <c r="BB88" s="100"/>
      <c r="BC88" s="144"/>
      <c r="BD88" s="144"/>
      <c r="BE88" s="144"/>
      <c r="BF88" s="208"/>
      <c r="BG88" s="9"/>
      <c r="BH88" s="9"/>
      <c r="BI88" s="9"/>
      <c r="BJ88" s="9"/>
      <c r="BK88" s="9"/>
      <c r="BL88" s="9"/>
      <c r="BM88" s="9"/>
      <c r="BN88" s="212"/>
      <c r="BO88" s="213"/>
      <c r="BP88" s="213"/>
      <c r="BQ88" s="213"/>
      <c r="BR88" s="213"/>
      <c r="BS88" s="213"/>
      <c r="BT88" s="213"/>
      <c r="BU88" s="213"/>
      <c r="BV88" s="213"/>
      <c r="BW88" s="213"/>
      <c r="BX88" s="213"/>
      <c r="BY88" s="213"/>
      <c r="BZ88" s="213"/>
      <c r="CA88" s="213"/>
      <c r="CB88" s="213"/>
      <c r="CC88" s="213"/>
      <c r="CD88" s="213"/>
      <c r="CE88" s="213"/>
      <c r="CF88" s="213"/>
      <c r="CG88" s="213"/>
      <c r="CH88" s="213"/>
      <c r="CI88" s="213"/>
      <c r="CJ88" s="213"/>
      <c r="CK88" s="213"/>
      <c r="CL88" s="213"/>
      <c r="CM88" s="213"/>
      <c r="CN88" s="213"/>
      <c r="CO88" s="213"/>
      <c r="CP88" s="213"/>
      <c r="CQ88" s="213"/>
      <c r="CR88" s="213"/>
      <c r="CS88" s="213"/>
      <c r="CT88" s="213"/>
      <c r="CU88" s="213"/>
      <c r="CV88" s="213"/>
      <c r="CW88" s="213"/>
      <c r="CX88" s="213"/>
      <c r="CY88" s="213"/>
      <c r="CZ88" s="213"/>
      <c r="DA88" s="213"/>
      <c r="DB88" s="213"/>
      <c r="DC88" s="213"/>
      <c r="DD88" s="213"/>
      <c r="DE88" s="213"/>
      <c r="DF88" s="213"/>
      <c r="DG88" s="213"/>
      <c r="DH88" s="213"/>
      <c r="DI88" s="213"/>
      <c r="DJ88" s="213"/>
      <c r="DK88" s="213"/>
      <c r="DL88" s="213"/>
      <c r="DM88" s="213"/>
      <c r="DN88" s="213"/>
      <c r="DO88" s="213"/>
      <c r="DP88" s="213"/>
      <c r="DQ88" s="213"/>
      <c r="DR88" s="213"/>
      <c r="DS88" s="213"/>
    </row>
    <row r="89" ht="199.5" customHeight="1">
      <c r="A89" s="201"/>
      <c r="B89" t="s" s="202">
        <v>331</v>
      </c>
      <c r="C89" s="139"/>
      <c r="D89" s="140"/>
      <c r="E89" s="140"/>
      <c r="F89" t="s" s="205">
        <v>332</v>
      </c>
      <c r="G89" t="s" s="205">
        <v>333</v>
      </c>
      <c r="H89" t="s" s="205">
        <v>334</v>
      </c>
      <c r="I89" s="140"/>
      <c r="J89" t="s" s="205">
        <v>335</v>
      </c>
      <c r="K89" t="s" s="205">
        <v>336</v>
      </c>
      <c r="L89" s="140"/>
      <c r="M89" t="s" s="205">
        <v>337</v>
      </c>
      <c r="N89" t="s" s="205">
        <v>337</v>
      </c>
      <c r="O89" t="s" s="205">
        <v>338</v>
      </c>
      <c r="P89" s="140"/>
      <c r="Q89" t="s" s="205">
        <v>339</v>
      </c>
      <c r="R89" t="s" s="205">
        <v>340</v>
      </c>
      <c r="S89" s="140"/>
      <c r="T89" t="s" s="206">
        <v>341</v>
      </c>
      <c r="U89" t="s" s="205">
        <v>342</v>
      </c>
      <c r="V89" s="140"/>
      <c r="W89" s="140"/>
      <c r="X89" t="s" s="205">
        <v>343</v>
      </c>
      <c r="Y89" s="140"/>
      <c r="Z89" s="140"/>
      <c r="AA89" t="s" s="205">
        <v>344</v>
      </c>
      <c r="AB89" s="140"/>
      <c r="AC89" s="140"/>
      <c r="AD89" s="140"/>
      <c r="AE89" s="140"/>
      <c r="AF89" s="140"/>
      <c r="AG89" s="140"/>
      <c r="AH89" s="140"/>
      <c r="AI89" s="140"/>
      <c r="AJ89" t="s" s="205">
        <v>345</v>
      </c>
      <c r="AK89" t="s" s="205">
        <v>346</v>
      </c>
      <c r="AL89" t="s" s="205">
        <v>347</v>
      </c>
      <c r="AM89" t="s" s="206">
        <v>348</v>
      </c>
      <c r="AN89" t="s" s="206">
        <v>349</v>
      </c>
      <c r="AO89" t="s" s="205">
        <v>350</v>
      </c>
      <c r="AP89" t="s" s="205">
        <v>351</v>
      </c>
      <c r="AQ89" s="140"/>
      <c r="AR89" s="140"/>
      <c r="AS89" t="s" s="205">
        <v>352</v>
      </c>
      <c r="AT89" t="s" s="205">
        <v>353</v>
      </c>
      <c r="AU89" s="140"/>
      <c r="AV89" t="s" s="205">
        <v>354</v>
      </c>
      <c r="AW89" t="s" s="205">
        <v>355</v>
      </c>
      <c r="AX89" s="140"/>
      <c r="AY89" t="s" s="205">
        <v>356</v>
      </c>
      <c r="AZ89" t="s" s="205">
        <v>357</v>
      </c>
      <c r="BA89" s="207"/>
      <c r="BB89" s="100"/>
      <c r="BC89" s="144"/>
      <c r="BD89" s="144"/>
      <c r="BE89" s="144"/>
      <c r="BF89" s="208"/>
      <c r="BG89" s="9"/>
      <c r="BH89" s="9"/>
      <c r="BI89" s="9"/>
      <c r="BJ89" s="9"/>
      <c r="BK89" s="9"/>
      <c r="BL89" s="9"/>
      <c r="BM89" s="9"/>
      <c r="BN89" s="212"/>
      <c r="BO89" s="213"/>
      <c r="BP89" s="213"/>
      <c r="BQ89" s="213"/>
      <c r="BR89" s="213"/>
      <c r="BS89" s="213"/>
      <c r="BT89" s="213"/>
      <c r="BU89" s="213"/>
      <c r="BV89" s="213"/>
      <c r="BW89" s="213"/>
      <c r="BX89" s="213"/>
      <c r="BY89" s="213"/>
      <c r="BZ89" s="213"/>
      <c r="CA89" s="213"/>
      <c r="CB89" s="213"/>
      <c r="CC89" s="213"/>
      <c r="CD89" s="213"/>
      <c r="CE89" s="213"/>
      <c r="CF89" s="213"/>
      <c r="CG89" s="213"/>
      <c r="CH89" s="213"/>
      <c r="CI89" s="213"/>
      <c r="CJ89" s="213"/>
      <c r="CK89" s="213"/>
      <c r="CL89" s="213"/>
      <c r="CM89" s="213"/>
      <c r="CN89" s="213"/>
      <c r="CO89" s="213"/>
      <c r="CP89" s="213"/>
      <c r="CQ89" s="213"/>
      <c r="CR89" s="213"/>
      <c r="CS89" s="213"/>
      <c r="CT89" s="213"/>
      <c r="CU89" s="213"/>
      <c r="CV89" s="213"/>
      <c r="CW89" s="213"/>
      <c r="CX89" s="213"/>
      <c r="CY89" s="213"/>
      <c r="CZ89" s="213"/>
      <c r="DA89" s="213"/>
      <c r="DB89" s="213"/>
      <c r="DC89" s="213"/>
      <c r="DD89" s="213"/>
      <c r="DE89" s="213"/>
      <c r="DF89" s="213"/>
      <c r="DG89" s="213"/>
      <c r="DH89" s="213"/>
      <c r="DI89" s="213"/>
      <c r="DJ89" s="213"/>
      <c r="DK89" s="213"/>
      <c r="DL89" s="213"/>
      <c r="DM89" s="213"/>
      <c r="DN89" s="213"/>
      <c r="DO89" s="213"/>
      <c r="DP89" s="213"/>
      <c r="DQ89" s="213"/>
      <c r="DR89" s="213"/>
      <c r="DS89" s="213"/>
    </row>
    <row r="90" ht="156.75" customHeight="1">
      <c r="A90" s="201"/>
      <c r="B90" s="211"/>
      <c r="C90" s="13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t="s" s="205">
        <v>358</v>
      </c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207"/>
      <c r="BB90" s="100"/>
      <c r="BC90" s="144"/>
      <c r="BD90" s="144"/>
      <c r="BE90" s="144"/>
      <c r="BF90" s="208"/>
      <c r="BG90" s="9"/>
      <c r="BH90" s="9"/>
      <c r="BI90" s="9"/>
      <c r="BJ90" s="9"/>
      <c r="BK90" s="9"/>
      <c r="BL90" s="9"/>
      <c r="BM90" s="9"/>
      <c r="BN90" s="214"/>
      <c r="BO90" s="215"/>
      <c r="BP90" s="215"/>
      <c r="BQ90" s="215"/>
      <c r="BR90" s="215"/>
      <c r="BS90" s="215"/>
      <c r="BT90" s="215"/>
      <c r="BU90" s="215"/>
      <c r="BV90" s="215"/>
      <c r="BW90" s="215"/>
      <c r="BX90" s="215"/>
      <c r="BY90" s="215"/>
      <c r="BZ90" s="215"/>
      <c r="CA90" s="215"/>
      <c r="CB90" s="215"/>
      <c r="CC90" s="215"/>
      <c r="CD90" s="215"/>
      <c r="CE90" s="215"/>
      <c r="CF90" s="215"/>
      <c r="CG90" s="215"/>
      <c r="CH90" s="215"/>
      <c r="CI90" s="215"/>
      <c r="CJ90" s="215"/>
      <c r="CK90" s="215"/>
      <c r="CL90" s="215"/>
      <c r="CM90" s="215"/>
      <c r="CN90" s="215"/>
      <c r="CO90" s="215"/>
      <c r="CP90" s="215"/>
      <c r="CQ90" s="215"/>
      <c r="CR90" s="215"/>
      <c r="CS90" s="215"/>
      <c r="CT90" s="215"/>
      <c r="CU90" s="215"/>
      <c r="CV90" s="215"/>
      <c r="CW90" s="215"/>
      <c r="CX90" s="215"/>
      <c r="CY90" s="215"/>
      <c r="CZ90" s="215"/>
      <c r="DA90" s="215"/>
      <c r="DB90" s="215"/>
      <c r="DC90" s="215"/>
      <c r="DD90" s="215"/>
      <c r="DE90" s="215"/>
      <c r="DF90" s="215"/>
      <c r="DG90" s="215"/>
      <c r="DH90" s="215"/>
      <c r="DI90" s="215"/>
      <c r="DJ90" s="215"/>
      <c r="DK90" s="215"/>
      <c r="DL90" s="215"/>
      <c r="DM90" s="215"/>
      <c r="DN90" s="215"/>
      <c r="DO90" s="215"/>
      <c r="DP90" s="215"/>
      <c r="DQ90" s="215"/>
      <c r="DR90" s="215"/>
      <c r="DS90" s="215"/>
    </row>
    <row r="91" ht="16" customHeight="1">
      <c r="A91" s="155"/>
      <c r="B91" s="156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0"/>
      <c r="BC91" s="216"/>
      <c r="BD91" s="216"/>
      <c r="BE91" s="216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1"/>
    </row>
    <row r="92" ht="16" customHeight="1">
      <c r="A92" s="155"/>
      <c r="B92" s="15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217"/>
      <c r="BD92" s="217"/>
      <c r="BE92" s="217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1"/>
    </row>
    <row r="93" ht="16" customHeight="1">
      <c r="A93" s="155"/>
      <c r="B93" s="15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217"/>
      <c r="BD93" s="217"/>
      <c r="BE93" s="217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1"/>
    </row>
    <row r="94" ht="16" customHeight="1">
      <c r="A94" s="155"/>
      <c r="B94" s="15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217"/>
      <c r="BD94" s="217"/>
      <c r="BE94" s="217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1"/>
    </row>
    <row r="95" ht="16" customHeight="1">
      <c r="A95" s="155"/>
      <c r="B95" s="15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217"/>
      <c r="BD95" s="217"/>
      <c r="BE95" s="217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1"/>
    </row>
    <row r="96" ht="16" customHeight="1">
      <c r="A96" s="155"/>
      <c r="B96" s="15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217"/>
      <c r="BD96" s="217"/>
      <c r="BE96" s="217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1"/>
    </row>
    <row r="97" ht="16" customHeight="1">
      <c r="A97" s="155"/>
      <c r="B97" s="15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217"/>
      <c r="BD97" s="217"/>
      <c r="BE97" s="217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1"/>
    </row>
    <row r="98" ht="16" customHeight="1">
      <c r="A98" s="155"/>
      <c r="B98" s="15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217"/>
      <c r="BD98" s="217"/>
      <c r="BE98" s="217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1"/>
    </row>
    <row r="99" ht="16" customHeight="1">
      <c r="A99" s="155"/>
      <c r="B99" s="156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217"/>
      <c r="BD99" s="217"/>
      <c r="BE99" s="217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1"/>
    </row>
    <row r="100" ht="16" customHeight="1">
      <c r="A100" s="155"/>
      <c r="B100" s="156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217"/>
      <c r="BD100" s="217"/>
      <c r="BE100" s="217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1"/>
    </row>
    <row r="101" ht="16" customHeight="1">
      <c r="A101" s="155"/>
      <c r="B101" s="156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217"/>
      <c r="BD101" s="217"/>
      <c r="BE101" s="217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1"/>
    </row>
    <row r="102" ht="16" customHeight="1">
      <c r="A102" s="155"/>
      <c r="B102" s="156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217"/>
      <c r="BD102" s="217"/>
      <c r="BE102" s="217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1"/>
    </row>
    <row r="103" ht="16" customHeight="1">
      <c r="A103" s="155"/>
      <c r="B103" s="156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217"/>
      <c r="BD103" s="217"/>
      <c r="BE103" s="217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1"/>
    </row>
    <row r="104" ht="16" customHeight="1">
      <c r="A104" s="155"/>
      <c r="B104" s="156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217"/>
      <c r="BD104" s="217"/>
      <c r="BE104" s="217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1"/>
    </row>
    <row r="105" ht="16" customHeight="1">
      <c r="A105" s="155"/>
      <c r="B105" s="156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217"/>
      <c r="BD105" s="217"/>
      <c r="BE105" s="217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1"/>
    </row>
    <row r="106" ht="16" customHeight="1">
      <c r="A106" s="155"/>
      <c r="B106" s="156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217"/>
      <c r="BD106" s="217"/>
      <c r="BE106" s="217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1"/>
    </row>
    <row r="107" ht="16" customHeight="1">
      <c r="A107" s="155"/>
      <c r="B107" s="156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217"/>
      <c r="BD107" s="217"/>
      <c r="BE107" s="217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1"/>
    </row>
    <row r="108" ht="16" customHeight="1">
      <c r="A108" s="155"/>
      <c r="B108" s="156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217"/>
      <c r="BD108" s="217"/>
      <c r="BE108" s="217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1"/>
    </row>
    <row r="109" ht="16" customHeight="1">
      <c r="A109" s="155"/>
      <c r="B109" s="156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217"/>
      <c r="BD109" s="217"/>
      <c r="BE109" s="217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1"/>
    </row>
    <row r="110" ht="16" customHeight="1">
      <c r="A110" s="155"/>
      <c r="B110" s="156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217"/>
      <c r="BD110" s="217"/>
      <c r="BE110" s="217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1"/>
    </row>
    <row r="111" ht="16" customHeight="1">
      <c r="A111" s="155"/>
      <c r="B111" s="156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217"/>
      <c r="BD111" s="217"/>
      <c r="BE111" s="217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1"/>
    </row>
    <row r="112" ht="16" customHeight="1">
      <c r="A112" s="155"/>
      <c r="B112" s="156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217"/>
      <c r="BD112" s="217"/>
      <c r="BE112" s="217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1"/>
    </row>
    <row r="113" ht="16" customHeight="1">
      <c r="A113" s="155"/>
      <c r="B113" s="156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217"/>
      <c r="BD113" s="217"/>
      <c r="BE113" s="217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1"/>
    </row>
    <row r="114" ht="16" customHeight="1">
      <c r="A114" s="155"/>
      <c r="B114" s="156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217"/>
      <c r="BD114" s="217"/>
      <c r="BE114" s="217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1"/>
    </row>
    <row r="115" ht="16" customHeight="1">
      <c r="A115" s="155"/>
      <c r="B115" s="156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217"/>
      <c r="BD115" s="217"/>
      <c r="BE115" s="217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1"/>
    </row>
    <row r="116" ht="16" customHeight="1">
      <c r="A116" s="155"/>
      <c r="B116" s="156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217"/>
      <c r="BD116" s="217"/>
      <c r="BE116" s="217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1"/>
    </row>
    <row r="117" ht="16" customHeight="1">
      <c r="A117" s="155"/>
      <c r="B117" s="156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217"/>
      <c r="BD117" s="217"/>
      <c r="BE117" s="217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1"/>
    </row>
    <row r="118" ht="16" customHeight="1">
      <c r="A118" s="155"/>
      <c r="B118" s="156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217"/>
      <c r="BD118" s="217"/>
      <c r="BE118" s="217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1"/>
    </row>
    <row r="119" ht="16" customHeight="1">
      <c r="A119" s="155"/>
      <c r="B119" s="156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217"/>
      <c r="BD119" s="217"/>
      <c r="BE119" s="217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1"/>
    </row>
    <row r="120" ht="16" customHeight="1">
      <c r="A120" s="155"/>
      <c r="B120" s="156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217"/>
      <c r="BD120" s="217"/>
      <c r="BE120" s="217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1"/>
    </row>
    <row r="121" ht="16" customHeight="1">
      <c r="A121" s="155"/>
      <c r="B121" s="156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217"/>
      <c r="BD121" s="217"/>
      <c r="BE121" s="217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1"/>
    </row>
    <row r="122" ht="16" customHeight="1">
      <c r="A122" s="155"/>
      <c r="B122" s="156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217"/>
      <c r="BD122" s="217"/>
      <c r="BE122" s="217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1"/>
    </row>
    <row r="123" ht="16" customHeight="1">
      <c r="A123" s="155"/>
      <c r="B123" s="156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217"/>
      <c r="BD123" s="217"/>
      <c r="BE123" s="217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1"/>
    </row>
    <row r="124" ht="16" customHeight="1">
      <c r="A124" s="155"/>
      <c r="B124" s="156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217"/>
      <c r="BD124" s="217"/>
      <c r="BE124" s="217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1"/>
    </row>
    <row r="125" ht="16" customHeight="1">
      <c r="A125" s="155"/>
      <c r="B125" s="156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217"/>
      <c r="BD125" s="217"/>
      <c r="BE125" s="217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1"/>
    </row>
    <row r="126" ht="16" customHeight="1">
      <c r="A126" s="155"/>
      <c r="B126" s="156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217"/>
      <c r="BD126" s="217"/>
      <c r="BE126" s="217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1"/>
    </row>
    <row r="127" ht="16" customHeight="1">
      <c r="A127" s="155"/>
      <c r="B127" s="156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217"/>
      <c r="BD127" s="217"/>
      <c r="BE127" s="217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1"/>
    </row>
    <row r="128" ht="16" customHeight="1">
      <c r="A128" s="155"/>
      <c r="B128" s="156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217"/>
      <c r="BD128" s="217"/>
      <c r="BE128" s="217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1"/>
    </row>
    <row r="129" ht="16" customHeight="1">
      <c r="A129" s="155"/>
      <c r="B129" s="156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217"/>
      <c r="BD129" s="217"/>
      <c r="BE129" s="217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1"/>
    </row>
    <row r="130" ht="16" customHeight="1">
      <c r="A130" s="155"/>
      <c r="B130" s="156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217"/>
      <c r="BD130" s="217"/>
      <c r="BE130" s="217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1"/>
    </row>
    <row r="131" ht="16" customHeight="1">
      <c r="A131" s="155"/>
      <c r="B131" s="156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217"/>
      <c r="BD131" s="217"/>
      <c r="BE131" s="217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1"/>
    </row>
    <row r="132" ht="16" customHeight="1">
      <c r="A132" s="155"/>
      <c r="B132" s="156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217"/>
      <c r="BD132" s="217"/>
      <c r="BE132" s="217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1"/>
    </row>
    <row r="133" ht="16" customHeight="1">
      <c r="A133" s="155"/>
      <c r="B133" s="156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217"/>
      <c r="BD133" s="217"/>
      <c r="BE133" s="217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1"/>
    </row>
    <row r="134" ht="16" customHeight="1">
      <c r="A134" s="155"/>
      <c r="B134" s="156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217"/>
      <c r="BD134" s="217"/>
      <c r="BE134" s="217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1"/>
    </row>
    <row r="135" ht="16" customHeight="1">
      <c r="A135" s="155"/>
      <c r="B135" s="156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217"/>
      <c r="BD135" s="217"/>
      <c r="BE135" s="217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1"/>
    </row>
    <row r="136" ht="16" customHeight="1">
      <c r="A136" s="155"/>
      <c r="B136" s="156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217"/>
      <c r="BD136" s="217"/>
      <c r="BE136" s="217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1"/>
    </row>
    <row r="137" ht="16" customHeight="1">
      <c r="A137" s="155"/>
      <c r="B137" s="156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217"/>
      <c r="BD137" s="217"/>
      <c r="BE137" s="217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1"/>
    </row>
    <row r="138" ht="16" customHeight="1">
      <c r="A138" s="155"/>
      <c r="B138" s="156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217"/>
      <c r="BD138" s="217"/>
      <c r="BE138" s="217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1"/>
    </row>
    <row r="139" ht="16" customHeight="1">
      <c r="A139" s="155"/>
      <c r="B139" s="156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217"/>
      <c r="BD139" s="217"/>
      <c r="BE139" s="217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1"/>
    </row>
    <row r="140" ht="16" customHeight="1">
      <c r="A140" s="155"/>
      <c r="B140" s="156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217"/>
      <c r="BD140" s="217"/>
      <c r="BE140" s="217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1"/>
    </row>
    <row r="141" ht="16" customHeight="1">
      <c r="A141" s="155"/>
      <c r="B141" s="156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217"/>
      <c r="BD141" s="217"/>
      <c r="BE141" s="217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1"/>
    </row>
    <row r="142" ht="16" customHeight="1">
      <c r="A142" s="155"/>
      <c r="B142" s="156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217"/>
      <c r="BD142" s="217"/>
      <c r="BE142" s="217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1"/>
    </row>
    <row r="143" ht="16" customHeight="1">
      <c r="A143" s="155"/>
      <c r="B143" s="156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217"/>
      <c r="BD143" s="217"/>
      <c r="BE143" s="217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1"/>
    </row>
    <row r="144" ht="16" customHeight="1">
      <c r="A144" s="155"/>
      <c r="B144" s="156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217"/>
      <c r="BD144" s="217"/>
      <c r="BE144" s="217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1"/>
    </row>
    <row r="145" ht="16" customHeight="1">
      <c r="A145" s="155"/>
      <c r="B145" s="156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217"/>
      <c r="BD145" s="217"/>
      <c r="BE145" s="217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1"/>
    </row>
    <row r="146" ht="16" customHeight="1">
      <c r="A146" s="155"/>
      <c r="B146" s="156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217"/>
      <c r="BD146" s="217"/>
      <c r="BE146" s="217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1"/>
    </row>
    <row r="147" ht="16" customHeight="1">
      <c r="A147" s="155"/>
      <c r="B147" s="156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217"/>
      <c r="BD147" s="217"/>
      <c r="BE147" s="217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1"/>
    </row>
    <row r="148" ht="16" customHeight="1">
      <c r="A148" s="155"/>
      <c r="B148" s="156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217"/>
      <c r="BD148" s="217"/>
      <c r="BE148" s="217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1"/>
    </row>
    <row r="149" ht="16" customHeight="1">
      <c r="A149" s="155"/>
      <c r="B149" s="156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217"/>
      <c r="BD149" s="217"/>
      <c r="BE149" s="217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1"/>
    </row>
    <row r="150" ht="16" customHeight="1">
      <c r="A150" s="155"/>
      <c r="B150" s="156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217"/>
      <c r="BD150" s="217"/>
      <c r="BE150" s="217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1"/>
    </row>
    <row r="151" ht="16" customHeight="1">
      <c r="A151" s="155"/>
      <c r="B151" s="156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217"/>
      <c r="BD151" s="217"/>
      <c r="BE151" s="217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1"/>
    </row>
    <row r="152" ht="16" customHeight="1">
      <c r="A152" s="155"/>
      <c r="B152" s="156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217"/>
      <c r="BD152" s="217"/>
      <c r="BE152" s="217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1"/>
    </row>
    <row r="153" ht="16" customHeight="1">
      <c r="A153" s="155"/>
      <c r="B153" s="156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217"/>
      <c r="BD153" s="217"/>
      <c r="BE153" s="217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1"/>
    </row>
    <row r="154" ht="16" customHeight="1">
      <c r="A154" s="155"/>
      <c r="B154" s="156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217"/>
      <c r="BD154" s="217"/>
      <c r="BE154" s="217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1"/>
    </row>
    <row r="155" ht="16" customHeight="1">
      <c r="A155" s="155"/>
      <c r="B155" s="156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217"/>
      <c r="BD155" s="217"/>
      <c r="BE155" s="217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1"/>
    </row>
    <row r="156" ht="16" customHeight="1">
      <c r="A156" s="155"/>
      <c r="B156" s="156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217"/>
      <c r="BD156" s="217"/>
      <c r="BE156" s="217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1"/>
    </row>
    <row r="157" ht="16" customHeight="1">
      <c r="A157" s="155"/>
      <c r="B157" s="156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217"/>
      <c r="BD157" s="217"/>
      <c r="BE157" s="217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1"/>
    </row>
    <row r="158" ht="16" customHeight="1">
      <c r="A158" s="155"/>
      <c r="B158" s="156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217"/>
      <c r="BD158" s="217"/>
      <c r="BE158" s="217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1"/>
    </row>
    <row r="159" ht="16" customHeight="1">
      <c r="A159" s="155"/>
      <c r="B159" s="156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217"/>
      <c r="BD159" s="217"/>
      <c r="BE159" s="217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1"/>
    </row>
    <row r="160" ht="16" customHeight="1">
      <c r="A160" s="155"/>
      <c r="B160" s="156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217"/>
      <c r="BD160" s="217"/>
      <c r="BE160" s="217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1"/>
    </row>
    <row r="161" ht="16" customHeight="1">
      <c r="A161" s="155"/>
      <c r="B161" s="156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217"/>
      <c r="BD161" s="217"/>
      <c r="BE161" s="217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1"/>
    </row>
    <row r="162" ht="16" customHeight="1">
      <c r="A162" s="155"/>
      <c r="B162" s="156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217"/>
      <c r="BD162" s="217"/>
      <c r="BE162" s="217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1"/>
    </row>
    <row r="163" ht="16" customHeight="1">
      <c r="A163" s="155"/>
      <c r="B163" s="156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217"/>
      <c r="BD163" s="217"/>
      <c r="BE163" s="217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1"/>
    </row>
    <row r="164" ht="16" customHeight="1">
      <c r="A164" s="155"/>
      <c r="B164" s="156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217"/>
      <c r="BD164" s="217"/>
      <c r="BE164" s="217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1"/>
    </row>
    <row r="165" ht="16" customHeight="1">
      <c r="A165" s="155"/>
      <c r="B165" s="156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217"/>
      <c r="BD165" s="217"/>
      <c r="BE165" s="217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1"/>
    </row>
    <row r="166" ht="16" customHeight="1">
      <c r="A166" s="155"/>
      <c r="B166" s="156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217"/>
      <c r="BD166" s="217"/>
      <c r="BE166" s="217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1"/>
    </row>
    <row r="167" ht="16" customHeight="1">
      <c r="A167" s="155"/>
      <c r="B167" s="156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217"/>
      <c r="BD167" s="217"/>
      <c r="BE167" s="217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1"/>
    </row>
    <row r="168" ht="16" customHeight="1">
      <c r="A168" s="155"/>
      <c r="B168" s="156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217"/>
      <c r="BD168" s="217"/>
      <c r="BE168" s="217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1"/>
    </row>
    <row r="169" ht="16" customHeight="1">
      <c r="A169" s="155"/>
      <c r="B169" s="156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217"/>
      <c r="BD169" s="217"/>
      <c r="BE169" s="217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1"/>
    </row>
    <row r="170" ht="16" customHeight="1">
      <c r="A170" s="155"/>
      <c r="B170" s="156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217"/>
      <c r="BD170" s="217"/>
      <c r="BE170" s="217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1"/>
    </row>
    <row r="171" ht="16" customHeight="1">
      <c r="A171" s="155"/>
      <c r="B171" s="156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217"/>
      <c r="BD171" s="217"/>
      <c r="BE171" s="217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1"/>
    </row>
    <row r="172" ht="16" customHeight="1">
      <c r="A172" s="155"/>
      <c r="B172" s="156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217"/>
      <c r="BD172" s="217"/>
      <c r="BE172" s="217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1"/>
    </row>
    <row r="173" ht="16" customHeight="1">
      <c r="A173" s="155"/>
      <c r="B173" s="156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217"/>
      <c r="BD173" s="217"/>
      <c r="BE173" s="217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1"/>
    </row>
    <row r="174" ht="16" customHeight="1">
      <c r="A174" s="155"/>
      <c r="B174" s="156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217"/>
      <c r="BD174" s="217"/>
      <c r="BE174" s="217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1"/>
    </row>
    <row r="175" ht="16" customHeight="1">
      <c r="A175" s="155"/>
      <c r="B175" s="156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217"/>
      <c r="BD175" s="217"/>
      <c r="BE175" s="217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1"/>
    </row>
    <row r="176" ht="16" customHeight="1">
      <c r="A176" s="155"/>
      <c r="B176" s="156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217"/>
      <c r="BD176" s="217"/>
      <c r="BE176" s="217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1"/>
    </row>
    <row r="177" ht="16" customHeight="1">
      <c r="A177" s="155"/>
      <c r="B177" s="156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217"/>
      <c r="BD177" s="217"/>
      <c r="BE177" s="217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1"/>
    </row>
    <row r="178" ht="16" customHeight="1">
      <c r="A178" s="155"/>
      <c r="B178" s="156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217"/>
      <c r="BD178" s="217"/>
      <c r="BE178" s="217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1"/>
    </row>
    <row r="179" ht="16" customHeight="1">
      <c r="A179" s="155"/>
      <c r="B179" s="156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217"/>
      <c r="BD179" s="217"/>
      <c r="BE179" s="217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1"/>
    </row>
    <row r="180" ht="16" customHeight="1">
      <c r="A180" s="155"/>
      <c r="B180" s="156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217"/>
      <c r="BD180" s="217"/>
      <c r="BE180" s="217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1"/>
    </row>
    <row r="181" ht="16" customHeight="1">
      <c r="A181" s="155"/>
      <c r="B181" s="156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217"/>
      <c r="BD181" s="217"/>
      <c r="BE181" s="217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1"/>
    </row>
    <row r="182" ht="16" customHeight="1">
      <c r="A182" s="155"/>
      <c r="B182" s="156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217"/>
      <c r="BD182" s="217"/>
      <c r="BE182" s="217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1"/>
    </row>
    <row r="183" ht="16" customHeight="1">
      <c r="A183" s="155"/>
      <c r="B183" s="156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217"/>
      <c r="BD183" s="217"/>
      <c r="BE183" s="217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1"/>
    </row>
    <row r="184" ht="16" customHeight="1">
      <c r="A184" s="155"/>
      <c r="B184" s="156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217"/>
      <c r="BD184" s="217"/>
      <c r="BE184" s="217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1"/>
    </row>
    <row r="185" ht="16" customHeight="1">
      <c r="A185" s="155"/>
      <c r="B185" s="156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217"/>
      <c r="BD185" s="217"/>
      <c r="BE185" s="217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1"/>
    </row>
    <row r="186" ht="16" customHeight="1">
      <c r="A186" s="155"/>
      <c r="B186" s="156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217"/>
      <c r="BD186" s="217"/>
      <c r="BE186" s="217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1"/>
    </row>
    <row r="187" ht="16" customHeight="1">
      <c r="A187" s="155"/>
      <c r="B187" s="156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217"/>
      <c r="BD187" s="217"/>
      <c r="BE187" s="217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1"/>
    </row>
    <row r="188" ht="16" customHeight="1">
      <c r="A188" s="155"/>
      <c r="B188" s="156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217"/>
      <c r="BD188" s="217"/>
      <c r="BE188" s="217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1"/>
    </row>
    <row r="189" ht="16" customHeight="1">
      <c r="A189" s="155"/>
      <c r="B189" s="156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217"/>
      <c r="BD189" s="217"/>
      <c r="BE189" s="217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1"/>
    </row>
    <row r="190" ht="16" customHeight="1">
      <c r="A190" s="155"/>
      <c r="B190" s="156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217"/>
      <c r="BD190" s="217"/>
      <c r="BE190" s="217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1"/>
    </row>
    <row r="191" ht="16" customHeight="1">
      <c r="A191" s="155"/>
      <c r="B191" s="156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217"/>
      <c r="BD191" s="217"/>
      <c r="BE191" s="217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1"/>
    </row>
    <row r="192" ht="16" customHeight="1">
      <c r="A192" s="155"/>
      <c r="B192" s="156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217"/>
      <c r="BD192" s="217"/>
      <c r="BE192" s="217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1"/>
    </row>
    <row r="193" ht="16" customHeight="1">
      <c r="A193" s="155"/>
      <c r="B193" s="156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217"/>
      <c r="BD193" s="217"/>
      <c r="BE193" s="217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1"/>
    </row>
    <row r="194" ht="16" customHeight="1">
      <c r="A194" s="155"/>
      <c r="B194" s="156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217"/>
      <c r="BD194" s="217"/>
      <c r="BE194" s="217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1"/>
    </row>
    <row r="195" ht="16" customHeight="1">
      <c r="A195" s="155"/>
      <c r="B195" s="156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217"/>
      <c r="BD195" s="217"/>
      <c r="BE195" s="217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1"/>
    </row>
    <row r="196" ht="16" customHeight="1">
      <c r="A196" s="155"/>
      <c r="B196" s="156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217"/>
      <c r="BD196" s="217"/>
      <c r="BE196" s="217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1"/>
    </row>
    <row r="197" ht="16" customHeight="1">
      <c r="A197" s="155"/>
      <c r="B197" s="156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217"/>
      <c r="BD197" s="217"/>
      <c r="BE197" s="217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1"/>
    </row>
    <row r="198" ht="16" customHeight="1">
      <c r="A198" s="155"/>
      <c r="B198" s="156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217"/>
      <c r="BD198" s="217"/>
      <c r="BE198" s="217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1"/>
    </row>
    <row r="199" ht="16" customHeight="1">
      <c r="A199" s="155"/>
      <c r="B199" s="156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217"/>
      <c r="BD199" s="217"/>
      <c r="BE199" s="217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1"/>
    </row>
    <row r="200" ht="16" customHeight="1">
      <c r="A200" s="155"/>
      <c r="B200" s="156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217"/>
      <c r="BD200" s="217"/>
      <c r="BE200" s="217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1"/>
    </row>
    <row r="201" ht="16" customHeight="1">
      <c r="A201" s="155"/>
      <c r="B201" s="156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217"/>
      <c r="BD201" s="217"/>
      <c r="BE201" s="217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1"/>
    </row>
    <row r="202" ht="16" customHeight="1">
      <c r="A202" s="155"/>
      <c r="B202" s="156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217"/>
      <c r="BD202" s="217"/>
      <c r="BE202" s="217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1"/>
    </row>
    <row r="203" ht="16" customHeight="1">
      <c r="A203" s="155"/>
      <c r="B203" s="156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217"/>
      <c r="BD203" s="217"/>
      <c r="BE203" s="217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1"/>
    </row>
    <row r="204" ht="16" customHeight="1">
      <c r="A204" s="155"/>
      <c r="B204" s="156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217"/>
      <c r="BD204" s="217"/>
      <c r="BE204" s="217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1"/>
    </row>
    <row r="205" ht="16" customHeight="1">
      <c r="A205" s="155"/>
      <c r="B205" s="156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217"/>
      <c r="BD205" s="217"/>
      <c r="BE205" s="217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1"/>
    </row>
    <row r="206" ht="16" customHeight="1">
      <c r="A206" s="155"/>
      <c r="B206" s="156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217"/>
      <c r="BD206" s="217"/>
      <c r="BE206" s="217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1"/>
    </row>
    <row r="207" ht="16" customHeight="1">
      <c r="A207" s="155"/>
      <c r="B207" s="156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217"/>
      <c r="BD207" s="217"/>
      <c r="BE207" s="217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1"/>
    </row>
    <row r="208" ht="16" customHeight="1">
      <c r="A208" s="155"/>
      <c r="B208" s="156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217"/>
      <c r="BD208" s="217"/>
      <c r="BE208" s="217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1"/>
    </row>
    <row r="209" ht="16" customHeight="1">
      <c r="A209" s="155"/>
      <c r="B209" s="156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217"/>
      <c r="BD209" s="217"/>
      <c r="BE209" s="217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1"/>
    </row>
    <row r="210" ht="16" customHeight="1">
      <c r="A210" s="155"/>
      <c r="B210" s="156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217"/>
      <c r="BD210" s="217"/>
      <c r="BE210" s="217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1"/>
    </row>
    <row r="211" ht="16" customHeight="1">
      <c r="A211" s="155"/>
      <c r="B211" s="156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217"/>
      <c r="BD211" s="217"/>
      <c r="BE211" s="217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1"/>
    </row>
    <row r="212" ht="16" customHeight="1">
      <c r="A212" s="155"/>
      <c r="B212" s="156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217"/>
      <c r="BD212" s="217"/>
      <c r="BE212" s="217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1"/>
    </row>
    <row r="213" ht="16" customHeight="1">
      <c r="A213" s="155"/>
      <c r="B213" s="156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217"/>
      <c r="BD213" s="217"/>
      <c r="BE213" s="217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1"/>
    </row>
    <row r="214" ht="16" customHeight="1">
      <c r="A214" s="155"/>
      <c r="B214" s="156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217"/>
      <c r="BD214" s="217"/>
      <c r="BE214" s="217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1"/>
    </row>
    <row r="215" ht="16" customHeight="1">
      <c r="A215" s="155"/>
      <c r="B215" s="156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217"/>
      <c r="BD215" s="217"/>
      <c r="BE215" s="217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1"/>
    </row>
    <row r="216" ht="16" customHeight="1">
      <c r="A216" s="155"/>
      <c r="B216" s="156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217"/>
      <c r="BD216" s="217"/>
      <c r="BE216" s="217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1"/>
    </row>
    <row r="217" ht="16" customHeight="1">
      <c r="A217" s="155"/>
      <c r="B217" s="156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217"/>
      <c r="BD217" s="217"/>
      <c r="BE217" s="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1"/>
    </row>
    <row r="218" ht="16" customHeight="1">
      <c r="A218" s="155"/>
      <c r="B218" s="156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217"/>
      <c r="BD218" s="217"/>
      <c r="BE218" s="217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1"/>
    </row>
    <row r="219" ht="16" customHeight="1">
      <c r="A219" s="155"/>
      <c r="B219" s="156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217"/>
      <c r="BD219" s="217"/>
      <c r="BE219" s="217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1"/>
    </row>
    <row r="220" ht="16" customHeight="1">
      <c r="A220" s="155"/>
      <c r="B220" s="156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217"/>
      <c r="BD220" s="217"/>
      <c r="BE220" s="217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1"/>
    </row>
    <row r="221" ht="16" customHeight="1">
      <c r="A221" s="155"/>
      <c r="B221" s="156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217"/>
      <c r="BD221" s="217"/>
      <c r="BE221" s="217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1"/>
    </row>
    <row r="222" ht="16" customHeight="1">
      <c r="A222" s="155"/>
      <c r="B222" s="156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217"/>
      <c r="BD222" s="217"/>
      <c r="BE222" s="217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1"/>
    </row>
    <row r="223" ht="16" customHeight="1">
      <c r="A223" s="155"/>
      <c r="B223" s="156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217"/>
      <c r="BD223" s="217"/>
      <c r="BE223" s="217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1"/>
    </row>
    <row r="224" ht="16" customHeight="1">
      <c r="A224" s="155"/>
      <c r="B224" s="156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217"/>
      <c r="BD224" s="217"/>
      <c r="BE224" s="217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1"/>
    </row>
    <row r="225" ht="16" customHeight="1">
      <c r="A225" s="155"/>
      <c r="B225" s="156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217"/>
      <c r="BD225" s="217"/>
      <c r="BE225" s="217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1"/>
    </row>
    <row r="226" ht="16" customHeight="1">
      <c r="A226" s="155"/>
      <c r="B226" s="156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217"/>
      <c r="BD226" s="217"/>
      <c r="BE226" s="217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1"/>
    </row>
    <row r="227" ht="16" customHeight="1">
      <c r="A227" s="155"/>
      <c r="B227" s="156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217"/>
      <c r="BD227" s="217"/>
      <c r="BE227" s="21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1"/>
    </row>
    <row r="228" ht="16" customHeight="1">
      <c r="A228" s="155"/>
      <c r="B228" s="156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217"/>
      <c r="BD228" s="217"/>
      <c r="BE228" s="217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1"/>
    </row>
    <row r="229" ht="16" customHeight="1">
      <c r="A229" s="155"/>
      <c r="B229" s="156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217"/>
      <c r="BD229" s="217"/>
      <c r="BE229" s="217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1"/>
    </row>
    <row r="230" ht="16" customHeight="1">
      <c r="A230" s="155"/>
      <c r="B230" s="156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217"/>
      <c r="BD230" s="217"/>
      <c r="BE230" s="217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1"/>
    </row>
    <row r="231" ht="16" customHeight="1">
      <c r="A231" s="155"/>
      <c r="B231" s="156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217"/>
      <c r="BD231" s="217"/>
      <c r="BE231" s="217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1"/>
    </row>
    <row r="232" ht="16" customHeight="1">
      <c r="A232" s="155"/>
      <c r="B232" s="156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217"/>
      <c r="BD232" s="217"/>
      <c r="BE232" s="217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1"/>
    </row>
    <row r="233" ht="16" customHeight="1">
      <c r="A233" s="155"/>
      <c r="B233" s="156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217"/>
      <c r="BD233" s="217"/>
      <c r="BE233" s="217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1"/>
    </row>
    <row r="234" ht="16" customHeight="1">
      <c r="A234" s="155"/>
      <c r="B234" s="156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217"/>
      <c r="BD234" s="217"/>
      <c r="BE234" s="217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1"/>
    </row>
    <row r="235" ht="16" customHeight="1">
      <c r="A235" s="155"/>
      <c r="B235" s="156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217"/>
      <c r="BD235" s="217"/>
      <c r="BE235" s="217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1"/>
    </row>
    <row r="236" ht="16" customHeight="1">
      <c r="A236" s="155"/>
      <c r="B236" s="156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217"/>
      <c r="BD236" s="217"/>
      <c r="BE236" s="217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1"/>
    </row>
    <row r="237" ht="16" customHeight="1">
      <c r="A237" s="155"/>
      <c r="B237" s="156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217"/>
      <c r="BD237" s="217"/>
      <c r="BE237" s="217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1"/>
    </row>
    <row r="238" ht="16" customHeight="1">
      <c r="A238" s="155"/>
      <c r="B238" s="156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217"/>
      <c r="BD238" s="217"/>
      <c r="BE238" s="217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1"/>
    </row>
    <row r="239" ht="16" customHeight="1">
      <c r="A239" s="155"/>
      <c r="B239" s="156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217"/>
      <c r="BD239" s="217"/>
      <c r="BE239" s="217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1"/>
    </row>
    <row r="240" ht="16" customHeight="1">
      <c r="A240" s="155"/>
      <c r="B240" s="156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217"/>
      <c r="BD240" s="217"/>
      <c r="BE240" s="217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1"/>
    </row>
    <row r="241" ht="16" customHeight="1">
      <c r="A241" s="155"/>
      <c r="B241" s="156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217"/>
      <c r="BD241" s="217"/>
      <c r="BE241" s="217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1"/>
    </row>
    <row r="242" ht="16" customHeight="1">
      <c r="A242" s="155"/>
      <c r="B242" s="156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217"/>
      <c r="BD242" s="217"/>
      <c r="BE242" s="217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1"/>
    </row>
    <row r="243" ht="16" customHeight="1">
      <c r="A243" s="218"/>
      <c r="B243" s="219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220"/>
      <c r="BD243" s="220"/>
      <c r="BE243" s="220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4"/>
    </row>
  </sheetData>
  <mergeCells count="2">
    <mergeCell ref="BC4:BE4"/>
    <mergeCell ref="BC5:BC6"/>
  </mergeCells>
  <conditionalFormatting sqref="I6:BA6">
    <cfRule type="cellIs" dxfId="0" priority="1" operator="equal" stopIfTrue="1">
      <formula>"Water footprint"</formula>
    </cfRule>
    <cfRule type="cellIs" dxfId="1" priority="2" operator="equal" stopIfTrue="1">
      <formula>"Ecological Footprint"</formula>
    </cfRule>
    <cfRule type="cellIs" dxfId="2" priority="3" operator="equal" stopIfTrue="1">
      <formula>"Carbon Footprint"</formula>
    </cfRule>
  </conditionalFormatting>
  <hyperlinks>
    <hyperlink ref="E6" r:id="rId1" location="" tooltip="" display="http://www.carbonify.com/carbon-calculator.htm"/>
    <hyperlink ref="F6" r:id="rId2" location="" tooltip="" display="https://carbonneutral.com.au/carbon-calculator/"/>
    <hyperlink ref="G6" r:id="rId3" location="" tooltip="" display="https://carbonneutral.com.au/carbon-calculator/"/>
    <hyperlink ref="H6" r:id="rId4" location="" tooltip="" display="https://calculator.carbonpositiveaustralia.org.au/"/>
    <hyperlink ref="I6" r:id="rId5" location="" tooltip="" display="https://www.teamclimate.com/calculator/food/diet"/>
    <hyperlink ref="J6" r:id="rId6" location="" tooltip="" display="https://www.saanich.ca/EN/main/community/sustainable-saanich/climate-change/carbon-fund-calculator.html"/>
    <hyperlink ref="K6" r:id="rId7" location="" tooltip="" display="https://www.sparksustainability.com/calculator"/>
    <hyperlink ref="L6" r:id="rId8" location="" tooltip="" display="https://climateseed.com/footprint"/>
    <hyperlink ref="M6" r:id="rId9" location="" tooltip="" display="https://uba.co2-rechner.de/de_DE/"/>
    <hyperlink ref="N6" r:id="rId10" location="" tooltip="" display="https://uba.co2-rechner.de/de_DE/"/>
    <hyperlink ref="O6" r:id="rId11" location="" tooltip="" display="https://www.wwf.de/themen-projekte/klima-energie/wwf-klimarechner"/>
    <hyperlink ref="P6" r:id="rId12" location="" tooltip="" display="https://klimaktiv.co2-rechner.de/de_DE/"/>
    <hyperlink ref="Q6" r:id="rId13" location="" tooltip="" display="https://www.henkel.de/nachhaltigkeit/initiativen-und-partnerschaften/fussabdruckrechner"/>
    <hyperlink ref="R6" r:id="rId14" location="" tooltip="" display="https://klimaohnegrenzen.de/oekologischer-co2-fussabdruck"/>
    <hyperlink ref="S6" r:id="rId15" location="" tooltip="" display="https://you.climatepartner.com/de/"/>
    <hyperlink ref="T6" r:id="rId16" location="" tooltip="" display="https://www.thankyounature.org/"/>
    <hyperlink ref="U6" r:id="rId17" location="" tooltip="" display="https://www.naturefund.de/wissen/co2_rechner"/>
    <hyperlink ref="V6" r:id="rId18" location="" tooltip="" display="https://www.die-klimamanufaktur.de/berechnung"/>
    <hyperlink ref="W6" r:id="rId19" location="" tooltip="" display="https://klima.com/"/>
    <hyperlink ref="X6" r:id="rId20" location="" tooltip="" display="https://www.worldwatchers.org/"/>
    <hyperlink ref="Y6" r:id="rId21" location="" tooltip="" display="https://www.eevie.io/"/>
    <hyperlink ref="Z6" r:id="rId22" location="" tooltip="" display="https://www.energybuddy.de/"/>
    <hyperlink ref="AA6" r:id="rId23" location="" tooltip="" display="https://codyo.app/"/>
    <hyperlink ref="AB6" r:id="rId24" location="" tooltip="" display="https://plan3t.one/"/>
    <hyperlink ref="AC6" r:id="rId25" location="" tooltip="" display="https://themothernature.app/"/>
    <hyperlink ref="AD6" r:id="rId26" location="" tooltip="" display="https://www.naturate.de/"/>
    <hyperlink ref="AE6" r:id="rId27" location="" tooltip="" display="https://www.nullify.app/"/>
    <hyperlink ref="AF6" r:id="rId28" location="" tooltip="" display="https://www.foe.ie/justoneearth/carboncalculator/"/>
    <hyperlink ref="AG6" r:id="rId29" location="" tooltip="" display="https://my.carbon.click/calculator?_ga=2.159880756.887052242.1623676770-353683301.1623676770"/>
    <hyperlink ref="AH6" r:id="rId30" location="" tooltip="" display="https://calculator.toitu.co.nz/?calculator=household"/>
    <hyperlink ref="AI6" r:id="rId31" location="" tooltip="" display="https://www.thecapture.club/"/>
    <hyperlink ref="AJ6" r:id="rId32" location="" tooltip="" display="https://reap-petite-uk-prod.herokuapp.com/"/>
    <hyperlink ref="AK6" r:id="rId33" location="" tooltip="" display="https://co2.myclimate.org/de/footprint_calculators/new"/>
    <hyperlink ref="AL6" r:id="rId34" location="" tooltip="" display="https://footprint.wwf.org.uk/#/"/>
    <hyperlink ref="AM6" r:id="rId35" location="" tooltip="" display="https://www.carbonfootprint.com/calculator.aspx"/>
    <hyperlink ref="AN6" r:id="rId36" location="" tooltip="" display="https://www.carbonindependent.org/"/>
    <hyperlink ref="AO6" r:id="rId37" location="" tooltip="" display="https://mossy.earth/footprint"/>
    <hyperlink ref="AP6" r:id="rId38" location="" tooltip="" display="https://www.knowyourcarbonfootprint.com/"/>
    <hyperlink ref="AQ6" r:id="rId39" location="" tooltip="" display="https://www.resurgence.org/resources/carbon-calculator.html"/>
    <hyperlink ref="AR6" r:id="rId40" location="" tooltip="" display="https://www.resurgence.org/resources/quickcalc.html"/>
    <hyperlink ref="AS6" r:id="rId41" location="" tooltip="" display="https://calculator.bulb.co.uk/"/>
    <hyperlink ref="AT6" r:id="rId42" location="" tooltip="" display="https://www.nature.org/en-us/get-involved/how-to-help/carbon-footprint-calculator/"/>
    <hyperlink ref="AU6" r:id="rId43" location="" tooltip="" display="https://www.wren.co/calculator"/>
    <hyperlink ref="AV6" r:id="rId44" location="" tooltip="" display="https://www.conservation.org/carbon-footprint-calculator#/"/>
    <hyperlink ref="AW6" r:id="rId45" location="" tooltip="" display="https://www3.epa.gov/carbon-footprint-calculator/"/>
    <hyperlink ref="AX6" r:id="rId46" location="" tooltip="" display="https://8billiontrees.com/carbon-offsets-credits/carbon-ecological-footprint-calculators/"/>
    <hyperlink ref="AY6" r:id="rId47" location="" tooltip="" display="https://offset.climateneutralnow.org/footprintcalc"/>
    <hyperlink ref="AZ6" r:id="rId48" location="" tooltip="" display="https://depts.washington.edu/i2sea/iscfc/calculate.php"/>
    <hyperlink ref="BA6" r:id="rId49" location="" tooltip="" display="https://standfortrees.org/footprint-calculator/#calculator"/>
    <hyperlink ref="AL89" r:id="rId50" location="" tooltip="" display="https://footprint.wwf.org.uk/#/methodology"/>
    <hyperlink ref="AO89" r:id="rId51" location="" tooltip="" display="https://mossy.earth/methodologies/carbon-footprint-calculator"/>
    <hyperlink ref="AS89" r:id="rId52" location="" tooltip="" display="https://bulb.co.uk/carbon-calculator/calculating-carbon-emissions/"/>
    <hyperlink ref="AT89" r:id="rId53" location="" tooltip="" display="https://pubs.acs.org/doi/10.1021/es4034364"/>
    <hyperlink ref="AZ89" r:id="rId54" location="" tooltip="" display="https://depts.washington.edu/i2sea/docs/wwwi2sea/CalcDocumentation.pdf"/>
  </hyperlink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55"/>
  <legacy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