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xr:revisionPtr revIDLastSave="270" documentId="8_{A1FC7D1A-EBFF-45AB-9EAB-20D8E4060DC3}" xr6:coauthVersionLast="47" xr6:coauthVersionMax="47" xr10:uidLastSave="{CC218EBE-9993-4A68-AE64-F83A72869643}"/>
  <bookViews>
    <workbookView xWindow="2784" yWindow="2052" windowWidth="17280" windowHeight="8964" xr2:uid="{00000000-000D-0000-FFFF-FFFF00000000}"/>
  </bookViews>
  <sheets>
    <sheet name="ProjectSchedule" sheetId="11" r:id="rId1"/>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11" l="1"/>
  <c r="D9" i="11" l="1"/>
  <c r="E9" i="11" s="1"/>
  <c r="D10" i="11" l="1"/>
  <c r="E10" i="11" s="1"/>
  <c r="H5" i="11"/>
  <c r="G37" i="11"/>
  <c r="G36" i="11"/>
  <c r="G29" i="11"/>
  <c r="G20" i="11"/>
  <c r="G14" i="11"/>
  <c r="G8" i="11"/>
  <c r="G9" i="11" l="1"/>
  <c r="D11" i="11"/>
  <c r="E11" i="11" s="1"/>
  <c r="H6" i="11"/>
  <c r="D12" i="11" l="1"/>
  <c r="G10" i="11"/>
  <c r="I5" i="11"/>
  <c r="J5" i="11" s="1"/>
  <c r="K5" i="11" s="1"/>
  <c r="L5" i="11" s="1"/>
  <c r="M5" i="11" s="1"/>
  <c r="N5" i="11" s="1"/>
  <c r="O5" i="11" s="1"/>
  <c r="H4" i="11"/>
  <c r="E12" i="11" l="1"/>
  <c r="D13" i="11" s="1"/>
  <c r="E13" i="11" s="1"/>
  <c r="D15" i="11" s="1"/>
  <c r="G11" i="11"/>
  <c r="G13" i="11"/>
  <c r="O4" i="11"/>
  <c r="P5" i="11"/>
  <c r="Q5" i="11" s="1"/>
  <c r="R5" i="11" s="1"/>
  <c r="S5" i="11" s="1"/>
  <c r="T5" i="11" s="1"/>
  <c r="U5" i="11" s="1"/>
  <c r="V5" i="11" s="1"/>
  <c r="I6" i="11"/>
  <c r="E15" i="11" l="1"/>
  <c r="D16" i="11"/>
  <c r="E16" i="11" s="1"/>
  <c r="D17" i="11" s="1"/>
  <c r="G15" i="11"/>
  <c r="G16" i="11"/>
  <c r="V4" i="11"/>
  <c r="W5" i="11"/>
  <c r="X5" i="11" s="1"/>
  <c r="Y5" i="11" s="1"/>
  <c r="Z5" i="11" s="1"/>
  <c r="AA5" i="11" s="1"/>
  <c r="AB5" i="11" s="1"/>
  <c r="AC5" i="11" s="1"/>
  <c r="J6" i="11"/>
  <c r="E17" i="11" l="1"/>
  <c r="D18" i="11" s="1"/>
  <c r="E18" i="11" s="1"/>
  <c r="D19" i="11" s="1"/>
  <c r="E19" i="11" s="1"/>
  <c r="D21" i="11" s="1"/>
  <c r="G17" i="11"/>
  <c r="AD5" i="11"/>
  <c r="AE5" i="11" s="1"/>
  <c r="AF5" i="11" s="1"/>
  <c r="AG5" i="11" s="1"/>
  <c r="AH5" i="11" s="1"/>
  <c r="AI5" i="11" s="1"/>
  <c r="AC4" i="11"/>
  <c r="K6" i="11"/>
  <c r="D25" i="11" l="1"/>
  <c r="E25" i="11" s="1"/>
  <c r="E21" i="11"/>
  <c r="D22" i="11"/>
  <c r="D23" i="11"/>
  <c r="E23" i="11" s="1"/>
  <c r="D26" i="11" s="1"/>
  <c r="G25" i="11"/>
  <c r="AJ5" i="11"/>
  <c r="AK5" i="11" s="1"/>
  <c r="AL5" i="11" s="1"/>
  <c r="AM5" i="11" s="1"/>
  <c r="AN5" i="11" s="1"/>
  <c r="AO5" i="11" s="1"/>
  <c r="AP5" i="11" s="1"/>
  <c r="L6" i="11"/>
  <c r="D27" i="11" l="1"/>
  <c r="E27" i="11" s="1"/>
  <c r="D28" i="11" s="1"/>
  <c r="E28" i="11" s="1"/>
  <c r="D30" i="11" s="1"/>
  <c r="E26" i="11"/>
  <c r="E22" i="11"/>
  <c r="G22" i="11"/>
  <c r="D24" i="11"/>
  <c r="E24" i="11" s="1"/>
  <c r="G21" i="11"/>
  <c r="AQ5" i="11"/>
  <c r="AR5" i="11" s="1"/>
  <c r="AJ4" i="11"/>
  <c r="M6" i="11"/>
  <c r="E30" i="11" l="1"/>
  <c r="D31" i="11" s="1"/>
  <c r="E31" i="11" s="1"/>
  <c r="D32" i="11" s="1"/>
  <c r="G30" i="11"/>
  <c r="AS5" i="11"/>
  <c r="AR6" i="11"/>
  <c r="AQ4" i="11"/>
  <c r="N6" i="11"/>
  <c r="E32" i="11" l="1"/>
  <c r="D33" i="11" s="1"/>
  <c r="E33" i="11" s="1"/>
  <c r="D34" i="11" s="1"/>
  <c r="E34" i="11" s="1"/>
  <c r="D35" i="11" s="1"/>
  <c r="G32" i="11"/>
  <c r="AT5" i="11"/>
  <c r="AS6" i="11"/>
  <c r="E35" i="11" l="1"/>
  <c r="G35" i="11"/>
  <c r="AU5" i="1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L5" i="11" s="1"/>
  <c r="BJ6" i="11"/>
  <c r="AE6" i="11"/>
  <c r="BM5" i="11" l="1"/>
  <c r="BL4" i="11"/>
  <c r="BL6" i="11"/>
  <c r="BK6" i="11"/>
  <c r="AF6" i="11"/>
  <c r="BM6" i="11" l="1"/>
  <c r="BN5" i="11"/>
  <c r="AG6" i="11"/>
  <c r="BO5" i="11" l="1"/>
  <c r="BN6" i="11"/>
  <c r="AH6" i="11"/>
  <c r="BO6" i="11" l="1"/>
  <c r="BP5" i="11"/>
  <c r="AI6" i="11"/>
  <c r="BQ5" i="11" l="1"/>
  <c r="BP6" i="11"/>
  <c r="AJ6" i="11"/>
  <c r="BQ6" i="11" l="1"/>
  <c r="BR5" i="11"/>
  <c r="AK6" i="11"/>
  <c r="BS5" i="11" l="1"/>
  <c r="BR6" i="11"/>
  <c r="AL6" i="11"/>
  <c r="BS4" i="11" l="1"/>
  <c r="BS6" i="11"/>
  <c r="BT5" i="11"/>
  <c r="AM6" i="11"/>
  <c r="BU5" i="11" l="1"/>
  <c r="BT6" i="11"/>
  <c r="AN6" i="11"/>
  <c r="BV5" i="11" l="1"/>
  <c r="BU6" i="11"/>
  <c r="AO6" i="11"/>
  <c r="BW5" i="11" l="1"/>
  <c r="BV6" i="11"/>
  <c r="AP6" i="11"/>
  <c r="BX5" i="11" l="1"/>
  <c r="BW6" i="11"/>
  <c r="AQ6" i="11"/>
  <c r="BX6" i="11" l="1"/>
  <c r="BY5" i="11"/>
  <c r="BY6" i="11" l="1"/>
  <c r="BZ5" i="11"/>
  <c r="CA5" i="11" l="1"/>
  <c r="BZ4" i="11"/>
  <c r="BZ6" i="11"/>
  <c r="CB5" i="11" l="1"/>
  <c r="CA6" i="11"/>
  <c r="CB6" i="11" l="1"/>
  <c r="CC5" i="11"/>
  <c r="CD5" i="11" l="1"/>
  <c r="CC6" i="11"/>
  <c r="CD6" i="11" l="1"/>
  <c r="CE5" i="11"/>
  <c r="CF5" i="11" l="1"/>
  <c r="CE6" i="11"/>
  <c r="CG5" i="11" l="1"/>
  <c r="CF6" i="11"/>
  <c r="CH5" i="11" l="1"/>
  <c r="CG4" i="11"/>
  <c r="CG6" i="11"/>
  <c r="CI5" i="11" l="1"/>
  <c r="CH6" i="11"/>
  <c r="CI6" i="11" l="1"/>
  <c r="CJ5" i="11"/>
  <c r="CK5" i="11" l="1"/>
  <c r="CJ6" i="11"/>
  <c r="CK6" i="11" l="1"/>
  <c r="CL5" i="11"/>
  <c r="CL6" i="11" l="1"/>
  <c r="CM5" i="11"/>
  <c r="CM6" i="11" l="1"/>
  <c r="CN5" i="11"/>
  <c r="CO5" i="11" l="1"/>
  <c r="CN4" i="11"/>
  <c r="CN6" i="11"/>
  <c r="CO6" i="11" l="1"/>
  <c r="CP5" i="11"/>
  <c r="CQ5" i="11" l="1"/>
  <c r="CP6" i="11"/>
  <c r="CQ6" i="11" l="1"/>
  <c r="CR5" i="11"/>
  <c r="CS5" i="11" l="1"/>
  <c r="CR6" i="11"/>
  <c r="CS6" i="11" l="1"/>
  <c r="CT5" i="11"/>
  <c r="CU5" i="11" l="1"/>
  <c r="CT6" i="11"/>
  <c r="CU6" i="11" l="1"/>
  <c r="CV5" i="11"/>
  <c r="CU4" i="11"/>
  <c r="CW5" i="11" l="1"/>
  <c r="CV6" i="11"/>
  <c r="CX5" i="11" l="1"/>
  <c r="CW6" i="11"/>
  <c r="CY5" i="11" l="1"/>
  <c r="CX6" i="11"/>
  <c r="CZ5" i="11" l="1"/>
  <c r="CY6" i="11"/>
  <c r="CZ6" i="11" l="1"/>
  <c r="DA5" i="11"/>
  <c r="DA6" i="11" s="1"/>
</calcChain>
</file>

<file path=xl/sharedStrings.xml><?xml version="1.0" encoding="utf-8"?>
<sst xmlns="http://schemas.openxmlformats.org/spreadsheetml/2006/main" count="55" uniqueCount="54">
  <si>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</si>
  <si>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</si>
  <si>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Project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</si>
  <si>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</si>
  <si>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</si>
  <si>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</si>
  <si>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</si>
  <si>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</si>
  <si>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</si>
  <si>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</si>
  <si>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</si>
  <si>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</si>
  <si>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</si>
  <si>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</si>
  <si>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</si>
  <si>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</si>
  <si>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</si>
  <si>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</si>
  <si>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</si>
  <si>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Pasika</t>
  </si>
  <si>
    <t>Rentler</t>
  </si>
  <si>
    <t>PM: Marta Kostetska</t>
  </si>
  <si>
    <t>Identify stakeholders and their needs</t>
  </si>
  <si>
    <t>Identify the resources required for the project</t>
  </si>
  <si>
    <t>Define project requirements and create use cases and user stories</t>
  </si>
  <si>
    <t>Define the architecture and design of the application</t>
  </si>
  <si>
    <t xml:space="preserve">Establishing project scope </t>
  </si>
  <si>
    <t>Outlining project risks</t>
  </si>
  <si>
    <t>Define project objectives &amp; goals</t>
  </si>
  <si>
    <t xml:space="preserve">Develop a project schedule </t>
  </si>
  <si>
    <t>Define project milestones</t>
  </si>
  <si>
    <t>Hold kick-off meeting</t>
  </si>
  <si>
    <t>Deployment Phase (2 weeks)</t>
  </si>
  <si>
    <t>Obtain user acceptance testing and sign-offs.</t>
  </si>
  <si>
    <t>Execute manual test plan</t>
  </si>
  <si>
    <t>Develop microservices using Spring Boot and Spring Cloud</t>
  </si>
  <si>
    <t>Develop user interface using React</t>
  </si>
  <si>
    <t>Develop database schema using PostgreSQL</t>
  </si>
  <si>
    <t>Develop API Gateway</t>
  </si>
  <si>
    <t>Conduct unit and integration testing</t>
  </si>
  <si>
    <t>Define test strategy and test plan</t>
  </si>
  <si>
    <t>Set up CI pipline</t>
  </si>
  <si>
    <t>Define and implement a rollback process</t>
  </si>
  <si>
    <t>Develop a deployment plan</t>
  </si>
  <si>
    <t>Deploy the software system to the production environment</t>
  </si>
  <si>
    <t>Create &amp; configure production environment</t>
  </si>
  <si>
    <t>Conduct post-deployment testing</t>
  </si>
  <si>
    <t>3/20/23</t>
  </si>
  <si>
    <t>2/24/2023</t>
  </si>
  <si>
    <t>3/17/2023'</t>
  </si>
  <si>
    <t>03/03/2023'</t>
  </si>
  <si>
    <t xml:space="preserve">Planning Phase </t>
  </si>
  <si>
    <t>Initiation Phase</t>
  </si>
  <si>
    <t>Development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</si>
</sst>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8"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b/>
      <sz val="14"/>
      <color theme="1"/>
      <name val="Calibri"/>
      <family val="2"/>
      <scheme val="minor"/>
    </font>
    <font>
      <b/>
      <sz val="22"/>
      <name val="Calibri"/>
      <family val="2"/>
      <scheme val="maj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3" fillId="0" borderId="0"/>
    <xf numFmtId="164"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69">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8" fontId="10" fillId="7" borderId="0" xfId="0" applyNumberFormat="1" applyFont="1" applyFill="1" applyAlignment="1">
      <alignment horizontal="center" vertical="center"/>
    </xf>
    <xf numFmtId="168" fontId="10" fillId="7" borderId="6" xfId="0" applyNumberFormat="1" applyFont="1" applyFill="1" applyBorder="1" applyAlignment="1">
      <alignment horizontal="center" vertical="center"/>
    </xf>
    <xf numFmtId="168"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165" fontId="3" fillId="2" borderId="2" xfId="0" applyNumberFormat="1" applyFont="1" applyFill="1" applyBorder="1" applyAlignment="1">
      <alignment horizontal="left" vertical="center"/>
    </xf>
    <xf numFmtId="165"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3" fillId="0" borderId="0" xfId="3"/>
    <xf numFmtId="0" fontId="13" fillId="0" borderId="0" xfId="3" applyAlignment="1">
      <alignment wrapText="1"/>
    </xf>
    <xf numFmtId="0" fontId="13" fillId="0" borderId="0" xfId="0" applyFont="1" applyAlignment="1">
      <alignment horizontal="center"/>
    </xf>
    <xf numFmtId="165" fontId="8" fillId="3" borderId="2" xfId="10" applyFill="1">
      <alignment horizontal="center" vertical="center"/>
    </xf>
    <xf numFmtId="165" fontId="8" fillId="4" borderId="2" xfId="10" applyFill="1">
      <alignment horizontal="center" vertical="center"/>
    </xf>
    <xf numFmtId="165" fontId="8" fillId="11" borderId="2" xfId="10" applyFill="1">
      <alignment horizontal="center" vertical="center"/>
    </xf>
    <xf numFmtId="165" fontId="8" fillId="10" borderId="2" xfId="10" applyFill="1">
      <alignment horizontal="center" vertical="center"/>
    </xf>
    <xf numFmtId="165" fontId="8" fillId="0" borderId="2" xfId="10">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14" fillId="0" borderId="0" xfId="0" applyFont="1"/>
    <xf numFmtId="0" fontId="15" fillId="0" borderId="0" xfId="1" applyFont="1" applyProtection="1">
      <alignment vertical="top"/>
    </xf>
    <xf numFmtId="0" fontId="8" fillId="0" borderId="7" xfId="8" applyBorder="1" applyAlignment="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8" fillId="0" borderId="3" xfId="9" applyAlignment="1">
      <alignment horizontal="center" vertical="center"/>
    </xf>
    <xf numFmtId="0" fontId="16" fillId="0" borderId="0" xfId="6" applyFont="1"/>
    <xf numFmtId="0" fontId="17" fillId="0" borderId="0" xfId="5" applyFont="1" applyAlignment="1">
      <alignment horizontal="left"/>
    </xf>
    <xf numFmtId="0" fontId="8" fillId="0" borderId="0" xfId="7" applyFont="1" applyAlignment="1">
      <alignment vertical="top" wrapText="1"/>
    </xf>
    <xf numFmtId="165" fontId="5" fillId="6" borderId="2" xfId="0" applyNumberFormat="1" applyFont="1" applyFill="1" applyBorder="1" applyAlignment="1">
      <alignment horizontal="center" vertical="center"/>
    </xf>
    <xf numFmtId="165" fontId="14" fillId="6" borderId="2" xfId="0" applyNumberFormat="1" applyFont="1" applyFill="1" applyBorder="1" applyAlignment="1">
      <alignment horizontal="center" vertical="center"/>
    </xf>
    <xf numFmtId="165" fontId="5" fillId="8" borderId="2" xfId="0" applyNumberFormat="1" applyFont="1" applyFill="1" applyBorder="1" applyAlignment="1">
      <alignment horizontal="center" vertical="center"/>
    </xf>
    <xf numFmtId="165" fontId="14" fillId="8" borderId="2" xfId="0" applyNumberFormat="1" applyFont="1" applyFill="1" applyBorder="1" applyAlignment="1">
      <alignment horizontal="center" vertical="center"/>
    </xf>
    <xf numFmtId="165" fontId="5" fillId="9" borderId="2" xfId="0" applyNumberFormat="1" applyFont="1" applyFill="1" applyBorder="1" applyAlignment="1">
      <alignment horizontal="center" vertical="center"/>
    </xf>
    <xf numFmtId="0" fontId="0" fillId="0" borderId="9" xfId="0" applyFill="1" applyBorder="1" applyAlignment="1">
      <alignment vertical="center"/>
    </xf>
    <xf numFmtId="165" fontId="14" fillId="9" borderId="2" xfId="0" quotePrefix="1" applyNumberFormat="1" applyFont="1" applyFill="1" applyBorder="1" applyAlignment="1">
      <alignment horizontal="center" vertical="center"/>
    </xf>
    <xf numFmtId="165" fontId="5" fillId="5" borderId="2" xfId="0" applyNumberFormat="1" applyFont="1" applyFill="1" applyBorder="1" applyAlignment="1">
      <alignment horizontal="center" vertical="center"/>
    </xf>
    <xf numFmtId="165" fontId="14" fillId="5" borderId="2" xfId="0" applyNumberFormat="1" applyFont="1"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A39"/>
  <sheetViews>
    <sheetView showGridLines="0" tabSelected="1" showRuler="0" zoomScale="85" zoomScaleNormal="100" zoomScalePageLayoutView="70" workbookViewId="0">
      <pane ySplit="6" topLeftCell="A8" activePane="bottomLeft" state="frozen"/>
      <selection pane="bottomLeft" activeCell="L14" sqref="L14"/>
    </sheetView>
  </sheetViews>
  <sheetFormatPr defaultRowHeight="30" customHeight="1" x14ac:dyDescent="0.3"/>
  <cols>
    <col min="1" max="1" width="2.6640625" style="36" customWidth="1"/>
    <col min="2" max="2" width="61.109375" customWidth="1"/>
    <col min="3" max="3" width="10.6640625" customWidth="1"/>
    <col min="4" max="4" width="10.44140625" style="4" customWidth="1"/>
    <col min="5" max="5" width="10.44140625" customWidth="1"/>
    <col min="6" max="6" width="2.6640625" customWidth="1"/>
    <col min="7" max="7" width="6.109375" hidden="1" customWidth="1"/>
    <col min="8" max="66" width="2.5546875" customWidth="1"/>
    <col min="67" max="67" width="3.77734375" customWidth="1"/>
    <col min="68" max="80" width="2.5546875" customWidth="1"/>
    <col min="81" max="81" width="3.77734375" customWidth="1"/>
    <col min="82" max="94" width="2.5546875" customWidth="1"/>
    <col min="95" max="95" width="3.77734375" customWidth="1"/>
    <col min="96" max="105" width="2.5546875" customWidth="1"/>
  </cols>
  <sheetData>
    <row r="1" spans="1:105" ht="22.8" customHeight="1" x14ac:dyDescent="0.55000000000000004">
      <c r="A1" s="37" t="s">
        <v>0</v>
      </c>
      <c r="B1" s="58" t="s">
        <v>20</v>
      </c>
      <c r="C1" s="1"/>
      <c r="D1" s="3"/>
      <c r="E1" s="35"/>
      <c r="G1" s="1"/>
      <c r="H1" s="50"/>
    </row>
    <row r="2" spans="1:105" ht="21.6" customHeight="1" x14ac:dyDescent="0.35">
      <c r="A2" s="36" t="s">
        <v>1</v>
      </c>
      <c r="B2" s="57" t="s">
        <v>19</v>
      </c>
      <c r="H2" s="51"/>
    </row>
    <row r="3" spans="1:105" ht="19.8" customHeight="1" x14ac:dyDescent="0.3">
      <c r="A3" s="36" t="s">
        <v>2</v>
      </c>
      <c r="B3" s="59" t="s">
        <v>21</v>
      </c>
      <c r="C3" s="52"/>
      <c r="D3" s="56">
        <v>44981</v>
      </c>
      <c r="E3" s="56"/>
    </row>
    <row r="4" spans="1:105" ht="19.2" customHeight="1" x14ac:dyDescent="0.3">
      <c r="A4" s="37" t="s">
        <v>3</v>
      </c>
      <c r="C4" s="52"/>
      <c r="D4" s="6">
        <v>1</v>
      </c>
      <c r="H4" s="53">
        <f>H5</f>
        <v>44977</v>
      </c>
      <c r="I4" s="54"/>
      <c r="J4" s="54"/>
      <c r="K4" s="54"/>
      <c r="L4" s="54"/>
      <c r="M4" s="54"/>
      <c r="N4" s="55"/>
      <c r="O4" s="53">
        <f>O5</f>
        <v>44984</v>
      </c>
      <c r="P4" s="54"/>
      <c r="Q4" s="54"/>
      <c r="R4" s="54"/>
      <c r="S4" s="54"/>
      <c r="T4" s="54"/>
      <c r="U4" s="55"/>
      <c r="V4" s="53">
        <f>V5</f>
        <v>44991</v>
      </c>
      <c r="W4" s="54"/>
      <c r="X4" s="54"/>
      <c r="Y4" s="54"/>
      <c r="Z4" s="54"/>
      <c r="AA4" s="54"/>
      <c r="AB4" s="55"/>
      <c r="AC4" s="53">
        <f>AC5</f>
        <v>44998</v>
      </c>
      <c r="AD4" s="54"/>
      <c r="AE4" s="54"/>
      <c r="AF4" s="54"/>
      <c r="AG4" s="54"/>
      <c r="AH4" s="54"/>
      <c r="AI4" s="55"/>
      <c r="AJ4" s="53">
        <f>AJ5</f>
        <v>45005</v>
      </c>
      <c r="AK4" s="54"/>
      <c r="AL4" s="54"/>
      <c r="AM4" s="54"/>
      <c r="AN4" s="54"/>
      <c r="AO4" s="54"/>
      <c r="AP4" s="55"/>
      <c r="AQ4" s="53">
        <f>AQ5</f>
        <v>45012</v>
      </c>
      <c r="AR4" s="54"/>
      <c r="AS4" s="54"/>
      <c r="AT4" s="54"/>
      <c r="AU4" s="54"/>
      <c r="AV4" s="54"/>
      <c r="AW4" s="55"/>
      <c r="AX4" s="53">
        <f>AX5</f>
        <v>45019</v>
      </c>
      <c r="AY4" s="54"/>
      <c r="AZ4" s="54"/>
      <c r="BA4" s="54"/>
      <c r="BB4" s="54"/>
      <c r="BC4" s="54"/>
      <c r="BD4" s="55"/>
      <c r="BE4" s="53">
        <f>BE5</f>
        <v>45026</v>
      </c>
      <c r="BF4" s="54"/>
      <c r="BG4" s="54"/>
      <c r="BH4" s="54"/>
      <c r="BI4" s="54"/>
      <c r="BJ4" s="54"/>
      <c r="BK4" s="55"/>
      <c r="BL4" s="53">
        <f>BL5</f>
        <v>45033</v>
      </c>
      <c r="BM4" s="54"/>
      <c r="BN4" s="54"/>
      <c r="BO4" s="54"/>
      <c r="BP4" s="54"/>
      <c r="BQ4" s="54"/>
      <c r="BR4" s="55"/>
      <c r="BS4" s="53">
        <f>BS5</f>
        <v>45040</v>
      </c>
      <c r="BT4" s="54"/>
      <c r="BU4" s="54"/>
      <c r="BV4" s="54"/>
      <c r="BW4" s="54"/>
      <c r="BX4" s="54"/>
      <c r="BY4" s="55"/>
      <c r="BZ4" s="53">
        <f>BZ5</f>
        <v>45047</v>
      </c>
      <c r="CA4" s="54"/>
      <c r="CB4" s="54"/>
      <c r="CC4" s="54"/>
      <c r="CD4" s="54"/>
      <c r="CE4" s="54"/>
      <c r="CF4" s="55"/>
      <c r="CG4" s="53">
        <f>CG5</f>
        <v>45054</v>
      </c>
      <c r="CH4" s="54"/>
      <c r="CI4" s="54"/>
      <c r="CJ4" s="54"/>
      <c r="CK4" s="54"/>
      <c r="CL4" s="54"/>
      <c r="CM4" s="55"/>
      <c r="CN4" s="53">
        <f>CN5</f>
        <v>45061</v>
      </c>
      <c r="CO4" s="54"/>
      <c r="CP4" s="54"/>
      <c r="CQ4" s="54"/>
      <c r="CR4" s="54"/>
      <c r="CS4" s="54"/>
      <c r="CT4" s="55"/>
      <c r="CU4" s="53">
        <f>CU5</f>
        <v>45068</v>
      </c>
      <c r="CV4" s="54"/>
      <c r="CW4" s="54"/>
      <c r="CX4" s="54"/>
      <c r="CY4" s="54"/>
      <c r="CZ4" s="54"/>
      <c r="DA4" s="55"/>
    </row>
    <row r="5" spans="1:105" ht="15" customHeight="1" x14ac:dyDescent="0.3">
      <c r="A5" s="37" t="s">
        <v>4</v>
      </c>
      <c r="B5" s="49"/>
      <c r="C5" s="49"/>
      <c r="D5" s="49"/>
      <c r="E5" s="49"/>
      <c r="F5" s="49"/>
      <c r="H5" s="10">
        <f>Project_Start-WEEKDAY(Project_Start,1)+2+7*(Display_Week-1)</f>
        <v>44977</v>
      </c>
      <c r="I5" s="9">
        <f>H5+1</f>
        <v>44978</v>
      </c>
      <c r="J5" s="9">
        <f t="shared" ref="J5:AW5" si="0">I5+1</f>
        <v>44979</v>
      </c>
      <c r="K5" s="9">
        <f t="shared" si="0"/>
        <v>44980</v>
      </c>
      <c r="L5" s="9">
        <f t="shared" si="0"/>
        <v>44981</v>
      </c>
      <c r="M5" s="9">
        <f t="shared" si="0"/>
        <v>44982</v>
      </c>
      <c r="N5" s="11">
        <f t="shared" si="0"/>
        <v>44983</v>
      </c>
      <c r="O5" s="10">
        <f>N5+1</f>
        <v>44984</v>
      </c>
      <c r="P5" s="9">
        <f>O5+1</f>
        <v>44985</v>
      </c>
      <c r="Q5" s="9">
        <f t="shared" si="0"/>
        <v>44986</v>
      </c>
      <c r="R5" s="9">
        <f t="shared" si="0"/>
        <v>44987</v>
      </c>
      <c r="S5" s="9">
        <f t="shared" si="0"/>
        <v>44988</v>
      </c>
      <c r="T5" s="9">
        <f t="shared" si="0"/>
        <v>44989</v>
      </c>
      <c r="U5" s="11">
        <f t="shared" si="0"/>
        <v>44990</v>
      </c>
      <c r="V5" s="10">
        <f>U5+1</f>
        <v>44991</v>
      </c>
      <c r="W5" s="9">
        <f>V5+1</f>
        <v>44992</v>
      </c>
      <c r="X5" s="9">
        <f t="shared" si="0"/>
        <v>44993</v>
      </c>
      <c r="Y5" s="9">
        <f t="shared" si="0"/>
        <v>44994</v>
      </c>
      <c r="Z5" s="9">
        <f t="shared" si="0"/>
        <v>44995</v>
      </c>
      <c r="AA5" s="9">
        <f t="shared" si="0"/>
        <v>44996</v>
      </c>
      <c r="AB5" s="11">
        <f t="shared" si="0"/>
        <v>44997</v>
      </c>
      <c r="AC5" s="10">
        <f>AB5+1</f>
        <v>44998</v>
      </c>
      <c r="AD5" s="9">
        <f>AC5+1</f>
        <v>44999</v>
      </c>
      <c r="AE5" s="9">
        <f t="shared" si="0"/>
        <v>45000</v>
      </c>
      <c r="AF5" s="9">
        <f t="shared" si="0"/>
        <v>45001</v>
      </c>
      <c r="AG5" s="9">
        <f t="shared" si="0"/>
        <v>45002</v>
      </c>
      <c r="AH5" s="9">
        <f t="shared" si="0"/>
        <v>45003</v>
      </c>
      <c r="AI5" s="11">
        <f t="shared" si="0"/>
        <v>45004</v>
      </c>
      <c r="AJ5" s="10">
        <f>AI5+1</f>
        <v>45005</v>
      </c>
      <c r="AK5" s="9">
        <f>AJ5+1</f>
        <v>45006</v>
      </c>
      <c r="AL5" s="9">
        <f t="shared" si="0"/>
        <v>45007</v>
      </c>
      <c r="AM5" s="9">
        <f t="shared" si="0"/>
        <v>45008</v>
      </c>
      <c r="AN5" s="9">
        <f t="shared" si="0"/>
        <v>45009</v>
      </c>
      <c r="AO5" s="9">
        <f t="shared" si="0"/>
        <v>45010</v>
      </c>
      <c r="AP5" s="11">
        <f t="shared" si="0"/>
        <v>45011</v>
      </c>
      <c r="AQ5" s="10">
        <f>AP5+1</f>
        <v>45012</v>
      </c>
      <c r="AR5" s="9">
        <f>AQ5+1</f>
        <v>45013</v>
      </c>
      <c r="AS5" s="9">
        <f t="shared" si="0"/>
        <v>45014</v>
      </c>
      <c r="AT5" s="9">
        <f t="shared" si="0"/>
        <v>45015</v>
      </c>
      <c r="AU5" s="9">
        <f t="shared" si="0"/>
        <v>45016</v>
      </c>
      <c r="AV5" s="9">
        <f t="shared" si="0"/>
        <v>45017</v>
      </c>
      <c r="AW5" s="11">
        <f t="shared" si="0"/>
        <v>45018</v>
      </c>
      <c r="AX5" s="10">
        <f>AW5+1</f>
        <v>45019</v>
      </c>
      <c r="AY5" s="9">
        <f>AX5+1</f>
        <v>45020</v>
      </c>
      <c r="AZ5" s="9">
        <f t="shared" ref="AZ5:BD5" si="1">AY5+1</f>
        <v>45021</v>
      </c>
      <c r="BA5" s="9">
        <f t="shared" si="1"/>
        <v>45022</v>
      </c>
      <c r="BB5" s="9">
        <f t="shared" si="1"/>
        <v>45023</v>
      </c>
      <c r="BC5" s="9">
        <f t="shared" si="1"/>
        <v>45024</v>
      </c>
      <c r="BD5" s="11">
        <f t="shared" si="1"/>
        <v>45025</v>
      </c>
      <c r="BE5" s="10">
        <f>BD5+1</f>
        <v>45026</v>
      </c>
      <c r="BF5" s="9">
        <f>BE5+1</f>
        <v>45027</v>
      </c>
      <c r="BG5" s="9">
        <f t="shared" ref="BG5:BK5" si="2">BF5+1</f>
        <v>45028</v>
      </c>
      <c r="BH5" s="9">
        <f t="shared" si="2"/>
        <v>45029</v>
      </c>
      <c r="BI5" s="9">
        <f t="shared" si="2"/>
        <v>45030</v>
      </c>
      <c r="BJ5" s="9">
        <f t="shared" si="2"/>
        <v>45031</v>
      </c>
      <c r="BK5" s="11">
        <f t="shared" si="2"/>
        <v>45032</v>
      </c>
      <c r="BL5" s="10">
        <f>BK5+1</f>
        <v>45033</v>
      </c>
      <c r="BM5" s="9">
        <f>BL5+1</f>
        <v>45034</v>
      </c>
      <c r="BN5" s="9">
        <f t="shared" ref="BN5" si="3">BM5+1</f>
        <v>45035</v>
      </c>
      <c r="BO5" s="9">
        <f>BN5+1</f>
        <v>45036</v>
      </c>
      <c r="BP5" s="9">
        <f t="shared" ref="BP5" si="4">BO5+1</f>
        <v>45037</v>
      </c>
      <c r="BQ5" s="9">
        <f t="shared" ref="BQ5" si="5">BP5+1</f>
        <v>45038</v>
      </c>
      <c r="BR5" s="11">
        <f t="shared" ref="BR5" si="6">BQ5+1</f>
        <v>45039</v>
      </c>
      <c r="BS5" s="10">
        <f>BR5+1</f>
        <v>45040</v>
      </c>
      <c r="BT5" s="9">
        <f>BS5+1</f>
        <v>45041</v>
      </c>
      <c r="BU5" s="9">
        <f t="shared" ref="BU5" si="7">BT5+1</f>
        <v>45042</v>
      </c>
      <c r="BV5" s="9">
        <f t="shared" ref="BV5" si="8">BU5+1</f>
        <v>45043</v>
      </c>
      <c r="BW5" s="9">
        <f t="shared" ref="BW5" si="9">BV5+1</f>
        <v>45044</v>
      </c>
      <c r="BX5" s="9">
        <f t="shared" ref="BX5" si="10">BW5+1</f>
        <v>45045</v>
      </c>
      <c r="BY5" s="11">
        <f t="shared" ref="BY5" si="11">BX5+1</f>
        <v>45046</v>
      </c>
      <c r="BZ5" s="10">
        <f>BY5+1</f>
        <v>45047</v>
      </c>
      <c r="CA5" s="9">
        <f>BZ5+1</f>
        <v>45048</v>
      </c>
      <c r="CB5" s="9">
        <f t="shared" ref="CB5" si="12">CA5+1</f>
        <v>45049</v>
      </c>
      <c r="CC5" s="9">
        <f>CB5+1</f>
        <v>45050</v>
      </c>
      <c r="CD5" s="9">
        <f t="shared" ref="CD5" si="13">CC5+1</f>
        <v>45051</v>
      </c>
      <c r="CE5" s="9">
        <f t="shared" ref="CE5" si="14">CD5+1</f>
        <v>45052</v>
      </c>
      <c r="CF5" s="11">
        <f t="shared" ref="CF5" si="15">CE5+1</f>
        <v>45053</v>
      </c>
      <c r="CG5" s="10">
        <f>CF5+1</f>
        <v>45054</v>
      </c>
      <c r="CH5" s="9">
        <f>CG5+1</f>
        <v>45055</v>
      </c>
      <c r="CI5" s="9">
        <f t="shared" ref="CI5" si="16">CH5+1</f>
        <v>45056</v>
      </c>
      <c r="CJ5" s="9">
        <f t="shared" ref="CJ5" si="17">CI5+1</f>
        <v>45057</v>
      </c>
      <c r="CK5" s="9">
        <f t="shared" ref="CK5" si="18">CJ5+1</f>
        <v>45058</v>
      </c>
      <c r="CL5" s="9">
        <f t="shared" ref="CL5" si="19">CK5+1</f>
        <v>45059</v>
      </c>
      <c r="CM5" s="11">
        <f t="shared" ref="CM5" si="20">CL5+1</f>
        <v>45060</v>
      </c>
      <c r="CN5" s="10">
        <f>CM5+1</f>
        <v>45061</v>
      </c>
      <c r="CO5" s="9">
        <f>CN5+1</f>
        <v>45062</v>
      </c>
      <c r="CP5" s="9">
        <f t="shared" ref="CP5" si="21">CO5+1</f>
        <v>45063</v>
      </c>
      <c r="CQ5" s="9">
        <f>CP5+1</f>
        <v>45064</v>
      </c>
      <c r="CR5" s="9">
        <f t="shared" ref="CR5" si="22">CQ5+1</f>
        <v>45065</v>
      </c>
      <c r="CS5" s="9">
        <f t="shared" ref="CS5" si="23">CR5+1</f>
        <v>45066</v>
      </c>
      <c r="CT5" s="11">
        <f t="shared" ref="CT5" si="24">CS5+1</f>
        <v>45067</v>
      </c>
      <c r="CU5" s="10">
        <f>CT5+1</f>
        <v>45068</v>
      </c>
      <c r="CV5" s="9">
        <f>CU5+1</f>
        <v>45069</v>
      </c>
      <c r="CW5" s="9">
        <f t="shared" ref="CW5" si="25">CV5+1</f>
        <v>45070</v>
      </c>
      <c r="CX5" s="9">
        <f t="shared" ref="CX5" si="26">CW5+1</f>
        <v>45071</v>
      </c>
      <c r="CY5" s="9">
        <f t="shared" ref="CY5" si="27">CX5+1</f>
        <v>45072</v>
      </c>
      <c r="CZ5" s="9">
        <f t="shared" ref="CZ5" si="28">CY5+1</f>
        <v>45073</v>
      </c>
      <c r="DA5" s="11">
        <f t="shared" ref="DA5" si="29">CZ5+1</f>
        <v>45074</v>
      </c>
    </row>
    <row r="6" spans="1:105" ht="30" customHeight="1" thickBot="1" x14ac:dyDescent="0.35">
      <c r="A6" s="37" t="s">
        <v>5</v>
      </c>
      <c r="B6" s="7" t="s">
        <v>6</v>
      </c>
      <c r="C6" s="8" t="s">
        <v>7</v>
      </c>
      <c r="D6" s="8" t="s">
        <v>8</v>
      </c>
      <c r="E6" s="8" t="s">
        <v>9</v>
      </c>
      <c r="F6" s="8"/>
      <c r="G6" s="8" t="s">
        <v>10</v>
      </c>
      <c r="H6" s="12" t="str">
        <f t="shared" ref="H6" si="30">LEFT(TEXT(H5,"ddd"),1)</f>
        <v>M</v>
      </c>
      <c r="I6" s="12" t="str">
        <f t="shared" ref="I6:AQ6" si="31">LEFT(TEXT(I5,"ddd"),1)</f>
        <v>T</v>
      </c>
      <c r="J6" s="12" t="str">
        <f t="shared" si="31"/>
        <v>W</v>
      </c>
      <c r="K6" s="12" t="str">
        <f t="shared" si="31"/>
        <v>T</v>
      </c>
      <c r="L6" s="12" t="str">
        <f t="shared" si="31"/>
        <v>F</v>
      </c>
      <c r="M6" s="12" t="str">
        <f t="shared" si="31"/>
        <v>S</v>
      </c>
      <c r="N6" s="12" t="str">
        <f t="shared" si="31"/>
        <v>S</v>
      </c>
      <c r="O6" s="12" t="str">
        <f t="shared" si="31"/>
        <v>M</v>
      </c>
      <c r="P6" s="12" t="str">
        <f t="shared" si="31"/>
        <v>T</v>
      </c>
      <c r="Q6" s="12" t="str">
        <f t="shared" si="31"/>
        <v>W</v>
      </c>
      <c r="R6" s="12" t="str">
        <f t="shared" si="31"/>
        <v>T</v>
      </c>
      <c r="S6" s="12" t="str">
        <f t="shared" si="31"/>
        <v>F</v>
      </c>
      <c r="T6" s="12" t="str">
        <f t="shared" si="31"/>
        <v>S</v>
      </c>
      <c r="U6" s="12" t="str">
        <f t="shared" si="31"/>
        <v>S</v>
      </c>
      <c r="V6" s="12" t="str">
        <f t="shared" si="31"/>
        <v>M</v>
      </c>
      <c r="W6" s="12" t="str">
        <f t="shared" si="31"/>
        <v>T</v>
      </c>
      <c r="X6" s="12" t="str">
        <f t="shared" si="31"/>
        <v>W</v>
      </c>
      <c r="Y6" s="12" t="str">
        <f t="shared" si="31"/>
        <v>T</v>
      </c>
      <c r="Z6" s="12" t="str">
        <f t="shared" si="31"/>
        <v>F</v>
      </c>
      <c r="AA6" s="12" t="str">
        <f t="shared" si="31"/>
        <v>S</v>
      </c>
      <c r="AB6" s="12" t="str">
        <f t="shared" si="31"/>
        <v>S</v>
      </c>
      <c r="AC6" s="12" t="str">
        <f t="shared" si="31"/>
        <v>M</v>
      </c>
      <c r="AD6" s="12" t="str">
        <f t="shared" si="31"/>
        <v>T</v>
      </c>
      <c r="AE6" s="12" t="str">
        <f t="shared" si="31"/>
        <v>W</v>
      </c>
      <c r="AF6" s="12" t="str">
        <f t="shared" si="31"/>
        <v>T</v>
      </c>
      <c r="AG6" s="12" t="str">
        <f t="shared" si="31"/>
        <v>F</v>
      </c>
      <c r="AH6" s="12" t="str">
        <f t="shared" si="31"/>
        <v>S</v>
      </c>
      <c r="AI6" s="12" t="str">
        <f t="shared" si="31"/>
        <v>S</v>
      </c>
      <c r="AJ6" s="12" t="str">
        <f t="shared" si="31"/>
        <v>M</v>
      </c>
      <c r="AK6" s="12" t="str">
        <f t="shared" si="31"/>
        <v>T</v>
      </c>
      <c r="AL6" s="12" t="str">
        <f t="shared" si="31"/>
        <v>W</v>
      </c>
      <c r="AM6" s="12" t="str">
        <f t="shared" si="31"/>
        <v>T</v>
      </c>
      <c r="AN6" s="12" t="str">
        <f t="shared" si="31"/>
        <v>F</v>
      </c>
      <c r="AO6" s="12" t="str">
        <f t="shared" si="31"/>
        <v>S</v>
      </c>
      <c r="AP6" s="12" t="str">
        <f t="shared" si="31"/>
        <v>S</v>
      </c>
      <c r="AQ6" s="12" t="str">
        <f t="shared" si="31"/>
        <v>M</v>
      </c>
      <c r="AR6" s="12" t="str">
        <f t="shared" ref="AR6:BK6" si="32">LEFT(TEXT(AR5,"ddd"),1)</f>
        <v>T</v>
      </c>
      <c r="AS6" s="12" t="str">
        <f t="shared" si="32"/>
        <v>W</v>
      </c>
      <c r="AT6" s="12" t="str">
        <f t="shared" si="32"/>
        <v>T</v>
      </c>
      <c r="AU6" s="12" t="str">
        <f t="shared" si="32"/>
        <v>F</v>
      </c>
      <c r="AV6" s="12" t="str">
        <f t="shared" si="32"/>
        <v>S</v>
      </c>
      <c r="AW6" s="12" t="str">
        <f t="shared" si="32"/>
        <v>S</v>
      </c>
      <c r="AX6" s="12" t="str">
        <f t="shared" si="32"/>
        <v>M</v>
      </c>
      <c r="AY6" s="12" t="str">
        <f t="shared" si="32"/>
        <v>T</v>
      </c>
      <c r="AZ6" s="12" t="str">
        <f t="shared" si="32"/>
        <v>W</v>
      </c>
      <c r="BA6" s="12" t="str">
        <f t="shared" si="32"/>
        <v>T</v>
      </c>
      <c r="BB6" s="12" t="str">
        <f t="shared" si="32"/>
        <v>F</v>
      </c>
      <c r="BC6" s="12" t="str">
        <f t="shared" si="32"/>
        <v>S</v>
      </c>
      <c r="BD6" s="12" t="str">
        <f t="shared" si="32"/>
        <v>S</v>
      </c>
      <c r="BE6" s="12" t="str">
        <f t="shared" si="32"/>
        <v>M</v>
      </c>
      <c r="BF6" s="12" t="str">
        <f t="shared" si="32"/>
        <v>T</v>
      </c>
      <c r="BG6" s="12" t="str">
        <f t="shared" si="32"/>
        <v>W</v>
      </c>
      <c r="BH6" s="12" t="str">
        <f t="shared" si="32"/>
        <v>T</v>
      </c>
      <c r="BI6" s="12" t="str">
        <f t="shared" si="32"/>
        <v>F</v>
      </c>
      <c r="BJ6" s="12" t="str">
        <f t="shared" si="32"/>
        <v>S</v>
      </c>
      <c r="BK6" s="12" t="str">
        <f t="shared" si="32"/>
        <v>S</v>
      </c>
      <c r="BL6" s="12" t="str">
        <f t="shared" ref="BL6:BY6" si="33">LEFT(TEXT(BL5,"ddd"),1)</f>
        <v>M</v>
      </c>
      <c r="BM6" s="12" t="str">
        <f t="shared" si="33"/>
        <v>T</v>
      </c>
      <c r="BN6" s="12" t="str">
        <f t="shared" si="33"/>
        <v>W</v>
      </c>
      <c r="BO6" s="12" t="str">
        <f t="shared" si="33"/>
        <v>T</v>
      </c>
      <c r="BP6" s="12" t="str">
        <f t="shared" si="33"/>
        <v>F</v>
      </c>
      <c r="BQ6" s="12" t="str">
        <f t="shared" si="33"/>
        <v>S</v>
      </c>
      <c r="BR6" s="12" t="str">
        <f t="shared" si="33"/>
        <v>S</v>
      </c>
      <c r="BS6" s="12" t="str">
        <f t="shared" si="33"/>
        <v>M</v>
      </c>
      <c r="BT6" s="12" t="str">
        <f t="shared" si="33"/>
        <v>T</v>
      </c>
      <c r="BU6" s="12" t="str">
        <f t="shared" si="33"/>
        <v>W</v>
      </c>
      <c r="BV6" s="12" t="str">
        <f t="shared" si="33"/>
        <v>T</v>
      </c>
      <c r="BW6" s="12" t="str">
        <f t="shared" si="33"/>
        <v>F</v>
      </c>
      <c r="BX6" s="12" t="str">
        <f t="shared" si="33"/>
        <v>S</v>
      </c>
      <c r="BY6" s="12" t="str">
        <f t="shared" si="33"/>
        <v>S</v>
      </c>
      <c r="BZ6" s="12" t="str">
        <f t="shared" ref="BZ6:DA6" si="34">LEFT(TEXT(BZ5,"ddd"),1)</f>
        <v>M</v>
      </c>
      <c r="CA6" s="12" t="str">
        <f t="shared" si="34"/>
        <v>T</v>
      </c>
      <c r="CB6" s="12" t="str">
        <f t="shared" si="34"/>
        <v>W</v>
      </c>
      <c r="CC6" s="12" t="str">
        <f t="shared" si="34"/>
        <v>T</v>
      </c>
      <c r="CD6" s="12" t="str">
        <f t="shared" si="34"/>
        <v>F</v>
      </c>
      <c r="CE6" s="12" t="str">
        <f t="shared" si="34"/>
        <v>S</v>
      </c>
      <c r="CF6" s="12" t="str">
        <f t="shared" si="34"/>
        <v>S</v>
      </c>
      <c r="CG6" s="12" t="str">
        <f t="shared" si="34"/>
        <v>M</v>
      </c>
      <c r="CH6" s="12" t="str">
        <f t="shared" si="34"/>
        <v>T</v>
      </c>
      <c r="CI6" s="12" t="str">
        <f t="shared" si="34"/>
        <v>W</v>
      </c>
      <c r="CJ6" s="12" t="str">
        <f t="shared" si="34"/>
        <v>T</v>
      </c>
      <c r="CK6" s="12" t="str">
        <f t="shared" si="34"/>
        <v>F</v>
      </c>
      <c r="CL6" s="12" t="str">
        <f t="shared" si="34"/>
        <v>S</v>
      </c>
      <c r="CM6" s="12" t="str">
        <f t="shared" si="34"/>
        <v>S</v>
      </c>
      <c r="CN6" s="12" t="str">
        <f t="shared" si="34"/>
        <v>M</v>
      </c>
      <c r="CO6" s="12" t="str">
        <f t="shared" si="34"/>
        <v>T</v>
      </c>
      <c r="CP6" s="12" t="str">
        <f t="shared" si="34"/>
        <v>W</v>
      </c>
      <c r="CQ6" s="12" t="str">
        <f t="shared" si="34"/>
        <v>T</v>
      </c>
      <c r="CR6" s="12" t="str">
        <f t="shared" si="34"/>
        <v>F</v>
      </c>
      <c r="CS6" s="12" t="str">
        <f t="shared" si="34"/>
        <v>S</v>
      </c>
      <c r="CT6" s="12" t="str">
        <f t="shared" si="34"/>
        <v>S</v>
      </c>
      <c r="CU6" s="12" t="str">
        <f t="shared" si="34"/>
        <v>M</v>
      </c>
      <c r="CV6" s="12" t="str">
        <f t="shared" si="34"/>
        <v>T</v>
      </c>
      <c r="CW6" s="12" t="str">
        <f t="shared" si="34"/>
        <v>W</v>
      </c>
      <c r="CX6" s="12" t="str">
        <f t="shared" si="34"/>
        <v>T</v>
      </c>
      <c r="CY6" s="12" t="str">
        <f t="shared" si="34"/>
        <v>F</v>
      </c>
      <c r="CZ6" s="12" t="str">
        <f t="shared" si="34"/>
        <v>S</v>
      </c>
      <c r="DA6" s="12" t="str">
        <f t="shared" si="34"/>
        <v>S</v>
      </c>
    </row>
    <row r="7" spans="1:105" ht="30" hidden="1" customHeight="1" thickBot="1" x14ac:dyDescent="0.35">
      <c r="A7" s="36" t="s">
        <v>11</v>
      </c>
      <c r="D7"/>
      <c r="G7" t="str">
        <f>IF(OR(ISBLANK(task_start),ISBLANK(task_end)),"",task_end-task_start+1)</f>
        <v/>
      </c>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row>
    <row r="8" spans="1:105" s="2" customFormat="1" ht="21" customHeight="1" thickBot="1" x14ac:dyDescent="0.35">
      <c r="A8" s="37" t="s">
        <v>12</v>
      </c>
      <c r="B8" s="15" t="s">
        <v>52</v>
      </c>
      <c r="C8" s="16"/>
      <c r="D8" s="62" t="s">
        <v>48</v>
      </c>
      <c r="E8" s="63">
        <v>44988</v>
      </c>
      <c r="F8" s="14"/>
      <c r="G8" s="14" t="e">
        <f t="shared" ref="G8:G37" si="35">IF(OR(ISBLANK(task_start),ISBLANK(task_end)),"",task_end-task_start+1)</f>
        <v>#VALUE!</v>
      </c>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row>
    <row r="9" spans="1:105" s="2" customFormat="1" ht="16.8" customHeight="1" thickBot="1" x14ac:dyDescent="0.35">
      <c r="A9" s="37" t="s">
        <v>13</v>
      </c>
      <c r="B9" s="44" t="s">
        <v>28</v>
      </c>
      <c r="C9" s="17">
        <v>1</v>
      </c>
      <c r="D9" s="39">
        <f>Project_Start</f>
        <v>44981</v>
      </c>
      <c r="E9" s="39">
        <f>D9+3</f>
        <v>44984</v>
      </c>
      <c r="F9" s="14"/>
      <c r="G9" s="14">
        <f t="shared" si="35"/>
        <v>4</v>
      </c>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row>
    <row r="10" spans="1:105" s="2" customFormat="1" ht="16.2" customHeight="1" thickBot="1" x14ac:dyDescent="0.35">
      <c r="A10" s="37" t="s">
        <v>14</v>
      </c>
      <c r="B10" s="44" t="s">
        <v>22</v>
      </c>
      <c r="C10" s="17">
        <v>1</v>
      </c>
      <c r="D10" s="39">
        <f>E9</f>
        <v>44984</v>
      </c>
      <c r="E10" s="39">
        <f>D10+1</f>
        <v>44985</v>
      </c>
      <c r="F10" s="14"/>
      <c r="G10" s="14">
        <f t="shared" si="35"/>
        <v>2</v>
      </c>
      <c r="H10" s="32"/>
      <c r="I10" s="32"/>
      <c r="J10" s="32"/>
      <c r="K10" s="32"/>
      <c r="L10" s="32"/>
      <c r="M10" s="32"/>
      <c r="N10" s="32"/>
      <c r="O10" s="32"/>
      <c r="P10" s="32"/>
      <c r="Q10" s="32"/>
      <c r="R10" s="32"/>
      <c r="S10" s="32"/>
      <c r="T10" s="33"/>
      <c r="U10" s="33"/>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row>
    <row r="11" spans="1:105" s="2" customFormat="1" ht="15" customHeight="1" thickBot="1" x14ac:dyDescent="0.35">
      <c r="A11" s="36"/>
      <c r="B11" s="44" t="s">
        <v>23</v>
      </c>
      <c r="C11" s="17">
        <v>1</v>
      </c>
      <c r="D11" s="39">
        <f>E10</f>
        <v>44985</v>
      </c>
      <c r="E11" s="39">
        <f>D11+1</f>
        <v>44986</v>
      </c>
      <c r="F11" s="14"/>
      <c r="G11" s="14">
        <f t="shared" si="35"/>
        <v>2</v>
      </c>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row>
    <row r="12" spans="1:105" s="2" customFormat="1" ht="15" customHeight="1" thickBot="1" x14ac:dyDescent="0.35">
      <c r="A12" s="36"/>
      <c r="B12" s="44" t="s">
        <v>27</v>
      </c>
      <c r="C12" s="17">
        <v>1</v>
      </c>
      <c r="D12" s="39">
        <f>E11</f>
        <v>44986</v>
      </c>
      <c r="E12" s="39">
        <f>D12+1</f>
        <v>44987</v>
      </c>
      <c r="F12" s="14"/>
      <c r="G12" s="14"/>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row>
    <row r="13" spans="1:105" s="2" customFormat="1" ht="16.8" customHeight="1" thickBot="1" x14ac:dyDescent="0.35">
      <c r="A13" s="36"/>
      <c r="B13" s="44" t="s">
        <v>26</v>
      </c>
      <c r="C13" s="17">
        <v>1</v>
      </c>
      <c r="D13" s="39">
        <f>E12</f>
        <v>44987</v>
      </c>
      <c r="E13" s="39">
        <f>D13+1</f>
        <v>44988</v>
      </c>
      <c r="F13" s="14"/>
      <c r="G13" s="14">
        <f t="shared" si="35"/>
        <v>2</v>
      </c>
      <c r="H13" s="32"/>
      <c r="I13" s="32"/>
      <c r="J13" s="32"/>
      <c r="K13" s="32"/>
      <c r="L13" s="32"/>
      <c r="M13" s="32"/>
      <c r="N13" s="32"/>
      <c r="O13" s="32"/>
      <c r="P13" s="32"/>
      <c r="Q13" s="32"/>
      <c r="R13" s="32"/>
      <c r="S13" s="32"/>
      <c r="T13" s="32"/>
      <c r="U13" s="32"/>
      <c r="V13" s="32"/>
      <c r="W13" s="32"/>
      <c r="X13" s="33"/>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row>
    <row r="14" spans="1:105" s="2" customFormat="1" ht="23.4" customHeight="1" thickBot="1" x14ac:dyDescent="0.35">
      <c r="A14" s="37" t="s">
        <v>15</v>
      </c>
      <c r="B14" s="18" t="s">
        <v>51</v>
      </c>
      <c r="C14" s="19"/>
      <c r="D14" s="64" t="s">
        <v>50</v>
      </c>
      <c r="E14" s="66" t="s">
        <v>49</v>
      </c>
      <c r="F14" s="14"/>
      <c r="G14" s="14" t="e">
        <f t="shared" si="35"/>
        <v>#VALUE!</v>
      </c>
      <c r="H14" s="32"/>
      <c r="I14" s="32"/>
      <c r="J14" s="32"/>
      <c r="K14" s="32"/>
      <c r="L14" s="32"/>
      <c r="M14" s="32"/>
      <c r="N14" s="32"/>
      <c r="O14" s="32"/>
      <c r="P14" s="32"/>
      <c r="Q14" s="32"/>
      <c r="R14" s="32"/>
      <c r="S14" s="32"/>
      <c r="T14" s="65"/>
      <c r="U14" s="65"/>
      <c r="V14" s="65"/>
      <c r="W14" s="65"/>
      <c r="X14" s="65"/>
      <c r="Y14" s="65"/>
      <c r="Z14" s="65"/>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row>
    <row r="15" spans="1:105" s="2" customFormat="1" ht="18.600000000000001" customHeight="1" thickBot="1" x14ac:dyDescent="0.35">
      <c r="A15" s="36"/>
      <c r="B15" s="45" t="s">
        <v>24</v>
      </c>
      <c r="C15" s="20">
        <v>1</v>
      </c>
      <c r="D15" s="40">
        <f>E13</f>
        <v>44988</v>
      </c>
      <c r="E15" s="40">
        <f>D15+6</f>
        <v>44994</v>
      </c>
      <c r="F15" s="14"/>
      <c r="G15" s="14">
        <f t="shared" si="35"/>
        <v>7</v>
      </c>
      <c r="H15" s="32"/>
      <c r="I15" s="32"/>
      <c r="J15" s="32"/>
      <c r="K15" s="32"/>
      <c r="L15" s="32"/>
      <c r="M15" s="32"/>
      <c r="N15" s="32"/>
      <c r="O15" s="32"/>
      <c r="P15" s="32"/>
      <c r="Q15" s="32"/>
      <c r="R15" s="32"/>
      <c r="S15" s="32"/>
      <c r="T15" s="33"/>
      <c r="U15" s="33"/>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row>
    <row r="16" spans="1:105" s="2" customFormat="1" ht="18" customHeight="1" thickBot="1" x14ac:dyDescent="0.35">
      <c r="A16" s="36"/>
      <c r="B16" s="45" t="s">
        <v>25</v>
      </c>
      <c r="C16" s="20">
        <v>1</v>
      </c>
      <c r="D16" s="40">
        <f>D15+3</f>
        <v>44991</v>
      </c>
      <c r="E16" s="40">
        <f>D16+7</f>
        <v>44998</v>
      </c>
      <c r="F16" s="14"/>
      <c r="G16" s="14">
        <f t="shared" si="35"/>
        <v>8</v>
      </c>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row>
    <row r="17" spans="1:105" s="2" customFormat="1" ht="18" customHeight="1" thickBot="1" x14ac:dyDescent="0.35">
      <c r="A17" s="36"/>
      <c r="B17" s="45" t="s">
        <v>30</v>
      </c>
      <c r="C17" s="20">
        <v>1</v>
      </c>
      <c r="D17" s="40">
        <f>E16</f>
        <v>44998</v>
      </c>
      <c r="E17" s="40">
        <f>D17+1</f>
        <v>44999</v>
      </c>
      <c r="F17" s="14"/>
      <c r="G17" s="14">
        <f t="shared" si="35"/>
        <v>2</v>
      </c>
      <c r="H17" s="32"/>
      <c r="I17" s="32"/>
      <c r="J17" s="32"/>
      <c r="K17" s="32"/>
      <c r="L17" s="32"/>
      <c r="M17" s="32"/>
      <c r="N17" s="32"/>
      <c r="O17" s="32"/>
      <c r="P17" s="32"/>
      <c r="Q17" s="32"/>
      <c r="R17" s="32"/>
      <c r="S17" s="32"/>
      <c r="T17" s="32"/>
      <c r="U17" s="32"/>
      <c r="V17" s="32"/>
      <c r="W17" s="32"/>
      <c r="X17" s="33"/>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row>
    <row r="18" spans="1:105" s="2" customFormat="1" ht="18" customHeight="1" thickBot="1" x14ac:dyDescent="0.35">
      <c r="A18" s="36"/>
      <c r="B18" s="45" t="s">
        <v>29</v>
      </c>
      <c r="C18" s="20">
        <v>1</v>
      </c>
      <c r="D18" s="40">
        <f>E17</f>
        <v>44999</v>
      </c>
      <c r="E18" s="40">
        <f>D18+2</f>
        <v>45001</v>
      </c>
      <c r="F18" s="14"/>
      <c r="G18" s="14"/>
      <c r="H18" s="32"/>
      <c r="I18" s="32"/>
      <c r="J18" s="32"/>
      <c r="K18" s="32"/>
      <c r="L18" s="32"/>
      <c r="M18" s="32"/>
      <c r="N18" s="32"/>
      <c r="O18" s="32"/>
      <c r="P18" s="32"/>
      <c r="Q18" s="32"/>
      <c r="R18" s="32"/>
      <c r="S18" s="32"/>
      <c r="T18" s="32"/>
      <c r="U18" s="32"/>
      <c r="V18" s="32"/>
      <c r="W18" s="32"/>
      <c r="X18" s="33"/>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row>
    <row r="19" spans="1:105" s="2" customFormat="1" ht="16.8" customHeight="1" thickBot="1" x14ac:dyDescent="0.35">
      <c r="A19" s="36"/>
      <c r="B19" s="45" t="s">
        <v>31</v>
      </c>
      <c r="C19" s="20">
        <v>0</v>
      </c>
      <c r="D19" s="40">
        <f>E18+1</f>
        <v>45002</v>
      </c>
      <c r="E19" s="40">
        <f>D19</f>
        <v>45002</v>
      </c>
      <c r="F19" s="14"/>
      <c r="G19" s="14"/>
      <c r="H19" s="32"/>
      <c r="I19" s="32"/>
      <c r="J19" s="32"/>
      <c r="K19" s="32"/>
      <c r="L19" s="32"/>
      <c r="M19" s="32"/>
      <c r="N19" s="32"/>
      <c r="O19" s="32"/>
      <c r="P19" s="32"/>
      <c r="Q19" s="32"/>
      <c r="R19" s="32"/>
      <c r="S19" s="32"/>
      <c r="T19" s="32"/>
      <c r="U19" s="32"/>
      <c r="V19" s="32"/>
      <c r="W19" s="32"/>
      <c r="X19" s="33"/>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row>
    <row r="20" spans="1:105" s="2" customFormat="1" ht="21.6" customHeight="1" thickBot="1" x14ac:dyDescent="0.35">
      <c r="A20" s="36" t="s">
        <v>16</v>
      </c>
      <c r="B20" s="21" t="s">
        <v>53</v>
      </c>
      <c r="C20" s="22"/>
      <c r="D20" s="60" t="s">
        <v>47</v>
      </c>
      <c r="E20" s="61">
        <v>45028</v>
      </c>
      <c r="F20" s="14"/>
      <c r="G20" s="14" t="e">
        <f t="shared" si="35"/>
        <v>#VALUE!</v>
      </c>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row>
    <row r="21" spans="1:105" s="2" customFormat="1" ht="17.399999999999999" customHeight="1" thickBot="1" x14ac:dyDescent="0.35">
      <c r="A21" s="36"/>
      <c r="B21" s="46" t="s">
        <v>35</v>
      </c>
      <c r="C21" s="23"/>
      <c r="D21" s="41">
        <f>E19+3</f>
        <v>45005</v>
      </c>
      <c r="E21" s="41">
        <f>D21+15</f>
        <v>45020</v>
      </c>
      <c r="F21" s="14"/>
      <c r="G21" s="14">
        <f t="shared" si="35"/>
        <v>16</v>
      </c>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row>
    <row r="22" spans="1:105" s="2" customFormat="1" ht="15.6" customHeight="1" thickBot="1" x14ac:dyDescent="0.35">
      <c r="A22" s="36"/>
      <c r="B22" s="46" t="s">
        <v>36</v>
      </c>
      <c r="C22" s="23"/>
      <c r="D22" s="41">
        <f>D21</f>
        <v>45005</v>
      </c>
      <c r="E22" s="41">
        <f>D22+15</f>
        <v>45020</v>
      </c>
      <c r="F22" s="14"/>
      <c r="G22" s="14">
        <f t="shared" si="35"/>
        <v>16</v>
      </c>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row>
    <row r="23" spans="1:105" s="2" customFormat="1" ht="15.6" customHeight="1" thickBot="1" x14ac:dyDescent="0.35">
      <c r="A23" s="36"/>
      <c r="B23" s="46" t="s">
        <v>37</v>
      </c>
      <c r="C23" s="23"/>
      <c r="D23" s="41">
        <f>D21</f>
        <v>45005</v>
      </c>
      <c r="E23" s="41">
        <f>D23+4</f>
        <v>45009</v>
      </c>
      <c r="F23" s="14"/>
      <c r="G23" s="14"/>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row>
    <row r="24" spans="1:105" s="2" customFormat="1" ht="15.6" customHeight="1" thickBot="1" x14ac:dyDescent="0.35">
      <c r="A24" s="36"/>
      <c r="B24" s="46" t="s">
        <v>38</v>
      </c>
      <c r="C24" s="23"/>
      <c r="D24" s="41">
        <f>E21+1</f>
        <v>45021</v>
      </c>
      <c r="E24" s="41">
        <f>D24+4</f>
        <v>45025</v>
      </c>
      <c r="F24" s="14"/>
      <c r="G24" s="14"/>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row>
    <row r="25" spans="1:105" s="2" customFormat="1" ht="16.8" customHeight="1" thickBot="1" x14ac:dyDescent="0.35">
      <c r="A25" s="36"/>
      <c r="B25" s="46" t="s">
        <v>40</v>
      </c>
      <c r="C25" s="23"/>
      <c r="D25" s="41">
        <f>D21</f>
        <v>45005</v>
      </c>
      <c r="E25" s="41">
        <f>D25+7</f>
        <v>45012</v>
      </c>
      <c r="F25" s="14"/>
      <c r="G25" s="14">
        <f t="shared" si="35"/>
        <v>8</v>
      </c>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row>
    <row r="26" spans="1:105" s="2" customFormat="1" ht="15.6" customHeight="1" thickBot="1" x14ac:dyDescent="0.35">
      <c r="A26" s="36"/>
      <c r="B26" s="46" t="s">
        <v>39</v>
      </c>
      <c r="C26" s="23"/>
      <c r="D26" s="41">
        <f>E23</f>
        <v>45009</v>
      </c>
      <c r="E26" s="41">
        <f>D26+16</f>
        <v>45025</v>
      </c>
      <c r="F26" s="14"/>
      <c r="G26" s="14"/>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row>
    <row r="27" spans="1:105" s="2" customFormat="1" ht="16.8" customHeight="1" thickBot="1" x14ac:dyDescent="0.35">
      <c r="A27" s="36"/>
      <c r="B27" s="46" t="s">
        <v>34</v>
      </c>
      <c r="C27" s="23"/>
      <c r="D27" s="41">
        <f>D26</f>
        <v>45009</v>
      </c>
      <c r="E27" s="41">
        <f>D27+16</f>
        <v>45025</v>
      </c>
      <c r="F27" s="14"/>
      <c r="G27" s="14"/>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row>
    <row r="28" spans="1:105" s="2" customFormat="1" ht="14.4" customHeight="1" thickBot="1" x14ac:dyDescent="0.35">
      <c r="A28" s="36"/>
      <c r="B28" s="46" t="s">
        <v>33</v>
      </c>
      <c r="C28" s="23"/>
      <c r="D28" s="41">
        <f>E27+1</f>
        <v>45026</v>
      </c>
      <c r="E28" s="41">
        <f>D28+2</f>
        <v>45028</v>
      </c>
      <c r="F28" s="14"/>
      <c r="G28" s="14"/>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row>
    <row r="29" spans="1:105" s="2" customFormat="1" ht="21.6" customHeight="1" thickBot="1" x14ac:dyDescent="0.35">
      <c r="A29" s="36" t="s">
        <v>16</v>
      </c>
      <c r="B29" s="24" t="s">
        <v>32</v>
      </c>
      <c r="C29" s="25"/>
      <c r="D29" s="67">
        <v>45028</v>
      </c>
      <c r="E29" s="68">
        <v>45063</v>
      </c>
      <c r="F29" s="14"/>
      <c r="G29" s="14">
        <f t="shared" si="35"/>
        <v>36</v>
      </c>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row>
    <row r="30" spans="1:105" s="2" customFormat="1" ht="17.399999999999999" customHeight="1" thickBot="1" x14ac:dyDescent="0.35">
      <c r="A30" s="36"/>
      <c r="B30" s="47" t="s">
        <v>41</v>
      </c>
      <c r="C30" s="26"/>
      <c r="D30" s="42">
        <f>E28</f>
        <v>45028</v>
      </c>
      <c r="E30" s="42">
        <f>D30+10</f>
        <v>45038</v>
      </c>
      <c r="F30" s="14"/>
      <c r="G30" s="14">
        <f t="shared" si="35"/>
        <v>11</v>
      </c>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row>
    <row r="31" spans="1:105" s="2" customFormat="1" ht="16.8" customHeight="1" thickBot="1" x14ac:dyDescent="0.35">
      <c r="A31" s="36"/>
      <c r="B31" s="47" t="s">
        <v>45</v>
      </c>
      <c r="C31" s="26"/>
      <c r="D31" s="42">
        <f>E30+1</f>
        <v>45039</v>
      </c>
      <c r="E31" s="42">
        <f>D31+8</f>
        <v>45047</v>
      </c>
      <c r="F31" s="14"/>
      <c r="G31" s="14"/>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row>
    <row r="32" spans="1:105" s="2" customFormat="1" ht="19.2" customHeight="1" thickBot="1" x14ac:dyDescent="0.35">
      <c r="A32" s="36"/>
      <c r="B32" s="47" t="s">
        <v>43</v>
      </c>
      <c r="C32" s="26"/>
      <c r="D32" s="42">
        <f>E31+1</f>
        <v>45048</v>
      </c>
      <c r="E32" s="42">
        <f>D32+2</f>
        <v>45050</v>
      </c>
      <c r="F32" s="14"/>
      <c r="G32" s="14">
        <f t="shared" si="35"/>
        <v>3</v>
      </c>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row>
    <row r="33" spans="1:105" s="2" customFormat="1" ht="18" customHeight="1" thickBot="1" x14ac:dyDescent="0.35">
      <c r="A33" s="36"/>
      <c r="B33" s="47" t="s">
        <v>42</v>
      </c>
      <c r="C33" s="26"/>
      <c r="D33" s="42">
        <f>E32+1</f>
        <v>45051</v>
      </c>
      <c r="E33" s="42">
        <f>D33+2</f>
        <v>45053</v>
      </c>
      <c r="F33" s="14"/>
      <c r="G33" s="14"/>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row>
    <row r="34" spans="1:105" s="2" customFormat="1" ht="16.8" customHeight="1" thickBot="1" x14ac:dyDescent="0.35">
      <c r="A34" s="36"/>
      <c r="B34" s="47" t="s">
        <v>44</v>
      </c>
      <c r="C34" s="26"/>
      <c r="D34" s="42">
        <f>E33+1</f>
        <v>45054</v>
      </c>
      <c r="E34" s="42">
        <f>D34+2</f>
        <v>45056</v>
      </c>
      <c r="F34" s="14"/>
      <c r="G34" s="14"/>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row>
    <row r="35" spans="1:105" s="2" customFormat="1" ht="18.600000000000001" customHeight="1" thickBot="1" x14ac:dyDescent="0.35">
      <c r="A35" s="36"/>
      <c r="B35" s="47" t="s">
        <v>46</v>
      </c>
      <c r="C35" s="26"/>
      <c r="D35" s="42">
        <f>E34+1</f>
        <v>45057</v>
      </c>
      <c r="E35" s="42">
        <f>D35+2</f>
        <v>45059</v>
      </c>
      <c r="F35" s="14"/>
      <c r="G35" s="14">
        <f t="shared" si="35"/>
        <v>3</v>
      </c>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row>
    <row r="36" spans="1:105" s="2" customFormat="1" ht="30" customHeight="1" thickBot="1" x14ac:dyDescent="0.35">
      <c r="A36" s="36" t="s">
        <v>17</v>
      </c>
      <c r="B36" s="48"/>
      <c r="C36" s="13"/>
      <c r="D36" s="43"/>
      <c r="E36" s="43"/>
      <c r="F36" s="14"/>
      <c r="G36" s="14" t="str">
        <f t="shared" si="35"/>
        <v/>
      </c>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row>
    <row r="37" spans="1:105" s="2" customFormat="1" ht="30" customHeight="1" thickBot="1" x14ac:dyDescent="0.35">
      <c r="A37" s="37" t="s">
        <v>18</v>
      </c>
      <c r="B37" s="27"/>
      <c r="C37" s="28"/>
      <c r="D37" s="29"/>
      <c r="E37" s="30"/>
      <c r="F37" s="31"/>
      <c r="G37" s="31" t="str">
        <f t="shared" si="35"/>
        <v/>
      </c>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row>
    <row r="38" spans="1:105" ht="30" customHeight="1" x14ac:dyDescent="0.3">
      <c r="F38" s="5"/>
    </row>
    <row r="39" spans="1:105" ht="30" customHeight="1" x14ac:dyDescent="0.3">
      <c r="E39" s="38"/>
    </row>
  </sheetData>
  <mergeCells count="15">
    <mergeCell ref="CU4:DA4"/>
    <mergeCell ref="BL4:BR4"/>
    <mergeCell ref="BS4:BY4"/>
    <mergeCell ref="BZ4:CF4"/>
    <mergeCell ref="CG4:CM4"/>
    <mergeCell ref="CN4:CT4"/>
    <mergeCell ref="BE4:BK4"/>
    <mergeCell ref="D3:E3"/>
    <mergeCell ref="H4:N4"/>
    <mergeCell ref="O4:U4"/>
    <mergeCell ref="V4:AB4"/>
    <mergeCell ref="AC4:AI4"/>
    <mergeCell ref="AJ4:AP4"/>
    <mergeCell ref="AQ4:AW4"/>
    <mergeCell ref="AX4:BD4"/>
  </mergeCells>
  <conditionalFormatting sqref="C7:C37">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37">
    <cfRule type="expression" dxfId="11" priority="42">
      <formula>AND(TODAY()&gt;=H$5,TODAY()&lt;I$5)</formula>
    </cfRule>
  </conditionalFormatting>
  <conditionalFormatting sqref="H7:BK37">
    <cfRule type="expression" dxfId="10" priority="36">
      <formula>AND(task_start&lt;=H$5,ROUNDDOWN((task_end-task_start+1)*task_progress,0)+task_start-1&gt;=H$5)</formula>
    </cfRule>
    <cfRule type="expression" dxfId="9" priority="37" stopIfTrue="1">
      <formula>AND(task_end&gt;=H$5,task_start&lt;I$5)</formula>
    </cfRule>
  </conditionalFormatting>
  <conditionalFormatting sqref="BL5:BY37">
    <cfRule type="expression" dxfId="8" priority="9">
      <formula>AND(TODAY()&gt;=BL$5,TODAY()&lt;BM$5)</formula>
    </cfRule>
  </conditionalFormatting>
  <conditionalFormatting sqref="BL7:BY37">
    <cfRule type="expression" dxfId="7" priority="7">
      <formula>AND(task_start&lt;=BL$5,ROUNDDOWN((task_end-task_start+1)*task_progress,0)+task_start-1&gt;=BL$5)</formula>
    </cfRule>
    <cfRule type="expression" dxfId="6" priority="8" stopIfTrue="1">
      <formula>AND(task_end&gt;=BL$5,task_start&lt;BM$5)</formula>
    </cfRule>
  </conditionalFormatting>
  <conditionalFormatting sqref="BZ5:CM37">
    <cfRule type="expression" dxfId="5" priority="6">
      <formula>AND(TODAY()&gt;=BZ$5,TODAY()&lt;CA$5)</formula>
    </cfRule>
  </conditionalFormatting>
  <conditionalFormatting sqref="BZ7:CM37">
    <cfRule type="expression" dxfId="4" priority="4">
      <formula>AND(task_start&lt;=BZ$5,ROUNDDOWN((task_end-task_start+1)*task_progress,0)+task_start-1&gt;=BZ$5)</formula>
    </cfRule>
    <cfRule type="expression" dxfId="3" priority="5" stopIfTrue="1">
      <formula>AND(task_end&gt;=BZ$5,task_start&lt;CA$5)</formula>
    </cfRule>
  </conditionalFormatting>
  <conditionalFormatting sqref="CN5:DA37">
    <cfRule type="expression" dxfId="2" priority="3">
      <formula>AND(TODAY()&gt;=CN$5,TODAY()&lt;CO$5)</formula>
    </cfRule>
  </conditionalFormatting>
  <conditionalFormatting sqref="CN7:DA37">
    <cfRule type="expression" dxfId="1" priority="1">
      <formula>AND(task_start&lt;=CN$5,ROUNDDOWN((task_end-task_start+1)*task_progress,0)+task_start-1&gt;=CN$5)</formula>
    </cfRule>
    <cfRule type="expression" dxfId="0" priority="2" stopIfTrue="1">
      <formula>AND(task_end&gt;=CN$5,task_start&lt;CO$5)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2023-03-15T21:08:46Z</dcterms:created>
  <dcterms:modified xsi:type="dcterms:W3CDTF">2023-03-16T18:25:25Z</dcterms:modified>
  <cp:category/>
  <cp:contentStatus/>
</cp:coreProperties>
</file>