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Project\2019\2019_RMS_안전점검 툴\수급자료\"/>
    </mc:Choice>
  </mc:AlternateContent>
  <xr:revisionPtr revIDLastSave="0" documentId="13_ncr:1_{17767486-8020-422A-A181-B1E2E05AC004}" xr6:coauthVersionLast="43" xr6:coauthVersionMax="43" xr10:uidLastSave="{00000000-0000-0000-0000-000000000000}"/>
  <bookViews>
    <workbookView xWindow="0" yWindow="0" windowWidth="28800" windowHeight="15600" tabRatio="264" activeTab="2" xr2:uid="{00000000-000D-0000-FFFF-FFFF00000000}"/>
  </bookViews>
  <sheets>
    <sheet name="일일업무보고서" sheetId="5" r:id="rId1"/>
    <sheet name="총괄" sheetId="1" r:id="rId2"/>
    <sheet name="대한산업보수" sheetId="3" r:id="rId3"/>
    <sheet name="동림기계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B16" i="4"/>
  <c r="C15" i="4"/>
  <c r="B15" i="4"/>
  <c r="C14" i="4"/>
  <c r="D8" i="4"/>
  <c r="B8" i="4"/>
  <c r="D7" i="4"/>
  <c r="B7" i="4"/>
  <c r="D6" i="4"/>
  <c r="B6" i="4" s="1"/>
  <c r="D26" i="1"/>
  <c r="E26" i="1"/>
  <c r="F26" i="1"/>
  <c r="G26" i="1"/>
  <c r="C26" i="1"/>
  <c r="D8" i="3"/>
  <c r="D7" i="3"/>
  <c r="B7" i="3" s="1"/>
  <c r="D6" i="3"/>
  <c r="B6" i="3" s="1"/>
  <c r="C42" i="1"/>
  <c r="B8" i="3" l="1"/>
  <c r="B16" i="3"/>
  <c r="C16" i="3"/>
  <c r="C15" i="3"/>
  <c r="C81" i="1"/>
  <c r="C80" i="1"/>
  <c r="C70" i="1"/>
  <c r="G29" i="1"/>
  <c r="G27" i="1" s="1"/>
  <c r="G31" i="1"/>
  <c r="G33" i="1"/>
  <c r="G35" i="1"/>
  <c r="C55" i="1"/>
  <c r="C57" i="1"/>
  <c r="C53" i="1"/>
  <c r="C56" i="1"/>
  <c r="C58" i="1"/>
  <c r="C54" i="1"/>
  <c r="C73" i="1"/>
  <c r="C84" i="1"/>
  <c r="C98" i="1"/>
  <c r="B98" i="1"/>
  <c r="B97" i="1"/>
  <c r="B96" i="1"/>
  <c r="C97" i="1"/>
  <c r="C96" i="1"/>
  <c r="C108" i="1"/>
  <c r="C107" i="1"/>
  <c r="C106" i="1"/>
  <c r="B107" i="1"/>
  <c r="B108" i="1"/>
  <c r="B106" i="1"/>
  <c r="C82" i="1"/>
  <c r="C83" i="1"/>
  <c r="C85" i="1"/>
  <c r="C71" i="1"/>
  <c r="C72" i="1"/>
  <c r="C74" i="1"/>
  <c r="C69" i="1"/>
  <c r="M20" i="1"/>
  <c r="M19" i="1"/>
  <c r="M18" i="1"/>
  <c r="M16" i="1"/>
  <c r="M15" i="1"/>
  <c r="M14" i="1"/>
  <c r="M12" i="1"/>
  <c r="M11" i="1"/>
  <c r="M10" i="1"/>
  <c r="M7" i="1"/>
  <c r="M8" i="1"/>
  <c r="M6" i="1"/>
  <c r="N5" i="1"/>
  <c r="D29" i="1" s="1"/>
  <c r="O17" i="1"/>
  <c r="E35" i="1" s="1"/>
  <c r="P17" i="1"/>
  <c r="F35" i="1" s="1"/>
  <c r="O13" i="1"/>
  <c r="E33" i="1" s="1"/>
  <c r="P13" i="1"/>
  <c r="F33" i="1" s="1"/>
  <c r="O9" i="1"/>
  <c r="E31" i="1" s="1"/>
  <c r="P9" i="1"/>
  <c r="F31" i="1" s="1"/>
  <c r="O5" i="1"/>
  <c r="E29" i="1" s="1"/>
  <c r="P5" i="1"/>
  <c r="F29" i="1" s="1"/>
  <c r="N17" i="1"/>
  <c r="N13" i="1"/>
  <c r="D33" i="1" s="1"/>
  <c r="N9" i="1"/>
  <c r="D31" i="1" s="1"/>
  <c r="D5" i="1"/>
  <c r="B5" i="1" s="1"/>
  <c r="D6" i="1"/>
  <c r="B6" i="1" s="1"/>
  <c r="D4" i="1"/>
  <c r="B4" i="1" s="1"/>
  <c r="F27" i="1" l="1"/>
  <c r="E27" i="1"/>
  <c r="B15" i="3"/>
  <c r="C14" i="3"/>
  <c r="M17" i="1"/>
  <c r="C35" i="1" s="1"/>
  <c r="D35" i="1"/>
  <c r="D27" i="1" s="1"/>
  <c r="M5" i="1"/>
  <c r="C29" i="1" s="1"/>
  <c r="C27" i="1" s="1"/>
  <c r="B44" i="1"/>
  <c r="C44" i="1"/>
  <c r="C43" i="1"/>
  <c r="B42" i="1"/>
  <c r="B43" i="1"/>
  <c r="M9" i="1"/>
  <c r="C31" i="1" s="1"/>
  <c r="M13" i="1"/>
  <c r="C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</author>
    <author>YANG</author>
  </authors>
  <commentList>
    <comment ref="E2" authorId="0" shapeId="0" xr:uid="{00000000-0006-0000-0100-000001000000}">
      <text>
        <r>
          <rPr>
            <sz val="9"/>
            <color indexed="10"/>
            <rFont val="맑은 고딕"/>
            <family val="3"/>
            <charset val="129"/>
          </rPr>
          <t>- 부적절 사항이 있을 경우 하단에 조치사항이 별도로 표시되도록 구현
- 부적절 사항에 대한 조치사항을 3단계로 구분</t>
        </r>
      </text>
    </comment>
    <comment ref="K5" authorId="0" shapeId="0" xr:uid="{00000000-0006-0000-0100-000002000000}">
      <text>
        <r>
          <rPr>
            <sz val="9"/>
            <color indexed="10"/>
            <rFont val="Tahoma"/>
            <family val="2"/>
          </rPr>
          <t>-</t>
        </r>
        <r>
          <rPr>
            <sz val="9"/>
            <color indexed="10"/>
            <rFont val="맑은 고딕"/>
            <family val="2"/>
            <charset val="129"/>
          </rPr>
          <t>업체별로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맑은 고딕"/>
            <family val="2"/>
            <charset val="129"/>
          </rPr>
          <t>조치사항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맑은 고딕"/>
            <family val="2"/>
            <charset val="129"/>
          </rPr>
          <t>구분하여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맑은 고딕"/>
            <family val="2"/>
            <charset val="129"/>
          </rPr>
          <t>통계</t>
        </r>
      </text>
    </comment>
    <comment ref="A28" authorId="0" shapeId="0" xr:uid="{00000000-0006-0000-0100-000003000000}">
      <text>
        <r>
          <rPr>
            <sz val="9"/>
            <color indexed="10"/>
            <rFont val="Tahoma"/>
            <family val="2"/>
          </rPr>
          <t>-</t>
        </r>
        <r>
          <rPr>
            <sz val="9"/>
            <color indexed="10"/>
            <rFont val="돋움"/>
            <family val="3"/>
            <charset val="129"/>
          </rPr>
          <t>업체별로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현장점검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항목별로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 xml:space="preserve">통계
</t>
        </r>
        <r>
          <rPr>
            <sz val="9"/>
            <color indexed="10"/>
            <rFont val="Tahoma"/>
            <family val="2"/>
          </rPr>
          <t>-</t>
        </r>
        <r>
          <rPr>
            <sz val="9"/>
            <color indexed="10"/>
            <rFont val="돋움"/>
            <family val="3"/>
            <charset val="129"/>
          </rPr>
          <t>아래의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숫자는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임의로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설정한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것이므로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신경쓰지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않아도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됨</t>
        </r>
      </text>
    </comment>
    <comment ref="B41" authorId="1" shapeId="0" xr:uid="{00000000-0006-0000-0100-000004000000}">
      <text>
        <r>
          <rPr>
            <sz val="9"/>
            <color indexed="10"/>
            <rFont val="Tahoma"/>
            <family val="2"/>
          </rPr>
          <t>-</t>
        </r>
        <r>
          <rPr>
            <sz val="9"/>
            <color indexed="10"/>
            <rFont val="돋움"/>
            <family val="3"/>
            <charset val="129"/>
          </rPr>
          <t>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오른쪽의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막대그래프를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보면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막대가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적절과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부적절로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구분되게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하였고</t>
        </r>
        <r>
          <rPr>
            <sz val="9"/>
            <color indexed="10"/>
            <rFont val="Tahoma"/>
            <family val="2"/>
          </rPr>
          <t xml:space="preserve">,
- </t>
        </r>
        <r>
          <rPr>
            <sz val="9"/>
            <color indexed="10"/>
            <rFont val="돋움"/>
            <family val="3"/>
            <charset val="129"/>
          </rPr>
          <t>그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아래표는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하나의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막대에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적절과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부적절을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 xml:space="preserve">표시함
</t>
        </r>
        <r>
          <rPr>
            <sz val="9"/>
            <color indexed="10"/>
            <rFont val="Tahoma"/>
            <family val="2"/>
          </rPr>
          <t xml:space="preserve">- </t>
        </r>
        <r>
          <rPr>
            <sz val="9"/>
            <color indexed="10"/>
            <rFont val="돋움"/>
            <family val="3"/>
            <charset val="129"/>
          </rPr>
          <t>어느쪽이든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표현하는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것은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상관없으므로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프로그램에서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도츨할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때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편한쪽으로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선택하시면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됩니다</t>
        </r>
        <r>
          <rPr>
            <sz val="9"/>
            <color indexed="10"/>
            <rFont val="Tahoma"/>
            <family val="2"/>
          </rPr>
          <t xml:space="preserve"> 
- </t>
        </r>
        <r>
          <rPr>
            <sz val="9"/>
            <color indexed="10"/>
            <rFont val="돋움"/>
            <family val="3"/>
            <charset val="129"/>
          </rPr>
          <t>작업일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일일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보고시</t>
        </r>
        <r>
          <rPr>
            <sz val="9"/>
            <color indexed="10"/>
            <rFont val="Tahoma"/>
            <family val="2"/>
          </rPr>
          <t xml:space="preserve"> </t>
        </r>
        <r>
          <rPr>
            <sz val="9"/>
            <color indexed="10"/>
            <rFont val="돋움"/>
            <family val="3"/>
            <charset val="129"/>
          </rPr>
          <t>도표사용</t>
        </r>
      </text>
    </comment>
  </commentList>
</comments>
</file>

<file path=xl/sharedStrings.xml><?xml version="1.0" encoding="utf-8"?>
<sst xmlns="http://schemas.openxmlformats.org/spreadsheetml/2006/main" count="583" uniqueCount="167">
  <si>
    <t>현장 안전점검 누계</t>
    <phoneticPr fontId="1" type="noConversion"/>
  </si>
  <si>
    <t>총 점검수</t>
    <phoneticPr fontId="1" type="noConversion"/>
  </si>
  <si>
    <t>적절</t>
    <phoneticPr fontId="1" type="noConversion"/>
  </si>
  <si>
    <t>부적절</t>
    <phoneticPr fontId="1" type="noConversion"/>
  </si>
  <si>
    <t>조치사항</t>
    <phoneticPr fontId="1" type="noConversion"/>
  </si>
  <si>
    <t>즉시조치</t>
    <phoneticPr fontId="1" type="noConversion"/>
  </si>
  <si>
    <t>개선조치</t>
    <phoneticPr fontId="1" type="noConversion"/>
  </si>
  <si>
    <t>미조치</t>
    <phoneticPr fontId="1" type="noConversion"/>
  </si>
  <si>
    <t>0415</t>
    <phoneticPr fontId="1" type="noConversion"/>
  </si>
  <si>
    <t>점검일자</t>
    <phoneticPr fontId="1" type="noConversion"/>
  </si>
  <si>
    <t>0416</t>
    <phoneticPr fontId="1" type="noConversion"/>
  </si>
  <si>
    <t>0417</t>
    <phoneticPr fontId="1" type="noConversion"/>
  </si>
  <si>
    <t>구분</t>
    <phoneticPr fontId="1" type="noConversion"/>
  </si>
  <si>
    <t>작업허가서</t>
    <phoneticPr fontId="1" type="noConversion"/>
  </si>
  <si>
    <t>위험성평가</t>
    <phoneticPr fontId="1" type="noConversion"/>
  </si>
  <si>
    <t>안전작업허가서</t>
    <phoneticPr fontId="1" type="noConversion"/>
  </si>
  <si>
    <t>정전작업허가서</t>
    <phoneticPr fontId="1" type="noConversion"/>
  </si>
  <si>
    <t>굴착작업허가서</t>
    <phoneticPr fontId="1" type="noConversion"/>
  </si>
  <si>
    <t>방사선작업허가서</t>
    <phoneticPr fontId="1" type="noConversion"/>
  </si>
  <si>
    <t>0415</t>
    <phoneticPr fontId="1" type="noConversion"/>
  </si>
  <si>
    <t>0417</t>
    <phoneticPr fontId="1" type="noConversion"/>
  </si>
  <si>
    <t>기타 작업허가서</t>
    <phoneticPr fontId="1" type="noConversion"/>
  </si>
  <si>
    <t>대한산업보수</t>
    <phoneticPr fontId="1" type="noConversion"/>
  </si>
  <si>
    <t>동림기계</t>
    <phoneticPr fontId="1" type="noConversion"/>
  </si>
  <si>
    <t>KC코트렐</t>
    <phoneticPr fontId="1" type="noConversion"/>
  </si>
  <si>
    <t>작업자 불안전행동</t>
    <phoneticPr fontId="1" type="noConversion"/>
  </si>
  <si>
    <t>안전모</t>
    <phoneticPr fontId="1" type="noConversion"/>
  </si>
  <si>
    <t>적절</t>
    <phoneticPr fontId="1" type="noConversion"/>
  </si>
  <si>
    <t>부적절</t>
    <phoneticPr fontId="1" type="noConversion"/>
  </si>
  <si>
    <t>보안경</t>
    <phoneticPr fontId="1" type="noConversion"/>
  </si>
  <si>
    <t>보안면</t>
    <phoneticPr fontId="1" type="noConversion"/>
  </si>
  <si>
    <t>호흡보호구</t>
    <phoneticPr fontId="1" type="noConversion"/>
  </si>
  <si>
    <t>청력보호구</t>
    <phoneticPr fontId="1" type="noConversion"/>
  </si>
  <si>
    <t>안전대 착용</t>
    <phoneticPr fontId="1" type="noConversion"/>
  </si>
  <si>
    <t>안전대 체결</t>
    <phoneticPr fontId="1" type="noConversion"/>
  </si>
  <si>
    <t>안전화</t>
    <phoneticPr fontId="1" type="noConversion"/>
  </si>
  <si>
    <t>계단이용</t>
    <phoneticPr fontId="1" type="noConversion"/>
  </si>
  <si>
    <t>전방주시</t>
    <phoneticPr fontId="1" type="noConversion"/>
  </si>
  <si>
    <t>중량물취급</t>
    <phoneticPr fontId="1" type="noConversion"/>
  </si>
  <si>
    <t>무리한작업</t>
    <phoneticPr fontId="1" type="noConversion"/>
  </si>
  <si>
    <t>불안전한 행동</t>
    <phoneticPr fontId="1" type="noConversion"/>
  </si>
  <si>
    <t>신호수배치</t>
    <phoneticPr fontId="1" type="noConversion"/>
  </si>
  <si>
    <t>기타</t>
    <phoneticPr fontId="1" type="noConversion"/>
  </si>
  <si>
    <t>작업환경(상태)</t>
    <phoneticPr fontId="1" type="noConversion"/>
  </si>
  <si>
    <t>정리정돈</t>
    <phoneticPr fontId="1" type="noConversion"/>
  </si>
  <si>
    <t>떨어짐위험</t>
    <phoneticPr fontId="1" type="noConversion"/>
  </si>
  <si>
    <t>넘어짐위험</t>
    <phoneticPr fontId="1" type="noConversion"/>
  </si>
  <si>
    <t>미끄럼위험</t>
    <phoneticPr fontId="1" type="noConversion"/>
  </si>
  <si>
    <t>끼임위험</t>
    <phoneticPr fontId="1" type="noConversion"/>
  </si>
  <si>
    <t>점기잠전위험</t>
    <phoneticPr fontId="1" type="noConversion"/>
  </si>
  <si>
    <t>산소결핍위험</t>
    <phoneticPr fontId="1" type="noConversion"/>
  </si>
  <si>
    <t>화재폭발위험</t>
    <phoneticPr fontId="1" type="noConversion"/>
  </si>
  <si>
    <t>가스누출위험</t>
    <phoneticPr fontId="1" type="noConversion"/>
  </si>
  <si>
    <t>작업대</t>
    <phoneticPr fontId="1" type="noConversion"/>
  </si>
  <si>
    <t>작업계단</t>
    <phoneticPr fontId="1" type="noConversion"/>
  </si>
  <si>
    <t>안전통로</t>
    <phoneticPr fontId="1" type="noConversion"/>
  </si>
  <si>
    <t>업체별 부적절 조치사항 누계</t>
    <phoneticPr fontId="1" type="noConversion"/>
  </si>
  <si>
    <t>구분</t>
    <phoneticPr fontId="1" type="noConversion"/>
  </si>
  <si>
    <t>작업허가서</t>
    <phoneticPr fontId="1" type="noConversion"/>
  </si>
  <si>
    <t>작업환경(상태)</t>
    <phoneticPr fontId="1" type="noConversion"/>
  </si>
  <si>
    <t>…….</t>
    <phoneticPr fontId="1" type="noConversion"/>
  </si>
  <si>
    <t>업체명</t>
    <phoneticPr fontId="1" type="noConversion"/>
  </si>
  <si>
    <t>구분</t>
    <phoneticPr fontId="1" type="noConversion"/>
  </si>
  <si>
    <t>합계</t>
    <phoneticPr fontId="1" type="noConversion"/>
  </si>
  <si>
    <t>조치사항</t>
    <phoneticPr fontId="1" type="noConversion"/>
  </si>
  <si>
    <t>누계</t>
    <phoneticPr fontId="1" type="noConversion"/>
  </si>
  <si>
    <t>전기</t>
    <phoneticPr fontId="1" type="noConversion"/>
  </si>
  <si>
    <t>장비</t>
    <phoneticPr fontId="1" type="noConversion"/>
  </si>
  <si>
    <t>점검 항목별 현장점검 누계</t>
    <phoneticPr fontId="1" type="noConversion"/>
  </si>
  <si>
    <t>크레인</t>
    <phoneticPr fontId="1" type="noConversion"/>
  </si>
  <si>
    <t>지게차</t>
    <phoneticPr fontId="1" type="noConversion"/>
  </si>
  <si>
    <t>화물차</t>
    <phoneticPr fontId="1" type="noConversion"/>
  </si>
  <si>
    <r>
      <t>작업도구/기계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맑은 고딕"/>
        <family val="2"/>
        <charset val="129"/>
        <scheme val="minor"/>
      </rPr>
      <t>기구/시설물점검</t>
    </r>
    <phoneticPr fontId="1" type="noConversion"/>
  </si>
  <si>
    <t>작업도구/기계·기구/시설물점검</t>
    <phoneticPr fontId="1" type="noConversion"/>
  </si>
  <si>
    <r>
      <t>장비/하역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맑은 고딕"/>
        <family val="2"/>
        <charset val="129"/>
        <scheme val="minor"/>
      </rPr>
      <t>운반기계</t>
    </r>
    <phoneticPr fontId="1" type="noConversion"/>
  </si>
  <si>
    <t>장비/하역·운반기계</t>
    <phoneticPr fontId="1" type="noConversion"/>
  </si>
  <si>
    <t>중장비안전작업허가서</t>
    <phoneticPr fontId="1" type="noConversion"/>
  </si>
  <si>
    <t>화기작업허가서</t>
    <phoneticPr fontId="1" type="noConversion"/>
  </si>
  <si>
    <t>밀폐공간작업허가서</t>
    <phoneticPr fontId="1" type="noConversion"/>
  </si>
  <si>
    <t>고소작업허가서</t>
    <phoneticPr fontId="1" type="noConversion"/>
  </si>
  <si>
    <t>시설물설치 상태</t>
    <phoneticPr fontId="1" type="noConversion"/>
  </si>
  <si>
    <r>
      <t>기계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맑은 고딕"/>
        <family val="2"/>
        <charset val="129"/>
        <scheme val="minor"/>
      </rPr>
      <t>기구</t>
    </r>
    <phoneticPr fontId="1" type="noConversion"/>
  </si>
  <si>
    <r>
      <t>인양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맑은 고딕"/>
        <family val="2"/>
        <charset val="129"/>
        <scheme val="minor"/>
      </rPr>
      <t>운반기구</t>
    </r>
    <phoneticPr fontId="1" type="noConversion"/>
  </si>
  <si>
    <t>기타</t>
    <phoneticPr fontId="1" type="noConversion"/>
  </si>
  <si>
    <t>차량형 장비</t>
    <phoneticPr fontId="1" type="noConversion"/>
  </si>
  <si>
    <t>기타</t>
    <phoneticPr fontId="1" type="noConversion"/>
  </si>
  <si>
    <r>
      <t xml:space="preserve">점검 </t>
    </r>
    <r>
      <rPr>
        <b/>
        <sz val="12"/>
        <color theme="1"/>
        <rFont val="맑은 고딕"/>
        <family val="3"/>
        <charset val="129"/>
        <scheme val="minor"/>
      </rPr>
      <t>분야별</t>
    </r>
    <r>
      <rPr>
        <b/>
        <sz val="11"/>
        <color theme="1"/>
        <rFont val="맑은 고딕"/>
        <family val="3"/>
        <charset val="129"/>
        <scheme val="minor"/>
      </rPr>
      <t xml:space="preserve"> 현장점검 누계</t>
    </r>
    <phoneticPr fontId="1" type="noConversion"/>
  </si>
  <si>
    <t>합계</t>
    <phoneticPr fontId="1" type="noConversion"/>
  </si>
  <si>
    <t>합계</t>
    <phoneticPr fontId="1" type="noConversion"/>
  </si>
  <si>
    <t>합계</t>
    <phoneticPr fontId="1" type="noConversion"/>
  </si>
  <si>
    <t>업체별 현장점검 누계</t>
    <phoneticPr fontId="1" type="noConversion"/>
  </si>
  <si>
    <t>안전지원단 일일업무보고서</t>
    <phoneticPr fontId="1" type="noConversion"/>
  </si>
  <si>
    <t>일  시</t>
    <phoneticPr fontId="1" type="noConversion"/>
  </si>
  <si>
    <t>금일 주요 작업</t>
    <phoneticPr fontId="1" type="noConversion"/>
  </si>
  <si>
    <t>안전지원단 
주요 활동 내역</t>
    <phoneticPr fontId="1" type="noConversion"/>
  </si>
  <si>
    <t>1. 오전TBM 활동 지도 및 조언
2. 밀폐공간작업 집중 지도
3. 공도구 점검 활동
4. 구간별 순회점검
5. 화기 작업구간 구역설정 지도</t>
    <phoneticPr fontId="1" type="noConversion"/>
  </si>
  <si>
    <t>안전지원단
투입 현황</t>
    <phoneticPr fontId="1" type="noConversion"/>
  </si>
  <si>
    <t>전담작업구간</t>
    <phoneticPr fontId="1" type="noConversion"/>
  </si>
  <si>
    <t>인원</t>
    <phoneticPr fontId="1" type="noConversion"/>
  </si>
  <si>
    <t>금일 
출력 인원</t>
    <phoneticPr fontId="1" type="noConversion"/>
  </si>
  <si>
    <t>금일 위험 작업
지원내역</t>
    <phoneticPr fontId="1" type="noConversion"/>
  </si>
  <si>
    <t>지원단
출력 누계</t>
    <phoneticPr fontId="1" type="noConversion"/>
  </si>
  <si>
    <t>1.사일로 내부 작업
2.</t>
    <phoneticPr fontId="1" type="noConversion"/>
  </si>
  <si>
    <t>순회작업구간</t>
    <phoneticPr fontId="1" type="noConversion"/>
  </si>
  <si>
    <t xml:space="preserve">인양 작업 지원
화기 감시 지원
</t>
    <phoneticPr fontId="1" type="noConversion"/>
  </si>
  <si>
    <t>금일 안전지원단 점검 결과</t>
    <phoneticPr fontId="1" type="noConversion"/>
  </si>
  <si>
    <t>금일 누적 건수</t>
    <phoneticPr fontId="1" type="noConversion"/>
  </si>
  <si>
    <t>T/A기간 누적 건수</t>
    <phoneticPr fontId="1" type="noConversion"/>
  </si>
  <si>
    <t>작업허가서</t>
    <phoneticPr fontId="1" type="noConversion"/>
  </si>
  <si>
    <t>작업허가서</t>
    <phoneticPr fontId="1" type="noConversion"/>
  </si>
  <si>
    <t>작업자 불안전행동</t>
    <phoneticPr fontId="1" type="noConversion"/>
  </si>
  <si>
    <t>작업환경(상태)</t>
    <phoneticPr fontId="1" type="noConversion"/>
  </si>
  <si>
    <t>작업환경(상태)</t>
    <phoneticPr fontId="1" type="noConversion"/>
  </si>
  <si>
    <r>
      <t>작업도구/기계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맑은 고딕"/>
        <family val="2"/>
        <charset val="129"/>
        <scheme val="minor"/>
      </rPr>
      <t>기구/시설물점검</t>
    </r>
    <phoneticPr fontId="1" type="noConversion"/>
  </si>
  <si>
    <t>작업도구/기계·기구/시설물점검</t>
    <phoneticPr fontId="1" type="noConversion"/>
  </si>
  <si>
    <r>
      <t>장비/하역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맑은 고딕"/>
        <family val="2"/>
        <charset val="129"/>
        <scheme val="minor"/>
      </rPr>
      <t>운반기계</t>
    </r>
    <phoneticPr fontId="1" type="noConversion"/>
  </si>
  <si>
    <t>장비/하역·운반기계</t>
    <phoneticPr fontId="1" type="noConversion"/>
  </si>
  <si>
    <t>조치사항</t>
    <phoneticPr fontId="1" type="noConversion"/>
  </si>
  <si>
    <t>구분</t>
    <phoneticPr fontId="1" type="noConversion"/>
  </si>
  <si>
    <t>건수</t>
    <phoneticPr fontId="1" type="noConversion"/>
  </si>
  <si>
    <t>즉시조치</t>
    <phoneticPr fontId="1" type="noConversion"/>
  </si>
  <si>
    <t>개선조치</t>
    <phoneticPr fontId="1" type="noConversion"/>
  </si>
  <si>
    <t>미조치</t>
    <phoneticPr fontId="1" type="noConversion"/>
  </si>
  <si>
    <t>미조치 내역</t>
    <phoneticPr fontId="1" type="noConversion"/>
  </si>
  <si>
    <t>1. 사일로 구간 내부 비계 작업
2. B204-1 구간 상부 화기 작업
3. A101 구간 중량물 인양 작업
4. A103 구간 비계 자재 인양 작업</t>
    <phoneticPr fontId="1" type="noConversion"/>
  </si>
  <si>
    <t>T/A 구간</t>
    <phoneticPr fontId="1" type="noConversion"/>
  </si>
  <si>
    <t>1. ㅇㅇㅇ 구간 사다리 후방 등받이 울 미설치
2. ㅇㅇㅇ 구간 비계 하부 보강 작업</t>
    <phoneticPr fontId="1" type="noConversion"/>
  </si>
  <si>
    <t>여천Ncc 1공장 에틸렌 공정</t>
    <phoneticPr fontId="1" type="noConversion"/>
  </si>
  <si>
    <t>2019.04.25</t>
    <phoneticPr fontId="1" type="noConversion"/>
  </si>
  <si>
    <t>T/A기간</t>
    <phoneticPr fontId="1" type="noConversion"/>
  </si>
  <si>
    <t>2019.04.22 ~ 2019.05.01</t>
    <phoneticPr fontId="1" type="noConversion"/>
  </si>
  <si>
    <t>2</t>
    <phoneticPr fontId="1" type="noConversion"/>
  </si>
  <si>
    <t>3</t>
    <phoneticPr fontId="1" type="noConversion"/>
  </si>
  <si>
    <t>0</t>
    <phoneticPr fontId="1" type="noConversion"/>
  </si>
  <si>
    <t>3</t>
    <phoneticPr fontId="1" type="noConversion"/>
  </si>
  <si>
    <t>1</t>
    <phoneticPr fontId="1" type="noConversion"/>
  </si>
  <si>
    <t>6</t>
    <phoneticPr fontId="1" type="noConversion"/>
  </si>
  <si>
    <t>2</t>
    <phoneticPr fontId="1" type="noConversion"/>
  </si>
  <si>
    <t>4</t>
    <phoneticPr fontId="1" type="noConversion"/>
  </si>
  <si>
    <t>2</t>
    <phoneticPr fontId="1" type="noConversion"/>
  </si>
  <si>
    <t>…….</t>
    <phoneticPr fontId="1" type="noConversion"/>
  </si>
  <si>
    <t>일자</t>
    <phoneticPr fontId="1" type="noConversion"/>
  </si>
  <si>
    <t>일자</t>
    <phoneticPr fontId="1" type="noConversion"/>
  </si>
  <si>
    <t>일자</t>
    <phoneticPr fontId="1" type="noConversion"/>
  </si>
  <si>
    <t>누계</t>
    <phoneticPr fontId="1" type="noConversion"/>
  </si>
  <si>
    <t>누계</t>
    <phoneticPr fontId="1" type="noConversion"/>
  </si>
  <si>
    <t>누계</t>
    <phoneticPr fontId="1" type="noConversion"/>
  </si>
  <si>
    <t>누계</t>
    <phoneticPr fontId="1" type="noConversion"/>
  </si>
  <si>
    <t>작업환경(상태)</t>
    <phoneticPr fontId="1" type="noConversion"/>
  </si>
  <si>
    <t>0415</t>
    <phoneticPr fontId="1" type="noConversion"/>
  </si>
  <si>
    <t>작업자 불안전행동</t>
    <phoneticPr fontId="1" type="noConversion"/>
  </si>
  <si>
    <t>대한산업보수</t>
    <phoneticPr fontId="1" type="noConversion"/>
  </si>
  <si>
    <t>동림기계</t>
    <phoneticPr fontId="1" type="noConversion"/>
  </si>
  <si>
    <r>
      <t xml:space="preserve">점검일자별 </t>
    </r>
    <r>
      <rPr>
        <b/>
        <sz val="12"/>
        <color theme="1"/>
        <rFont val="맑은 고딕"/>
        <family val="3"/>
        <charset val="129"/>
        <scheme val="minor"/>
      </rPr>
      <t>분야별</t>
    </r>
    <r>
      <rPr>
        <b/>
        <sz val="11"/>
        <color theme="1"/>
        <rFont val="맑은 고딕"/>
        <family val="3"/>
        <charset val="129"/>
        <scheme val="minor"/>
      </rPr>
      <t xml:space="preserve"> 현장점검 누계</t>
    </r>
    <phoneticPr fontId="1" type="noConversion"/>
  </si>
  <si>
    <t>일자</t>
    <phoneticPr fontId="1" type="noConversion"/>
  </si>
  <si>
    <t>여천Ncc 1공장 에틸렌 공정</t>
    <phoneticPr fontId="1" type="noConversion"/>
  </si>
  <si>
    <t>공정 선택.</t>
    <phoneticPr fontId="1" type="noConversion"/>
  </si>
  <si>
    <t>2019.04.22 ~ 2019.05.01</t>
    <phoneticPr fontId="1" type="noConversion"/>
  </si>
  <si>
    <t>안전점검 선택</t>
    <phoneticPr fontId="1" type="noConversion"/>
  </si>
  <si>
    <t>금일 출력 인원</t>
    <phoneticPr fontId="1" type="noConversion"/>
  </si>
  <si>
    <t>전담구간인원 + 순회구간인원</t>
    <phoneticPr fontId="1" type="noConversion"/>
  </si>
  <si>
    <t>지원단 출력 누계</t>
    <phoneticPr fontId="1" type="noConversion"/>
  </si>
  <si>
    <t>점검결과 각 항목에는 어떤 정보를 표현</t>
    <phoneticPr fontId="1" type="noConversion"/>
  </si>
  <si>
    <t>이슈 없음.</t>
    <phoneticPr fontId="1" type="noConversion"/>
  </si>
  <si>
    <t>아래 분야별 현장점검 뉴계 와 동일한 형태로 적절/부적절을 가로로 표현해도 무방 한가?</t>
    <phoneticPr fontId="1" type="noConversion"/>
  </si>
  <si>
    <t>도표는 일자를 선택 했을때 표시되는 것임?</t>
    <phoneticPr fontId="1" type="noConversion"/>
  </si>
  <si>
    <t>지원단 출력 누계의 의미는?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</si>
</sst>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10"/>
      <name val="맑은 고딕"/>
      <family val="3"/>
      <charset val="129"/>
    </font>
    <font>
      <sz val="9"/>
      <color indexed="10"/>
      <name val="Tahoma"/>
      <family val="2"/>
    </font>
    <font>
      <sz val="9"/>
      <color indexed="10"/>
      <name val="맑은 고딕"/>
      <family val="2"/>
      <charset val="129"/>
    </font>
    <font>
      <sz val="9"/>
      <color indexed="10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49" fontId="0" fillId="3" borderId="0" xfId="0" applyNumberForma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2" borderId="1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39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3" borderId="0" xfId="0" applyFont="1" applyFill="1">
      <alignment vertical="center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76" fontId="0" fillId="0" borderId="0" xfId="0" applyNumberFormat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0" fillId="2" borderId="17" xfId="0" applyNumberForma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18" xfId="0" applyNumberFormat="1" applyFill="1" applyBorder="1" applyAlignment="1">
      <alignment horizontal="center" vertical="center"/>
    </xf>
    <xf numFmtId="49" fontId="0" fillId="2" borderId="3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left" vertical="top" wrapText="1"/>
    </xf>
    <xf numFmtId="0" fontId="7" fillId="5" borderId="37" xfId="0" applyFont="1" applyFill="1" applyBorder="1" applyAlignment="1">
      <alignment horizontal="left" vertical="top"/>
    </xf>
    <xf numFmtId="0" fontId="7" fillId="5" borderId="38" xfId="0" applyFont="1" applyFill="1" applyBorder="1" applyAlignment="1">
      <alignment horizontal="left" vertical="top"/>
    </xf>
    <xf numFmtId="0" fontId="7" fillId="5" borderId="39" xfId="0" applyFont="1" applyFill="1" applyBorder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7" fillId="5" borderId="40" xfId="0" applyFont="1" applyFill="1" applyBorder="1" applyAlignment="1">
      <alignment horizontal="left" vertical="top"/>
    </xf>
    <xf numFmtId="0" fontId="7" fillId="5" borderId="41" xfId="0" applyFont="1" applyFill="1" applyBorder="1" applyAlignment="1">
      <alignment horizontal="left" vertical="top"/>
    </xf>
    <xf numFmtId="0" fontId="7" fillId="5" borderId="42" xfId="0" applyFont="1" applyFill="1" applyBorder="1" applyAlignment="1">
      <alignment horizontal="left" vertical="top"/>
    </xf>
    <xf numFmtId="0" fontId="7" fillId="5" borderId="43" xfId="0" applyFont="1" applyFill="1" applyBorder="1" applyAlignment="1">
      <alignment horizontal="left" vertical="top"/>
    </xf>
    <xf numFmtId="0" fontId="7" fillId="5" borderId="35" xfId="0" applyFont="1" applyFill="1" applyBorder="1" applyAlignment="1">
      <alignment horizontal="left" vertical="top" wrapText="1"/>
    </xf>
    <xf numFmtId="0" fontId="7" fillId="5" borderId="35" xfId="0" applyFont="1" applyFill="1" applyBorder="1" applyAlignment="1">
      <alignment horizontal="left" vertical="top"/>
    </xf>
    <xf numFmtId="0" fontId="7" fillId="5" borderId="44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5" borderId="48" xfId="0" applyFont="1" applyFill="1" applyBorder="1" applyAlignment="1">
      <alignment horizontal="left" vertical="top" wrapText="1"/>
    </xf>
    <xf numFmtId="0" fontId="7" fillId="5" borderId="49" xfId="0" applyFont="1" applyFill="1" applyBorder="1" applyAlignment="1">
      <alignment horizontal="left" vertical="top"/>
    </xf>
    <xf numFmtId="0" fontId="7" fillId="5" borderId="50" xfId="0" applyFont="1" applyFill="1" applyBorder="1" applyAlignment="1">
      <alignment horizontal="left" vertical="top"/>
    </xf>
    <xf numFmtId="0" fontId="7" fillId="5" borderId="51" xfId="0" applyFont="1" applyFill="1" applyBorder="1" applyAlignment="1">
      <alignment horizontal="left" vertical="top"/>
    </xf>
    <xf numFmtId="0" fontId="7" fillId="5" borderId="52" xfId="0" applyFont="1" applyFill="1" applyBorder="1" applyAlignment="1">
      <alignment horizontal="left" vertical="top"/>
    </xf>
    <xf numFmtId="0" fontId="7" fillId="5" borderId="53" xfId="0" applyFont="1" applyFill="1" applyBorder="1" applyAlignment="1">
      <alignment horizontal="left" vertical="top"/>
    </xf>
    <xf numFmtId="0" fontId="1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200" b="0" i="0" baseline="0">
                <a:effectLst/>
              </a:rPr>
              <a:t>작업자 불안전행동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총괄!$D$68:$R$68</c:f>
              <c:strCache>
                <c:ptCount val="15"/>
                <c:pt idx="0">
                  <c:v>안전모</c:v>
                </c:pt>
                <c:pt idx="1">
                  <c:v>보안경</c:v>
                </c:pt>
                <c:pt idx="2">
                  <c:v>보안면</c:v>
                </c:pt>
                <c:pt idx="3">
                  <c:v>호흡보호구</c:v>
                </c:pt>
                <c:pt idx="4">
                  <c:v>청력보호구</c:v>
                </c:pt>
                <c:pt idx="5">
                  <c:v>안전대 착용</c:v>
                </c:pt>
                <c:pt idx="6">
                  <c:v>안전대 체결</c:v>
                </c:pt>
                <c:pt idx="7">
                  <c:v>안전화</c:v>
                </c:pt>
                <c:pt idx="8">
                  <c:v>계단이용</c:v>
                </c:pt>
                <c:pt idx="9">
                  <c:v>전방주시</c:v>
                </c:pt>
                <c:pt idx="10">
                  <c:v>중량물취급</c:v>
                </c:pt>
                <c:pt idx="11">
                  <c:v>무리한작업</c:v>
                </c:pt>
                <c:pt idx="12">
                  <c:v>불안전한 행동</c:v>
                </c:pt>
                <c:pt idx="13">
                  <c:v>신호수배치</c:v>
                </c:pt>
                <c:pt idx="14">
                  <c:v>기타</c:v>
                </c:pt>
              </c:strCache>
            </c:strRef>
          </c:cat>
          <c:val>
            <c:numRef>
              <c:f>총괄!#REF!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57A-A9BE-0217C2C603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총괄!$D$68:$R$68</c:f>
              <c:strCache>
                <c:ptCount val="15"/>
                <c:pt idx="0">
                  <c:v>안전모</c:v>
                </c:pt>
                <c:pt idx="1">
                  <c:v>보안경</c:v>
                </c:pt>
                <c:pt idx="2">
                  <c:v>보안면</c:v>
                </c:pt>
                <c:pt idx="3">
                  <c:v>호흡보호구</c:v>
                </c:pt>
                <c:pt idx="4">
                  <c:v>청력보호구</c:v>
                </c:pt>
                <c:pt idx="5">
                  <c:v>안전대 착용</c:v>
                </c:pt>
                <c:pt idx="6">
                  <c:v>안전대 체결</c:v>
                </c:pt>
                <c:pt idx="7">
                  <c:v>안전화</c:v>
                </c:pt>
                <c:pt idx="8">
                  <c:v>계단이용</c:v>
                </c:pt>
                <c:pt idx="9">
                  <c:v>전방주시</c:v>
                </c:pt>
                <c:pt idx="10">
                  <c:v>중량물취급</c:v>
                </c:pt>
                <c:pt idx="11">
                  <c:v>무리한작업</c:v>
                </c:pt>
                <c:pt idx="12">
                  <c:v>불안전한 행동</c:v>
                </c:pt>
                <c:pt idx="13">
                  <c:v>신호수배치</c:v>
                </c:pt>
                <c:pt idx="14">
                  <c:v>기타</c:v>
                </c:pt>
              </c:strCache>
            </c:strRef>
          </c:cat>
          <c:val>
            <c:numRef>
              <c:f>총괄!#REF!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0-457A-A9BE-0217C2C6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897344"/>
        <c:axId val="203878912"/>
        <c:axId val="0"/>
      </c:bar3DChart>
      <c:catAx>
        <c:axId val="2038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78912"/>
        <c:crosses val="autoZero"/>
        <c:auto val="1"/>
        <c:lblAlgn val="ctr"/>
        <c:lblOffset val="100"/>
        <c:noMultiLvlLbl val="0"/>
      </c:catAx>
      <c:valAx>
        <c:axId val="203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총괄!$B$53:$B$54</c:f>
              <c:strCache>
                <c:ptCount val="2"/>
                <c:pt idx="0">
                  <c:v>적절</c:v>
                </c:pt>
                <c:pt idx="1">
                  <c:v>부적절</c:v>
                </c:pt>
              </c:strCache>
            </c:strRef>
          </c:cat>
          <c:val>
            <c:numRef>
              <c:f>총괄!$C$53:$C$54</c:f>
              <c:numCache>
                <c:formatCode>0_);[Red]\(0\)</c:formatCode>
                <c:ptCount val="2"/>
                <c:pt idx="0">
                  <c:v>136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6-44A7-9A9C-4FDC119E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총괄!$D$52:$M$52</c:f>
              <c:strCache>
                <c:ptCount val="10"/>
                <c:pt idx="0">
                  <c:v>위험성평가</c:v>
                </c:pt>
                <c:pt idx="1">
                  <c:v>안전작업허가서</c:v>
                </c:pt>
                <c:pt idx="2">
                  <c:v>중장비안전작업허가서</c:v>
                </c:pt>
                <c:pt idx="3">
                  <c:v>화기작업허가서</c:v>
                </c:pt>
                <c:pt idx="4">
                  <c:v>밀폐공간작업허가서</c:v>
                </c:pt>
                <c:pt idx="5">
                  <c:v>고소작업허가서</c:v>
                </c:pt>
                <c:pt idx="6">
                  <c:v>정전작업허가서</c:v>
                </c:pt>
                <c:pt idx="7">
                  <c:v>방사선작업허가서</c:v>
                </c:pt>
                <c:pt idx="8">
                  <c:v>굴착작업허가서</c:v>
                </c:pt>
                <c:pt idx="9">
                  <c:v>기타 작업허가서</c:v>
                </c:pt>
              </c:strCache>
            </c:strRef>
          </c:cat>
          <c:val>
            <c:numRef>
              <c:f>총괄!$D$53:$M$53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21</c:v>
                </c:pt>
                <c:pt idx="6">
                  <c:v>22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6-4F84-882C-61C32F9491D6}"/>
            </c:ext>
          </c:extLst>
        </c:ser>
        <c:ser>
          <c:idx val="1"/>
          <c:order val="1"/>
          <c:invertIfNegative val="0"/>
          <c:cat>
            <c:strRef>
              <c:f>총괄!$D$52:$M$52</c:f>
              <c:strCache>
                <c:ptCount val="10"/>
                <c:pt idx="0">
                  <c:v>위험성평가</c:v>
                </c:pt>
                <c:pt idx="1">
                  <c:v>안전작업허가서</c:v>
                </c:pt>
                <c:pt idx="2">
                  <c:v>중장비안전작업허가서</c:v>
                </c:pt>
                <c:pt idx="3">
                  <c:v>화기작업허가서</c:v>
                </c:pt>
                <c:pt idx="4">
                  <c:v>밀폐공간작업허가서</c:v>
                </c:pt>
                <c:pt idx="5">
                  <c:v>고소작업허가서</c:v>
                </c:pt>
                <c:pt idx="6">
                  <c:v>정전작업허가서</c:v>
                </c:pt>
                <c:pt idx="7">
                  <c:v>방사선작업허가서</c:v>
                </c:pt>
                <c:pt idx="8">
                  <c:v>굴착작업허가서</c:v>
                </c:pt>
                <c:pt idx="9">
                  <c:v>기타 작업허가서</c:v>
                </c:pt>
              </c:strCache>
            </c:strRef>
          </c:cat>
          <c:val>
            <c:numRef>
              <c:f>총괄!$D$54:$M$54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6-4F84-882C-61C32F94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159744"/>
        <c:axId val="301013184"/>
        <c:axId val="0"/>
      </c:bar3DChart>
      <c:catAx>
        <c:axId val="14415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301013184"/>
        <c:crosses val="autoZero"/>
        <c:auto val="1"/>
        <c:lblAlgn val="ctr"/>
        <c:lblOffset val="100"/>
        <c:noMultiLvlLbl val="0"/>
      </c:catAx>
      <c:valAx>
        <c:axId val="3010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5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21158519222342387"/>
                  <c:y val="-0.3426629352344571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1-4327-BBCC-AAE6529A8C5F}"/>
                </c:ext>
              </c:extLst>
            </c:dLbl>
            <c:dLbl>
              <c:idx val="1"/>
              <c:layout>
                <c:manualLayout>
                  <c:x val="0.18437956915159662"/>
                  <c:y val="0.144307863584830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31-4327-BBCC-AAE6529A8C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총괄!$B$41:$C$41</c:f>
              <c:strCache>
                <c:ptCount val="2"/>
                <c:pt idx="0">
                  <c:v>적절</c:v>
                </c:pt>
                <c:pt idx="1">
                  <c:v>부적절</c:v>
                </c:pt>
              </c:strCache>
            </c:strRef>
          </c:cat>
          <c:val>
            <c:numRef>
              <c:f>총괄!$B$42:$C$42</c:f>
              <c:numCache>
                <c:formatCode>0_);[Red]\(0\)</c:formatCode>
                <c:ptCount val="2"/>
                <c:pt idx="0">
                  <c:v>48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1-4327-BBCC-AAE6529A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총괄!$D$40:$M$41</c:f>
              <c:multiLvlStrCache>
                <c:ptCount val="10"/>
                <c:lvl>
                  <c:pt idx="0">
                    <c:v>적절</c:v>
                  </c:pt>
                  <c:pt idx="1">
                    <c:v>부적절</c:v>
                  </c:pt>
                  <c:pt idx="2">
                    <c:v>적절</c:v>
                  </c:pt>
                  <c:pt idx="3">
                    <c:v>부적절</c:v>
                  </c:pt>
                  <c:pt idx="4">
                    <c:v>적절</c:v>
                  </c:pt>
                  <c:pt idx="5">
                    <c:v>부적절</c:v>
                  </c:pt>
                  <c:pt idx="6">
                    <c:v>적절</c:v>
                  </c:pt>
                  <c:pt idx="7">
                    <c:v>부적절</c:v>
                  </c:pt>
                  <c:pt idx="8">
                    <c:v>적절</c:v>
                  </c:pt>
                  <c:pt idx="9">
                    <c:v>부적절</c:v>
                  </c:pt>
                </c:lvl>
                <c:lvl>
                  <c:pt idx="0">
                    <c:v>작업허가서</c:v>
                  </c:pt>
                  <c:pt idx="2">
                    <c:v>작업자 불안전행동</c:v>
                  </c:pt>
                  <c:pt idx="4">
                    <c:v>작업환경(상태)</c:v>
                  </c:pt>
                  <c:pt idx="6">
                    <c:v>작업도구/기계·기구/시설물점검</c:v>
                  </c:pt>
                  <c:pt idx="8">
                    <c:v>장비/하역·운반기계</c:v>
                  </c:pt>
                </c:lvl>
              </c:multiLvlStrCache>
            </c:multiLvlStrRef>
          </c:cat>
          <c:val>
            <c:numRef>
              <c:f>총괄!$D$42:$M$42</c:f>
              <c:numCache>
                <c:formatCode>0_);[Red]\(0\)</c:formatCode>
                <c:ptCount val="10"/>
                <c:pt idx="0">
                  <c:v>11</c:v>
                </c:pt>
                <c:pt idx="1">
                  <c:v>1</c:v>
                </c:pt>
                <c:pt idx="2">
                  <c:v>13</c:v>
                </c:pt>
                <c:pt idx="3">
                  <c:v>5</c:v>
                </c:pt>
                <c:pt idx="4">
                  <c:v>13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A-4CAC-9AE9-F56E8B36C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775680"/>
        <c:axId val="210901184"/>
        <c:axId val="0"/>
      </c:bar3DChart>
      <c:catAx>
        <c:axId val="1687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210901184"/>
        <c:crosses val="autoZero"/>
        <c:auto val="1"/>
        <c:lblAlgn val="ctr"/>
        <c:lblOffset val="100"/>
        <c:noMultiLvlLbl val="0"/>
      </c:catAx>
      <c:valAx>
        <c:axId val="210901184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16877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2802713431228111"/>
                  <c:y val="-0.2567780537463725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37-41C7-BB42-C5491FAC3348}"/>
                </c:ext>
              </c:extLst>
            </c:dLbl>
            <c:dLbl>
              <c:idx val="1"/>
              <c:layout>
                <c:manualLayout>
                  <c:x val="0.20730150090761168"/>
                  <c:y val="0.130565658683074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37-41C7-BB42-C5491FAC334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총괄!$B$105:$C$105</c:f>
              <c:strCache>
                <c:ptCount val="2"/>
                <c:pt idx="0">
                  <c:v>적절</c:v>
                </c:pt>
                <c:pt idx="1">
                  <c:v>부적절</c:v>
                </c:pt>
              </c:strCache>
            </c:strRef>
          </c:cat>
          <c:val>
            <c:numRef>
              <c:f>총괄!$B$106:$C$106</c:f>
              <c:numCache>
                <c:formatCode>0_);[Red]\(0\)</c:formatCode>
                <c:ptCount val="2"/>
                <c:pt idx="0">
                  <c:v>55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7-41C7-BB42-C5491FAC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0"/>
              <a:t>장비</a:t>
            </a:r>
            <a:r>
              <a:rPr lang="en-US" altLang="ko-KR" sz="1000" b="0"/>
              <a:t>/</a:t>
            </a:r>
            <a:r>
              <a:rPr lang="ko-KR" altLang="en-US" sz="1000" b="0"/>
              <a:t>하역</a:t>
            </a:r>
            <a:r>
              <a:rPr lang="en-US" altLang="ko-KR" sz="1000" b="0"/>
              <a:t>·</a:t>
            </a:r>
            <a:r>
              <a:rPr lang="ko-KR" altLang="en-US" sz="1000" b="0"/>
              <a:t>운반기계</a:t>
            </a:r>
            <a:endParaRPr lang="ko-KR" sz="1000" b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2A-4B4F-8163-8EC65FC387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82A-4B4F-8163-8EC65FC387E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2A-4B4F-8163-8EC65FC387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82A-4B4F-8163-8EC65FC387E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82A-4B4F-8163-8EC65FC387E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282A-4B4F-8163-8EC65FC387E1}"/>
              </c:ext>
            </c:extLst>
          </c:dPt>
          <c:cat>
            <c:multiLvlStrRef>
              <c:f>총괄!$D$104:$M$105</c:f>
              <c:multiLvlStrCache>
                <c:ptCount val="10"/>
                <c:lvl>
                  <c:pt idx="0">
                    <c:v>적절</c:v>
                  </c:pt>
                  <c:pt idx="1">
                    <c:v>부적절</c:v>
                  </c:pt>
                  <c:pt idx="2">
                    <c:v>적절</c:v>
                  </c:pt>
                  <c:pt idx="3">
                    <c:v>부적절</c:v>
                  </c:pt>
                  <c:pt idx="4">
                    <c:v>적절</c:v>
                  </c:pt>
                  <c:pt idx="5">
                    <c:v>부적절</c:v>
                  </c:pt>
                  <c:pt idx="6">
                    <c:v>적절</c:v>
                  </c:pt>
                  <c:pt idx="7">
                    <c:v>부적절</c:v>
                  </c:pt>
                  <c:pt idx="8">
                    <c:v>적절</c:v>
                  </c:pt>
                  <c:pt idx="9">
                    <c:v>부적절</c:v>
                  </c:pt>
                </c:lvl>
                <c:lvl>
                  <c:pt idx="0">
                    <c:v>크레인</c:v>
                  </c:pt>
                  <c:pt idx="2">
                    <c:v>지게차</c:v>
                  </c:pt>
                  <c:pt idx="4">
                    <c:v>화물차</c:v>
                  </c:pt>
                  <c:pt idx="6">
                    <c:v>차량형 장비</c:v>
                  </c:pt>
                  <c:pt idx="8">
                    <c:v>기타</c:v>
                  </c:pt>
                </c:lvl>
              </c:multiLvlStrCache>
            </c:multiLvlStrRef>
          </c:cat>
          <c:val>
            <c:numRef>
              <c:f>총괄!$D$106:$M$106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30</c:v>
                </c:pt>
                <c:pt idx="5">
                  <c:v>12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B4F-8163-8EC65FC3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825664"/>
        <c:axId val="204903488"/>
        <c:axId val="0"/>
      </c:bar3DChart>
      <c:catAx>
        <c:axId val="2358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903488"/>
        <c:crosses val="autoZero"/>
        <c:auto val="1"/>
        <c:lblAlgn val="ctr"/>
        <c:lblOffset val="100"/>
        <c:noMultiLvlLbl val="0"/>
      </c:catAx>
      <c:valAx>
        <c:axId val="2049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82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2802713431228111"/>
                  <c:y val="-0.2567780537463725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C8-4448-BE7C-F2348BE428C1}"/>
                </c:ext>
              </c:extLst>
            </c:dLbl>
            <c:dLbl>
              <c:idx val="1"/>
              <c:layout>
                <c:manualLayout>
                  <c:x val="0.20730150090761168"/>
                  <c:y val="0.130565658683074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C8-4448-BE7C-F2348BE428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총괄!$B$95:$C$95</c:f>
              <c:strCache>
                <c:ptCount val="2"/>
                <c:pt idx="0">
                  <c:v>적절</c:v>
                </c:pt>
                <c:pt idx="1">
                  <c:v>부적절</c:v>
                </c:pt>
              </c:strCache>
            </c:strRef>
          </c:cat>
          <c:val>
            <c:numRef>
              <c:f>총괄!$B$96:$C$96</c:f>
              <c:numCache>
                <c:formatCode>0_);[Red]\(0\)</c:formatCode>
                <c:ptCount val="2"/>
                <c:pt idx="0">
                  <c:v>95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8-4448-BE7C-F2348BE4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0"/>
              <a:t>장비</a:t>
            </a:r>
            <a:r>
              <a:rPr lang="en-US" altLang="ko-KR" sz="1000" b="0"/>
              <a:t>/</a:t>
            </a:r>
            <a:r>
              <a:rPr lang="ko-KR" altLang="en-US" sz="1000" b="0"/>
              <a:t>하역</a:t>
            </a:r>
            <a:r>
              <a:rPr lang="en-US" altLang="ko-KR" sz="1000" b="0"/>
              <a:t>·</a:t>
            </a:r>
            <a:r>
              <a:rPr lang="ko-KR" altLang="en-US" sz="1000" b="0"/>
              <a:t>운반기계</a:t>
            </a:r>
            <a:endParaRPr lang="ko-KR" sz="1000" b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2A-4B4F-8163-8EC65FC387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82A-4B4F-8163-8EC65FC387E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2A-4B4F-8163-8EC65FC387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82A-4B4F-8163-8EC65FC387E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82A-4B4F-8163-8EC65FC387E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282A-4B4F-8163-8EC65FC387E1}"/>
              </c:ext>
            </c:extLst>
          </c:dPt>
          <c:cat>
            <c:multiLvlStrRef>
              <c:f>총괄!$D$94:$O$95</c:f>
              <c:multiLvlStrCache>
                <c:ptCount val="12"/>
                <c:lvl>
                  <c:pt idx="0">
                    <c:v>적절</c:v>
                  </c:pt>
                  <c:pt idx="1">
                    <c:v>부적절</c:v>
                  </c:pt>
                  <c:pt idx="2">
                    <c:v>적절</c:v>
                  </c:pt>
                  <c:pt idx="3">
                    <c:v>부적절</c:v>
                  </c:pt>
                  <c:pt idx="4">
                    <c:v>적절</c:v>
                  </c:pt>
                  <c:pt idx="5">
                    <c:v>부적절</c:v>
                  </c:pt>
                  <c:pt idx="6">
                    <c:v>적절</c:v>
                  </c:pt>
                  <c:pt idx="7">
                    <c:v>부적절</c:v>
                  </c:pt>
                  <c:pt idx="8">
                    <c:v>적절</c:v>
                  </c:pt>
                  <c:pt idx="9">
                    <c:v>부적절</c:v>
                  </c:pt>
                  <c:pt idx="10">
                    <c:v>적절</c:v>
                  </c:pt>
                  <c:pt idx="11">
                    <c:v>부적절</c:v>
                  </c:pt>
                </c:lvl>
                <c:lvl>
                  <c:pt idx="0">
                    <c:v>시설물설치 상태</c:v>
                  </c:pt>
                  <c:pt idx="2">
                    <c:v>전기</c:v>
                  </c:pt>
                  <c:pt idx="4">
                    <c:v>장비</c:v>
                  </c:pt>
                  <c:pt idx="6">
                    <c:v>기계·기구</c:v>
                  </c:pt>
                  <c:pt idx="8">
                    <c:v>인양·운반기구</c:v>
                  </c:pt>
                  <c:pt idx="10">
                    <c:v>기타</c:v>
                  </c:pt>
                </c:lvl>
              </c:multiLvlStrCache>
            </c:multiLvlStrRef>
          </c:cat>
          <c:val>
            <c:numRef>
              <c:f>총괄!$D$96:$O$96</c:f>
              <c:numCache>
                <c:formatCode>General</c:formatCode>
                <c:ptCount val="12"/>
                <c:pt idx="0">
                  <c:v>11</c:v>
                </c:pt>
                <c:pt idx="1">
                  <c:v>7</c:v>
                </c:pt>
                <c:pt idx="2">
                  <c:v>21</c:v>
                </c:pt>
                <c:pt idx="3">
                  <c:v>6</c:v>
                </c:pt>
                <c:pt idx="4">
                  <c:v>22</c:v>
                </c:pt>
                <c:pt idx="5">
                  <c:v>4</c:v>
                </c:pt>
                <c:pt idx="6">
                  <c:v>9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24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B4F-8163-8EC65FC3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858048"/>
        <c:axId val="142584064"/>
        <c:axId val="0"/>
      </c:bar3DChart>
      <c:catAx>
        <c:axId val="2098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84064"/>
        <c:crosses val="autoZero"/>
        <c:auto val="1"/>
        <c:lblAlgn val="ctr"/>
        <c:lblOffset val="100"/>
        <c:noMultiLvlLbl val="0"/>
      </c:catAx>
      <c:valAx>
        <c:axId val="142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5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총괄!$B$80:$B$81</c:f>
              <c:strCache>
                <c:ptCount val="2"/>
                <c:pt idx="0">
                  <c:v>적절</c:v>
                </c:pt>
                <c:pt idx="1">
                  <c:v>부적절</c:v>
                </c:pt>
              </c:strCache>
            </c:strRef>
          </c:cat>
          <c:val>
            <c:numRef>
              <c:f>총괄!$C$80:$C$81</c:f>
              <c:numCache>
                <c:formatCode>0_);[Red]\(0\)</c:formatCode>
                <c:ptCount val="2"/>
                <c:pt idx="0">
                  <c:v>146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0-42C8-83D4-B50CC1DF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총괄!$D$79:$O$79</c:f>
              <c:strCache>
                <c:ptCount val="12"/>
                <c:pt idx="0">
                  <c:v>정리정돈</c:v>
                </c:pt>
                <c:pt idx="1">
                  <c:v>떨어짐위험</c:v>
                </c:pt>
                <c:pt idx="2">
                  <c:v>넘어짐위험</c:v>
                </c:pt>
                <c:pt idx="3">
                  <c:v>미끄럼위험</c:v>
                </c:pt>
                <c:pt idx="4">
                  <c:v>끼임위험</c:v>
                </c:pt>
                <c:pt idx="5">
                  <c:v>점기잠전위험</c:v>
                </c:pt>
                <c:pt idx="6">
                  <c:v>산소결핍위험</c:v>
                </c:pt>
                <c:pt idx="7">
                  <c:v>화재폭발위험</c:v>
                </c:pt>
                <c:pt idx="8">
                  <c:v>가스누출위험</c:v>
                </c:pt>
                <c:pt idx="9">
                  <c:v>안전통로</c:v>
                </c:pt>
                <c:pt idx="10">
                  <c:v>작업대</c:v>
                </c:pt>
                <c:pt idx="11">
                  <c:v>작업계단</c:v>
                </c:pt>
              </c:strCache>
            </c:strRef>
          </c:cat>
          <c:val>
            <c:numRef>
              <c:f>총괄!$D$80:$O$80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12</c:v>
                </c:pt>
                <c:pt idx="3">
                  <c:v>3</c:v>
                </c:pt>
                <c:pt idx="4">
                  <c:v>30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24</c:v>
                </c:pt>
                <c:pt idx="9">
                  <c:v>18</c:v>
                </c:pt>
                <c:pt idx="10">
                  <c:v>5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A-47E7-9AF2-FD5CEA93990F}"/>
            </c:ext>
          </c:extLst>
        </c:ser>
        <c:ser>
          <c:idx val="1"/>
          <c:order val="1"/>
          <c:invertIfNegative val="0"/>
          <c:cat>
            <c:strRef>
              <c:f>총괄!$D$79:$O$79</c:f>
              <c:strCache>
                <c:ptCount val="12"/>
                <c:pt idx="0">
                  <c:v>정리정돈</c:v>
                </c:pt>
                <c:pt idx="1">
                  <c:v>떨어짐위험</c:v>
                </c:pt>
                <c:pt idx="2">
                  <c:v>넘어짐위험</c:v>
                </c:pt>
                <c:pt idx="3">
                  <c:v>미끄럼위험</c:v>
                </c:pt>
                <c:pt idx="4">
                  <c:v>끼임위험</c:v>
                </c:pt>
                <c:pt idx="5">
                  <c:v>점기잠전위험</c:v>
                </c:pt>
                <c:pt idx="6">
                  <c:v>산소결핍위험</c:v>
                </c:pt>
                <c:pt idx="7">
                  <c:v>화재폭발위험</c:v>
                </c:pt>
                <c:pt idx="8">
                  <c:v>가스누출위험</c:v>
                </c:pt>
                <c:pt idx="9">
                  <c:v>안전통로</c:v>
                </c:pt>
                <c:pt idx="10">
                  <c:v>작업대</c:v>
                </c:pt>
                <c:pt idx="11">
                  <c:v>작업계단</c:v>
                </c:pt>
              </c:strCache>
            </c:strRef>
          </c:cat>
          <c:val>
            <c:numRef>
              <c:f>총괄!$D$81:$O$81</c:f>
              <c:numCache>
                <c:formatCode>General</c:formatCode>
                <c:ptCount val="12"/>
                <c:pt idx="0">
                  <c:v>13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 formatCode="0_);[Red]\(0\)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A-47E7-9AF2-FD5CEA93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668032"/>
        <c:axId val="210394432"/>
        <c:axId val="0"/>
      </c:bar3DChart>
      <c:catAx>
        <c:axId val="19466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210394432"/>
        <c:crosses val="autoZero"/>
        <c:auto val="1"/>
        <c:lblAlgn val="ctr"/>
        <c:lblOffset val="100"/>
        <c:noMultiLvlLbl val="0"/>
      </c:catAx>
      <c:valAx>
        <c:axId val="2103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68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0000013123363024E-2"/>
          <c:y val="0.12605555071797966"/>
          <c:w val="0.91833383683302805"/>
          <c:h val="0.8432225061378830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총괄!$B$69:$B$70</c:f>
              <c:strCache>
                <c:ptCount val="2"/>
                <c:pt idx="0">
                  <c:v>적절</c:v>
                </c:pt>
                <c:pt idx="1">
                  <c:v>부적절</c:v>
                </c:pt>
              </c:strCache>
            </c:strRef>
          </c:cat>
          <c:val>
            <c:numRef>
              <c:f>총괄!$C$69:$C$70</c:f>
              <c:numCache>
                <c:formatCode>0_);[Red]\(0\)</c:formatCode>
                <c:ptCount val="2"/>
                <c:pt idx="0">
                  <c:v>196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0-4B56-A192-6521E7935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총괄!$D$68:$R$68</c:f>
              <c:strCache>
                <c:ptCount val="15"/>
                <c:pt idx="0">
                  <c:v>안전모</c:v>
                </c:pt>
                <c:pt idx="1">
                  <c:v>보안경</c:v>
                </c:pt>
                <c:pt idx="2">
                  <c:v>보안면</c:v>
                </c:pt>
                <c:pt idx="3">
                  <c:v>호흡보호구</c:v>
                </c:pt>
                <c:pt idx="4">
                  <c:v>청력보호구</c:v>
                </c:pt>
                <c:pt idx="5">
                  <c:v>안전대 착용</c:v>
                </c:pt>
                <c:pt idx="6">
                  <c:v>안전대 체결</c:v>
                </c:pt>
                <c:pt idx="7">
                  <c:v>안전화</c:v>
                </c:pt>
                <c:pt idx="8">
                  <c:v>계단이용</c:v>
                </c:pt>
                <c:pt idx="9">
                  <c:v>전방주시</c:v>
                </c:pt>
                <c:pt idx="10">
                  <c:v>중량물취급</c:v>
                </c:pt>
                <c:pt idx="11">
                  <c:v>무리한작업</c:v>
                </c:pt>
                <c:pt idx="12">
                  <c:v>불안전한 행동</c:v>
                </c:pt>
                <c:pt idx="13">
                  <c:v>신호수배치</c:v>
                </c:pt>
                <c:pt idx="14">
                  <c:v>기타</c:v>
                </c:pt>
              </c:strCache>
            </c:strRef>
          </c:cat>
          <c:val>
            <c:numRef>
              <c:f>총괄!$D$69:$R$69</c:f>
              <c:numCache>
                <c:formatCode>General</c:formatCode>
                <c:ptCount val="15"/>
                <c:pt idx="0">
                  <c:v>13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30</c:v>
                </c:pt>
                <c:pt idx="5">
                  <c:v>5</c:v>
                </c:pt>
                <c:pt idx="6">
                  <c:v>5</c:v>
                </c:pt>
                <c:pt idx="7">
                  <c:v>30</c:v>
                </c:pt>
                <c:pt idx="8">
                  <c:v>12</c:v>
                </c:pt>
                <c:pt idx="9">
                  <c:v>24</c:v>
                </c:pt>
                <c:pt idx="10">
                  <c:v>21</c:v>
                </c:pt>
                <c:pt idx="11">
                  <c:v>5</c:v>
                </c:pt>
                <c:pt idx="12">
                  <c:v>25</c:v>
                </c:pt>
                <c:pt idx="13">
                  <c:v>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BD7-8520-5F0FEDBB4A2A}"/>
            </c:ext>
          </c:extLst>
        </c:ser>
        <c:ser>
          <c:idx val="1"/>
          <c:order val="1"/>
          <c:invertIfNegative val="0"/>
          <c:cat>
            <c:strRef>
              <c:f>총괄!$D$68:$R$68</c:f>
              <c:strCache>
                <c:ptCount val="15"/>
                <c:pt idx="0">
                  <c:v>안전모</c:v>
                </c:pt>
                <c:pt idx="1">
                  <c:v>보안경</c:v>
                </c:pt>
                <c:pt idx="2">
                  <c:v>보안면</c:v>
                </c:pt>
                <c:pt idx="3">
                  <c:v>호흡보호구</c:v>
                </c:pt>
                <c:pt idx="4">
                  <c:v>청력보호구</c:v>
                </c:pt>
                <c:pt idx="5">
                  <c:v>안전대 착용</c:v>
                </c:pt>
                <c:pt idx="6">
                  <c:v>안전대 체결</c:v>
                </c:pt>
                <c:pt idx="7">
                  <c:v>안전화</c:v>
                </c:pt>
                <c:pt idx="8">
                  <c:v>계단이용</c:v>
                </c:pt>
                <c:pt idx="9">
                  <c:v>전방주시</c:v>
                </c:pt>
                <c:pt idx="10">
                  <c:v>중량물취급</c:v>
                </c:pt>
                <c:pt idx="11">
                  <c:v>무리한작업</c:v>
                </c:pt>
                <c:pt idx="12">
                  <c:v>불안전한 행동</c:v>
                </c:pt>
                <c:pt idx="13">
                  <c:v>신호수배치</c:v>
                </c:pt>
                <c:pt idx="14">
                  <c:v>기타</c:v>
                </c:pt>
              </c:strCache>
            </c:strRef>
          </c:cat>
          <c:val>
            <c:numRef>
              <c:f>총괄!$D$70:$R$70</c:f>
              <c:numCache>
                <c:formatCode>General</c:formatCode>
                <c:ptCount val="15"/>
                <c:pt idx="0">
                  <c:v>16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9-4BD7-8520-5F0FEDBB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777216"/>
        <c:axId val="301007424"/>
        <c:axId val="0"/>
      </c:bar3DChart>
      <c:catAx>
        <c:axId val="16877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301007424"/>
        <c:crosses val="autoZero"/>
        <c:auto val="1"/>
        <c:lblAlgn val="ctr"/>
        <c:lblOffset val="100"/>
        <c:noMultiLvlLbl val="0"/>
      </c:catAx>
      <c:valAx>
        <c:axId val="3010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</xdr:colOff>
      <xdr:row>64</xdr:row>
      <xdr:rowOff>147385</xdr:rowOff>
    </xdr:from>
    <xdr:to>
      <xdr:col>32</xdr:col>
      <xdr:colOff>661737</xdr:colOff>
      <xdr:row>75</xdr:row>
      <xdr:rowOff>133349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30079</xdr:colOff>
      <xdr:row>109</xdr:row>
      <xdr:rowOff>30077</xdr:rowOff>
    </xdr:from>
    <xdr:to>
      <xdr:col>9</xdr:col>
      <xdr:colOff>70183</xdr:colOff>
      <xdr:row>120</xdr:row>
      <xdr:rowOff>40105</xdr:rowOff>
    </xdr:to>
    <xdr:graphicFrame macro="">
      <xdr:nvGraphicFramePr>
        <xdr:cNvPr id="4" name="차트 3" title="장비/하역·운반기계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20053</xdr:colOff>
      <xdr:row>109</xdr:row>
      <xdr:rowOff>10026</xdr:rowOff>
    </xdr:from>
    <xdr:to>
      <xdr:col>18</xdr:col>
      <xdr:colOff>292088</xdr:colOff>
      <xdr:row>122</xdr:row>
      <xdr:rowOff>73458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20</xdr:col>
      <xdr:colOff>461209</xdr:colOff>
      <xdr:row>102</xdr:row>
      <xdr:rowOff>200528</xdr:rowOff>
    </xdr:to>
    <xdr:graphicFrame macro="">
      <xdr:nvGraphicFramePr>
        <xdr:cNvPr id="24" name="차트 23" title="장비/하역·운반기계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92</xdr:row>
      <xdr:rowOff>0</xdr:rowOff>
    </xdr:from>
    <xdr:to>
      <xdr:col>29</xdr:col>
      <xdr:colOff>542746</xdr:colOff>
      <xdr:row>105</xdr:row>
      <xdr:rowOff>33353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120316</xdr:colOff>
      <xdr:row>77</xdr:row>
      <xdr:rowOff>17044</xdr:rowOff>
    </xdr:from>
    <xdr:to>
      <xdr:col>20</xdr:col>
      <xdr:colOff>571500</xdr:colOff>
      <xdr:row>88</xdr:row>
      <xdr:rowOff>70184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40106</xdr:colOff>
      <xdr:row>77</xdr:row>
      <xdr:rowOff>140368</xdr:rowOff>
    </xdr:from>
    <xdr:to>
      <xdr:col>27</xdr:col>
      <xdr:colOff>521369</xdr:colOff>
      <xdr:row>89</xdr:row>
      <xdr:rowOff>193508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20053</xdr:colOff>
      <xdr:row>65</xdr:row>
      <xdr:rowOff>197517</xdr:rowOff>
    </xdr:from>
    <xdr:to>
      <xdr:col>23</xdr:col>
      <xdr:colOff>421105</xdr:colOff>
      <xdr:row>75</xdr:row>
      <xdr:rowOff>80211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541421</xdr:colOff>
      <xdr:row>65</xdr:row>
      <xdr:rowOff>127333</xdr:rowOff>
    </xdr:from>
    <xdr:to>
      <xdr:col>31</xdr:col>
      <xdr:colOff>160421</xdr:colOff>
      <xdr:row>77</xdr:row>
      <xdr:rowOff>20053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200527</xdr:colOff>
      <xdr:row>50</xdr:row>
      <xdr:rowOff>37096</xdr:rowOff>
    </xdr:from>
    <xdr:to>
      <xdr:col>18</xdr:col>
      <xdr:colOff>370973</xdr:colOff>
      <xdr:row>60</xdr:row>
      <xdr:rowOff>70184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481263</xdr:colOff>
      <xdr:row>49</xdr:row>
      <xdr:rowOff>197517</xdr:rowOff>
    </xdr:from>
    <xdr:to>
      <xdr:col>25</xdr:col>
      <xdr:colOff>280737</xdr:colOff>
      <xdr:row>62</xdr:row>
      <xdr:rowOff>193507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50132</xdr:colOff>
      <xdr:row>39</xdr:row>
      <xdr:rowOff>7018</xdr:rowOff>
    </xdr:from>
    <xdr:to>
      <xdr:col>18</xdr:col>
      <xdr:colOff>30079</xdr:colOff>
      <xdr:row>46</xdr:row>
      <xdr:rowOff>140369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200526</xdr:colOff>
      <xdr:row>37</xdr:row>
      <xdr:rowOff>207545</xdr:rowOff>
    </xdr:from>
    <xdr:to>
      <xdr:col>26</xdr:col>
      <xdr:colOff>200526</xdr:colOff>
      <xdr:row>49</xdr:row>
      <xdr:rowOff>53140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showWhiteSpace="0" zoomScaleNormal="100" workbookViewId="0">
      <selection activeCell="T19" sqref="T19"/>
    </sheetView>
  </sheetViews>
  <sheetFormatPr defaultRowHeight="16.5" x14ac:dyDescent="0.3"/>
  <cols>
    <col min="1" max="18" width="5.125" customWidth="1"/>
    <col min="20" max="20" width="37.25" customWidth="1"/>
    <col min="21" max="21" width="47" customWidth="1"/>
  </cols>
  <sheetData>
    <row r="1" spans="1:21" ht="28.35" customHeight="1" x14ac:dyDescent="0.3">
      <c r="A1" s="116" t="s">
        <v>91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8"/>
    </row>
    <row r="2" spans="1:21" ht="28.35" customHeight="1" thickBot="1" x14ac:dyDescent="0.3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1"/>
      <c r="T2" t="s">
        <v>155</v>
      </c>
      <c r="U2" t="s">
        <v>156</v>
      </c>
    </row>
    <row r="3" spans="1:21" ht="22.5" customHeight="1" thickTop="1" x14ac:dyDescent="0.3">
      <c r="A3" s="94" t="s">
        <v>125</v>
      </c>
      <c r="B3" s="95"/>
      <c r="C3" s="95"/>
      <c r="D3" s="186" t="s">
        <v>127</v>
      </c>
      <c r="E3" s="186"/>
      <c r="F3" s="186"/>
      <c r="G3" s="186"/>
      <c r="H3" s="186"/>
      <c r="I3" s="186"/>
      <c r="J3" s="95" t="s">
        <v>129</v>
      </c>
      <c r="K3" s="95"/>
      <c r="L3" s="95"/>
      <c r="M3" s="186" t="s">
        <v>130</v>
      </c>
      <c r="N3" s="186"/>
      <c r="O3" s="186"/>
      <c r="P3" s="186"/>
      <c r="Q3" s="186"/>
      <c r="R3" s="187"/>
      <c r="T3" t="s">
        <v>157</v>
      </c>
      <c r="U3" t="s">
        <v>158</v>
      </c>
    </row>
    <row r="4" spans="1:21" ht="22.5" customHeight="1" thickBot="1" x14ac:dyDescent="0.35">
      <c r="A4" s="122" t="s">
        <v>92</v>
      </c>
      <c r="B4" s="92"/>
      <c r="C4" s="92"/>
      <c r="D4" s="168" t="s">
        <v>128</v>
      </c>
      <c r="E4" s="168"/>
      <c r="F4" s="168"/>
      <c r="G4" s="168"/>
      <c r="H4" s="168"/>
      <c r="I4" s="168"/>
      <c r="J4" s="92"/>
      <c r="K4" s="92"/>
      <c r="L4" s="92"/>
      <c r="M4" s="192"/>
      <c r="N4" s="192"/>
      <c r="O4" s="192"/>
      <c r="P4" s="192"/>
      <c r="Q4" s="192"/>
      <c r="R4" s="193"/>
    </row>
    <row r="5" spans="1:21" ht="28.35" customHeight="1" thickTop="1" thickBot="1" x14ac:dyDescent="0.35">
      <c r="A5" s="108" t="s">
        <v>93</v>
      </c>
      <c r="B5" s="109"/>
      <c r="C5" s="109"/>
      <c r="D5" s="169" t="s">
        <v>124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1"/>
    </row>
    <row r="6" spans="1:21" ht="28.35" customHeight="1" thickTop="1" thickBot="1" x14ac:dyDescent="0.35">
      <c r="A6" s="108"/>
      <c r="B6" s="109"/>
      <c r="C6" s="109"/>
      <c r="D6" s="172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4"/>
    </row>
    <row r="7" spans="1:21" ht="28.35" customHeight="1" thickTop="1" thickBot="1" x14ac:dyDescent="0.35">
      <c r="A7" s="108"/>
      <c r="B7" s="109"/>
      <c r="C7" s="10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4"/>
    </row>
    <row r="8" spans="1:21" ht="28.35" customHeight="1" thickTop="1" thickBot="1" x14ac:dyDescent="0.35">
      <c r="A8" s="108"/>
      <c r="B8" s="109"/>
      <c r="C8" s="109"/>
      <c r="D8" s="175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7"/>
    </row>
    <row r="9" spans="1:21" ht="28.35" customHeight="1" thickTop="1" thickBot="1" x14ac:dyDescent="0.35">
      <c r="A9" s="110" t="s">
        <v>94</v>
      </c>
      <c r="B9" s="109"/>
      <c r="C9" s="109"/>
      <c r="D9" s="178" t="s">
        <v>95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80"/>
    </row>
    <row r="10" spans="1:21" ht="28.35" customHeight="1" thickTop="1" thickBot="1" x14ac:dyDescent="0.35">
      <c r="A10" s="108"/>
      <c r="B10" s="109"/>
      <c r="C10" s="10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80"/>
    </row>
    <row r="11" spans="1:21" ht="28.35" customHeight="1" thickTop="1" thickBot="1" x14ac:dyDescent="0.35">
      <c r="A11" s="108"/>
      <c r="B11" s="109"/>
      <c r="C11" s="10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</row>
    <row r="12" spans="1:21" ht="28.35" customHeight="1" thickTop="1" thickBot="1" x14ac:dyDescent="0.35">
      <c r="A12" s="108"/>
      <c r="B12" s="109"/>
      <c r="C12" s="10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80"/>
    </row>
    <row r="13" spans="1:21" ht="28.35" customHeight="1" thickTop="1" thickBot="1" x14ac:dyDescent="0.35">
      <c r="A13" s="108"/>
      <c r="B13" s="109"/>
      <c r="C13" s="10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</row>
    <row r="14" spans="1:21" ht="30" customHeight="1" thickTop="1" x14ac:dyDescent="0.3">
      <c r="A14" s="111" t="s">
        <v>96</v>
      </c>
      <c r="B14" s="112"/>
      <c r="C14" s="112"/>
      <c r="D14" s="95" t="s">
        <v>97</v>
      </c>
      <c r="E14" s="95"/>
      <c r="F14" s="95"/>
      <c r="G14" s="95"/>
      <c r="H14" s="95" t="s">
        <v>98</v>
      </c>
      <c r="I14" s="95"/>
      <c r="J14" s="112" t="s">
        <v>99</v>
      </c>
      <c r="K14" s="95"/>
      <c r="L14" s="112" t="s">
        <v>100</v>
      </c>
      <c r="M14" s="95"/>
      <c r="N14" s="95"/>
      <c r="O14" s="112" t="s">
        <v>101</v>
      </c>
      <c r="P14" s="95"/>
      <c r="Q14" s="186">
        <v>6</v>
      </c>
      <c r="R14" s="187"/>
    </row>
    <row r="15" spans="1:21" ht="30" customHeight="1" x14ac:dyDescent="0.3">
      <c r="A15" s="113"/>
      <c r="B15" s="97"/>
      <c r="C15" s="97"/>
      <c r="D15" s="181" t="s">
        <v>102</v>
      </c>
      <c r="E15" s="182"/>
      <c r="F15" s="182"/>
      <c r="G15" s="182"/>
      <c r="H15" s="183">
        <v>2</v>
      </c>
      <c r="I15" s="183"/>
      <c r="J15" s="85"/>
      <c r="K15" s="85"/>
      <c r="L15" s="85"/>
      <c r="M15" s="85"/>
      <c r="N15" s="85"/>
      <c r="O15" s="85"/>
      <c r="P15" s="85"/>
      <c r="Q15" s="188"/>
      <c r="R15" s="189"/>
      <c r="T15" t="s">
        <v>159</v>
      </c>
      <c r="U15" t="s">
        <v>160</v>
      </c>
    </row>
    <row r="16" spans="1:21" ht="30" customHeight="1" x14ac:dyDescent="0.3">
      <c r="A16" s="113"/>
      <c r="B16" s="97"/>
      <c r="C16" s="97"/>
      <c r="D16" s="182"/>
      <c r="E16" s="182"/>
      <c r="F16" s="182"/>
      <c r="G16" s="182"/>
      <c r="H16" s="183"/>
      <c r="I16" s="183"/>
      <c r="J16" s="85"/>
      <c r="K16" s="85"/>
      <c r="L16" s="85"/>
      <c r="M16" s="85"/>
      <c r="N16" s="85"/>
      <c r="O16" s="85"/>
      <c r="P16" s="85"/>
      <c r="Q16" s="188"/>
      <c r="R16" s="189"/>
      <c r="T16" t="s">
        <v>161</v>
      </c>
      <c r="U16" s="200" t="s">
        <v>166</v>
      </c>
    </row>
    <row r="17" spans="1:20" ht="30" customHeight="1" x14ac:dyDescent="0.3">
      <c r="A17" s="113"/>
      <c r="B17" s="97"/>
      <c r="C17" s="97"/>
      <c r="D17" s="85" t="s">
        <v>103</v>
      </c>
      <c r="E17" s="85"/>
      <c r="F17" s="85"/>
      <c r="G17" s="85"/>
      <c r="H17" s="85" t="s">
        <v>98</v>
      </c>
      <c r="I17" s="85"/>
      <c r="J17" s="188">
        <v>6</v>
      </c>
      <c r="K17" s="188"/>
      <c r="L17" s="185" t="s">
        <v>104</v>
      </c>
      <c r="M17" s="183"/>
      <c r="N17" s="183"/>
      <c r="O17" s="85"/>
      <c r="P17" s="85"/>
      <c r="Q17" s="188"/>
      <c r="R17" s="189"/>
    </row>
    <row r="18" spans="1:20" ht="30" customHeight="1" x14ac:dyDescent="0.3">
      <c r="A18" s="113"/>
      <c r="B18" s="97"/>
      <c r="C18" s="97"/>
      <c r="D18" s="183"/>
      <c r="E18" s="183"/>
      <c r="F18" s="183"/>
      <c r="G18" s="183"/>
      <c r="H18" s="183">
        <v>4</v>
      </c>
      <c r="I18" s="183"/>
      <c r="J18" s="188"/>
      <c r="K18" s="188"/>
      <c r="L18" s="183"/>
      <c r="M18" s="183"/>
      <c r="N18" s="183"/>
      <c r="O18" s="85"/>
      <c r="P18" s="85"/>
      <c r="Q18" s="188"/>
      <c r="R18" s="189"/>
    </row>
    <row r="19" spans="1:20" ht="30" customHeight="1" thickBot="1" x14ac:dyDescent="0.35">
      <c r="A19" s="114"/>
      <c r="B19" s="115"/>
      <c r="C19" s="115"/>
      <c r="D19" s="184"/>
      <c r="E19" s="184"/>
      <c r="F19" s="184"/>
      <c r="G19" s="184"/>
      <c r="H19" s="184"/>
      <c r="I19" s="184"/>
      <c r="J19" s="190"/>
      <c r="K19" s="190"/>
      <c r="L19" s="184"/>
      <c r="M19" s="184"/>
      <c r="N19" s="184"/>
      <c r="O19" s="107"/>
      <c r="P19" s="107"/>
      <c r="Q19" s="190"/>
      <c r="R19" s="191"/>
    </row>
    <row r="20" spans="1:20" ht="17.25" thickTop="1" x14ac:dyDescent="0.3">
      <c r="A20" s="94" t="s">
        <v>105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</row>
    <row r="21" spans="1:20" x14ac:dyDescent="0.3">
      <c r="A21" s="84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8"/>
    </row>
    <row r="22" spans="1:20" x14ac:dyDescent="0.3">
      <c r="A22" s="84" t="s">
        <v>109</v>
      </c>
      <c r="B22" s="85"/>
      <c r="C22" s="85"/>
      <c r="D22" s="85" t="s">
        <v>110</v>
      </c>
      <c r="E22" s="85"/>
      <c r="F22" s="85"/>
      <c r="G22" s="85" t="s">
        <v>112</v>
      </c>
      <c r="H22" s="85"/>
      <c r="I22" s="85"/>
      <c r="J22" s="97" t="s">
        <v>114</v>
      </c>
      <c r="K22" s="85"/>
      <c r="L22" s="85"/>
      <c r="M22" s="97" t="s">
        <v>116</v>
      </c>
      <c r="N22" s="85"/>
      <c r="O22" s="85"/>
      <c r="P22" s="85" t="s">
        <v>106</v>
      </c>
      <c r="Q22" s="85"/>
      <c r="R22" s="88"/>
    </row>
    <row r="23" spans="1:20" x14ac:dyDescent="0.3">
      <c r="A23" s="84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8"/>
      <c r="T23" s="200" t="s">
        <v>162</v>
      </c>
    </row>
    <row r="24" spans="1:20" x14ac:dyDescent="0.3">
      <c r="A24" s="98"/>
      <c r="B24" s="99"/>
      <c r="C24" s="100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8"/>
    </row>
    <row r="25" spans="1:20" x14ac:dyDescent="0.3">
      <c r="A25" s="101"/>
      <c r="B25" s="102"/>
      <c r="C25" s="103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8"/>
    </row>
    <row r="26" spans="1:20" x14ac:dyDescent="0.3">
      <c r="A26" s="101"/>
      <c r="B26" s="102"/>
      <c r="C26" s="103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 t="s">
        <v>107</v>
      </c>
      <c r="Q26" s="85"/>
      <c r="R26" s="88"/>
    </row>
    <row r="27" spans="1:20" x14ac:dyDescent="0.3">
      <c r="A27" s="101"/>
      <c r="B27" s="102"/>
      <c r="C27" s="103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8"/>
    </row>
    <row r="28" spans="1:20" x14ac:dyDescent="0.3">
      <c r="A28" s="101"/>
      <c r="B28" s="102"/>
      <c r="C28" s="103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8"/>
    </row>
    <row r="29" spans="1:20" ht="17.25" thickBot="1" x14ac:dyDescent="0.35">
      <c r="A29" s="104"/>
      <c r="B29" s="105"/>
      <c r="C29" s="106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3"/>
    </row>
    <row r="30" spans="1:20" ht="17.25" thickTop="1" x14ac:dyDescent="0.3">
      <c r="A30" s="89" t="s">
        <v>117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1"/>
    </row>
    <row r="31" spans="1:20" x14ac:dyDescent="0.3">
      <c r="A31" s="84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8"/>
    </row>
    <row r="32" spans="1:20" x14ac:dyDescent="0.3">
      <c r="A32" s="84" t="s">
        <v>118</v>
      </c>
      <c r="B32" s="85"/>
      <c r="C32" s="85"/>
      <c r="D32" s="85" t="s">
        <v>120</v>
      </c>
      <c r="E32" s="85"/>
      <c r="F32" s="85"/>
      <c r="G32" s="85"/>
      <c r="H32" s="85"/>
      <c r="I32" s="85" t="s">
        <v>121</v>
      </c>
      <c r="J32" s="85"/>
      <c r="K32" s="85"/>
      <c r="L32" s="85"/>
      <c r="M32" s="85"/>
      <c r="N32" s="85" t="s">
        <v>122</v>
      </c>
      <c r="O32" s="85"/>
      <c r="P32" s="85"/>
      <c r="Q32" s="85"/>
      <c r="R32" s="88"/>
    </row>
    <row r="33" spans="1:18" x14ac:dyDescent="0.3">
      <c r="A33" s="84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8"/>
    </row>
    <row r="34" spans="1:18" x14ac:dyDescent="0.3">
      <c r="A34" s="84" t="s">
        <v>119</v>
      </c>
      <c r="B34" s="85"/>
      <c r="C34" s="85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9"/>
    </row>
    <row r="35" spans="1:18" x14ac:dyDescent="0.3">
      <c r="A35" s="84" t="s">
        <v>123</v>
      </c>
      <c r="B35" s="85"/>
      <c r="C35" s="85"/>
      <c r="D35" s="194" t="s">
        <v>126</v>
      </c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6"/>
    </row>
    <row r="36" spans="1:18" x14ac:dyDescent="0.3">
      <c r="A36" s="84"/>
      <c r="B36" s="85"/>
      <c r="C36" s="85"/>
      <c r="D36" s="172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4"/>
    </row>
    <row r="37" spans="1:18" ht="17.25" thickBot="1" x14ac:dyDescent="0.35">
      <c r="A37" s="86"/>
      <c r="B37" s="87"/>
      <c r="C37" s="87"/>
      <c r="D37" s="197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9"/>
    </row>
  </sheetData>
  <mergeCells count="52">
    <mergeCell ref="A1:R2"/>
    <mergeCell ref="A3:C3"/>
    <mergeCell ref="D3:I3"/>
    <mergeCell ref="J3:L4"/>
    <mergeCell ref="M3:R4"/>
    <mergeCell ref="A4:C4"/>
    <mergeCell ref="D4:I4"/>
    <mergeCell ref="A5:C8"/>
    <mergeCell ref="D5:R8"/>
    <mergeCell ref="A9:C13"/>
    <mergeCell ref="D9:R13"/>
    <mergeCell ref="A14:C19"/>
    <mergeCell ref="D14:G14"/>
    <mergeCell ref="H14:I14"/>
    <mergeCell ref="J14:K16"/>
    <mergeCell ref="L14:N16"/>
    <mergeCell ref="O14:P19"/>
    <mergeCell ref="Q14:R19"/>
    <mergeCell ref="D15:G16"/>
    <mergeCell ref="H15:I16"/>
    <mergeCell ref="D17:G17"/>
    <mergeCell ref="H17:I17"/>
    <mergeCell ref="J17:K19"/>
    <mergeCell ref="L17:N19"/>
    <mergeCell ref="D18:G19"/>
    <mergeCell ref="H18:I19"/>
    <mergeCell ref="P24:R25"/>
    <mergeCell ref="P26:R27"/>
    <mergeCell ref="P28:R29"/>
    <mergeCell ref="A20:R21"/>
    <mergeCell ref="A22:C23"/>
    <mergeCell ref="D22:F23"/>
    <mergeCell ref="G22:I23"/>
    <mergeCell ref="J22:L23"/>
    <mergeCell ref="M22:O23"/>
    <mergeCell ref="P22:R23"/>
    <mergeCell ref="A24:C29"/>
    <mergeCell ref="D24:F29"/>
    <mergeCell ref="G24:I29"/>
    <mergeCell ref="J24:L29"/>
    <mergeCell ref="M24:O29"/>
    <mergeCell ref="D32:H33"/>
    <mergeCell ref="I32:M33"/>
    <mergeCell ref="N32:R33"/>
    <mergeCell ref="A30:R31"/>
    <mergeCell ref="A32:C33"/>
    <mergeCell ref="A35:C37"/>
    <mergeCell ref="D35:R37"/>
    <mergeCell ref="A34:C34"/>
    <mergeCell ref="D34:H34"/>
    <mergeCell ref="I34:M34"/>
    <mergeCell ref="N34:R34"/>
  </mergeCells>
  <phoneticPr fontId="1" type="noConversion"/>
  <pageMargins left="0.7" right="0.7" top="0.75" bottom="0.75" header="0.3" footer="0.3"/>
  <pageSetup paperSize="9" scale="8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55"/>
  <sheetViews>
    <sheetView topLeftCell="A37" zoomScale="95" zoomScaleNormal="95" workbookViewId="0">
      <selection activeCell="D103" sqref="D103:M103"/>
    </sheetView>
  </sheetViews>
  <sheetFormatPr defaultRowHeight="16.5" x14ac:dyDescent="0.3"/>
  <cols>
    <col min="1" max="1" width="11.625" customWidth="1"/>
    <col min="2" max="3" width="10.75" customWidth="1"/>
    <col min="4" max="4" width="11.625" customWidth="1"/>
    <col min="5" max="7" width="10.75" customWidth="1"/>
    <col min="11" max="11" width="12.5" customWidth="1"/>
  </cols>
  <sheetData>
    <row r="1" spans="1:32" ht="17.25" thickBot="1" x14ac:dyDescent="0.35">
      <c r="A1" s="28" t="s">
        <v>0</v>
      </c>
      <c r="B1" s="13"/>
    </row>
    <row r="2" spans="1:32" ht="17.25" thickBot="1" x14ac:dyDescent="0.35">
      <c r="A2" s="155" t="s">
        <v>62</v>
      </c>
      <c r="B2" s="134" t="s">
        <v>1</v>
      </c>
      <c r="C2" s="134" t="s">
        <v>2</v>
      </c>
      <c r="D2" s="153" t="s">
        <v>3</v>
      </c>
      <c r="E2" s="150" t="s">
        <v>4</v>
      </c>
      <c r="F2" s="151"/>
      <c r="G2" s="152"/>
      <c r="H2" s="7"/>
      <c r="K2" s="22" t="s">
        <v>56</v>
      </c>
      <c r="L2" s="12"/>
      <c r="M2" s="12"/>
      <c r="N2" s="2"/>
      <c r="O2" s="2"/>
      <c r="P2" s="2"/>
      <c r="Q2" s="2"/>
    </row>
    <row r="3" spans="1:32" ht="17.25" thickBot="1" x14ac:dyDescent="0.35">
      <c r="A3" s="156"/>
      <c r="B3" s="135"/>
      <c r="C3" s="135"/>
      <c r="D3" s="154"/>
      <c r="E3" s="24" t="s">
        <v>5</v>
      </c>
      <c r="F3" s="25" t="s">
        <v>6</v>
      </c>
      <c r="G3" s="26" t="s">
        <v>7</v>
      </c>
      <c r="K3" s="129" t="s">
        <v>61</v>
      </c>
      <c r="L3" s="134" t="s">
        <v>64</v>
      </c>
      <c r="M3" s="125" t="s">
        <v>65</v>
      </c>
      <c r="N3" s="131" t="s">
        <v>9</v>
      </c>
      <c r="O3" s="131"/>
      <c r="P3" s="131"/>
      <c r="Q3" s="132"/>
      <c r="R3" s="17"/>
    </row>
    <row r="4" spans="1:32" ht="17.25" thickBot="1" x14ac:dyDescent="0.35">
      <c r="A4" s="77" t="s">
        <v>8</v>
      </c>
      <c r="B4" s="8">
        <f>C4+D4</f>
        <v>55</v>
      </c>
      <c r="C4" s="8">
        <v>30</v>
      </c>
      <c r="D4" s="71">
        <f>E4+F4+G4</f>
        <v>25</v>
      </c>
      <c r="E4" s="70">
        <v>5</v>
      </c>
      <c r="F4" s="8">
        <v>14</v>
      </c>
      <c r="G4" s="71">
        <v>6</v>
      </c>
      <c r="K4" s="133"/>
      <c r="L4" s="135"/>
      <c r="M4" s="126"/>
      <c r="N4" s="32" t="s">
        <v>19</v>
      </c>
      <c r="O4" s="32" t="s">
        <v>10</v>
      </c>
      <c r="P4" s="32" t="s">
        <v>20</v>
      </c>
      <c r="Q4" s="20" t="s">
        <v>140</v>
      </c>
      <c r="R4" s="17"/>
    </row>
    <row r="5" spans="1:32" x14ac:dyDescent="0.3">
      <c r="A5" s="78" t="s">
        <v>10</v>
      </c>
      <c r="B5" s="8">
        <f t="shared" ref="B5:B6" si="0">C5+D5</f>
        <v>74</v>
      </c>
      <c r="C5" s="5">
        <v>44</v>
      </c>
      <c r="D5" s="71">
        <f t="shared" ref="D5:D6" si="1">E5+F5+G5</f>
        <v>30</v>
      </c>
      <c r="E5" s="72">
        <v>10</v>
      </c>
      <c r="F5" s="5">
        <v>17</v>
      </c>
      <c r="G5" s="73">
        <v>3</v>
      </c>
      <c r="K5" s="147" t="s">
        <v>22</v>
      </c>
      <c r="L5" s="27" t="s">
        <v>87</v>
      </c>
      <c r="M5" s="46">
        <f>SUM(N5:P5)</f>
        <v>22</v>
      </c>
      <c r="N5" s="41">
        <f>SUM(N6:N8)</f>
        <v>3</v>
      </c>
      <c r="O5" s="41">
        <f t="shared" ref="O5:P5" si="2">SUM(O6:O8)</f>
        <v>7</v>
      </c>
      <c r="P5" s="41">
        <f t="shared" si="2"/>
        <v>12</v>
      </c>
      <c r="Q5" s="41"/>
      <c r="R5" s="17"/>
    </row>
    <row r="6" spans="1:32" ht="17.25" thickBot="1" x14ac:dyDescent="0.35">
      <c r="A6" s="79" t="s">
        <v>11</v>
      </c>
      <c r="B6" s="80">
        <f t="shared" si="0"/>
        <v>104</v>
      </c>
      <c r="C6" s="75">
        <v>60</v>
      </c>
      <c r="D6" s="81">
        <f t="shared" si="1"/>
        <v>44</v>
      </c>
      <c r="E6" s="74">
        <v>20</v>
      </c>
      <c r="F6" s="75">
        <v>17</v>
      </c>
      <c r="G6" s="76">
        <v>7</v>
      </c>
      <c r="K6" s="147"/>
      <c r="L6" s="27" t="s">
        <v>5</v>
      </c>
      <c r="M6" s="42">
        <f>SUM(N6:P6)</f>
        <v>6</v>
      </c>
      <c r="N6" s="42">
        <v>1</v>
      </c>
      <c r="O6" s="42">
        <v>2</v>
      </c>
      <c r="P6" s="43">
        <v>3</v>
      </c>
      <c r="Q6" s="42"/>
      <c r="R6" s="17"/>
    </row>
    <row r="7" spans="1:32" x14ac:dyDescent="0.3">
      <c r="K7" s="147"/>
      <c r="L7" s="23" t="s">
        <v>6</v>
      </c>
      <c r="M7" s="42">
        <f t="shared" ref="M7:M8" si="3">SUM(N7:P7)</f>
        <v>10</v>
      </c>
      <c r="N7" s="42">
        <v>2</v>
      </c>
      <c r="O7" s="42">
        <v>3</v>
      </c>
      <c r="P7" s="43">
        <v>5</v>
      </c>
      <c r="Q7" s="42"/>
      <c r="R7" s="17"/>
    </row>
    <row r="8" spans="1:32" x14ac:dyDescent="0.3">
      <c r="A8" s="3"/>
      <c r="B8" s="2" t="s">
        <v>163</v>
      </c>
      <c r="C8" s="2"/>
      <c r="D8" s="2"/>
      <c r="E8" s="2"/>
      <c r="F8" s="2"/>
      <c r="G8" s="2"/>
      <c r="K8" s="148"/>
      <c r="L8" s="23" t="s">
        <v>7</v>
      </c>
      <c r="M8" s="42">
        <f t="shared" si="3"/>
        <v>6</v>
      </c>
      <c r="N8" s="42" t="s">
        <v>133</v>
      </c>
      <c r="O8" s="42">
        <v>2</v>
      </c>
      <c r="P8" s="43">
        <v>4</v>
      </c>
      <c r="Q8" s="42"/>
      <c r="R8" s="17"/>
    </row>
    <row r="9" spans="1:32" x14ac:dyDescent="0.3">
      <c r="A9" s="3"/>
      <c r="B9" s="2"/>
      <c r="C9" s="2"/>
      <c r="D9" s="2"/>
      <c r="E9" s="2"/>
      <c r="F9" s="2"/>
      <c r="G9" s="2"/>
      <c r="K9" s="149" t="s">
        <v>23</v>
      </c>
      <c r="L9" s="23" t="s">
        <v>88</v>
      </c>
      <c r="M9" s="23">
        <f>SUM(N9:P9)</f>
        <v>19</v>
      </c>
      <c r="N9" s="44">
        <f>SUM(N10:N12)</f>
        <v>0</v>
      </c>
      <c r="O9" s="44">
        <f t="shared" ref="O9:P9" si="4">SUM(O10:O12)</f>
        <v>10</v>
      </c>
      <c r="P9" s="44">
        <f t="shared" si="4"/>
        <v>9</v>
      </c>
      <c r="Q9" s="44"/>
      <c r="R9" s="17"/>
    </row>
    <row r="10" spans="1:32" x14ac:dyDescent="0.3">
      <c r="K10" s="147"/>
      <c r="L10" s="23" t="s">
        <v>5</v>
      </c>
      <c r="M10" s="5">
        <f>SUM(N10:P10)</f>
        <v>8</v>
      </c>
      <c r="N10" s="42" t="s">
        <v>131</v>
      </c>
      <c r="O10" s="42">
        <v>3</v>
      </c>
      <c r="P10" s="43">
        <v>5</v>
      </c>
      <c r="Q10" s="42"/>
      <c r="R10" s="17"/>
    </row>
    <row r="11" spans="1:32" x14ac:dyDescent="0.3">
      <c r="I11" s="17"/>
      <c r="J11" s="17"/>
      <c r="K11" s="147"/>
      <c r="L11" s="23" t="s">
        <v>6</v>
      </c>
      <c r="M11" s="5">
        <f t="shared" ref="M11:M12" si="5">SUM(N11:P11)</f>
        <v>6</v>
      </c>
      <c r="N11" s="42" t="s">
        <v>134</v>
      </c>
      <c r="O11" s="42">
        <v>4</v>
      </c>
      <c r="P11" s="43">
        <v>2</v>
      </c>
      <c r="Q11" s="42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3">
      <c r="I12" s="17"/>
      <c r="J12" s="17"/>
      <c r="K12" s="148"/>
      <c r="L12" s="23" t="s">
        <v>7</v>
      </c>
      <c r="M12" s="19">
        <f t="shared" si="5"/>
        <v>5</v>
      </c>
      <c r="N12" s="42" t="s">
        <v>135</v>
      </c>
      <c r="O12" s="42">
        <v>3</v>
      </c>
      <c r="P12" s="43">
        <v>2</v>
      </c>
      <c r="Q12" s="42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x14ac:dyDescent="0.3">
      <c r="I13" s="17"/>
      <c r="J13" s="17"/>
      <c r="K13" s="149" t="s">
        <v>24</v>
      </c>
      <c r="L13" s="23" t="s">
        <v>89</v>
      </c>
      <c r="M13" s="47">
        <f>SUM(N13:P13)</f>
        <v>40</v>
      </c>
      <c r="N13" s="44">
        <f>SUM(N14:N16)</f>
        <v>0</v>
      </c>
      <c r="O13" s="44">
        <f t="shared" ref="O13:P13" si="6">SUM(O14:O16)</f>
        <v>17</v>
      </c>
      <c r="P13" s="44">
        <f t="shared" si="6"/>
        <v>23</v>
      </c>
      <c r="Q13" s="44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3">
      <c r="I14" s="17"/>
      <c r="J14" s="17"/>
      <c r="K14" s="147"/>
      <c r="L14" s="23" t="s">
        <v>5</v>
      </c>
      <c r="M14" s="19">
        <f>SUM(N14:P14)</f>
        <v>12</v>
      </c>
      <c r="N14" s="42" t="s">
        <v>132</v>
      </c>
      <c r="O14" s="42">
        <v>5</v>
      </c>
      <c r="P14" s="43">
        <v>7</v>
      </c>
      <c r="Q14" s="45"/>
      <c r="R14" s="2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3">
      <c r="I15" s="17"/>
      <c r="J15" s="17"/>
      <c r="K15" s="147"/>
      <c r="L15" s="23" t="s">
        <v>6</v>
      </c>
      <c r="M15" s="19">
        <f t="shared" ref="M15:M16" si="7">SUM(N15:P15)</f>
        <v>16</v>
      </c>
      <c r="N15" s="42" t="s">
        <v>136</v>
      </c>
      <c r="O15" s="42">
        <v>7</v>
      </c>
      <c r="P15" s="43">
        <v>9</v>
      </c>
      <c r="Q15" s="45"/>
      <c r="R15" s="2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3">
      <c r="I16" s="17"/>
      <c r="J16" s="17"/>
      <c r="K16" s="148"/>
      <c r="L16" s="23" t="s">
        <v>7</v>
      </c>
      <c r="M16" s="19">
        <f t="shared" si="7"/>
        <v>12</v>
      </c>
      <c r="N16" s="42" t="s">
        <v>137</v>
      </c>
      <c r="O16" s="42">
        <v>5</v>
      </c>
      <c r="P16" s="43">
        <v>7</v>
      </c>
      <c r="Q16" s="45"/>
      <c r="R16" s="2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x14ac:dyDescent="0.3">
      <c r="I17" s="17"/>
      <c r="J17" s="17"/>
      <c r="K17" s="149" t="s">
        <v>60</v>
      </c>
      <c r="L17" s="23" t="s">
        <v>63</v>
      </c>
      <c r="M17" s="47">
        <f>SUM(N17:P17)</f>
        <v>24</v>
      </c>
      <c r="N17" s="44">
        <f>SUM(N18:N20)</f>
        <v>0</v>
      </c>
      <c r="O17" s="44">
        <f t="shared" ref="O17:P17" si="8">SUM(O18:O20)</f>
        <v>11</v>
      </c>
      <c r="P17" s="44">
        <f t="shared" si="8"/>
        <v>13</v>
      </c>
      <c r="Q17" s="44"/>
      <c r="R17" s="2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x14ac:dyDescent="0.3">
      <c r="I18" s="17"/>
      <c r="J18" s="17"/>
      <c r="K18" s="147"/>
      <c r="L18" s="23" t="s">
        <v>5</v>
      </c>
      <c r="M18" s="19">
        <f>SUM(N18:P18)</f>
        <v>7</v>
      </c>
      <c r="N18" s="42" t="s">
        <v>132</v>
      </c>
      <c r="O18" s="42">
        <v>2</v>
      </c>
      <c r="P18" s="43">
        <v>5</v>
      </c>
      <c r="Q18" s="45"/>
      <c r="R18" s="2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x14ac:dyDescent="0.3">
      <c r="I19" s="17"/>
      <c r="J19" s="17"/>
      <c r="K19" s="147"/>
      <c r="L19" s="23" t="s">
        <v>6</v>
      </c>
      <c r="M19" s="19">
        <f t="shared" ref="M19:M20" si="9">SUM(N19:P19)</f>
        <v>9</v>
      </c>
      <c r="N19" s="42" t="s">
        <v>138</v>
      </c>
      <c r="O19" s="42">
        <v>6</v>
      </c>
      <c r="P19" s="43">
        <v>3</v>
      </c>
      <c r="Q19" s="45"/>
      <c r="R19" s="2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x14ac:dyDescent="0.3">
      <c r="I20" s="17"/>
      <c r="J20" s="17"/>
      <c r="K20" s="148"/>
      <c r="L20" s="23" t="s">
        <v>7</v>
      </c>
      <c r="M20" s="19">
        <f t="shared" si="9"/>
        <v>8</v>
      </c>
      <c r="N20" s="42" t="s">
        <v>139</v>
      </c>
      <c r="O20" s="42">
        <v>3</v>
      </c>
      <c r="P20" s="43">
        <v>5</v>
      </c>
      <c r="Q20" s="45"/>
      <c r="R20" s="2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3">
      <c r="I21" s="17"/>
      <c r="J21" s="17"/>
      <c r="K21" s="1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3">
      <c r="I22" s="2"/>
      <c r="J22" s="2"/>
      <c r="K22" s="2"/>
    </row>
    <row r="23" spans="1:32" x14ac:dyDescent="0.3">
      <c r="A23" s="17"/>
      <c r="B23" s="17"/>
      <c r="C23" s="17"/>
      <c r="D23" s="18"/>
      <c r="E23" s="17"/>
      <c r="F23" s="17"/>
      <c r="G23" s="2"/>
      <c r="H23" s="2"/>
      <c r="I23" s="2"/>
      <c r="J23" s="2"/>
      <c r="K23" s="2"/>
    </row>
    <row r="24" spans="1:32" ht="17.25" thickBot="1" x14ac:dyDescent="0.35">
      <c r="A24" s="22" t="s">
        <v>90</v>
      </c>
      <c r="B24" s="12"/>
      <c r="C24" s="12"/>
    </row>
    <row r="25" spans="1:32" ht="49.5" x14ac:dyDescent="0.3">
      <c r="A25" s="127" t="s">
        <v>12</v>
      </c>
      <c r="B25" s="158"/>
      <c r="C25" s="50" t="s">
        <v>108</v>
      </c>
      <c r="D25" s="50" t="s">
        <v>110</v>
      </c>
      <c r="E25" s="50" t="s">
        <v>111</v>
      </c>
      <c r="F25" s="51" t="s">
        <v>113</v>
      </c>
      <c r="G25" s="52" t="s">
        <v>115</v>
      </c>
    </row>
    <row r="26" spans="1:32" x14ac:dyDescent="0.3">
      <c r="A26" s="128" t="s">
        <v>61</v>
      </c>
      <c r="B26" s="36" t="s">
        <v>27</v>
      </c>
      <c r="C26" s="53">
        <f>SUM(C28+C30+C32+C34)</f>
        <v>224</v>
      </c>
      <c r="D26" s="53">
        <f t="shared" ref="D26:G26" si="10">SUM(D28+D30+D32+D34)</f>
        <v>228</v>
      </c>
      <c r="E26" s="53">
        <f t="shared" si="10"/>
        <v>232</v>
      </c>
      <c r="F26" s="53">
        <f t="shared" si="10"/>
        <v>236</v>
      </c>
      <c r="G26" s="53">
        <f t="shared" si="10"/>
        <v>240</v>
      </c>
    </row>
    <row r="27" spans="1:32" ht="17.25" thickBot="1" x14ac:dyDescent="0.35">
      <c r="A27" s="159"/>
      <c r="B27" s="35" t="s">
        <v>28</v>
      </c>
      <c r="C27" s="54">
        <f>SUM(C29+C31+C33+C35)</f>
        <v>105</v>
      </c>
      <c r="D27" s="54">
        <f t="shared" ref="D27:G27" si="11">SUM(D29+D31+D33+D35)</f>
        <v>3</v>
      </c>
      <c r="E27" s="54">
        <f t="shared" si="11"/>
        <v>45</v>
      </c>
      <c r="F27" s="54">
        <f t="shared" si="11"/>
        <v>57</v>
      </c>
      <c r="G27" s="54">
        <f t="shared" si="11"/>
        <v>0</v>
      </c>
    </row>
    <row r="28" spans="1:32" x14ac:dyDescent="0.3">
      <c r="A28" s="164" t="s">
        <v>22</v>
      </c>
      <c r="B28" s="27" t="s">
        <v>27</v>
      </c>
      <c r="C28" s="8">
        <v>50</v>
      </c>
      <c r="D28" s="8">
        <v>51</v>
      </c>
      <c r="E28" s="8">
        <v>52</v>
      </c>
      <c r="F28" s="8">
        <v>53</v>
      </c>
      <c r="G28" s="8">
        <v>54</v>
      </c>
    </row>
    <row r="29" spans="1:32" x14ac:dyDescent="0.3">
      <c r="A29" s="124"/>
      <c r="B29" s="23" t="s">
        <v>28</v>
      </c>
      <c r="C29" s="45">
        <f>M5</f>
        <v>22</v>
      </c>
      <c r="D29" s="45">
        <f t="shared" ref="D29:G29" si="12">N5</f>
        <v>3</v>
      </c>
      <c r="E29" s="45">
        <f t="shared" si="12"/>
        <v>7</v>
      </c>
      <c r="F29" s="45">
        <f t="shared" si="12"/>
        <v>12</v>
      </c>
      <c r="G29" s="45">
        <f t="shared" si="12"/>
        <v>0</v>
      </c>
      <c r="I29" s="200" t="s">
        <v>164</v>
      </c>
    </row>
    <row r="30" spans="1:32" x14ac:dyDescent="0.3">
      <c r="A30" s="123" t="s">
        <v>23</v>
      </c>
      <c r="B30" s="23" t="s">
        <v>27</v>
      </c>
      <c r="C30" s="5">
        <v>56</v>
      </c>
      <c r="D30" s="5">
        <v>57</v>
      </c>
      <c r="E30" s="5">
        <v>58</v>
      </c>
      <c r="F30" s="5">
        <v>59</v>
      </c>
      <c r="G30" s="5">
        <v>60</v>
      </c>
    </row>
    <row r="31" spans="1:32" x14ac:dyDescent="0.3">
      <c r="A31" s="124"/>
      <c r="B31" s="23" t="s">
        <v>28</v>
      </c>
      <c r="C31" s="45">
        <f>M9</f>
        <v>19</v>
      </c>
      <c r="D31" s="45">
        <f t="shared" ref="D31:G31" si="13">N9</f>
        <v>0</v>
      </c>
      <c r="E31" s="45">
        <f t="shared" si="13"/>
        <v>10</v>
      </c>
      <c r="F31" s="45">
        <f t="shared" si="13"/>
        <v>9</v>
      </c>
      <c r="G31" s="45">
        <f t="shared" si="13"/>
        <v>0</v>
      </c>
    </row>
    <row r="32" spans="1:32" x14ac:dyDescent="0.3">
      <c r="A32" s="123" t="s">
        <v>24</v>
      </c>
      <c r="B32" s="23" t="s">
        <v>27</v>
      </c>
      <c r="C32" s="5">
        <v>69</v>
      </c>
      <c r="D32" s="5">
        <v>70</v>
      </c>
      <c r="E32" s="5">
        <v>71</v>
      </c>
      <c r="F32" s="5">
        <v>72</v>
      </c>
      <c r="G32" s="5">
        <v>73</v>
      </c>
    </row>
    <row r="33" spans="1:15" x14ac:dyDescent="0.3">
      <c r="A33" s="124"/>
      <c r="B33" s="23" t="s">
        <v>28</v>
      </c>
      <c r="C33" s="5">
        <f>M13</f>
        <v>40</v>
      </c>
      <c r="D33" s="5">
        <f t="shared" ref="D33:G33" si="14">N13</f>
        <v>0</v>
      </c>
      <c r="E33" s="5">
        <f t="shared" si="14"/>
        <v>17</v>
      </c>
      <c r="F33" s="5">
        <f t="shared" si="14"/>
        <v>23</v>
      </c>
      <c r="G33" s="5">
        <f t="shared" si="14"/>
        <v>0</v>
      </c>
    </row>
    <row r="34" spans="1:15" x14ac:dyDescent="0.3">
      <c r="A34" s="123" t="s">
        <v>60</v>
      </c>
      <c r="B34" s="23" t="s">
        <v>27</v>
      </c>
      <c r="C34" s="5">
        <v>49</v>
      </c>
      <c r="D34" s="5">
        <v>50</v>
      </c>
      <c r="E34" s="5">
        <v>51</v>
      </c>
      <c r="F34" s="5">
        <v>52</v>
      </c>
      <c r="G34" s="5">
        <v>53</v>
      </c>
    </row>
    <row r="35" spans="1:15" x14ac:dyDescent="0.3">
      <c r="A35" s="124"/>
      <c r="B35" s="23" t="s">
        <v>28</v>
      </c>
      <c r="C35" s="5">
        <f>M17</f>
        <v>24</v>
      </c>
      <c r="D35" s="5">
        <f t="shared" ref="D35:G35" si="15">N17</f>
        <v>0</v>
      </c>
      <c r="E35" s="5">
        <f t="shared" si="15"/>
        <v>11</v>
      </c>
      <c r="F35" s="5">
        <f t="shared" si="15"/>
        <v>13</v>
      </c>
      <c r="G35" s="5">
        <f t="shared" si="15"/>
        <v>0</v>
      </c>
    </row>
    <row r="36" spans="1:15" x14ac:dyDescent="0.3">
      <c r="A36" s="16"/>
      <c r="B36" s="17"/>
    </row>
    <row r="37" spans="1:15" x14ac:dyDescent="0.3">
      <c r="A37" s="15"/>
      <c r="B37" s="17"/>
    </row>
    <row r="38" spans="1:15" x14ac:dyDescent="0.3">
      <c r="A38" s="3"/>
      <c r="B38" s="3"/>
      <c r="C38" s="3"/>
      <c r="E38" s="2"/>
      <c r="F38" s="2"/>
      <c r="G38" s="2"/>
      <c r="H38" s="2"/>
      <c r="I38" s="2"/>
      <c r="J38" s="2"/>
      <c r="O38" s="200" t="s">
        <v>165</v>
      </c>
    </row>
    <row r="39" spans="1:15" ht="18" thickBot="1" x14ac:dyDescent="0.35">
      <c r="A39" s="22" t="s">
        <v>86</v>
      </c>
      <c r="B39" s="14"/>
      <c r="C39" s="14"/>
      <c r="E39" s="2"/>
      <c r="F39" s="2"/>
      <c r="G39" s="2"/>
      <c r="H39" s="2"/>
      <c r="I39" s="2"/>
      <c r="J39" s="2"/>
    </row>
    <row r="40" spans="1:15" ht="43.5" customHeight="1" x14ac:dyDescent="0.3">
      <c r="A40" s="37" t="s">
        <v>57</v>
      </c>
      <c r="B40" s="134" t="s">
        <v>144</v>
      </c>
      <c r="C40" s="134"/>
      <c r="D40" s="137" t="s">
        <v>58</v>
      </c>
      <c r="E40" s="137"/>
      <c r="F40" s="137" t="s">
        <v>25</v>
      </c>
      <c r="G40" s="137"/>
      <c r="H40" s="137" t="s">
        <v>59</v>
      </c>
      <c r="I40" s="137"/>
      <c r="J40" s="141" t="s">
        <v>72</v>
      </c>
      <c r="K40" s="141"/>
      <c r="L40" s="141" t="s">
        <v>74</v>
      </c>
      <c r="M40" s="142"/>
    </row>
    <row r="41" spans="1:15" ht="17.25" thickBot="1" x14ac:dyDescent="0.35">
      <c r="A41" s="34" t="s">
        <v>141</v>
      </c>
      <c r="B41" s="35" t="s">
        <v>27</v>
      </c>
      <c r="C41" s="35" t="s">
        <v>28</v>
      </c>
      <c r="D41" s="35" t="s">
        <v>27</v>
      </c>
      <c r="E41" s="35" t="s">
        <v>28</v>
      </c>
      <c r="F41" s="35" t="s">
        <v>27</v>
      </c>
      <c r="G41" s="35" t="s">
        <v>28</v>
      </c>
      <c r="H41" s="35" t="s">
        <v>27</v>
      </c>
      <c r="I41" s="35" t="s">
        <v>28</v>
      </c>
      <c r="J41" s="35" t="s">
        <v>27</v>
      </c>
      <c r="K41" s="35" t="s">
        <v>28</v>
      </c>
      <c r="L41" s="35" t="s">
        <v>27</v>
      </c>
      <c r="M41" s="11" t="s">
        <v>28</v>
      </c>
    </row>
    <row r="42" spans="1:15" x14ac:dyDescent="0.3">
      <c r="A42" s="9" t="s">
        <v>19</v>
      </c>
      <c r="B42" s="49">
        <f>SUM(D42+F42+H42+J42+L42)</f>
        <v>48</v>
      </c>
      <c r="C42" s="49">
        <f>SUM(E42+G42+I42+K42+M42)</f>
        <v>11</v>
      </c>
      <c r="D42" s="49">
        <v>11</v>
      </c>
      <c r="E42" s="49">
        <v>1</v>
      </c>
      <c r="F42" s="49">
        <v>13</v>
      </c>
      <c r="G42" s="49">
        <v>5</v>
      </c>
      <c r="H42" s="49">
        <v>13</v>
      </c>
      <c r="I42" s="49">
        <v>2</v>
      </c>
      <c r="J42" s="49">
        <v>6</v>
      </c>
      <c r="K42" s="49">
        <v>2</v>
      </c>
      <c r="L42" s="49">
        <v>5</v>
      </c>
      <c r="M42" s="49">
        <v>1</v>
      </c>
    </row>
    <row r="43" spans="1:15" x14ac:dyDescent="0.3">
      <c r="A43" s="6" t="s">
        <v>10</v>
      </c>
      <c r="B43" s="49">
        <f t="shared" ref="B43:B44" si="16">SUM(D43+F43+H43+J43+L43)</f>
        <v>35</v>
      </c>
      <c r="C43" s="49">
        <f t="shared" ref="C43:C44" si="17">SUM(E43+G43+I43+K43+M43)</f>
        <v>5</v>
      </c>
      <c r="D43" s="49">
        <v>8</v>
      </c>
      <c r="E43" s="49">
        <v>1</v>
      </c>
      <c r="F43" s="49">
        <v>7</v>
      </c>
      <c r="G43" s="49">
        <v>1</v>
      </c>
      <c r="H43" s="49">
        <v>6</v>
      </c>
      <c r="I43" s="49">
        <v>1</v>
      </c>
      <c r="J43" s="49">
        <v>8</v>
      </c>
      <c r="K43" s="49">
        <v>1</v>
      </c>
      <c r="L43" s="49">
        <v>6</v>
      </c>
      <c r="M43" s="49">
        <v>1</v>
      </c>
    </row>
    <row r="44" spans="1:15" x14ac:dyDescent="0.3">
      <c r="A44" s="6" t="s">
        <v>20</v>
      </c>
      <c r="B44" s="49">
        <f t="shared" si="16"/>
        <v>31</v>
      </c>
      <c r="C44" s="49">
        <f t="shared" si="17"/>
        <v>8</v>
      </c>
      <c r="D44" s="49">
        <v>5</v>
      </c>
      <c r="E44" s="49">
        <v>2</v>
      </c>
      <c r="F44" s="49">
        <v>8</v>
      </c>
      <c r="G44" s="49">
        <v>1</v>
      </c>
      <c r="H44" s="49">
        <v>7</v>
      </c>
      <c r="I44" s="49">
        <v>1</v>
      </c>
      <c r="J44" s="49">
        <v>8</v>
      </c>
      <c r="K44" s="49">
        <v>3</v>
      </c>
      <c r="L44" s="49">
        <v>3</v>
      </c>
      <c r="M44" s="49">
        <v>1</v>
      </c>
    </row>
    <row r="45" spans="1:15" x14ac:dyDescent="0.3">
      <c r="A45" s="6"/>
      <c r="B45" s="45"/>
      <c r="C45" s="45"/>
      <c r="D45" s="45"/>
      <c r="E45" s="48"/>
      <c r="F45" s="45"/>
      <c r="G45" s="45"/>
      <c r="H45" s="45"/>
      <c r="I45" s="45"/>
      <c r="J45" s="45"/>
      <c r="K45" s="48"/>
      <c r="L45" s="48"/>
      <c r="M45" s="48"/>
    </row>
    <row r="46" spans="1:15" x14ac:dyDescent="0.3">
      <c r="A46" s="55"/>
      <c r="B46" s="56"/>
      <c r="C46" s="56"/>
      <c r="D46" s="56"/>
      <c r="E46" s="69"/>
      <c r="F46" s="56"/>
      <c r="G46" s="56"/>
      <c r="H46" s="56"/>
      <c r="I46" s="56"/>
      <c r="J46" s="56"/>
      <c r="K46" s="69"/>
      <c r="L46" s="69"/>
      <c r="M46" s="69"/>
    </row>
    <row r="47" spans="1:15" x14ac:dyDescent="0.3">
      <c r="A47" s="55"/>
      <c r="B47" s="56"/>
      <c r="C47" s="56"/>
      <c r="D47" s="56"/>
      <c r="E47" s="69"/>
      <c r="F47" s="56"/>
      <c r="G47" s="56"/>
      <c r="H47" s="56"/>
      <c r="I47" s="56"/>
      <c r="J47" s="56"/>
      <c r="K47" s="69"/>
      <c r="L47" s="69"/>
      <c r="M47" s="69"/>
    </row>
    <row r="48" spans="1:15" x14ac:dyDescent="0.3">
      <c r="A48" s="3"/>
      <c r="B48" s="3"/>
      <c r="C48" s="3"/>
      <c r="D48" s="2"/>
      <c r="E48" s="2"/>
      <c r="F48" s="2"/>
      <c r="G48" s="2"/>
      <c r="H48" s="2"/>
      <c r="I48" s="2"/>
    </row>
    <row r="49" spans="1:25" x14ac:dyDescent="0.3">
      <c r="A49" s="3"/>
      <c r="B49" s="2"/>
      <c r="C49" s="2"/>
      <c r="D49" s="2"/>
      <c r="E49" s="2"/>
      <c r="F49" s="2"/>
      <c r="G49" s="2"/>
    </row>
    <row r="50" spans="1:25" ht="17.25" thickBot="1" x14ac:dyDescent="0.35">
      <c r="A50" s="22" t="s">
        <v>68</v>
      </c>
      <c r="B50" s="12"/>
      <c r="C50" s="12"/>
      <c r="D50" s="2"/>
      <c r="E50" s="2"/>
      <c r="F50" s="2"/>
      <c r="G50" s="2"/>
    </row>
    <row r="51" spans="1:25" x14ac:dyDescent="0.3">
      <c r="A51" s="127" t="s">
        <v>12</v>
      </c>
      <c r="B51" s="131" t="s">
        <v>145</v>
      </c>
      <c r="C51" s="131"/>
      <c r="D51" s="138" t="s">
        <v>13</v>
      </c>
      <c r="E51" s="138"/>
      <c r="F51" s="138"/>
      <c r="G51" s="138"/>
      <c r="H51" s="138"/>
      <c r="I51" s="138"/>
      <c r="J51" s="138"/>
      <c r="K51" s="138"/>
      <c r="L51" s="138"/>
      <c r="M51" s="139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6"/>
      <c r="Y51" s="16"/>
    </row>
    <row r="52" spans="1:25" x14ac:dyDescent="0.3">
      <c r="A52" s="128"/>
      <c r="B52" s="136"/>
      <c r="C52" s="136"/>
      <c r="D52" s="58" t="s">
        <v>14</v>
      </c>
      <c r="E52" s="58" t="s">
        <v>15</v>
      </c>
      <c r="F52" s="58" t="s">
        <v>76</v>
      </c>
      <c r="G52" s="58" t="s">
        <v>77</v>
      </c>
      <c r="H52" s="58" t="s">
        <v>78</v>
      </c>
      <c r="I52" s="58" t="s">
        <v>79</v>
      </c>
      <c r="J52" s="58" t="s">
        <v>16</v>
      </c>
      <c r="K52" s="58" t="s">
        <v>18</v>
      </c>
      <c r="L52" s="58" t="s">
        <v>17</v>
      </c>
      <c r="M52" s="59" t="s">
        <v>21</v>
      </c>
      <c r="N52" s="16"/>
      <c r="O52" s="15"/>
      <c r="P52" s="16"/>
      <c r="Q52" s="15"/>
      <c r="R52" s="16"/>
      <c r="S52" s="15"/>
      <c r="T52" s="16"/>
      <c r="U52" s="15"/>
      <c r="V52" s="16"/>
      <c r="W52" s="15"/>
      <c r="X52" s="146"/>
      <c r="Y52" s="146"/>
    </row>
    <row r="53" spans="1:25" x14ac:dyDescent="0.3">
      <c r="A53" s="165" t="s">
        <v>19</v>
      </c>
      <c r="B53" s="29" t="s">
        <v>27</v>
      </c>
      <c r="C53" s="49">
        <f t="shared" ref="C53:C58" si="18">SUM(D53+E53+F53+G53+H53+I53+J53+K53+L53+M53)</f>
        <v>136</v>
      </c>
      <c r="D53" s="8">
        <v>17</v>
      </c>
      <c r="E53" s="8">
        <v>18</v>
      </c>
      <c r="F53" s="8">
        <v>13</v>
      </c>
      <c r="G53" s="8">
        <v>13</v>
      </c>
      <c r="H53" s="8">
        <v>11</v>
      </c>
      <c r="I53" s="8">
        <v>21</v>
      </c>
      <c r="J53" s="8">
        <v>22</v>
      </c>
      <c r="K53" s="8">
        <v>9</v>
      </c>
      <c r="L53" s="8">
        <v>6</v>
      </c>
      <c r="M53" s="8">
        <v>6</v>
      </c>
    </row>
    <row r="54" spans="1:25" x14ac:dyDescent="0.3">
      <c r="A54" s="166"/>
      <c r="B54" s="30" t="s">
        <v>28</v>
      </c>
      <c r="C54" s="45">
        <f t="shared" si="18"/>
        <v>42</v>
      </c>
      <c r="D54" s="5">
        <v>2</v>
      </c>
      <c r="E54" s="5">
        <v>3</v>
      </c>
      <c r="F54" s="5">
        <v>6</v>
      </c>
      <c r="G54" s="5">
        <v>6</v>
      </c>
      <c r="H54" s="5">
        <v>7</v>
      </c>
      <c r="I54" s="5">
        <v>6</v>
      </c>
      <c r="J54" s="5">
        <v>4</v>
      </c>
      <c r="K54" s="5">
        <v>1</v>
      </c>
      <c r="L54" s="5">
        <v>2</v>
      </c>
      <c r="M54" s="5">
        <v>5</v>
      </c>
      <c r="N54" s="16"/>
      <c r="O54" s="16"/>
      <c r="P54" s="17"/>
      <c r="Q54" s="17"/>
      <c r="R54" s="17"/>
      <c r="S54" s="17"/>
      <c r="T54" s="17"/>
      <c r="U54" s="17"/>
      <c r="V54" s="17"/>
      <c r="W54" s="17"/>
      <c r="X54" s="16"/>
      <c r="Y54" s="16"/>
    </row>
    <row r="55" spans="1:25" x14ac:dyDescent="0.3">
      <c r="A55" s="166" t="s">
        <v>10</v>
      </c>
      <c r="B55" s="30" t="s">
        <v>27</v>
      </c>
      <c r="C55" s="45">
        <f t="shared" si="18"/>
        <v>95</v>
      </c>
      <c r="D55" s="5">
        <v>12</v>
      </c>
      <c r="E55" s="5">
        <v>7</v>
      </c>
      <c r="F55" s="5">
        <v>8</v>
      </c>
      <c r="G55" s="5">
        <v>9</v>
      </c>
      <c r="H55" s="5">
        <v>23</v>
      </c>
      <c r="I55" s="5">
        <v>9</v>
      </c>
      <c r="J55" s="5">
        <v>7</v>
      </c>
      <c r="K55" s="5">
        <v>8</v>
      </c>
      <c r="L55" s="5">
        <v>6</v>
      </c>
      <c r="M55" s="5">
        <v>6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6"/>
      <c r="Y55" s="16"/>
    </row>
    <row r="56" spans="1:25" x14ac:dyDescent="0.3">
      <c r="A56" s="166"/>
      <c r="B56" s="30" t="s">
        <v>28</v>
      </c>
      <c r="C56" s="45">
        <f t="shared" si="18"/>
        <v>24</v>
      </c>
      <c r="D56" s="5">
        <v>5</v>
      </c>
      <c r="E56" s="5">
        <v>2</v>
      </c>
      <c r="F56" s="5">
        <v>2</v>
      </c>
      <c r="G56" s="5">
        <v>2</v>
      </c>
      <c r="H56" s="5">
        <v>5</v>
      </c>
      <c r="I56" s="5">
        <v>2</v>
      </c>
      <c r="J56" s="5">
        <v>2</v>
      </c>
      <c r="K56" s="5">
        <v>1</v>
      </c>
      <c r="L56" s="5">
        <v>2</v>
      </c>
      <c r="M56" s="5">
        <v>1</v>
      </c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x14ac:dyDescent="0.3">
      <c r="A57" s="166" t="s">
        <v>20</v>
      </c>
      <c r="B57" s="30" t="s">
        <v>27</v>
      </c>
      <c r="C57" s="45">
        <f t="shared" si="18"/>
        <v>76</v>
      </c>
      <c r="D57" s="5">
        <v>9</v>
      </c>
      <c r="E57" s="5">
        <v>8</v>
      </c>
      <c r="F57" s="5">
        <v>8</v>
      </c>
      <c r="G57" s="5">
        <v>7</v>
      </c>
      <c r="H57" s="5">
        <v>9</v>
      </c>
      <c r="I57" s="5">
        <v>7</v>
      </c>
      <c r="J57" s="5">
        <v>7</v>
      </c>
      <c r="K57" s="5">
        <v>7</v>
      </c>
      <c r="L57" s="5">
        <v>9</v>
      </c>
      <c r="M57" s="5">
        <v>5</v>
      </c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x14ac:dyDescent="0.3">
      <c r="A58" s="166"/>
      <c r="B58" s="30" t="s">
        <v>28</v>
      </c>
      <c r="C58" s="45">
        <f t="shared" si="18"/>
        <v>17</v>
      </c>
      <c r="D58" s="5">
        <v>2</v>
      </c>
      <c r="E58" s="5">
        <v>2</v>
      </c>
      <c r="F58" s="5">
        <v>2</v>
      </c>
      <c r="G58" s="5">
        <v>2</v>
      </c>
      <c r="H58" s="5">
        <v>1</v>
      </c>
      <c r="I58" s="5">
        <v>2</v>
      </c>
      <c r="J58" s="5">
        <v>2</v>
      </c>
      <c r="K58" s="5">
        <v>2</v>
      </c>
      <c r="L58" s="5">
        <v>1</v>
      </c>
      <c r="M58" s="5">
        <v>1</v>
      </c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x14ac:dyDescent="0.3">
      <c r="A59" s="55"/>
      <c r="B59" s="56"/>
      <c r="C59" s="56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6"/>
      <c r="Y59" s="16"/>
    </row>
    <row r="60" spans="1:25" x14ac:dyDescent="0.3">
      <c r="A60" s="55"/>
      <c r="B60" s="56"/>
      <c r="C60" s="56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spans="1:25" x14ac:dyDescent="0.3">
      <c r="A61" s="55"/>
      <c r="B61" s="56"/>
      <c r="C61" s="56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spans="1:25" x14ac:dyDescent="0.3">
      <c r="A62" s="55"/>
      <c r="B62" s="56"/>
      <c r="C62" s="56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spans="1:25" x14ac:dyDescent="0.3">
      <c r="A63" s="55"/>
      <c r="B63" s="56"/>
      <c r="C63" s="56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spans="1:25" x14ac:dyDescent="0.3">
      <c r="A64" s="55"/>
      <c r="B64" s="56"/>
      <c r="C64" s="56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spans="1:33" x14ac:dyDescent="0.3">
      <c r="A65" s="1"/>
    </row>
    <row r="66" spans="1:33" ht="17.25" thickBot="1" x14ac:dyDescent="0.35">
      <c r="A66" s="10"/>
      <c r="B66" s="2"/>
      <c r="C66" s="2"/>
      <c r="D66" s="2"/>
      <c r="E66" s="2"/>
      <c r="F66" s="2"/>
      <c r="G66" s="2"/>
    </row>
    <row r="67" spans="1:33" x14ac:dyDescent="0.3">
      <c r="A67" s="129" t="s">
        <v>12</v>
      </c>
      <c r="B67" s="131" t="s">
        <v>145</v>
      </c>
      <c r="C67" s="131"/>
      <c r="D67" s="143" t="s">
        <v>150</v>
      </c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x14ac:dyDescent="0.3">
      <c r="A68" s="130"/>
      <c r="B68" s="136"/>
      <c r="C68" s="136"/>
      <c r="D68" s="30" t="s">
        <v>26</v>
      </c>
      <c r="E68" s="30" t="s">
        <v>29</v>
      </c>
      <c r="F68" s="30" t="s">
        <v>30</v>
      </c>
      <c r="G68" s="30" t="s">
        <v>31</v>
      </c>
      <c r="H68" s="30" t="s">
        <v>32</v>
      </c>
      <c r="I68" s="30" t="s">
        <v>33</v>
      </c>
      <c r="J68" s="30" t="s">
        <v>34</v>
      </c>
      <c r="K68" s="30" t="s">
        <v>35</v>
      </c>
      <c r="L68" s="30" t="s">
        <v>36</v>
      </c>
      <c r="M68" s="30" t="s">
        <v>37</v>
      </c>
      <c r="N68" s="30" t="s">
        <v>38</v>
      </c>
      <c r="O68" s="30" t="s">
        <v>39</v>
      </c>
      <c r="P68" s="30" t="s">
        <v>40</v>
      </c>
      <c r="Q68" s="30" t="s">
        <v>41</v>
      </c>
      <c r="R68" s="31" t="s">
        <v>42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x14ac:dyDescent="0.3">
      <c r="A69" s="165" t="s">
        <v>149</v>
      </c>
      <c r="B69" s="29" t="s">
        <v>27</v>
      </c>
      <c r="C69" s="49">
        <f>SUM(D70+E70+F69+G69+H69+I69+J69+K69+L69+M69+N69+O69+P69+Q69+R69)</f>
        <v>196</v>
      </c>
      <c r="D69" s="8">
        <v>13</v>
      </c>
      <c r="E69" s="8">
        <v>5</v>
      </c>
      <c r="F69" s="8">
        <v>12</v>
      </c>
      <c r="G69" s="8">
        <v>3</v>
      </c>
      <c r="H69" s="8">
        <v>30</v>
      </c>
      <c r="I69" s="8">
        <v>5</v>
      </c>
      <c r="J69" s="8">
        <v>5</v>
      </c>
      <c r="K69" s="8">
        <v>30</v>
      </c>
      <c r="L69" s="33">
        <v>12</v>
      </c>
      <c r="M69" s="33">
        <v>24</v>
      </c>
      <c r="N69" s="33">
        <v>21</v>
      </c>
      <c r="O69" s="33">
        <v>5</v>
      </c>
      <c r="P69" s="33">
        <v>25</v>
      </c>
      <c r="Q69" s="33">
        <v>5</v>
      </c>
      <c r="R69" s="33">
        <v>1</v>
      </c>
      <c r="T69" s="17"/>
    </row>
    <row r="70" spans="1:33" x14ac:dyDescent="0.3">
      <c r="A70" s="166"/>
      <c r="B70" s="30" t="s">
        <v>28</v>
      </c>
      <c r="C70" s="45">
        <f>SUM(D69+E69+F70+G70+H70+I70+J70+K70+L70+M70+N70+O70+P70+Q70+R70)</f>
        <v>56</v>
      </c>
      <c r="D70" s="5">
        <v>16</v>
      </c>
      <c r="E70" s="5">
        <v>2</v>
      </c>
      <c r="F70" s="5">
        <v>3</v>
      </c>
      <c r="G70" s="5">
        <v>0</v>
      </c>
      <c r="H70" s="5">
        <v>12</v>
      </c>
      <c r="I70" s="5">
        <v>1</v>
      </c>
      <c r="J70" s="5">
        <v>1</v>
      </c>
      <c r="K70" s="19">
        <v>2</v>
      </c>
      <c r="L70" s="19">
        <v>4</v>
      </c>
      <c r="M70" s="19">
        <v>6</v>
      </c>
      <c r="N70" s="19">
        <v>4</v>
      </c>
      <c r="O70" s="19">
        <v>2</v>
      </c>
      <c r="P70" s="19">
        <v>3</v>
      </c>
      <c r="Q70" s="19">
        <v>0</v>
      </c>
      <c r="R70" s="19">
        <v>0</v>
      </c>
    </row>
    <row r="71" spans="1:33" x14ac:dyDescent="0.3">
      <c r="A71" s="166" t="s">
        <v>10</v>
      </c>
      <c r="B71" s="30" t="s">
        <v>27</v>
      </c>
      <c r="C71" s="45">
        <f>SUM(D71+E71+F71+G71+H71+I71+J71+K71+L71+M71+N71+O71+P71+Q71+R71)</f>
        <v>324</v>
      </c>
      <c r="D71" s="5">
        <v>23</v>
      </c>
      <c r="E71" s="5">
        <v>32</v>
      </c>
      <c r="F71" s="5">
        <v>23</v>
      </c>
      <c r="G71" s="5">
        <v>42</v>
      </c>
      <c r="H71" s="5">
        <v>41</v>
      </c>
      <c r="I71" s="5">
        <v>31</v>
      </c>
      <c r="J71" s="5">
        <v>13</v>
      </c>
      <c r="K71" s="5">
        <v>21</v>
      </c>
      <c r="L71" s="19">
        <v>22</v>
      </c>
      <c r="M71" s="19">
        <v>8</v>
      </c>
      <c r="N71" s="19">
        <v>21</v>
      </c>
      <c r="O71" s="19">
        <v>8</v>
      </c>
      <c r="P71" s="19">
        <v>23</v>
      </c>
      <c r="Q71" s="19">
        <v>12</v>
      </c>
      <c r="R71" s="19">
        <v>4</v>
      </c>
    </row>
    <row r="72" spans="1:33" x14ac:dyDescent="0.3">
      <c r="A72" s="166"/>
      <c r="B72" s="30" t="s">
        <v>28</v>
      </c>
      <c r="C72" s="45">
        <f>SUM(D72+E72+F72+G72+H72+I72+J72+K72+L72+M72+N72+O72+P72+Q72+R72)</f>
        <v>52</v>
      </c>
      <c r="D72" s="5">
        <v>1</v>
      </c>
      <c r="E72" s="5">
        <v>3</v>
      </c>
      <c r="F72" s="5">
        <v>6</v>
      </c>
      <c r="G72" s="5">
        <v>5</v>
      </c>
      <c r="H72" s="5">
        <v>3</v>
      </c>
      <c r="I72" s="5">
        <v>5</v>
      </c>
      <c r="J72" s="5">
        <v>6</v>
      </c>
      <c r="K72" s="19">
        <v>3</v>
      </c>
      <c r="L72" s="19">
        <v>6</v>
      </c>
      <c r="M72" s="19">
        <v>2</v>
      </c>
      <c r="N72" s="19">
        <v>3</v>
      </c>
      <c r="O72" s="19">
        <v>2</v>
      </c>
      <c r="P72" s="19">
        <v>3</v>
      </c>
      <c r="Q72" s="19">
        <v>3</v>
      </c>
      <c r="R72" s="19">
        <v>1</v>
      </c>
    </row>
    <row r="73" spans="1:33" x14ac:dyDescent="0.3">
      <c r="A73" s="166" t="s">
        <v>20</v>
      </c>
      <c r="B73" s="30" t="s">
        <v>27</v>
      </c>
      <c r="C73" s="45">
        <f>SUM(D73+E73+F73+G73+H73+I73+J73+K73+L73+M73+N73+O73+P73+Q73+R73)</f>
        <v>204</v>
      </c>
      <c r="D73" s="5">
        <v>12</v>
      </c>
      <c r="E73" s="5">
        <v>21</v>
      </c>
      <c r="F73" s="5">
        <v>22</v>
      </c>
      <c r="G73" s="5">
        <v>12</v>
      </c>
      <c r="H73" s="5">
        <v>22</v>
      </c>
      <c r="I73" s="5">
        <v>7</v>
      </c>
      <c r="J73" s="5">
        <v>8</v>
      </c>
      <c r="K73" s="5">
        <v>9</v>
      </c>
      <c r="L73" s="19">
        <v>5</v>
      </c>
      <c r="M73" s="19">
        <v>22</v>
      </c>
      <c r="N73" s="19">
        <v>22</v>
      </c>
      <c r="O73" s="19">
        <v>5</v>
      </c>
      <c r="P73" s="19">
        <v>34</v>
      </c>
      <c r="Q73" s="19">
        <v>3</v>
      </c>
      <c r="R73" s="19">
        <v>0</v>
      </c>
    </row>
    <row r="74" spans="1:33" x14ac:dyDescent="0.3">
      <c r="A74" s="166"/>
      <c r="B74" s="30" t="s">
        <v>28</v>
      </c>
      <c r="C74" s="45">
        <f>SUM(D74+E74+F74+G74+H74+I74+J74+K74+L74+M74+N74+O74+P74+Q74+R74)</f>
        <v>47</v>
      </c>
      <c r="D74" s="5">
        <v>3</v>
      </c>
      <c r="E74" s="5">
        <v>4</v>
      </c>
      <c r="F74" s="5">
        <v>4</v>
      </c>
      <c r="G74" s="5">
        <v>4</v>
      </c>
      <c r="H74" s="5">
        <v>5</v>
      </c>
      <c r="I74" s="5">
        <v>2</v>
      </c>
      <c r="J74" s="5">
        <v>2</v>
      </c>
      <c r="K74" s="19">
        <v>1</v>
      </c>
      <c r="L74" s="19">
        <v>2</v>
      </c>
      <c r="M74" s="19">
        <v>9</v>
      </c>
      <c r="N74" s="19">
        <v>2</v>
      </c>
      <c r="O74" s="19">
        <v>1</v>
      </c>
      <c r="P74" s="19">
        <v>7</v>
      </c>
      <c r="Q74" s="19">
        <v>1</v>
      </c>
      <c r="R74" s="19">
        <v>0</v>
      </c>
    </row>
    <row r="75" spans="1:33" x14ac:dyDescent="0.3">
      <c r="A75" s="1"/>
      <c r="B75" s="1"/>
    </row>
    <row r="76" spans="1:33" x14ac:dyDescent="0.3">
      <c r="A76" s="1"/>
    </row>
    <row r="77" spans="1:33" ht="17.25" thickBot="1" x14ac:dyDescent="0.35">
      <c r="A77" s="10"/>
      <c r="C77" s="2"/>
      <c r="D77" s="2"/>
      <c r="E77" s="2"/>
      <c r="F77" s="2"/>
      <c r="G77" s="2"/>
      <c r="H77" s="2"/>
    </row>
    <row r="78" spans="1:33" x14ac:dyDescent="0.3">
      <c r="A78" s="127" t="s">
        <v>12</v>
      </c>
      <c r="B78" s="131" t="s">
        <v>145</v>
      </c>
      <c r="C78" s="131"/>
      <c r="D78" s="143" t="s">
        <v>148</v>
      </c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33" x14ac:dyDescent="0.3">
      <c r="A79" s="128"/>
      <c r="B79" s="136"/>
      <c r="C79" s="136"/>
      <c r="D79" s="58" t="s">
        <v>44</v>
      </c>
      <c r="E79" s="58" t="s">
        <v>45</v>
      </c>
      <c r="F79" s="58" t="s">
        <v>46</v>
      </c>
      <c r="G79" s="58" t="s">
        <v>47</v>
      </c>
      <c r="H79" s="58" t="s">
        <v>48</v>
      </c>
      <c r="I79" s="58" t="s">
        <v>49</v>
      </c>
      <c r="J79" s="58" t="s">
        <v>50</v>
      </c>
      <c r="K79" s="58" t="s">
        <v>51</v>
      </c>
      <c r="L79" s="58" t="s">
        <v>52</v>
      </c>
      <c r="M79" s="58" t="s">
        <v>55</v>
      </c>
      <c r="N79" s="58" t="s">
        <v>53</v>
      </c>
      <c r="O79" s="59" t="s">
        <v>54</v>
      </c>
      <c r="P79" s="16"/>
      <c r="Q79" s="15"/>
      <c r="R79" s="16"/>
      <c r="S79" s="15"/>
      <c r="T79" s="16"/>
      <c r="U79" s="15"/>
      <c r="V79" s="16"/>
      <c r="W79" s="15"/>
      <c r="X79" s="16"/>
      <c r="Y79" s="15"/>
      <c r="Z79" s="16"/>
      <c r="AA79" s="15"/>
    </row>
    <row r="80" spans="1:33" s="60" customFormat="1" x14ac:dyDescent="0.3">
      <c r="A80" s="165" t="s">
        <v>19</v>
      </c>
      <c r="B80" s="29" t="s">
        <v>27</v>
      </c>
      <c r="C80" s="49">
        <f t="shared" ref="C80:C85" si="19">SUM(D80+E80+F80+G80+H80+I80+J80+K80+L80+M80+N80+O80)</f>
        <v>146</v>
      </c>
      <c r="D80" s="8">
        <v>9</v>
      </c>
      <c r="E80" s="8">
        <v>2</v>
      </c>
      <c r="F80" s="8">
        <v>12</v>
      </c>
      <c r="G80" s="8">
        <v>3</v>
      </c>
      <c r="H80" s="8">
        <v>30</v>
      </c>
      <c r="I80" s="8">
        <v>5</v>
      </c>
      <c r="J80" s="8">
        <v>5</v>
      </c>
      <c r="K80" s="8">
        <v>8</v>
      </c>
      <c r="L80" s="8">
        <v>24</v>
      </c>
      <c r="M80" s="8">
        <v>18</v>
      </c>
      <c r="N80" s="8">
        <v>5</v>
      </c>
      <c r="O80" s="8">
        <v>25</v>
      </c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s="60" customFormat="1" x14ac:dyDescent="0.3">
      <c r="A81" s="166"/>
      <c r="B81" s="30" t="s">
        <v>28</v>
      </c>
      <c r="C81" s="45">
        <f t="shared" si="19"/>
        <v>52</v>
      </c>
      <c r="D81" s="5">
        <v>13</v>
      </c>
      <c r="E81" s="5">
        <v>5</v>
      </c>
      <c r="F81" s="5">
        <v>3</v>
      </c>
      <c r="G81" s="5">
        <v>0</v>
      </c>
      <c r="H81" s="5">
        <v>12</v>
      </c>
      <c r="I81" s="5">
        <v>1</v>
      </c>
      <c r="J81" s="5">
        <v>1</v>
      </c>
      <c r="K81" s="5">
        <v>2</v>
      </c>
      <c r="L81" s="5">
        <v>6</v>
      </c>
      <c r="M81" s="5">
        <v>4</v>
      </c>
      <c r="N81" s="5">
        <v>2</v>
      </c>
      <c r="O81" s="45">
        <v>3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s="60" customFormat="1" ht="17.25" customHeight="1" x14ac:dyDescent="0.3">
      <c r="A82" s="166" t="s">
        <v>10</v>
      </c>
      <c r="B82" s="30" t="s">
        <v>27</v>
      </c>
      <c r="C82" s="45">
        <f t="shared" si="19"/>
        <v>250</v>
      </c>
      <c r="D82" s="5">
        <v>6</v>
      </c>
      <c r="E82" s="5">
        <v>32</v>
      </c>
      <c r="F82" s="5">
        <v>22</v>
      </c>
      <c r="G82" s="5">
        <v>42</v>
      </c>
      <c r="H82" s="5">
        <v>41</v>
      </c>
      <c r="I82" s="5">
        <v>31</v>
      </c>
      <c r="J82" s="5">
        <v>13</v>
      </c>
      <c r="K82" s="5">
        <v>9</v>
      </c>
      <c r="L82" s="5">
        <v>8</v>
      </c>
      <c r="M82" s="5">
        <v>15</v>
      </c>
      <c r="N82" s="5">
        <v>8</v>
      </c>
      <c r="O82" s="5">
        <v>23</v>
      </c>
      <c r="AA82" s="61"/>
    </row>
    <row r="83" spans="1:27" s="60" customFormat="1" x14ac:dyDescent="0.3">
      <c r="A83" s="166"/>
      <c r="B83" s="30" t="s">
        <v>28</v>
      </c>
      <c r="C83" s="45">
        <f t="shared" si="19"/>
        <v>41</v>
      </c>
      <c r="D83" s="5">
        <v>1</v>
      </c>
      <c r="E83" s="5">
        <v>3</v>
      </c>
      <c r="F83" s="5">
        <v>6</v>
      </c>
      <c r="G83" s="5">
        <v>5</v>
      </c>
      <c r="H83" s="5">
        <v>3</v>
      </c>
      <c r="I83" s="5">
        <v>5</v>
      </c>
      <c r="J83" s="5">
        <v>6</v>
      </c>
      <c r="K83" s="5">
        <v>3</v>
      </c>
      <c r="L83" s="5">
        <v>2</v>
      </c>
      <c r="M83" s="5">
        <v>3</v>
      </c>
      <c r="N83" s="5">
        <v>2</v>
      </c>
      <c r="O83" s="45">
        <v>2</v>
      </c>
    </row>
    <row r="84" spans="1:27" x14ac:dyDescent="0.3">
      <c r="A84" s="166" t="s">
        <v>20</v>
      </c>
      <c r="B84" s="30" t="s">
        <v>27</v>
      </c>
      <c r="C84" s="45">
        <f t="shared" si="19"/>
        <v>182</v>
      </c>
      <c r="D84" s="5">
        <v>2</v>
      </c>
      <c r="E84" s="5">
        <v>21</v>
      </c>
      <c r="F84" s="5">
        <v>18</v>
      </c>
      <c r="G84" s="5">
        <v>12</v>
      </c>
      <c r="H84" s="5">
        <v>22</v>
      </c>
      <c r="I84" s="5">
        <v>7</v>
      </c>
      <c r="J84" s="5">
        <v>8</v>
      </c>
      <c r="K84" s="5">
        <v>9</v>
      </c>
      <c r="L84" s="5">
        <v>22</v>
      </c>
      <c r="M84" s="5">
        <v>22</v>
      </c>
      <c r="N84" s="5">
        <v>5</v>
      </c>
      <c r="O84" s="5">
        <v>34</v>
      </c>
    </row>
    <row r="85" spans="1:27" x14ac:dyDescent="0.3">
      <c r="A85" s="166"/>
      <c r="B85" s="30" t="s">
        <v>28</v>
      </c>
      <c r="C85" s="45">
        <f t="shared" si="19"/>
        <v>38</v>
      </c>
      <c r="D85" s="5">
        <v>3</v>
      </c>
      <c r="E85" s="5">
        <v>4</v>
      </c>
      <c r="F85" s="5">
        <v>4</v>
      </c>
      <c r="G85" s="5">
        <v>4</v>
      </c>
      <c r="H85" s="5">
        <v>5</v>
      </c>
      <c r="I85" s="5">
        <v>2</v>
      </c>
      <c r="J85" s="5">
        <v>2</v>
      </c>
      <c r="K85" s="5">
        <v>1</v>
      </c>
      <c r="L85" s="5">
        <v>9</v>
      </c>
      <c r="M85" s="5">
        <v>2</v>
      </c>
      <c r="N85" s="5">
        <v>1</v>
      </c>
      <c r="O85" s="45">
        <v>1</v>
      </c>
    </row>
    <row r="87" spans="1:27" x14ac:dyDescent="0.3">
      <c r="A87" s="55"/>
      <c r="B87" s="56"/>
      <c r="C87" s="56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6"/>
    </row>
    <row r="88" spans="1:27" x14ac:dyDescent="0.3">
      <c r="A88" s="55"/>
      <c r="B88" s="56"/>
      <c r="C88" s="56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6"/>
    </row>
    <row r="89" spans="1:27" x14ac:dyDescent="0.3">
      <c r="A89" s="55"/>
      <c r="B89" s="56"/>
      <c r="C89" s="56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6"/>
    </row>
    <row r="90" spans="1:27" x14ac:dyDescent="0.3">
      <c r="A90" s="55"/>
      <c r="B90" s="56"/>
      <c r="C90" s="56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6"/>
    </row>
    <row r="91" spans="1:27" x14ac:dyDescent="0.3">
      <c r="A91" s="1"/>
    </row>
    <row r="92" spans="1:27" ht="17.25" thickBot="1" x14ac:dyDescent="0.35">
      <c r="A92" s="1"/>
    </row>
    <row r="93" spans="1:27" x14ac:dyDescent="0.3">
      <c r="A93" s="127" t="s">
        <v>12</v>
      </c>
      <c r="B93" s="131" t="s">
        <v>146</v>
      </c>
      <c r="C93" s="131"/>
      <c r="D93" s="138" t="s">
        <v>73</v>
      </c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9"/>
    </row>
    <row r="94" spans="1:27" x14ac:dyDescent="0.3">
      <c r="A94" s="128"/>
      <c r="B94" s="136"/>
      <c r="C94" s="136"/>
      <c r="D94" s="136" t="s">
        <v>80</v>
      </c>
      <c r="E94" s="136"/>
      <c r="F94" s="136" t="s">
        <v>66</v>
      </c>
      <c r="G94" s="136"/>
      <c r="H94" s="136" t="s">
        <v>67</v>
      </c>
      <c r="I94" s="136"/>
      <c r="J94" s="136" t="s">
        <v>81</v>
      </c>
      <c r="K94" s="136"/>
      <c r="L94" s="136" t="s">
        <v>82</v>
      </c>
      <c r="M94" s="136"/>
      <c r="N94" s="136" t="s">
        <v>83</v>
      </c>
      <c r="O94" s="140"/>
    </row>
    <row r="95" spans="1:27" ht="17.25" thickBot="1" x14ac:dyDescent="0.35">
      <c r="A95" s="34" t="s">
        <v>142</v>
      </c>
      <c r="B95" s="35" t="s">
        <v>27</v>
      </c>
      <c r="C95" s="35" t="s">
        <v>28</v>
      </c>
      <c r="D95" s="35" t="s">
        <v>27</v>
      </c>
      <c r="E95" s="35" t="s">
        <v>28</v>
      </c>
      <c r="F95" s="35" t="s">
        <v>27</v>
      </c>
      <c r="G95" s="35" t="s">
        <v>28</v>
      </c>
      <c r="H95" s="35" t="s">
        <v>27</v>
      </c>
      <c r="I95" s="35" t="s">
        <v>28</v>
      </c>
      <c r="J95" s="35" t="s">
        <v>27</v>
      </c>
      <c r="K95" s="35" t="s">
        <v>28</v>
      </c>
      <c r="L95" s="35" t="s">
        <v>27</v>
      </c>
      <c r="M95" s="35" t="s">
        <v>28</v>
      </c>
      <c r="N95" s="35" t="s">
        <v>27</v>
      </c>
      <c r="O95" s="11" t="s">
        <v>28</v>
      </c>
    </row>
    <row r="96" spans="1:27" x14ac:dyDescent="0.3">
      <c r="A96" s="9" t="s">
        <v>19</v>
      </c>
      <c r="B96" s="49">
        <f>SUM(D96+F96+H96+J96+L96+N96)</f>
        <v>95</v>
      </c>
      <c r="C96" s="49">
        <f>SUM(E96+G96+I96+K96+M96+O96)</f>
        <v>26</v>
      </c>
      <c r="D96" s="8">
        <v>11</v>
      </c>
      <c r="E96" s="8">
        <v>7</v>
      </c>
      <c r="F96" s="8">
        <v>21</v>
      </c>
      <c r="G96" s="8">
        <v>6</v>
      </c>
      <c r="H96" s="8">
        <v>22</v>
      </c>
      <c r="I96" s="8">
        <v>4</v>
      </c>
      <c r="J96" s="8">
        <v>9</v>
      </c>
      <c r="K96" s="8">
        <v>1</v>
      </c>
      <c r="L96" s="8">
        <v>8</v>
      </c>
      <c r="M96" s="8">
        <v>2</v>
      </c>
      <c r="N96" s="8">
        <v>24</v>
      </c>
      <c r="O96" s="8">
        <v>6</v>
      </c>
    </row>
    <row r="97" spans="1:15" x14ac:dyDescent="0.3">
      <c r="A97" s="6" t="s">
        <v>10</v>
      </c>
      <c r="B97" s="49">
        <f t="shared" ref="B97" si="20">SUM(D97+F97+H97+J97+L97+N97)</f>
        <v>64</v>
      </c>
      <c r="C97" s="49">
        <f t="shared" ref="C97" si="21">SUM(E97+G97+I97+K97+M97+O97)</f>
        <v>15</v>
      </c>
      <c r="D97" s="5">
        <v>23</v>
      </c>
      <c r="E97" s="5">
        <v>5</v>
      </c>
      <c r="F97" s="5">
        <v>9</v>
      </c>
      <c r="G97" s="5">
        <v>2</v>
      </c>
      <c r="H97" s="5">
        <v>7</v>
      </c>
      <c r="I97" s="5">
        <v>2</v>
      </c>
      <c r="J97" s="5">
        <v>8</v>
      </c>
      <c r="K97" s="5">
        <v>1</v>
      </c>
      <c r="L97" s="5">
        <v>9</v>
      </c>
      <c r="M97" s="5">
        <v>3</v>
      </c>
      <c r="N97" s="5">
        <v>8</v>
      </c>
      <c r="O97" s="5">
        <v>2</v>
      </c>
    </row>
    <row r="98" spans="1:15" x14ac:dyDescent="0.3">
      <c r="A98" s="6" t="s">
        <v>20</v>
      </c>
      <c r="B98" s="49">
        <f>SUM(D98+F98+H98+J98+L98+N98)</f>
        <v>61</v>
      </c>
      <c r="C98" s="49">
        <f>SUM(E98+G98+I98+K98+M98+O98)</f>
        <v>17</v>
      </c>
      <c r="D98" s="5">
        <v>9</v>
      </c>
      <c r="E98" s="5">
        <v>1</v>
      </c>
      <c r="F98" s="5">
        <v>7</v>
      </c>
      <c r="G98" s="5">
        <v>2</v>
      </c>
      <c r="H98" s="5">
        <v>7</v>
      </c>
      <c r="I98" s="5">
        <v>2</v>
      </c>
      <c r="J98" s="5">
        <v>7</v>
      </c>
      <c r="K98" s="5">
        <v>2</v>
      </c>
      <c r="L98" s="5">
        <v>9</v>
      </c>
      <c r="M98" s="5">
        <v>1</v>
      </c>
      <c r="N98" s="5">
        <v>22</v>
      </c>
      <c r="O98" s="5">
        <v>9</v>
      </c>
    </row>
    <row r="99" spans="1:15" x14ac:dyDescent="0.3">
      <c r="A99" s="55"/>
      <c r="B99" s="56"/>
      <c r="C99" s="56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  <row r="100" spans="1:15" x14ac:dyDescent="0.3">
      <c r="A100" s="55"/>
      <c r="B100" s="56"/>
      <c r="C100" s="56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</row>
    <row r="101" spans="1:15" x14ac:dyDescent="0.3">
      <c r="A101" s="1"/>
    </row>
    <row r="102" spans="1:15" ht="17.25" thickBot="1" x14ac:dyDescent="0.35">
      <c r="A102" s="1"/>
    </row>
    <row r="103" spans="1:15" x14ac:dyDescent="0.3">
      <c r="A103" s="129" t="s">
        <v>12</v>
      </c>
      <c r="B103" s="160" t="s">
        <v>147</v>
      </c>
      <c r="C103" s="161"/>
      <c r="D103" s="143" t="s">
        <v>75</v>
      </c>
      <c r="E103" s="144"/>
      <c r="F103" s="144"/>
      <c r="G103" s="144"/>
      <c r="H103" s="144"/>
      <c r="I103" s="144"/>
      <c r="J103" s="144"/>
      <c r="K103" s="144"/>
      <c r="L103" s="144"/>
      <c r="M103" s="145"/>
    </row>
    <row r="104" spans="1:15" x14ac:dyDescent="0.3">
      <c r="A104" s="157"/>
      <c r="B104" s="162"/>
      <c r="C104" s="163"/>
      <c r="D104" s="136" t="s">
        <v>69</v>
      </c>
      <c r="E104" s="136"/>
      <c r="F104" s="136" t="s">
        <v>70</v>
      </c>
      <c r="G104" s="136"/>
      <c r="H104" s="136" t="s">
        <v>71</v>
      </c>
      <c r="I104" s="136"/>
      <c r="J104" s="136" t="s">
        <v>84</v>
      </c>
      <c r="K104" s="136"/>
      <c r="L104" s="136" t="s">
        <v>85</v>
      </c>
      <c r="M104" s="140"/>
    </row>
    <row r="105" spans="1:15" ht="17.25" thickBot="1" x14ac:dyDescent="0.35">
      <c r="A105" s="34" t="s">
        <v>143</v>
      </c>
      <c r="B105" s="35" t="s">
        <v>27</v>
      </c>
      <c r="C105" s="35" t="s">
        <v>28</v>
      </c>
      <c r="D105" s="35" t="s">
        <v>27</v>
      </c>
      <c r="E105" s="35" t="s">
        <v>28</v>
      </c>
      <c r="F105" s="35" t="s">
        <v>27</v>
      </c>
      <c r="G105" s="35" t="s">
        <v>28</v>
      </c>
      <c r="H105" s="35" t="s">
        <v>27</v>
      </c>
      <c r="I105" s="35" t="s">
        <v>28</v>
      </c>
      <c r="J105" s="35" t="s">
        <v>27</v>
      </c>
      <c r="K105" s="35" t="s">
        <v>28</v>
      </c>
      <c r="L105" s="35" t="s">
        <v>27</v>
      </c>
      <c r="M105" s="11" t="s">
        <v>28</v>
      </c>
    </row>
    <row r="106" spans="1:15" x14ac:dyDescent="0.3">
      <c r="A106" s="9" t="s">
        <v>19</v>
      </c>
      <c r="B106" s="49">
        <f>SUM(D106+F106+H106+J106+L106)</f>
        <v>55</v>
      </c>
      <c r="C106" s="49">
        <f>SUM(E106+G106+I106+K106+M106)</f>
        <v>17</v>
      </c>
      <c r="D106" s="8">
        <v>12</v>
      </c>
      <c r="E106" s="8">
        <v>3</v>
      </c>
      <c r="F106" s="8">
        <v>3</v>
      </c>
      <c r="G106" s="8">
        <v>0</v>
      </c>
      <c r="H106" s="8">
        <v>30</v>
      </c>
      <c r="I106" s="8">
        <v>12</v>
      </c>
      <c r="J106" s="8">
        <v>5</v>
      </c>
      <c r="K106" s="8">
        <v>1</v>
      </c>
      <c r="L106" s="8">
        <v>5</v>
      </c>
      <c r="M106" s="8">
        <v>1</v>
      </c>
    </row>
    <row r="107" spans="1:15" x14ac:dyDescent="0.3">
      <c r="A107" s="6" t="s">
        <v>10</v>
      </c>
      <c r="B107" s="49">
        <f t="shared" ref="B107:B108" si="22">SUM(D107+F107+H107+J107+L107)</f>
        <v>150</v>
      </c>
      <c r="C107" s="49">
        <f>SUM(E107+G107+I107+K107+M107)</f>
        <v>25</v>
      </c>
      <c r="D107" s="5">
        <v>23</v>
      </c>
      <c r="E107" s="5">
        <v>6</v>
      </c>
      <c r="F107" s="5">
        <v>42</v>
      </c>
      <c r="G107" s="5">
        <v>5</v>
      </c>
      <c r="H107" s="5">
        <v>41</v>
      </c>
      <c r="I107" s="5">
        <v>3</v>
      </c>
      <c r="J107" s="5">
        <v>31</v>
      </c>
      <c r="K107" s="5">
        <v>5</v>
      </c>
      <c r="L107" s="5">
        <v>13</v>
      </c>
      <c r="M107" s="5">
        <v>6</v>
      </c>
    </row>
    <row r="108" spans="1:15" x14ac:dyDescent="0.3">
      <c r="A108" s="6" t="s">
        <v>20</v>
      </c>
      <c r="B108" s="49">
        <f t="shared" si="22"/>
        <v>71</v>
      </c>
      <c r="C108" s="49">
        <f>SUM(E108+G108+I108+K108+M108)</f>
        <v>17</v>
      </c>
      <c r="D108" s="5">
        <v>22</v>
      </c>
      <c r="E108" s="5">
        <v>4</v>
      </c>
      <c r="F108" s="5">
        <v>12</v>
      </c>
      <c r="G108" s="5">
        <v>4</v>
      </c>
      <c r="H108" s="5">
        <v>22</v>
      </c>
      <c r="I108" s="5">
        <v>5</v>
      </c>
      <c r="J108" s="5">
        <v>7</v>
      </c>
      <c r="K108" s="5">
        <v>2</v>
      </c>
      <c r="L108" s="5">
        <v>8</v>
      </c>
      <c r="M108" s="5">
        <v>2</v>
      </c>
    </row>
    <row r="109" spans="1:15" x14ac:dyDescent="0.3">
      <c r="A109" s="1"/>
      <c r="B109" s="1"/>
    </row>
    <row r="110" spans="1:15" x14ac:dyDescent="0.3">
      <c r="A110" s="1"/>
    </row>
    <row r="111" spans="1:15" x14ac:dyDescent="0.3">
      <c r="A111" s="15"/>
      <c r="B111" s="17"/>
    </row>
    <row r="112" spans="1:15" x14ac:dyDescent="0.3">
      <c r="A112" s="21"/>
      <c r="B112" s="16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</sheetData>
  <mergeCells count="61">
    <mergeCell ref="A69:A70"/>
    <mergeCell ref="A71:A72"/>
    <mergeCell ref="A73:A74"/>
    <mergeCell ref="D67:R67"/>
    <mergeCell ref="A78:A79"/>
    <mergeCell ref="A93:A94"/>
    <mergeCell ref="A103:A104"/>
    <mergeCell ref="A25:B25"/>
    <mergeCell ref="A26:A27"/>
    <mergeCell ref="B40:C40"/>
    <mergeCell ref="B93:C94"/>
    <mergeCell ref="B103:C104"/>
    <mergeCell ref="B51:C52"/>
    <mergeCell ref="A28:A29"/>
    <mergeCell ref="A30:A31"/>
    <mergeCell ref="A53:A54"/>
    <mergeCell ref="A55:A56"/>
    <mergeCell ref="A57:A58"/>
    <mergeCell ref="A84:A85"/>
    <mergeCell ref="A82:A83"/>
    <mergeCell ref="A80:A81"/>
    <mergeCell ref="E2:G2"/>
    <mergeCell ref="D2:D3"/>
    <mergeCell ref="C2:C3"/>
    <mergeCell ref="B2:B3"/>
    <mergeCell ref="A2:A3"/>
    <mergeCell ref="X52:Y52"/>
    <mergeCell ref="F94:G94"/>
    <mergeCell ref="K5:K8"/>
    <mergeCell ref="K9:K12"/>
    <mergeCell ref="K13:K16"/>
    <mergeCell ref="K17:K20"/>
    <mergeCell ref="D51:M51"/>
    <mergeCell ref="D78:O78"/>
    <mergeCell ref="D103:M103"/>
    <mergeCell ref="D104:E104"/>
    <mergeCell ref="F104:G104"/>
    <mergeCell ref="H104:I104"/>
    <mergeCell ref="J104:K104"/>
    <mergeCell ref="L104:M104"/>
    <mergeCell ref="D94:E94"/>
    <mergeCell ref="D93:O93"/>
    <mergeCell ref="H94:I94"/>
    <mergeCell ref="J94:K94"/>
    <mergeCell ref="L94:M94"/>
    <mergeCell ref="N94:O94"/>
    <mergeCell ref="N3:Q3"/>
    <mergeCell ref="K3:K4"/>
    <mergeCell ref="L3:L4"/>
    <mergeCell ref="B67:C68"/>
    <mergeCell ref="B78:C79"/>
    <mergeCell ref="D40:E40"/>
    <mergeCell ref="F40:G40"/>
    <mergeCell ref="H40:I40"/>
    <mergeCell ref="J40:K40"/>
    <mergeCell ref="L40:M40"/>
    <mergeCell ref="A32:A33"/>
    <mergeCell ref="A34:A35"/>
    <mergeCell ref="M3:M4"/>
    <mergeCell ref="A51:A52"/>
    <mergeCell ref="A67:A68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4"/>
  <sheetViews>
    <sheetView tabSelected="1" workbookViewId="0">
      <selection activeCell="O20" sqref="O20"/>
    </sheetView>
  </sheetViews>
  <sheetFormatPr defaultRowHeight="16.5" x14ac:dyDescent="0.3"/>
  <cols>
    <col min="1" max="7" width="10.75" customWidth="1"/>
  </cols>
  <sheetData>
    <row r="1" spans="1:31" ht="17.25" x14ac:dyDescent="0.3">
      <c r="A1" s="66" t="s">
        <v>151</v>
      </c>
      <c r="B1" s="28"/>
    </row>
    <row r="2" spans="1:31" x14ac:dyDescent="0.3">
      <c r="A2" s="3"/>
      <c r="B2" s="4"/>
      <c r="C2" s="4"/>
      <c r="D2" s="4"/>
      <c r="E2" s="4"/>
      <c r="F2" s="4"/>
      <c r="G2" s="4"/>
    </row>
    <row r="3" spans="1:31" ht="17.25" thickBot="1" x14ac:dyDescent="0.35">
      <c r="A3" s="28" t="s">
        <v>0</v>
      </c>
      <c r="B3" s="13"/>
    </row>
    <row r="4" spans="1:31" x14ac:dyDescent="0.3">
      <c r="A4" s="40" t="s">
        <v>12</v>
      </c>
      <c r="B4" s="134" t="s">
        <v>1</v>
      </c>
      <c r="C4" s="134" t="s">
        <v>2</v>
      </c>
      <c r="D4" s="153" t="s">
        <v>3</v>
      </c>
      <c r="E4" s="150" t="s">
        <v>4</v>
      </c>
      <c r="F4" s="151"/>
      <c r="G4" s="152"/>
      <c r="H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ht="17.25" thickBot="1" x14ac:dyDescent="0.35">
      <c r="A5" s="65"/>
      <c r="B5" s="135"/>
      <c r="C5" s="135"/>
      <c r="D5" s="154"/>
      <c r="E5" s="24" t="s">
        <v>5</v>
      </c>
      <c r="F5" s="25" t="s">
        <v>6</v>
      </c>
      <c r="G5" s="26" t="s">
        <v>7</v>
      </c>
      <c r="H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x14ac:dyDescent="0.3">
      <c r="A6" s="63" t="s">
        <v>8</v>
      </c>
      <c r="B6" s="8">
        <f>C6+D6</f>
        <v>42</v>
      </c>
      <c r="C6" s="8">
        <v>30</v>
      </c>
      <c r="D6" s="8">
        <f>E6+F6+G6</f>
        <v>12</v>
      </c>
      <c r="E6" s="8">
        <v>2</v>
      </c>
      <c r="F6" s="8">
        <v>4</v>
      </c>
      <c r="G6" s="8">
        <v>6</v>
      </c>
      <c r="H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x14ac:dyDescent="0.3">
      <c r="A7" s="62" t="s">
        <v>10</v>
      </c>
      <c r="B7" s="8">
        <f t="shared" ref="B7:B8" si="0">C7+D7</f>
        <v>56</v>
      </c>
      <c r="C7" s="5">
        <v>44</v>
      </c>
      <c r="D7" s="8">
        <f t="shared" ref="D7:D8" si="1">E7+F7+G7</f>
        <v>12</v>
      </c>
      <c r="E7" s="5">
        <v>8</v>
      </c>
      <c r="F7" s="5">
        <v>3</v>
      </c>
      <c r="G7" s="5">
        <v>1</v>
      </c>
      <c r="H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3">
      <c r="A8" s="62" t="s">
        <v>11</v>
      </c>
      <c r="B8" s="8">
        <f t="shared" si="0"/>
        <v>69</v>
      </c>
      <c r="C8" s="5">
        <v>60</v>
      </c>
      <c r="D8" s="8">
        <f t="shared" si="1"/>
        <v>9</v>
      </c>
      <c r="E8" s="5">
        <v>6</v>
      </c>
      <c r="F8" s="5">
        <v>2</v>
      </c>
      <c r="G8" s="5">
        <v>1</v>
      </c>
      <c r="H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3">
      <c r="A9" s="55"/>
      <c r="B9" s="57"/>
      <c r="C9" s="57"/>
      <c r="D9" s="57"/>
      <c r="E9" s="57"/>
      <c r="F9" s="57"/>
      <c r="G9" s="57"/>
      <c r="H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3">
      <c r="A10" s="3"/>
      <c r="B10" s="3"/>
      <c r="C10" s="3"/>
      <c r="E10" s="39"/>
      <c r="F10" s="39"/>
      <c r="G10" s="39"/>
      <c r="H10" s="39"/>
      <c r="I10" s="39"/>
      <c r="J10" s="39"/>
    </row>
    <row r="11" spans="1:31" ht="18" thickBot="1" x14ac:dyDescent="0.35">
      <c r="A11" s="22" t="s">
        <v>153</v>
      </c>
      <c r="B11" s="14"/>
      <c r="C11" s="14"/>
      <c r="E11" s="39"/>
      <c r="F11" s="39"/>
      <c r="G11" s="39"/>
      <c r="H11" s="39"/>
      <c r="I11" s="39"/>
      <c r="J11" s="39"/>
    </row>
    <row r="12" spans="1:31" ht="43.5" customHeight="1" x14ac:dyDescent="0.3">
      <c r="A12" s="37" t="s">
        <v>12</v>
      </c>
      <c r="B12" s="134" t="s">
        <v>65</v>
      </c>
      <c r="C12" s="134"/>
      <c r="D12" s="137" t="s">
        <v>13</v>
      </c>
      <c r="E12" s="137"/>
      <c r="F12" s="137" t="s">
        <v>25</v>
      </c>
      <c r="G12" s="137"/>
      <c r="H12" s="137" t="s">
        <v>43</v>
      </c>
      <c r="I12" s="137"/>
      <c r="J12" s="141" t="s">
        <v>72</v>
      </c>
      <c r="K12" s="141"/>
      <c r="L12" s="141" t="s">
        <v>74</v>
      </c>
      <c r="M12" s="142"/>
      <c r="O12" s="67"/>
      <c r="P12" s="67"/>
      <c r="Q12" s="67"/>
      <c r="R12" s="67"/>
      <c r="S12" s="67"/>
      <c r="T12" s="67"/>
      <c r="U12" s="68"/>
      <c r="V12" s="68"/>
      <c r="W12" s="68"/>
      <c r="X12" s="68"/>
    </row>
    <row r="13" spans="1:31" ht="16.5" customHeight="1" thickBot="1" x14ac:dyDescent="0.35">
      <c r="A13" s="34" t="s">
        <v>141</v>
      </c>
      <c r="B13" s="35" t="s">
        <v>2</v>
      </c>
      <c r="C13" s="35" t="s">
        <v>3</v>
      </c>
      <c r="D13" s="35" t="s">
        <v>2</v>
      </c>
      <c r="E13" s="35" t="s">
        <v>3</v>
      </c>
      <c r="F13" s="35" t="s">
        <v>2</v>
      </c>
      <c r="G13" s="35" t="s">
        <v>3</v>
      </c>
      <c r="H13" s="35" t="s">
        <v>2</v>
      </c>
      <c r="I13" s="35" t="s">
        <v>3</v>
      </c>
      <c r="J13" s="35" t="s">
        <v>2</v>
      </c>
      <c r="K13" s="35" t="s">
        <v>3</v>
      </c>
      <c r="L13" s="35" t="s">
        <v>2</v>
      </c>
      <c r="M13" s="11" t="s">
        <v>3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</row>
    <row r="14" spans="1:31" x14ac:dyDescent="0.3">
      <c r="A14" s="63" t="s">
        <v>8</v>
      </c>
      <c r="B14" s="49">
        <v>30</v>
      </c>
      <c r="C14" s="49">
        <f>SUM(E14+G14+I14+K14+M14)</f>
        <v>11</v>
      </c>
      <c r="D14" s="49">
        <v>7</v>
      </c>
      <c r="E14" s="49">
        <v>5</v>
      </c>
      <c r="F14" s="49">
        <v>8</v>
      </c>
      <c r="G14" s="49">
        <v>1</v>
      </c>
      <c r="H14" s="49">
        <v>9</v>
      </c>
      <c r="I14" s="49">
        <v>2</v>
      </c>
      <c r="J14" s="49">
        <v>6</v>
      </c>
      <c r="K14" s="49">
        <v>2</v>
      </c>
      <c r="L14" s="49">
        <v>4</v>
      </c>
      <c r="M14" s="49">
        <v>1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31" x14ac:dyDescent="0.3">
      <c r="A15" s="62" t="s">
        <v>10</v>
      </c>
      <c r="B15" s="49">
        <f t="shared" ref="B15:C16" si="2">SUM(D15+F15+H15+J15+L15)</f>
        <v>33</v>
      </c>
      <c r="C15" s="49">
        <f t="shared" si="2"/>
        <v>5</v>
      </c>
      <c r="D15" s="49">
        <v>9</v>
      </c>
      <c r="E15" s="49">
        <v>1</v>
      </c>
      <c r="F15" s="49">
        <v>6</v>
      </c>
      <c r="G15" s="49">
        <v>2</v>
      </c>
      <c r="H15" s="49">
        <v>8</v>
      </c>
      <c r="I15" s="49">
        <v>2</v>
      </c>
      <c r="J15" s="49">
        <v>6</v>
      </c>
      <c r="K15" s="49">
        <v>0</v>
      </c>
      <c r="L15" s="49">
        <v>4</v>
      </c>
      <c r="M15" s="49">
        <v>0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31" x14ac:dyDescent="0.3">
      <c r="A16" s="62" t="s">
        <v>11</v>
      </c>
      <c r="B16" s="49">
        <f t="shared" si="2"/>
        <v>32</v>
      </c>
      <c r="C16" s="49">
        <f t="shared" si="2"/>
        <v>5</v>
      </c>
      <c r="D16" s="49">
        <v>3</v>
      </c>
      <c r="E16" s="49">
        <v>0</v>
      </c>
      <c r="F16" s="49">
        <v>5</v>
      </c>
      <c r="G16" s="49">
        <v>1</v>
      </c>
      <c r="H16" s="49">
        <v>9</v>
      </c>
      <c r="I16" s="49">
        <v>2</v>
      </c>
      <c r="J16" s="49">
        <v>9</v>
      </c>
      <c r="K16" s="49">
        <v>1</v>
      </c>
      <c r="L16" s="49">
        <v>6</v>
      </c>
      <c r="M16" s="49">
        <v>1</v>
      </c>
    </row>
    <row r="17" spans="1:32" x14ac:dyDescent="0.3">
      <c r="A17" s="62"/>
      <c r="B17" s="45"/>
      <c r="C17" s="45"/>
      <c r="D17" s="45"/>
      <c r="E17" s="48"/>
      <c r="F17" s="45"/>
      <c r="G17" s="45"/>
      <c r="H17" s="45"/>
      <c r="I17" s="45"/>
      <c r="J17" s="45"/>
      <c r="K17" s="48"/>
      <c r="L17" s="48"/>
      <c r="M17" s="48"/>
    </row>
    <row r="18" spans="1:32" x14ac:dyDescent="0.3">
      <c r="A18" s="3"/>
      <c r="B18" s="3"/>
      <c r="C18" s="3"/>
      <c r="D18" s="39"/>
      <c r="E18" s="39"/>
      <c r="F18" s="39"/>
      <c r="G18" s="39"/>
      <c r="H18" s="39"/>
      <c r="I18" s="39"/>
    </row>
    <row r="19" spans="1:32" x14ac:dyDescent="0.3">
      <c r="A19" s="3"/>
      <c r="B19" s="39"/>
      <c r="C19" s="39"/>
      <c r="D19" s="39"/>
      <c r="E19" s="39"/>
      <c r="F19" s="39"/>
      <c r="G19" s="39"/>
    </row>
    <row r="20" spans="1:32" ht="17.25" thickBot="1" x14ac:dyDescent="0.35">
      <c r="A20" s="22" t="s">
        <v>68</v>
      </c>
      <c r="B20" s="12"/>
      <c r="C20" s="12"/>
      <c r="D20" s="39"/>
      <c r="E20" s="39"/>
      <c r="F20" s="39"/>
      <c r="G20" s="39"/>
      <c r="O20" s="15"/>
      <c r="P20" s="15"/>
      <c r="Q20" s="15"/>
      <c r="R20" s="15"/>
      <c r="S20" s="15"/>
      <c r="T20" s="15"/>
      <c r="U20" s="15"/>
      <c r="V20" s="16"/>
      <c r="W20" s="16"/>
    </row>
    <row r="21" spans="1:32" x14ac:dyDescent="0.3">
      <c r="A21" s="155" t="s">
        <v>154</v>
      </c>
      <c r="B21" s="158" t="s">
        <v>12</v>
      </c>
      <c r="C21" s="138" t="s">
        <v>13</v>
      </c>
      <c r="D21" s="138"/>
      <c r="E21" s="138"/>
      <c r="F21" s="138"/>
      <c r="G21" s="138"/>
      <c r="H21" s="138"/>
      <c r="I21" s="138"/>
      <c r="J21" s="138"/>
      <c r="K21" s="138"/>
      <c r="L21" s="139"/>
      <c r="M21" s="15"/>
      <c r="N21" s="15"/>
      <c r="O21" s="15"/>
      <c r="P21" s="15"/>
      <c r="Q21" s="16"/>
      <c r="R21" s="15"/>
      <c r="S21" s="16"/>
      <c r="T21" s="15"/>
      <c r="U21" s="16"/>
      <c r="V21" s="15"/>
      <c r="W21" s="64"/>
      <c r="X21" s="64"/>
    </row>
    <row r="22" spans="1:32" ht="17.25" thickBot="1" x14ac:dyDescent="0.35">
      <c r="A22" s="156"/>
      <c r="B22" s="167"/>
      <c r="C22" s="82" t="s">
        <v>14</v>
      </c>
      <c r="D22" s="82" t="s">
        <v>15</v>
      </c>
      <c r="E22" s="82" t="s">
        <v>76</v>
      </c>
      <c r="F22" s="82" t="s">
        <v>77</v>
      </c>
      <c r="G22" s="82" t="s">
        <v>78</v>
      </c>
      <c r="H22" s="82" t="s">
        <v>79</v>
      </c>
      <c r="I22" s="82" t="s">
        <v>16</v>
      </c>
      <c r="J22" s="82" t="s">
        <v>18</v>
      </c>
      <c r="K22" s="82" t="s">
        <v>17</v>
      </c>
      <c r="L22" s="83" t="s">
        <v>21</v>
      </c>
      <c r="M22" s="16"/>
      <c r="N22" s="15"/>
      <c r="O22" s="16"/>
    </row>
    <row r="23" spans="1:32" x14ac:dyDescent="0.3">
      <c r="A23" s="165" t="s">
        <v>8</v>
      </c>
      <c r="B23" s="29" t="s">
        <v>2</v>
      </c>
      <c r="C23" s="8">
        <v>5</v>
      </c>
      <c r="D23" s="8">
        <v>2</v>
      </c>
      <c r="E23" s="8">
        <v>6</v>
      </c>
      <c r="F23" s="8">
        <v>2</v>
      </c>
      <c r="G23" s="8">
        <v>7</v>
      </c>
      <c r="H23" s="8">
        <v>1</v>
      </c>
      <c r="I23" s="8">
        <v>5</v>
      </c>
      <c r="J23" s="8">
        <v>1</v>
      </c>
      <c r="K23" s="8">
        <v>4</v>
      </c>
      <c r="L23" s="8">
        <v>1</v>
      </c>
      <c r="P23" s="64"/>
      <c r="Q23" s="64"/>
      <c r="R23" s="64"/>
      <c r="S23" s="64"/>
      <c r="T23" s="64"/>
      <c r="U23" s="64"/>
      <c r="V23" s="64"/>
      <c r="W23" s="16"/>
      <c r="X23" s="16"/>
    </row>
    <row r="24" spans="1:32" x14ac:dyDescent="0.3">
      <c r="A24" s="166"/>
      <c r="B24" s="36" t="s">
        <v>3</v>
      </c>
      <c r="C24" s="5">
        <v>1</v>
      </c>
      <c r="D24" s="5">
        <v>3</v>
      </c>
      <c r="E24" s="5">
        <v>1</v>
      </c>
      <c r="F24" s="5">
        <v>6</v>
      </c>
      <c r="G24" s="5">
        <v>1</v>
      </c>
      <c r="H24" s="5">
        <v>1</v>
      </c>
      <c r="I24" s="5">
        <v>4</v>
      </c>
      <c r="J24" s="5">
        <v>1</v>
      </c>
      <c r="K24" s="5">
        <v>2</v>
      </c>
      <c r="L24" s="5">
        <v>5</v>
      </c>
      <c r="M24" s="16"/>
      <c r="N24" s="16"/>
      <c r="O24" s="64"/>
      <c r="P24" s="64"/>
      <c r="Q24" s="64"/>
      <c r="R24" s="64"/>
      <c r="S24" s="64"/>
      <c r="T24" s="64"/>
      <c r="U24" s="64"/>
      <c r="V24" s="64"/>
      <c r="W24" s="16"/>
      <c r="X24" s="16"/>
    </row>
    <row r="25" spans="1:32" x14ac:dyDescent="0.3">
      <c r="A25" s="166" t="s">
        <v>10</v>
      </c>
      <c r="B25" s="36" t="s">
        <v>2</v>
      </c>
      <c r="C25" s="5">
        <v>7</v>
      </c>
      <c r="D25" s="5">
        <v>7</v>
      </c>
      <c r="E25" s="5">
        <v>8</v>
      </c>
      <c r="F25" s="5">
        <v>7</v>
      </c>
      <c r="G25" s="5">
        <v>6</v>
      </c>
      <c r="H25" s="5">
        <v>4</v>
      </c>
      <c r="I25" s="5">
        <v>7</v>
      </c>
      <c r="J25" s="5">
        <v>8</v>
      </c>
      <c r="K25" s="5">
        <v>6</v>
      </c>
      <c r="L25" s="5">
        <v>6</v>
      </c>
      <c r="M25" s="64"/>
      <c r="N25" s="64"/>
      <c r="O25" s="64"/>
      <c r="P25" s="16"/>
      <c r="Q25" s="16"/>
      <c r="R25" s="16"/>
      <c r="S25" s="16"/>
      <c r="T25" s="16"/>
      <c r="U25" s="16"/>
      <c r="V25" s="16"/>
      <c r="W25" s="16"/>
      <c r="X25" s="16"/>
    </row>
    <row r="26" spans="1:32" x14ac:dyDescent="0.3">
      <c r="A26" s="166"/>
      <c r="B26" s="36" t="s">
        <v>3</v>
      </c>
      <c r="C26" s="5">
        <v>2</v>
      </c>
      <c r="D26" s="5">
        <v>1</v>
      </c>
      <c r="E26" s="5">
        <v>2</v>
      </c>
      <c r="F26" s="5">
        <v>0</v>
      </c>
      <c r="G26" s="5">
        <v>2</v>
      </c>
      <c r="H26" s="5">
        <v>2</v>
      </c>
      <c r="I26" s="5">
        <v>2</v>
      </c>
      <c r="J26" s="5">
        <v>1</v>
      </c>
      <c r="K26" s="5">
        <v>2</v>
      </c>
      <c r="L26" s="5">
        <v>1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32" x14ac:dyDescent="0.3">
      <c r="A27" s="166" t="s">
        <v>11</v>
      </c>
      <c r="B27" s="36" t="s">
        <v>2</v>
      </c>
      <c r="C27" s="5">
        <v>5</v>
      </c>
      <c r="D27" s="5">
        <v>2</v>
      </c>
      <c r="E27" s="5">
        <v>8</v>
      </c>
      <c r="F27" s="5">
        <v>7</v>
      </c>
      <c r="G27" s="5">
        <v>9</v>
      </c>
      <c r="H27" s="5">
        <v>7</v>
      </c>
      <c r="I27" s="5">
        <v>7</v>
      </c>
      <c r="J27" s="5">
        <v>7</v>
      </c>
      <c r="K27" s="5">
        <v>9</v>
      </c>
      <c r="L27" s="5">
        <v>5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32" x14ac:dyDescent="0.3">
      <c r="A28" s="166"/>
      <c r="B28" s="36" t="s">
        <v>3</v>
      </c>
      <c r="C28" s="5">
        <v>2</v>
      </c>
      <c r="D28" s="5">
        <v>2</v>
      </c>
      <c r="E28" s="5">
        <v>2</v>
      </c>
      <c r="F28" s="5">
        <v>2</v>
      </c>
      <c r="G28" s="5">
        <v>1</v>
      </c>
      <c r="H28" s="5">
        <v>2</v>
      </c>
      <c r="I28" s="5">
        <v>2</v>
      </c>
      <c r="J28" s="5">
        <v>2</v>
      </c>
      <c r="K28" s="5">
        <v>1</v>
      </c>
      <c r="L28" s="5">
        <v>1</v>
      </c>
      <c r="M28" s="16"/>
      <c r="N28" s="16"/>
      <c r="O28" s="16"/>
    </row>
    <row r="29" spans="1:32" x14ac:dyDescent="0.3">
      <c r="B29" s="55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16"/>
      <c r="X29" s="16"/>
    </row>
    <row r="30" spans="1:32" x14ac:dyDescent="0.3">
      <c r="A30" s="55"/>
      <c r="B30" s="56"/>
      <c r="C30" s="56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32" ht="17.25" thickBot="1" x14ac:dyDescent="0.35">
      <c r="A31" s="10"/>
      <c r="B31" s="39"/>
      <c r="C31" s="39"/>
      <c r="D31" s="39"/>
      <c r="E31" s="39"/>
      <c r="F31" s="39"/>
      <c r="G31" s="39"/>
    </row>
    <row r="32" spans="1:32" x14ac:dyDescent="0.3">
      <c r="A32" s="155" t="s">
        <v>154</v>
      </c>
      <c r="B32" s="158" t="s">
        <v>12</v>
      </c>
      <c r="C32" s="143" t="s">
        <v>25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ht="17.25" thickBot="1" x14ac:dyDescent="0.35">
      <c r="A33" s="156"/>
      <c r="B33" s="167"/>
      <c r="C33" s="35" t="s">
        <v>26</v>
      </c>
      <c r="D33" s="35" t="s">
        <v>29</v>
      </c>
      <c r="E33" s="35" t="s">
        <v>30</v>
      </c>
      <c r="F33" s="35" t="s">
        <v>31</v>
      </c>
      <c r="G33" s="35" t="s">
        <v>32</v>
      </c>
      <c r="H33" s="35" t="s">
        <v>33</v>
      </c>
      <c r="I33" s="35" t="s">
        <v>34</v>
      </c>
      <c r="J33" s="35" t="s">
        <v>35</v>
      </c>
      <c r="K33" s="35" t="s">
        <v>36</v>
      </c>
      <c r="L33" s="35" t="s">
        <v>37</v>
      </c>
      <c r="M33" s="35" t="s">
        <v>38</v>
      </c>
      <c r="N33" s="35" t="s">
        <v>39</v>
      </c>
      <c r="O33" s="35" t="s">
        <v>40</v>
      </c>
      <c r="P33" s="35" t="s">
        <v>41</v>
      </c>
      <c r="Q33" s="11" t="s">
        <v>42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3">
      <c r="A34" s="165" t="s">
        <v>8</v>
      </c>
      <c r="B34" s="29" t="s">
        <v>2</v>
      </c>
      <c r="C34" s="8">
        <v>13</v>
      </c>
      <c r="D34" s="8">
        <v>5</v>
      </c>
      <c r="E34" s="8">
        <v>12</v>
      </c>
      <c r="F34" s="8">
        <v>3</v>
      </c>
      <c r="G34" s="8">
        <v>30</v>
      </c>
      <c r="H34" s="8">
        <v>5</v>
      </c>
      <c r="I34" s="8">
        <v>5</v>
      </c>
      <c r="J34" s="8">
        <v>30</v>
      </c>
      <c r="K34" s="38">
        <v>12</v>
      </c>
      <c r="L34" s="38">
        <v>24</v>
      </c>
      <c r="M34" s="38">
        <v>21</v>
      </c>
      <c r="N34" s="38">
        <v>5</v>
      </c>
      <c r="O34" s="38">
        <v>25</v>
      </c>
      <c r="P34" s="38">
        <v>5</v>
      </c>
      <c r="Q34" s="38">
        <v>1</v>
      </c>
      <c r="S34" s="64"/>
    </row>
    <row r="35" spans="1:32" x14ac:dyDescent="0.3">
      <c r="A35" s="166"/>
      <c r="B35" s="36" t="s">
        <v>3</v>
      </c>
      <c r="C35" s="5">
        <v>16</v>
      </c>
      <c r="D35" s="5">
        <v>2</v>
      </c>
      <c r="E35" s="5">
        <v>3</v>
      </c>
      <c r="F35" s="5">
        <v>0</v>
      </c>
      <c r="G35" s="5">
        <v>12</v>
      </c>
      <c r="H35" s="5">
        <v>1</v>
      </c>
      <c r="I35" s="5">
        <v>1</v>
      </c>
      <c r="J35" s="19">
        <v>2</v>
      </c>
      <c r="K35" s="19">
        <v>4</v>
      </c>
      <c r="L35" s="19">
        <v>6</v>
      </c>
      <c r="M35" s="19">
        <v>4</v>
      </c>
      <c r="N35" s="19">
        <v>2</v>
      </c>
      <c r="O35" s="19">
        <v>3</v>
      </c>
      <c r="P35" s="19">
        <v>0</v>
      </c>
      <c r="Q35" s="19">
        <v>0</v>
      </c>
    </row>
    <row r="36" spans="1:32" x14ac:dyDescent="0.3">
      <c r="A36" s="166" t="s">
        <v>10</v>
      </c>
      <c r="B36" s="36" t="s">
        <v>2</v>
      </c>
      <c r="C36" s="5">
        <v>23</v>
      </c>
      <c r="D36" s="5">
        <v>32</v>
      </c>
      <c r="E36" s="5">
        <v>23</v>
      </c>
      <c r="F36" s="5">
        <v>42</v>
      </c>
      <c r="G36" s="5">
        <v>41</v>
      </c>
      <c r="H36" s="5">
        <v>31</v>
      </c>
      <c r="I36" s="5">
        <v>13</v>
      </c>
      <c r="J36" s="5">
        <v>21</v>
      </c>
      <c r="K36" s="19">
        <v>22</v>
      </c>
      <c r="L36" s="19">
        <v>8</v>
      </c>
      <c r="M36" s="19">
        <v>21</v>
      </c>
      <c r="N36" s="19">
        <v>8</v>
      </c>
      <c r="O36" s="19">
        <v>23</v>
      </c>
      <c r="P36" s="19">
        <v>12</v>
      </c>
      <c r="Q36" s="19">
        <v>4</v>
      </c>
    </row>
    <row r="37" spans="1:32" x14ac:dyDescent="0.3">
      <c r="A37" s="166"/>
      <c r="B37" s="36" t="s">
        <v>3</v>
      </c>
      <c r="C37" s="5">
        <v>1</v>
      </c>
      <c r="D37" s="5">
        <v>3</v>
      </c>
      <c r="E37" s="5">
        <v>6</v>
      </c>
      <c r="F37" s="5">
        <v>5</v>
      </c>
      <c r="G37" s="5">
        <v>3</v>
      </c>
      <c r="H37" s="5">
        <v>5</v>
      </c>
      <c r="I37" s="5">
        <v>6</v>
      </c>
      <c r="J37" s="19">
        <v>3</v>
      </c>
      <c r="K37" s="19">
        <v>6</v>
      </c>
      <c r="L37" s="19">
        <v>2</v>
      </c>
      <c r="M37" s="19">
        <v>3</v>
      </c>
      <c r="N37" s="19">
        <v>2</v>
      </c>
      <c r="O37" s="19">
        <v>3</v>
      </c>
      <c r="P37" s="19">
        <v>3</v>
      </c>
      <c r="Q37" s="19">
        <v>1</v>
      </c>
    </row>
    <row r="38" spans="1:32" x14ac:dyDescent="0.3">
      <c r="A38" s="166" t="s">
        <v>11</v>
      </c>
      <c r="B38" s="36" t="s">
        <v>2</v>
      </c>
      <c r="C38" s="5">
        <v>12</v>
      </c>
      <c r="D38" s="5">
        <v>21</v>
      </c>
      <c r="E38" s="5">
        <v>22</v>
      </c>
      <c r="F38" s="5">
        <v>12</v>
      </c>
      <c r="G38" s="5">
        <v>22</v>
      </c>
      <c r="H38" s="5">
        <v>7</v>
      </c>
      <c r="I38" s="5">
        <v>8</v>
      </c>
      <c r="J38" s="5">
        <v>9</v>
      </c>
      <c r="K38" s="19">
        <v>5</v>
      </c>
      <c r="L38" s="19">
        <v>22</v>
      </c>
      <c r="M38" s="19">
        <v>22</v>
      </c>
      <c r="N38" s="19">
        <v>5</v>
      </c>
      <c r="O38" s="19">
        <v>34</v>
      </c>
      <c r="P38" s="19">
        <v>3</v>
      </c>
      <c r="Q38" s="19">
        <v>0</v>
      </c>
    </row>
    <row r="39" spans="1:32" x14ac:dyDescent="0.3">
      <c r="A39" s="166"/>
      <c r="B39" s="36" t="s">
        <v>3</v>
      </c>
      <c r="C39" s="5">
        <v>3</v>
      </c>
      <c r="D39" s="5">
        <v>4</v>
      </c>
      <c r="E39" s="5">
        <v>4</v>
      </c>
      <c r="F39" s="5">
        <v>4</v>
      </c>
      <c r="G39" s="5">
        <v>5</v>
      </c>
      <c r="H39" s="5">
        <v>2</v>
      </c>
      <c r="I39" s="5">
        <v>2</v>
      </c>
      <c r="J39" s="19">
        <v>1</v>
      </c>
      <c r="K39" s="19">
        <v>2</v>
      </c>
      <c r="L39" s="19">
        <v>9</v>
      </c>
      <c r="M39" s="19">
        <v>2</v>
      </c>
      <c r="N39" s="19">
        <v>1</v>
      </c>
      <c r="O39" s="19">
        <v>7</v>
      </c>
      <c r="P39" s="19">
        <v>1</v>
      </c>
      <c r="Q39" s="19">
        <v>0</v>
      </c>
    </row>
    <row r="40" spans="1:32" x14ac:dyDescent="0.3">
      <c r="A40" s="1"/>
    </row>
    <row r="41" spans="1:32" x14ac:dyDescent="0.3">
      <c r="A41" s="1"/>
    </row>
    <row r="42" spans="1:32" ht="17.25" thickBot="1" x14ac:dyDescent="0.35">
      <c r="A42" s="10"/>
      <c r="C42" s="39"/>
      <c r="D42" s="39"/>
      <c r="E42" s="39"/>
      <c r="F42" s="39"/>
      <c r="G42" s="39"/>
      <c r="H42" s="39"/>
    </row>
    <row r="43" spans="1:32" x14ac:dyDescent="0.3">
      <c r="A43" s="155" t="s">
        <v>154</v>
      </c>
      <c r="B43" s="158" t="s">
        <v>12</v>
      </c>
      <c r="C43" s="143" t="s">
        <v>43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32" ht="17.25" thickBot="1" x14ac:dyDescent="0.35">
      <c r="A44" s="156"/>
      <c r="B44" s="167"/>
      <c r="C44" s="82" t="s">
        <v>44</v>
      </c>
      <c r="D44" s="82" t="s">
        <v>45</v>
      </c>
      <c r="E44" s="82" t="s">
        <v>46</v>
      </c>
      <c r="F44" s="82" t="s">
        <v>47</v>
      </c>
      <c r="G44" s="82" t="s">
        <v>48</v>
      </c>
      <c r="H44" s="82" t="s">
        <v>49</v>
      </c>
      <c r="I44" s="82" t="s">
        <v>50</v>
      </c>
      <c r="J44" s="82" t="s">
        <v>51</v>
      </c>
      <c r="K44" s="82" t="s">
        <v>52</v>
      </c>
      <c r="L44" s="82" t="s">
        <v>55</v>
      </c>
      <c r="M44" s="82" t="s">
        <v>53</v>
      </c>
      <c r="N44" s="83" t="s">
        <v>54</v>
      </c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</row>
    <row r="45" spans="1:32" s="60" customFormat="1" x14ac:dyDescent="0.3">
      <c r="A45" s="165" t="s">
        <v>8</v>
      </c>
      <c r="B45" s="29" t="s">
        <v>2</v>
      </c>
      <c r="C45" s="8">
        <v>9</v>
      </c>
      <c r="D45" s="8">
        <v>2</v>
      </c>
      <c r="E45" s="8">
        <v>12</v>
      </c>
      <c r="F45" s="8">
        <v>3</v>
      </c>
      <c r="G45" s="8">
        <v>30</v>
      </c>
      <c r="H45" s="8">
        <v>5</v>
      </c>
      <c r="I45" s="8">
        <v>5</v>
      </c>
      <c r="J45" s="8">
        <v>8</v>
      </c>
      <c r="K45" s="8">
        <v>24</v>
      </c>
      <c r="L45" s="8">
        <v>18</v>
      </c>
      <c r="M45" s="8">
        <v>5</v>
      </c>
      <c r="N45" s="8">
        <v>25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32" s="60" customFormat="1" x14ac:dyDescent="0.3">
      <c r="A46" s="166"/>
      <c r="B46" s="36" t="s">
        <v>3</v>
      </c>
      <c r="C46" s="5">
        <v>13</v>
      </c>
      <c r="D46" s="5">
        <v>5</v>
      </c>
      <c r="E46" s="5">
        <v>3</v>
      </c>
      <c r="F46" s="5">
        <v>0</v>
      </c>
      <c r="G46" s="5">
        <v>12</v>
      </c>
      <c r="H46" s="5">
        <v>1</v>
      </c>
      <c r="I46" s="5">
        <v>1</v>
      </c>
      <c r="J46" s="5">
        <v>2</v>
      </c>
      <c r="K46" s="5">
        <v>6</v>
      </c>
      <c r="L46" s="5">
        <v>4</v>
      </c>
      <c r="M46" s="5">
        <v>2</v>
      </c>
      <c r="N46" s="45">
        <v>3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32" s="60" customFormat="1" ht="17.25" customHeight="1" x14ac:dyDescent="0.3">
      <c r="A47" s="166" t="s">
        <v>10</v>
      </c>
      <c r="B47" s="36" t="s">
        <v>2</v>
      </c>
      <c r="C47" s="5">
        <v>6</v>
      </c>
      <c r="D47" s="5">
        <v>32</v>
      </c>
      <c r="E47" s="5">
        <v>22</v>
      </c>
      <c r="F47" s="5">
        <v>42</v>
      </c>
      <c r="G47" s="5">
        <v>41</v>
      </c>
      <c r="H47" s="5">
        <v>31</v>
      </c>
      <c r="I47" s="5">
        <v>13</v>
      </c>
      <c r="J47" s="5">
        <v>9</v>
      </c>
      <c r="K47" s="5">
        <v>8</v>
      </c>
      <c r="L47" s="5">
        <v>15</v>
      </c>
      <c r="M47" s="5">
        <v>8</v>
      </c>
      <c r="N47" s="5">
        <v>23</v>
      </c>
      <c r="Z47" s="61"/>
    </row>
    <row r="48" spans="1:32" s="60" customFormat="1" x14ac:dyDescent="0.3">
      <c r="A48" s="166"/>
      <c r="B48" s="36" t="s">
        <v>3</v>
      </c>
      <c r="C48" s="5">
        <v>1</v>
      </c>
      <c r="D48" s="5">
        <v>3</v>
      </c>
      <c r="E48" s="5">
        <v>6</v>
      </c>
      <c r="F48" s="5">
        <v>5</v>
      </c>
      <c r="G48" s="5">
        <v>3</v>
      </c>
      <c r="H48" s="5">
        <v>5</v>
      </c>
      <c r="I48" s="5">
        <v>6</v>
      </c>
      <c r="J48" s="5">
        <v>3</v>
      </c>
      <c r="K48" s="5">
        <v>2</v>
      </c>
      <c r="L48" s="5">
        <v>3</v>
      </c>
      <c r="M48" s="5">
        <v>2</v>
      </c>
      <c r="N48" s="45">
        <v>2</v>
      </c>
    </row>
    <row r="49" spans="1:27" x14ac:dyDescent="0.3">
      <c r="A49" s="166" t="s">
        <v>11</v>
      </c>
      <c r="B49" s="36" t="s">
        <v>2</v>
      </c>
      <c r="C49" s="5">
        <v>2</v>
      </c>
      <c r="D49" s="5">
        <v>21</v>
      </c>
      <c r="E49" s="5">
        <v>18</v>
      </c>
      <c r="F49" s="5">
        <v>12</v>
      </c>
      <c r="G49" s="5">
        <v>22</v>
      </c>
      <c r="H49" s="5">
        <v>7</v>
      </c>
      <c r="I49" s="5">
        <v>8</v>
      </c>
      <c r="J49" s="5">
        <v>9</v>
      </c>
      <c r="K49" s="5">
        <v>22</v>
      </c>
      <c r="L49" s="5">
        <v>22</v>
      </c>
      <c r="M49" s="5">
        <v>5</v>
      </c>
      <c r="N49" s="5">
        <v>34</v>
      </c>
    </row>
    <row r="50" spans="1:27" x14ac:dyDescent="0.3">
      <c r="A50" s="166"/>
      <c r="B50" s="36" t="s">
        <v>3</v>
      </c>
      <c r="C50" s="5">
        <v>3</v>
      </c>
      <c r="D50" s="5">
        <v>4</v>
      </c>
      <c r="E50" s="5">
        <v>4</v>
      </c>
      <c r="F50" s="5">
        <v>4</v>
      </c>
      <c r="G50" s="5">
        <v>5</v>
      </c>
      <c r="H50" s="5">
        <v>2</v>
      </c>
      <c r="I50" s="5">
        <v>2</v>
      </c>
      <c r="J50" s="5">
        <v>1</v>
      </c>
      <c r="K50" s="5">
        <v>9</v>
      </c>
      <c r="L50" s="5">
        <v>2</v>
      </c>
      <c r="M50" s="5">
        <v>1</v>
      </c>
      <c r="N50" s="45">
        <v>1</v>
      </c>
    </row>
    <row r="52" spans="1:27" x14ac:dyDescent="0.3">
      <c r="A52" s="55"/>
      <c r="B52" s="56"/>
      <c r="C52" s="56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6"/>
    </row>
    <row r="53" spans="1:27" ht="17.25" thickBot="1" x14ac:dyDescent="0.35">
      <c r="A53" s="1"/>
    </row>
    <row r="54" spans="1:27" x14ac:dyDescent="0.3">
      <c r="A54" s="129" t="s">
        <v>12</v>
      </c>
      <c r="B54" s="138" t="s">
        <v>73</v>
      </c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9"/>
    </row>
    <row r="55" spans="1:27" x14ac:dyDescent="0.3">
      <c r="A55" s="130"/>
      <c r="B55" s="136" t="s">
        <v>80</v>
      </c>
      <c r="C55" s="136"/>
      <c r="D55" s="136" t="s">
        <v>66</v>
      </c>
      <c r="E55" s="136"/>
      <c r="F55" s="136" t="s">
        <v>67</v>
      </c>
      <c r="G55" s="136"/>
      <c r="H55" s="136" t="s">
        <v>81</v>
      </c>
      <c r="I55" s="136"/>
      <c r="J55" s="136" t="s">
        <v>82</v>
      </c>
      <c r="K55" s="136"/>
      <c r="L55" s="136" t="s">
        <v>42</v>
      </c>
      <c r="M55" s="140"/>
    </row>
    <row r="56" spans="1:27" ht="17.25" thickBot="1" x14ac:dyDescent="0.35">
      <c r="A56" s="34" t="s">
        <v>141</v>
      </c>
      <c r="B56" s="35" t="s">
        <v>2</v>
      </c>
      <c r="C56" s="35" t="s">
        <v>3</v>
      </c>
      <c r="D56" s="35" t="s">
        <v>2</v>
      </c>
      <c r="E56" s="35" t="s">
        <v>3</v>
      </c>
      <c r="F56" s="35" t="s">
        <v>2</v>
      </c>
      <c r="G56" s="35" t="s">
        <v>3</v>
      </c>
      <c r="H56" s="35" t="s">
        <v>2</v>
      </c>
      <c r="I56" s="35" t="s">
        <v>3</v>
      </c>
      <c r="J56" s="35" t="s">
        <v>2</v>
      </c>
      <c r="K56" s="35" t="s">
        <v>3</v>
      </c>
      <c r="L56" s="35" t="s">
        <v>2</v>
      </c>
      <c r="M56" s="11" t="s">
        <v>3</v>
      </c>
    </row>
    <row r="57" spans="1:27" x14ac:dyDescent="0.3">
      <c r="A57" s="63" t="s">
        <v>8</v>
      </c>
      <c r="B57" s="8">
        <v>11</v>
      </c>
      <c r="C57" s="8">
        <v>7</v>
      </c>
      <c r="D57" s="8">
        <v>21</v>
      </c>
      <c r="E57" s="8">
        <v>6</v>
      </c>
      <c r="F57" s="8">
        <v>22</v>
      </c>
      <c r="G57" s="8">
        <v>4</v>
      </c>
      <c r="H57" s="8">
        <v>9</v>
      </c>
      <c r="I57" s="8">
        <v>1</v>
      </c>
      <c r="J57" s="8">
        <v>8</v>
      </c>
      <c r="K57" s="8">
        <v>2</v>
      </c>
      <c r="L57" s="8">
        <v>24</v>
      </c>
      <c r="M57" s="8">
        <v>6</v>
      </c>
    </row>
    <row r="58" spans="1:27" x14ac:dyDescent="0.3">
      <c r="A58" s="62" t="s">
        <v>10</v>
      </c>
      <c r="B58" s="5">
        <v>23</v>
      </c>
      <c r="C58" s="5">
        <v>5</v>
      </c>
      <c r="D58" s="5">
        <v>9</v>
      </c>
      <c r="E58" s="5">
        <v>2</v>
      </c>
      <c r="F58" s="5">
        <v>7</v>
      </c>
      <c r="G58" s="5">
        <v>2</v>
      </c>
      <c r="H58" s="5">
        <v>8</v>
      </c>
      <c r="I58" s="5">
        <v>1</v>
      </c>
      <c r="J58" s="5">
        <v>9</v>
      </c>
      <c r="K58" s="5">
        <v>3</v>
      </c>
      <c r="L58" s="5">
        <v>8</v>
      </c>
      <c r="M58" s="5">
        <v>2</v>
      </c>
    </row>
    <row r="59" spans="1:27" x14ac:dyDescent="0.3">
      <c r="A59" s="62" t="s">
        <v>11</v>
      </c>
      <c r="B59" s="5">
        <v>9</v>
      </c>
      <c r="C59" s="5">
        <v>1</v>
      </c>
      <c r="D59" s="5">
        <v>7</v>
      </c>
      <c r="E59" s="5">
        <v>2</v>
      </c>
      <c r="F59" s="5">
        <v>7</v>
      </c>
      <c r="G59" s="5">
        <v>2</v>
      </c>
      <c r="H59" s="5">
        <v>7</v>
      </c>
      <c r="I59" s="5">
        <v>2</v>
      </c>
      <c r="J59" s="5">
        <v>9</v>
      </c>
      <c r="K59" s="5">
        <v>1</v>
      </c>
      <c r="L59" s="5">
        <v>22</v>
      </c>
      <c r="M59" s="5">
        <v>9</v>
      </c>
    </row>
    <row r="60" spans="1:27" x14ac:dyDescent="0.3">
      <c r="A60" s="55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spans="1:27" x14ac:dyDescent="0.3">
      <c r="A61" s="1"/>
    </row>
    <row r="62" spans="1:27" ht="17.25" thickBot="1" x14ac:dyDescent="0.35">
      <c r="A62" s="1"/>
    </row>
    <row r="63" spans="1:27" x14ac:dyDescent="0.3">
      <c r="A63" s="129" t="s">
        <v>12</v>
      </c>
      <c r="B63" s="143" t="s">
        <v>75</v>
      </c>
      <c r="C63" s="144"/>
      <c r="D63" s="144"/>
      <c r="E63" s="144"/>
      <c r="F63" s="144"/>
      <c r="G63" s="144"/>
      <c r="H63" s="144"/>
      <c r="I63" s="144"/>
      <c r="J63" s="144"/>
      <c r="K63" s="145"/>
    </row>
    <row r="64" spans="1:27" x14ac:dyDescent="0.3">
      <c r="A64" s="157"/>
      <c r="B64" s="136" t="s">
        <v>69</v>
      </c>
      <c r="C64" s="136"/>
      <c r="D64" s="136" t="s">
        <v>70</v>
      </c>
      <c r="E64" s="136"/>
      <c r="F64" s="136" t="s">
        <v>71</v>
      </c>
      <c r="G64" s="136"/>
      <c r="H64" s="136" t="s">
        <v>84</v>
      </c>
      <c r="I64" s="136"/>
      <c r="J64" s="136" t="s">
        <v>42</v>
      </c>
      <c r="K64" s="140"/>
    </row>
    <row r="65" spans="1:11" ht="17.25" thickBot="1" x14ac:dyDescent="0.35">
      <c r="A65" s="34" t="s">
        <v>141</v>
      </c>
      <c r="B65" s="35" t="s">
        <v>2</v>
      </c>
      <c r="C65" s="35" t="s">
        <v>3</v>
      </c>
      <c r="D65" s="35" t="s">
        <v>2</v>
      </c>
      <c r="E65" s="35" t="s">
        <v>3</v>
      </c>
      <c r="F65" s="35" t="s">
        <v>2</v>
      </c>
      <c r="G65" s="35" t="s">
        <v>3</v>
      </c>
      <c r="H65" s="35" t="s">
        <v>2</v>
      </c>
      <c r="I65" s="35" t="s">
        <v>3</v>
      </c>
      <c r="J65" s="35" t="s">
        <v>2</v>
      </c>
      <c r="K65" s="11" t="s">
        <v>3</v>
      </c>
    </row>
    <row r="66" spans="1:11" x14ac:dyDescent="0.3">
      <c r="A66" s="63" t="s">
        <v>8</v>
      </c>
      <c r="B66" s="8">
        <v>12</v>
      </c>
      <c r="C66" s="8">
        <v>3</v>
      </c>
      <c r="D66" s="8">
        <v>3</v>
      </c>
      <c r="E66" s="8">
        <v>0</v>
      </c>
      <c r="F66" s="8">
        <v>30</v>
      </c>
      <c r="G66" s="8">
        <v>12</v>
      </c>
      <c r="H66" s="8">
        <v>5</v>
      </c>
      <c r="I66" s="8">
        <v>1</v>
      </c>
      <c r="J66" s="8">
        <v>5</v>
      </c>
      <c r="K66" s="8">
        <v>1</v>
      </c>
    </row>
    <row r="67" spans="1:11" x14ac:dyDescent="0.3">
      <c r="A67" s="62" t="s">
        <v>10</v>
      </c>
      <c r="B67" s="5">
        <v>23</v>
      </c>
      <c r="C67" s="5">
        <v>6</v>
      </c>
      <c r="D67" s="5">
        <v>42</v>
      </c>
      <c r="E67" s="5">
        <v>5</v>
      </c>
      <c r="F67" s="5">
        <v>41</v>
      </c>
      <c r="G67" s="5">
        <v>3</v>
      </c>
      <c r="H67" s="5">
        <v>31</v>
      </c>
      <c r="I67" s="5">
        <v>5</v>
      </c>
      <c r="J67" s="5">
        <v>13</v>
      </c>
      <c r="K67" s="5">
        <v>6</v>
      </c>
    </row>
    <row r="68" spans="1:11" x14ac:dyDescent="0.3">
      <c r="A68" s="62" t="s">
        <v>11</v>
      </c>
      <c r="B68" s="5">
        <v>22</v>
      </c>
      <c r="C68" s="5">
        <v>4</v>
      </c>
      <c r="D68" s="5">
        <v>12</v>
      </c>
      <c r="E68" s="5">
        <v>4</v>
      </c>
      <c r="F68" s="5">
        <v>22</v>
      </c>
      <c r="G68" s="5">
        <v>5</v>
      </c>
      <c r="H68" s="5">
        <v>7</v>
      </c>
      <c r="I68" s="5">
        <v>2</v>
      </c>
      <c r="J68" s="5">
        <v>8</v>
      </c>
      <c r="K68" s="5">
        <v>2</v>
      </c>
    </row>
    <row r="69" spans="1:11" x14ac:dyDescent="0.3">
      <c r="A69" s="1"/>
    </row>
    <row r="70" spans="1:11" x14ac:dyDescent="0.3">
      <c r="A70" s="1"/>
    </row>
    <row r="71" spans="1:11" x14ac:dyDescent="0.3">
      <c r="A71" s="15"/>
      <c r="B71" s="64"/>
    </row>
    <row r="72" spans="1:11" x14ac:dyDescent="0.3">
      <c r="A72" s="21"/>
      <c r="B72" s="16"/>
    </row>
    <row r="73" spans="1:11" x14ac:dyDescent="0.3">
      <c r="A73" s="1"/>
    </row>
    <row r="74" spans="1:11" x14ac:dyDescent="0.3">
      <c r="A74" s="1"/>
    </row>
  </sheetData>
  <mergeCells count="43">
    <mergeCell ref="A27:A28"/>
    <mergeCell ref="B32:B33"/>
    <mergeCell ref="B21:B22"/>
    <mergeCell ref="C21:L21"/>
    <mergeCell ref="F12:G12"/>
    <mergeCell ref="H12:I12"/>
    <mergeCell ref="J12:K12"/>
    <mergeCell ref="L12:M12"/>
    <mergeCell ref="B12:C12"/>
    <mergeCell ref="D12:E12"/>
    <mergeCell ref="C32:Q32"/>
    <mergeCell ref="A49:A50"/>
    <mergeCell ref="A63:A64"/>
    <mergeCell ref="B63:K63"/>
    <mergeCell ref="B64:C64"/>
    <mergeCell ref="D64:E64"/>
    <mergeCell ref="F64:G64"/>
    <mergeCell ref="H64:I64"/>
    <mergeCell ref="J64:K64"/>
    <mergeCell ref="A54:A55"/>
    <mergeCell ref="B54:M54"/>
    <mergeCell ref="B55:C55"/>
    <mergeCell ref="D55:E55"/>
    <mergeCell ref="F55:G55"/>
    <mergeCell ref="H55:I55"/>
    <mergeCell ref="J55:K55"/>
    <mergeCell ref="L55:M55"/>
    <mergeCell ref="A21:A22"/>
    <mergeCell ref="A32:A33"/>
    <mergeCell ref="A43:A44"/>
    <mergeCell ref="A47:A48"/>
    <mergeCell ref="E4:G4"/>
    <mergeCell ref="B4:B5"/>
    <mergeCell ref="C4:C5"/>
    <mergeCell ref="D4:D5"/>
    <mergeCell ref="C43:N43"/>
    <mergeCell ref="A45:A46"/>
    <mergeCell ref="A34:A35"/>
    <mergeCell ref="A36:A37"/>
    <mergeCell ref="A38:A39"/>
    <mergeCell ref="B43:B44"/>
    <mergeCell ref="A23:A24"/>
    <mergeCell ref="A25:A2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8"/>
  <sheetViews>
    <sheetView topLeftCell="A46" workbookViewId="0">
      <selection activeCell="D77" sqref="D77"/>
    </sheetView>
  </sheetViews>
  <sheetFormatPr defaultRowHeight="16.5" x14ac:dyDescent="0.3"/>
  <cols>
    <col min="1" max="29" width="9" style="16"/>
  </cols>
  <sheetData>
    <row r="1" spans="1:31" ht="17.25" x14ac:dyDescent="0.3">
      <c r="A1" s="66" t="s">
        <v>152</v>
      </c>
      <c r="B1" s="28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31" x14ac:dyDescent="0.3">
      <c r="A2" s="3"/>
      <c r="B2" s="39"/>
      <c r="C2" s="39"/>
      <c r="D2" s="39"/>
      <c r="E2" s="39"/>
      <c r="F2" s="39"/>
      <c r="G2" s="39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31" ht="17.25" thickBot="1" x14ac:dyDescent="0.35">
      <c r="A3" s="28" t="s">
        <v>0</v>
      </c>
      <c r="B3" s="1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31" x14ac:dyDescent="0.3">
      <c r="A4" s="40" t="s">
        <v>12</v>
      </c>
      <c r="B4" s="134" t="s">
        <v>1</v>
      </c>
      <c r="C4" s="134" t="s">
        <v>2</v>
      </c>
      <c r="D4" s="153" t="s">
        <v>3</v>
      </c>
      <c r="E4" s="150" t="s">
        <v>4</v>
      </c>
      <c r="F4" s="151"/>
      <c r="G4" s="152"/>
      <c r="H4" s="64"/>
      <c r="I4"/>
      <c r="J4"/>
      <c r="K4"/>
      <c r="L4"/>
      <c r="M4"/>
      <c r="N4"/>
      <c r="O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31" ht="17.25" thickBot="1" x14ac:dyDescent="0.35">
      <c r="A5" s="65"/>
      <c r="B5" s="135"/>
      <c r="C5" s="135"/>
      <c r="D5" s="154"/>
      <c r="E5" s="24" t="s">
        <v>5</v>
      </c>
      <c r="F5" s="25" t="s">
        <v>6</v>
      </c>
      <c r="G5" s="26" t="s">
        <v>7</v>
      </c>
      <c r="H5" s="64"/>
      <c r="I5"/>
      <c r="J5"/>
      <c r="K5"/>
      <c r="L5"/>
      <c r="M5"/>
      <c r="N5"/>
      <c r="O5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31" x14ac:dyDescent="0.3">
      <c r="A6" s="63" t="s">
        <v>8</v>
      </c>
      <c r="B6" s="8">
        <f>C6+D6</f>
        <v>42</v>
      </c>
      <c r="C6" s="8">
        <v>30</v>
      </c>
      <c r="D6" s="8">
        <f>E6+F6+G6</f>
        <v>12</v>
      </c>
      <c r="E6" s="8">
        <v>2</v>
      </c>
      <c r="F6" s="8">
        <v>4</v>
      </c>
      <c r="G6" s="8">
        <v>6</v>
      </c>
      <c r="H6" s="64"/>
      <c r="I6"/>
      <c r="J6"/>
      <c r="K6"/>
      <c r="L6"/>
      <c r="M6"/>
      <c r="N6"/>
      <c r="O6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31" x14ac:dyDescent="0.3">
      <c r="A7" s="62" t="s">
        <v>10</v>
      </c>
      <c r="B7" s="8">
        <f t="shared" ref="B7:B8" si="0">C7+D7</f>
        <v>56</v>
      </c>
      <c r="C7" s="5">
        <v>44</v>
      </c>
      <c r="D7" s="8">
        <f t="shared" ref="D7:D8" si="1">E7+F7+G7</f>
        <v>12</v>
      </c>
      <c r="E7" s="5">
        <v>8</v>
      </c>
      <c r="F7" s="5">
        <v>3</v>
      </c>
      <c r="G7" s="5">
        <v>1</v>
      </c>
      <c r="I7"/>
      <c r="J7"/>
      <c r="K7"/>
      <c r="L7"/>
      <c r="M7"/>
      <c r="N7"/>
      <c r="O7"/>
      <c r="AD7" s="16"/>
      <c r="AE7" s="16"/>
    </row>
    <row r="8" spans="1:31" x14ac:dyDescent="0.3">
      <c r="A8" s="62" t="s">
        <v>11</v>
      </c>
      <c r="B8" s="8">
        <f t="shared" si="0"/>
        <v>69</v>
      </c>
      <c r="C8" s="5">
        <v>60</v>
      </c>
      <c r="D8" s="8">
        <f t="shared" si="1"/>
        <v>9</v>
      </c>
      <c r="E8" s="5">
        <v>6</v>
      </c>
      <c r="F8" s="5">
        <v>2</v>
      </c>
      <c r="G8" s="5">
        <v>1</v>
      </c>
      <c r="I8"/>
      <c r="J8"/>
      <c r="K8"/>
      <c r="L8"/>
      <c r="M8"/>
      <c r="N8"/>
      <c r="O8"/>
      <c r="AD8" s="16"/>
      <c r="AE8" s="16"/>
    </row>
    <row r="9" spans="1:31" x14ac:dyDescent="0.3">
      <c r="A9" s="55"/>
      <c r="B9" s="57"/>
      <c r="C9" s="57"/>
      <c r="D9" s="57"/>
      <c r="E9" s="57"/>
      <c r="F9" s="57"/>
      <c r="G9" s="57"/>
      <c r="I9"/>
      <c r="J9"/>
      <c r="K9"/>
      <c r="L9"/>
      <c r="M9"/>
      <c r="N9"/>
      <c r="O9"/>
      <c r="AD9" s="16"/>
      <c r="AE9" s="16"/>
    </row>
    <row r="10" spans="1:31" x14ac:dyDescent="0.3">
      <c r="A10" s="3"/>
      <c r="B10" s="3"/>
      <c r="C10" s="3"/>
      <c r="D10"/>
      <c r="E10" s="39"/>
      <c r="F10" s="39"/>
      <c r="G10" s="39"/>
      <c r="H10" s="39"/>
      <c r="I10" s="39"/>
      <c r="J10" s="39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31" ht="18" thickBot="1" x14ac:dyDescent="0.35">
      <c r="A11" s="22" t="s">
        <v>153</v>
      </c>
      <c r="B11" s="14"/>
      <c r="C11" s="14"/>
      <c r="D11"/>
      <c r="E11" s="39"/>
      <c r="F11" s="39"/>
      <c r="G11" s="39"/>
      <c r="H11" s="39"/>
      <c r="I11" s="39"/>
      <c r="J11" s="39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31" ht="43.5" customHeight="1" x14ac:dyDescent="0.3">
      <c r="A12" s="37" t="s">
        <v>12</v>
      </c>
      <c r="B12" s="134" t="s">
        <v>65</v>
      </c>
      <c r="C12" s="134"/>
      <c r="D12" s="137" t="s">
        <v>13</v>
      </c>
      <c r="E12" s="137"/>
      <c r="F12" s="137" t="s">
        <v>25</v>
      </c>
      <c r="G12" s="137"/>
      <c r="H12" s="137" t="s">
        <v>43</v>
      </c>
      <c r="I12" s="137"/>
      <c r="J12" s="141" t="s">
        <v>72</v>
      </c>
      <c r="K12" s="141"/>
      <c r="L12" s="141" t="s">
        <v>74</v>
      </c>
      <c r="M12" s="142"/>
      <c r="N12"/>
      <c r="O12" s="67"/>
      <c r="P12" s="67"/>
      <c r="Q12" s="67"/>
      <c r="R12" s="67"/>
      <c r="S12" s="67"/>
      <c r="T12" s="67"/>
      <c r="U12" s="68"/>
      <c r="V12" s="68"/>
      <c r="W12" s="68"/>
      <c r="X12" s="68"/>
      <c r="Y12"/>
      <c r="Z12"/>
      <c r="AA12"/>
      <c r="AB12"/>
      <c r="AC12"/>
    </row>
    <row r="13" spans="1:31" ht="16.5" customHeight="1" thickBot="1" x14ac:dyDescent="0.35">
      <c r="A13" s="34" t="s">
        <v>141</v>
      </c>
      <c r="B13" s="35" t="s">
        <v>2</v>
      </c>
      <c r="C13" s="35" t="s">
        <v>3</v>
      </c>
      <c r="D13" s="35" t="s">
        <v>2</v>
      </c>
      <c r="E13" s="35" t="s">
        <v>3</v>
      </c>
      <c r="F13" s="35" t="s">
        <v>2</v>
      </c>
      <c r="G13" s="35" t="s">
        <v>3</v>
      </c>
      <c r="H13" s="35" t="s">
        <v>2</v>
      </c>
      <c r="I13" s="35" t="s">
        <v>3</v>
      </c>
      <c r="J13" s="35" t="s">
        <v>2</v>
      </c>
      <c r="K13" s="35" t="s">
        <v>3</v>
      </c>
      <c r="L13" s="35" t="s">
        <v>2</v>
      </c>
      <c r="M13" s="11" t="s">
        <v>3</v>
      </c>
      <c r="N13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/>
      <c r="Z13"/>
      <c r="AA13"/>
      <c r="AB13"/>
      <c r="AC13"/>
    </row>
    <row r="14" spans="1:31" x14ac:dyDescent="0.3">
      <c r="A14" s="63" t="s">
        <v>8</v>
      </c>
      <c r="B14" s="49">
        <v>30</v>
      </c>
      <c r="C14" s="49">
        <f>SUM(E14+G14+I14+K14+M14)</f>
        <v>11</v>
      </c>
      <c r="D14" s="49">
        <v>7</v>
      </c>
      <c r="E14" s="49">
        <v>5</v>
      </c>
      <c r="F14" s="49">
        <v>8</v>
      </c>
      <c r="G14" s="49">
        <v>1</v>
      </c>
      <c r="H14" s="49">
        <v>9</v>
      </c>
      <c r="I14" s="49">
        <v>2</v>
      </c>
      <c r="J14" s="49">
        <v>6</v>
      </c>
      <c r="K14" s="49">
        <v>2</v>
      </c>
      <c r="L14" s="49">
        <v>4</v>
      </c>
      <c r="M14" s="49">
        <v>1</v>
      </c>
      <c r="N14"/>
      <c r="Y14"/>
      <c r="Z14"/>
      <c r="AA14"/>
      <c r="AB14"/>
      <c r="AC14"/>
    </row>
    <row r="15" spans="1:31" x14ac:dyDescent="0.3">
      <c r="A15" s="62" t="s">
        <v>10</v>
      </c>
      <c r="B15" s="49">
        <f t="shared" ref="B15:C16" si="2">SUM(D15+F15+H15+J15+L15)</f>
        <v>33</v>
      </c>
      <c r="C15" s="49">
        <f t="shared" si="2"/>
        <v>5</v>
      </c>
      <c r="D15" s="49">
        <v>9</v>
      </c>
      <c r="E15" s="49">
        <v>1</v>
      </c>
      <c r="F15" s="49">
        <v>6</v>
      </c>
      <c r="G15" s="49">
        <v>2</v>
      </c>
      <c r="H15" s="49">
        <v>8</v>
      </c>
      <c r="I15" s="49">
        <v>2</v>
      </c>
      <c r="J15" s="49">
        <v>6</v>
      </c>
      <c r="K15" s="49">
        <v>0</v>
      </c>
      <c r="L15" s="49">
        <v>4</v>
      </c>
      <c r="M15" s="49">
        <v>0</v>
      </c>
      <c r="N15"/>
      <c r="Y15"/>
      <c r="Z15"/>
      <c r="AA15"/>
      <c r="AB15"/>
      <c r="AC15"/>
    </row>
    <row r="16" spans="1:31" x14ac:dyDescent="0.3">
      <c r="A16" s="62" t="s">
        <v>11</v>
      </c>
      <c r="B16" s="49">
        <f t="shared" si="2"/>
        <v>32</v>
      </c>
      <c r="C16" s="49">
        <f t="shared" si="2"/>
        <v>5</v>
      </c>
      <c r="D16" s="49">
        <v>3</v>
      </c>
      <c r="E16" s="49">
        <v>0</v>
      </c>
      <c r="F16" s="49">
        <v>5</v>
      </c>
      <c r="G16" s="49">
        <v>1</v>
      </c>
      <c r="H16" s="49">
        <v>9</v>
      </c>
      <c r="I16" s="49">
        <v>2</v>
      </c>
      <c r="J16" s="49">
        <v>9</v>
      </c>
      <c r="K16" s="49">
        <v>1</v>
      </c>
      <c r="L16" s="49">
        <v>6</v>
      </c>
      <c r="M16" s="49">
        <v>1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32" x14ac:dyDescent="0.3">
      <c r="A17" s="62"/>
      <c r="B17" s="45"/>
      <c r="C17" s="45"/>
      <c r="D17" s="45"/>
      <c r="E17" s="48"/>
      <c r="F17" s="45"/>
      <c r="G17" s="45"/>
      <c r="H17" s="45"/>
      <c r="I17" s="45"/>
      <c r="J17" s="45"/>
      <c r="K17" s="48"/>
      <c r="L17" s="48"/>
      <c r="M17" s="48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32" x14ac:dyDescent="0.3">
      <c r="A18" s="3"/>
      <c r="B18" s="3"/>
      <c r="C18" s="3"/>
      <c r="D18" s="39"/>
      <c r="E18" s="39"/>
      <c r="F18" s="39"/>
      <c r="G18" s="39"/>
      <c r="H18" s="39"/>
      <c r="I18" s="39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32" x14ac:dyDescent="0.3">
      <c r="A19" s="3"/>
      <c r="B19" s="39"/>
      <c r="C19" s="39"/>
      <c r="D19" s="39"/>
      <c r="E19" s="39"/>
      <c r="F19" s="39"/>
      <c r="G19" s="3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32" ht="17.25" thickBot="1" x14ac:dyDescent="0.35">
      <c r="A20" s="22" t="s">
        <v>68</v>
      </c>
      <c r="B20" s="12"/>
      <c r="C20" s="12"/>
      <c r="D20" s="39"/>
      <c r="E20" s="39"/>
      <c r="F20" s="39"/>
      <c r="G20" s="39"/>
      <c r="H20"/>
      <c r="I20"/>
      <c r="J20"/>
      <c r="K20"/>
      <c r="L20"/>
      <c r="M20"/>
      <c r="N20"/>
      <c r="O20" s="15"/>
      <c r="P20" s="15"/>
      <c r="Q20" s="15"/>
      <c r="R20" s="15"/>
      <c r="S20" s="15"/>
      <c r="T20" s="15"/>
      <c r="U20" s="15"/>
      <c r="X20"/>
      <c r="Y20"/>
      <c r="Z20"/>
      <c r="AA20"/>
      <c r="AB20"/>
      <c r="AC20"/>
    </row>
    <row r="21" spans="1:32" x14ac:dyDescent="0.3">
      <c r="A21" s="155" t="s">
        <v>154</v>
      </c>
      <c r="B21" s="158" t="s">
        <v>12</v>
      </c>
      <c r="C21" s="138" t="s">
        <v>13</v>
      </c>
      <c r="D21" s="138"/>
      <c r="E21" s="138"/>
      <c r="F21" s="138"/>
      <c r="G21" s="138"/>
      <c r="H21" s="138"/>
      <c r="I21" s="138"/>
      <c r="J21" s="138"/>
      <c r="K21" s="138"/>
      <c r="L21" s="139"/>
      <c r="M21" s="15"/>
      <c r="N21" s="15"/>
      <c r="O21" s="15"/>
      <c r="P21" s="15"/>
      <c r="R21" s="15"/>
      <c r="T21" s="15"/>
      <c r="V21" s="15"/>
      <c r="W21" s="64"/>
      <c r="X21" s="64"/>
      <c r="Y21"/>
      <c r="Z21"/>
      <c r="AA21"/>
      <c r="AB21"/>
      <c r="AC21"/>
    </row>
    <row r="22" spans="1:32" ht="17.25" thickBot="1" x14ac:dyDescent="0.35">
      <c r="A22" s="156"/>
      <c r="B22" s="167"/>
      <c r="C22" s="82" t="s">
        <v>14</v>
      </c>
      <c r="D22" s="82" t="s">
        <v>15</v>
      </c>
      <c r="E22" s="82" t="s">
        <v>76</v>
      </c>
      <c r="F22" s="82" t="s">
        <v>77</v>
      </c>
      <c r="G22" s="82" t="s">
        <v>78</v>
      </c>
      <c r="H22" s="82" t="s">
        <v>79</v>
      </c>
      <c r="I22" s="82" t="s">
        <v>16</v>
      </c>
      <c r="J22" s="82" t="s">
        <v>18</v>
      </c>
      <c r="K22" s="82" t="s">
        <v>17</v>
      </c>
      <c r="L22" s="83" t="s">
        <v>21</v>
      </c>
      <c r="N22" s="15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32" x14ac:dyDescent="0.3">
      <c r="A23" s="165" t="s">
        <v>8</v>
      </c>
      <c r="B23" s="29" t="s">
        <v>2</v>
      </c>
      <c r="C23" s="8">
        <v>5</v>
      </c>
      <c r="D23" s="8">
        <v>2</v>
      </c>
      <c r="E23" s="8">
        <v>6</v>
      </c>
      <c r="F23" s="8">
        <v>2</v>
      </c>
      <c r="G23" s="8">
        <v>7</v>
      </c>
      <c r="H23" s="8">
        <v>1</v>
      </c>
      <c r="I23" s="8">
        <v>5</v>
      </c>
      <c r="J23" s="8">
        <v>1</v>
      </c>
      <c r="K23" s="8">
        <v>4</v>
      </c>
      <c r="L23" s="8">
        <v>1</v>
      </c>
      <c r="M23"/>
      <c r="N23"/>
      <c r="O23"/>
      <c r="P23" s="64"/>
      <c r="Q23" s="64"/>
      <c r="R23" s="64"/>
      <c r="S23" s="64"/>
      <c r="T23" s="64"/>
      <c r="U23" s="64"/>
      <c r="V23" s="64"/>
      <c r="Y23"/>
      <c r="Z23"/>
      <c r="AA23"/>
      <c r="AB23"/>
      <c r="AC23"/>
    </row>
    <row r="24" spans="1:32" x14ac:dyDescent="0.3">
      <c r="A24" s="166"/>
      <c r="B24" s="36" t="s">
        <v>3</v>
      </c>
      <c r="C24" s="5">
        <v>1</v>
      </c>
      <c r="D24" s="5">
        <v>3</v>
      </c>
      <c r="E24" s="5">
        <v>1</v>
      </c>
      <c r="F24" s="5">
        <v>6</v>
      </c>
      <c r="G24" s="5">
        <v>1</v>
      </c>
      <c r="H24" s="5">
        <v>1</v>
      </c>
      <c r="I24" s="5">
        <v>4</v>
      </c>
      <c r="J24" s="5">
        <v>1</v>
      </c>
      <c r="K24" s="5">
        <v>2</v>
      </c>
      <c r="L24" s="5">
        <v>5</v>
      </c>
      <c r="O24" s="64"/>
      <c r="P24" s="64"/>
      <c r="Q24" s="64"/>
      <c r="R24" s="64"/>
      <c r="S24" s="64"/>
      <c r="T24" s="64"/>
      <c r="U24" s="64"/>
      <c r="V24" s="64"/>
      <c r="Y24"/>
      <c r="Z24"/>
      <c r="AA24"/>
      <c r="AB24"/>
      <c r="AC24"/>
    </row>
    <row r="25" spans="1:32" x14ac:dyDescent="0.3">
      <c r="A25" s="166" t="s">
        <v>10</v>
      </c>
      <c r="B25" s="36" t="s">
        <v>2</v>
      </c>
      <c r="C25" s="5">
        <v>7</v>
      </c>
      <c r="D25" s="5">
        <v>7</v>
      </c>
      <c r="E25" s="5">
        <v>8</v>
      </c>
      <c r="F25" s="5">
        <v>7</v>
      </c>
      <c r="G25" s="5">
        <v>6</v>
      </c>
      <c r="H25" s="5">
        <v>4</v>
      </c>
      <c r="I25" s="5">
        <v>7</v>
      </c>
      <c r="J25" s="5">
        <v>8</v>
      </c>
      <c r="K25" s="5">
        <v>6</v>
      </c>
      <c r="L25" s="5">
        <v>6</v>
      </c>
      <c r="M25" s="64"/>
      <c r="N25" s="64"/>
      <c r="O25" s="64"/>
      <c r="Y25"/>
      <c r="Z25"/>
      <c r="AA25"/>
      <c r="AB25"/>
      <c r="AC25"/>
    </row>
    <row r="26" spans="1:32" x14ac:dyDescent="0.3">
      <c r="A26" s="166"/>
      <c r="B26" s="36" t="s">
        <v>3</v>
      </c>
      <c r="C26" s="5">
        <v>2</v>
      </c>
      <c r="D26" s="5">
        <v>1</v>
      </c>
      <c r="E26" s="5">
        <v>2</v>
      </c>
      <c r="F26" s="5">
        <v>0</v>
      </c>
      <c r="G26" s="5">
        <v>2</v>
      </c>
      <c r="H26" s="5">
        <v>2</v>
      </c>
      <c r="I26" s="5">
        <v>2</v>
      </c>
      <c r="J26" s="5">
        <v>1</v>
      </c>
      <c r="K26" s="5">
        <v>2</v>
      </c>
      <c r="L26" s="5">
        <v>1</v>
      </c>
      <c r="Y26"/>
      <c r="Z26"/>
      <c r="AA26"/>
      <c r="AB26"/>
      <c r="AC26"/>
    </row>
    <row r="27" spans="1:32" x14ac:dyDescent="0.3">
      <c r="A27" s="166" t="s">
        <v>11</v>
      </c>
      <c r="B27" s="36" t="s">
        <v>2</v>
      </c>
      <c r="C27" s="5">
        <v>5</v>
      </c>
      <c r="D27" s="5">
        <v>2</v>
      </c>
      <c r="E27" s="5">
        <v>8</v>
      </c>
      <c r="F27" s="5">
        <v>7</v>
      </c>
      <c r="G27" s="5">
        <v>9</v>
      </c>
      <c r="H27" s="5">
        <v>7</v>
      </c>
      <c r="I27" s="5">
        <v>7</v>
      </c>
      <c r="J27" s="5">
        <v>7</v>
      </c>
      <c r="K27" s="5">
        <v>9</v>
      </c>
      <c r="L27" s="5">
        <v>5</v>
      </c>
      <c r="Y27"/>
      <c r="Z27"/>
      <c r="AA27"/>
      <c r="AB27"/>
      <c r="AC27"/>
    </row>
    <row r="28" spans="1:32" x14ac:dyDescent="0.3">
      <c r="A28" s="166"/>
      <c r="B28" s="36" t="s">
        <v>3</v>
      </c>
      <c r="C28" s="5">
        <v>2</v>
      </c>
      <c r="D28" s="5">
        <v>2</v>
      </c>
      <c r="E28" s="5">
        <v>2</v>
      </c>
      <c r="F28" s="5">
        <v>2</v>
      </c>
      <c r="G28" s="5">
        <v>1</v>
      </c>
      <c r="H28" s="5">
        <v>2</v>
      </c>
      <c r="I28" s="5">
        <v>2</v>
      </c>
      <c r="J28" s="5">
        <v>2</v>
      </c>
      <c r="K28" s="5">
        <v>1</v>
      </c>
      <c r="L28" s="5">
        <v>1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32" x14ac:dyDescent="0.3">
      <c r="A29"/>
      <c r="B29" s="55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64"/>
      <c r="N29" s="64"/>
      <c r="O29" s="64"/>
      <c r="P29" s="64"/>
      <c r="Q29" s="64"/>
      <c r="R29" s="64"/>
      <c r="S29" s="64"/>
      <c r="T29" s="64"/>
      <c r="U29" s="64"/>
      <c r="V29" s="64"/>
      <c r="Y29"/>
      <c r="Z29"/>
      <c r="AA29"/>
      <c r="AB29"/>
      <c r="AC29"/>
    </row>
    <row r="30" spans="1:32" x14ac:dyDescent="0.3">
      <c r="A30" s="55"/>
      <c r="B30" s="56"/>
      <c r="C30" s="56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/>
      <c r="Y30"/>
      <c r="Z30"/>
      <c r="AA30"/>
      <c r="AB30"/>
      <c r="AC30"/>
    </row>
    <row r="31" spans="1:32" ht="17.25" thickBot="1" x14ac:dyDescent="0.35">
      <c r="A31" s="10"/>
      <c r="B31" s="39"/>
      <c r="C31" s="39"/>
      <c r="D31" s="39"/>
      <c r="E31" s="39"/>
      <c r="F31" s="39"/>
      <c r="G31" s="39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32" x14ac:dyDescent="0.3">
      <c r="A32" s="155" t="s">
        <v>154</v>
      </c>
      <c r="B32" s="158" t="s">
        <v>12</v>
      </c>
      <c r="C32" s="143" t="s">
        <v>25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ht="17.25" thickBot="1" x14ac:dyDescent="0.35">
      <c r="A33" s="156"/>
      <c r="B33" s="167"/>
      <c r="C33" s="35" t="s">
        <v>26</v>
      </c>
      <c r="D33" s="35" t="s">
        <v>29</v>
      </c>
      <c r="E33" s="35" t="s">
        <v>30</v>
      </c>
      <c r="F33" s="35" t="s">
        <v>31</v>
      </c>
      <c r="G33" s="35" t="s">
        <v>32</v>
      </c>
      <c r="H33" s="35" t="s">
        <v>33</v>
      </c>
      <c r="I33" s="35" t="s">
        <v>34</v>
      </c>
      <c r="J33" s="35" t="s">
        <v>35</v>
      </c>
      <c r="K33" s="35" t="s">
        <v>36</v>
      </c>
      <c r="L33" s="35" t="s">
        <v>37</v>
      </c>
      <c r="M33" s="35" t="s">
        <v>38</v>
      </c>
      <c r="N33" s="35" t="s">
        <v>39</v>
      </c>
      <c r="O33" s="35" t="s">
        <v>40</v>
      </c>
      <c r="P33" s="35" t="s">
        <v>41</v>
      </c>
      <c r="Q33" s="11" t="s">
        <v>42</v>
      </c>
      <c r="AD33" s="16"/>
      <c r="AE33" s="16"/>
      <c r="AF33" s="16"/>
    </row>
    <row r="34" spans="1:32" x14ac:dyDescent="0.3">
      <c r="A34" s="165" t="s">
        <v>8</v>
      </c>
      <c r="B34" s="29" t="s">
        <v>2</v>
      </c>
      <c r="C34" s="8">
        <v>13</v>
      </c>
      <c r="D34" s="8">
        <v>5</v>
      </c>
      <c r="E34" s="8">
        <v>12</v>
      </c>
      <c r="F34" s="8">
        <v>3</v>
      </c>
      <c r="G34" s="8">
        <v>30</v>
      </c>
      <c r="H34" s="8">
        <v>5</v>
      </c>
      <c r="I34" s="8">
        <v>5</v>
      </c>
      <c r="J34" s="8">
        <v>30</v>
      </c>
      <c r="K34" s="38">
        <v>12</v>
      </c>
      <c r="L34" s="38">
        <v>24</v>
      </c>
      <c r="M34" s="38">
        <v>21</v>
      </c>
      <c r="N34" s="38">
        <v>5</v>
      </c>
      <c r="O34" s="38">
        <v>25</v>
      </c>
      <c r="P34" s="38">
        <v>5</v>
      </c>
      <c r="Q34" s="38">
        <v>1</v>
      </c>
      <c r="R34"/>
      <c r="S34" s="64"/>
      <c r="T34"/>
      <c r="U34"/>
      <c r="V34"/>
      <c r="W34"/>
      <c r="X34"/>
      <c r="Y34"/>
      <c r="Z34"/>
      <c r="AA34"/>
      <c r="AB34"/>
      <c r="AC34"/>
    </row>
    <row r="35" spans="1:32" x14ac:dyDescent="0.3">
      <c r="A35" s="166"/>
      <c r="B35" s="36" t="s">
        <v>3</v>
      </c>
      <c r="C35" s="5">
        <v>16</v>
      </c>
      <c r="D35" s="5">
        <v>2</v>
      </c>
      <c r="E35" s="5">
        <v>3</v>
      </c>
      <c r="F35" s="5">
        <v>0</v>
      </c>
      <c r="G35" s="5">
        <v>12</v>
      </c>
      <c r="H35" s="5">
        <v>1</v>
      </c>
      <c r="I35" s="5">
        <v>1</v>
      </c>
      <c r="J35" s="19">
        <v>2</v>
      </c>
      <c r="K35" s="19">
        <v>4</v>
      </c>
      <c r="L35" s="19">
        <v>6</v>
      </c>
      <c r="M35" s="19">
        <v>4</v>
      </c>
      <c r="N35" s="19">
        <v>2</v>
      </c>
      <c r="O35" s="19">
        <v>3</v>
      </c>
      <c r="P35" s="19">
        <v>0</v>
      </c>
      <c r="Q35" s="19">
        <v>0</v>
      </c>
      <c r="R35"/>
      <c r="S35"/>
      <c r="T35"/>
      <c r="U35"/>
      <c r="V35"/>
      <c r="W35"/>
      <c r="X35"/>
      <c r="Y35"/>
      <c r="Z35"/>
      <c r="AA35"/>
      <c r="AB35"/>
      <c r="AC35"/>
    </row>
    <row r="36" spans="1:32" x14ac:dyDescent="0.3">
      <c r="A36" s="166" t="s">
        <v>10</v>
      </c>
      <c r="B36" s="36" t="s">
        <v>2</v>
      </c>
      <c r="C36" s="5">
        <v>23</v>
      </c>
      <c r="D36" s="5">
        <v>32</v>
      </c>
      <c r="E36" s="5">
        <v>23</v>
      </c>
      <c r="F36" s="5">
        <v>42</v>
      </c>
      <c r="G36" s="5">
        <v>41</v>
      </c>
      <c r="H36" s="5">
        <v>31</v>
      </c>
      <c r="I36" s="5">
        <v>13</v>
      </c>
      <c r="J36" s="5">
        <v>21</v>
      </c>
      <c r="K36" s="19">
        <v>22</v>
      </c>
      <c r="L36" s="19">
        <v>8</v>
      </c>
      <c r="M36" s="19">
        <v>21</v>
      </c>
      <c r="N36" s="19">
        <v>8</v>
      </c>
      <c r="O36" s="19">
        <v>23</v>
      </c>
      <c r="P36" s="19">
        <v>12</v>
      </c>
      <c r="Q36" s="19">
        <v>4</v>
      </c>
      <c r="R36"/>
      <c r="S36"/>
      <c r="T36"/>
      <c r="U36"/>
      <c r="V36"/>
      <c r="W36"/>
      <c r="X36"/>
      <c r="Y36"/>
      <c r="Z36"/>
      <c r="AA36"/>
      <c r="AB36"/>
      <c r="AC36"/>
    </row>
    <row r="37" spans="1:32" x14ac:dyDescent="0.3">
      <c r="A37" s="166"/>
      <c r="B37" s="36" t="s">
        <v>3</v>
      </c>
      <c r="C37" s="5">
        <v>1</v>
      </c>
      <c r="D37" s="5">
        <v>3</v>
      </c>
      <c r="E37" s="5">
        <v>6</v>
      </c>
      <c r="F37" s="5">
        <v>5</v>
      </c>
      <c r="G37" s="5">
        <v>3</v>
      </c>
      <c r="H37" s="5">
        <v>5</v>
      </c>
      <c r="I37" s="5">
        <v>6</v>
      </c>
      <c r="J37" s="19">
        <v>3</v>
      </c>
      <c r="K37" s="19">
        <v>6</v>
      </c>
      <c r="L37" s="19">
        <v>2</v>
      </c>
      <c r="M37" s="19">
        <v>3</v>
      </c>
      <c r="N37" s="19">
        <v>2</v>
      </c>
      <c r="O37" s="19">
        <v>3</v>
      </c>
      <c r="P37" s="19">
        <v>3</v>
      </c>
      <c r="Q37" s="19">
        <v>1</v>
      </c>
      <c r="R37"/>
      <c r="S37"/>
      <c r="T37"/>
      <c r="U37"/>
      <c r="V37"/>
      <c r="W37"/>
      <c r="X37"/>
      <c r="Y37"/>
      <c r="Z37"/>
      <c r="AA37"/>
      <c r="AB37"/>
      <c r="AC37"/>
    </row>
    <row r="38" spans="1:32" x14ac:dyDescent="0.3">
      <c r="A38" s="166" t="s">
        <v>11</v>
      </c>
      <c r="B38" s="36" t="s">
        <v>2</v>
      </c>
      <c r="C38" s="5">
        <v>12</v>
      </c>
      <c r="D38" s="5">
        <v>21</v>
      </c>
      <c r="E38" s="5">
        <v>22</v>
      </c>
      <c r="F38" s="5">
        <v>12</v>
      </c>
      <c r="G38" s="5">
        <v>22</v>
      </c>
      <c r="H38" s="5">
        <v>7</v>
      </c>
      <c r="I38" s="5">
        <v>8</v>
      </c>
      <c r="J38" s="5">
        <v>9</v>
      </c>
      <c r="K38" s="19">
        <v>5</v>
      </c>
      <c r="L38" s="19">
        <v>22</v>
      </c>
      <c r="M38" s="19">
        <v>22</v>
      </c>
      <c r="N38" s="19">
        <v>5</v>
      </c>
      <c r="O38" s="19">
        <v>34</v>
      </c>
      <c r="P38" s="19">
        <v>3</v>
      </c>
      <c r="Q38" s="19">
        <v>0</v>
      </c>
      <c r="R38"/>
      <c r="S38"/>
      <c r="T38"/>
      <c r="U38"/>
      <c r="V38"/>
      <c r="W38"/>
      <c r="X38"/>
      <c r="Y38"/>
      <c r="Z38"/>
      <c r="AA38"/>
      <c r="AB38"/>
      <c r="AC38"/>
    </row>
    <row r="39" spans="1:32" x14ac:dyDescent="0.3">
      <c r="A39" s="166"/>
      <c r="B39" s="36" t="s">
        <v>3</v>
      </c>
      <c r="C39" s="5">
        <v>3</v>
      </c>
      <c r="D39" s="5">
        <v>4</v>
      </c>
      <c r="E39" s="5">
        <v>4</v>
      </c>
      <c r="F39" s="5">
        <v>4</v>
      </c>
      <c r="G39" s="5">
        <v>5</v>
      </c>
      <c r="H39" s="5">
        <v>2</v>
      </c>
      <c r="I39" s="5">
        <v>2</v>
      </c>
      <c r="J39" s="19">
        <v>1</v>
      </c>
      <c r="K39" s="19">
        <v>2</v>
      </c>
      <c r="L39" s="19">
        <v>9</v>
      </c>
      <c r="M39" s="19">
        <v>2</v>
      </c>
      <c r="N39" s="19">
        <v>1</v>
      </c>
      <c r="O39" s="19">
        <v>7</v>
      </c>
      <c r="P39" s="19">
        <v>1</v>
      </c>
      <c r="Q39" s="19">
        <v>0</v>
      </c>
      <c r="R39"/>
      <c r="S39"/>
      <c r="T39"/>
      <c r="U39"/>
      <c r="V39"/>
      <c r="W39"/>
      <c r="X39"/>
      <c r="Y39"/>
      <c r="Z39"/>
      <c r="AA39"/>
      <c r="AB39"/>
      <c r="AC39"/>
    </row>
    <row r="40" spans="1:32" x14ac:dyDescent="0.3">
      <c r="A40" s="1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32" x14ac:dyDescent="0.3">
      <c r="A41" s="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1:32" ht="17.25" thickBot="1" x14ac:dyDescent="0.35">
      <c r="A42" s="10"/>
      <c r="B42"/>
      <c r="C42" s="39"/>
      <c r="D42" s="39"/>
      <c r="E42" s="39"/>
      <c r="F42" s="39"/>
      <c r="G42" s="39"/>
      <c r="H42" s="39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1:32" x14ac:dyDescent="0.3">
      <c r="A43" s="155" t="s">
        <v>154</v>
      </c>
      <c r="B43" s="158" t="s">
        <v>12</v>
      </c>
      <c r="C43" s="143" t="s">
        <v>43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/>
      <c r="AB43"/>
      <c r="AC43"/>
    </row>
    <row r="44" spans="1:32" ht="17.25" thickBot="1" x14ac:dyDescent="0.35">
      <c r="A44" s="156"/>
      <c r="B44" s="167"/>
      <c r="C44" s="82" t="s">
        <v>44</v>
      </c>
      <c r="D44" s="82" t="s">
        <v>45</v>
      </c>
      <c r="E44" s="82" t="s">
        <v>46</v>
      </c>
      <c r="F44" s="82" t="s">
        <v>47</v>
      </c>
      <c r="G44" s="82" t="s">
        <v>48</v>
      </c>
      <c r="H44" s="82" t="s">
        <v>49</v>
      </c>
      <c r="I44" s="82" t="s">
        <v>50</v>
      </c>
      <c r="J44" s="82" t="s">
        <v>51</v>
      </c>
      <c r="K44" s="82" t="s">
        <v>52</v>
      </c>
      <c r="L44" s="82" t="s">
        <v>55</v>
      </c>
      <c r="M44" s="82" t="s">
        <v>53</v>
      </c>
      <c r="N44" s="83" t="s">
        <v>54</v>
      </c>
      <c r="P44" s="15"/>
      <c r="R44" s="15"/>
      <c r="T44" s="15"/>
      <c r="V44" s="15"/>
      <c r="X44" s="15"/>
      <c r="Z44" s="15"/>
      <c r="AA44"/>
      <c r="AB44"/>
      <c r="AC44"/>
    </row>
    <row r="45" spans="1:32" s="60" customFormat="1" x14ac:dyDescent="0.3">
      <c r="A45" s="165" t="s">
        <v>8</v>
      </c>
      <c r="B45" s="29" t="s">
        <v>2</v>
      </c>
      <c r="C45" s="8">
        <v>9</v>
      </c>
      <c r="D45" s="8">
        <v>2</v>
      </c>
      <c r="E45" s="8">
        <v>12</v>
      </c>
      <c r="F45" s="8">
        <v>3</v>
      </c>
      <c r="G45" s="8">
        <v>30</v>
      </c>
      <c r="H45" s="8">
        <v>5</v>
      </c>
      <c r="I45" s="8">
        <v>5</v>
      </c>
      <c r="J45" s="8">
        <v>8</v>
      </c>
      <c r="K45" s="8">
        <v>24</v>
      </c>
      <c r="L45" s="8">
        <v>18</v>
      </c>
      <c r="M45" s="8">
        <v>5</v>
      </c>
      <c r="N45" s="8">
        <v>25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32" s="60" customFormat="1" x14ac:dyDescent="0.3">
      <c r="A46" s="166"/>
      <c r="B46" s="36" t="s">
        <v>3</v>
      </c>
      <c r="C46" s="5">
        <v>13</v>
      </c>
      <c r="D46" s="5">
        <v>5</v>
      </c>
      <c r="E46" s="5">
        <v>3</v>
      </c>
      <c r="F46" s="5">
        <v>0</v>
      </c>
      <c r="G46" s="5">
        <v>12</v>
      </c>
      <c r="H46" s="5">
        <v>1</v>
      </c>
      <c r="I46" s="5">
        <v>1</v>
      </c>
      <c r="J46" s="5">
        <v>2</v>
      </c>
      <c r="K46" s="5">
        <v>6</v>
      </c>
      <c r="L46" s="5">
        <v>4</v>
      </c>
      <c r="M46" s="5">
        <v>2</v>
      </c>
      <c r="N46" s="45">
        <v>3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32" s="60" customFormat="1" ht="17.25" customHeight="1" x14ac:dyDescent="0.3">
      <c r="A47" s="166" t="s">
        <v>10</v>
      </c>
      <c r="B47" s="36" t="s">
        <v>2</v>
      </c>
      <c r="C47" s="5">
        <v>6</v>
      </c>
      <c r="D47" s="5">
        <v>32</v>
      </c>
      <c r="E47" s="5">
        <v>22</v>
      </c>
      <c r="F47" s="5">
        <v>42</v>
      </c>
      <c r="G47" s="5">
        <v>41</v>
      </c>
      <c r="H47" s="5">
        <v>31</v>
      </c>
      <c r="I47" s="5">
        <v>13</v>
      </c>
      <c r="J47" s="5">
        <v>9</v>
      </c>
      <c r="K47" s="5">
        <v>8</v>
      </c>
      <c r="L47" s="5">
        <v>15</v>
      </c>
      <c r="M47" s="5">
        <v>8</v>
      </c>
      <c r="N47" s="5">
        <v>23</v>
      </c>
      <c r="Z47" s="61"/>
    </row>
    <row r="48" spans="1:32" s="60" customFormat="1" x14ac:dyDescent="0.3">
      <c r="A48" s="166"/>
      <c r="B48" s="36" t="s">
        <v>3</v>
      </c>
      <c r="C48" s="5">
        <v>1</v>
      </c>
      <c r="D48" s="5">
        <v>3</v>
      </c>
      <c r="E48" s="5">
        <v>6</v>
      </c>
      <c r="F48" s="5">
        <v>5</v>
      </c>
      <c r="G48" s="5">
        <v>3</v>
      </c>
      <c r="H48" s="5">
        <v>5</v>
      </c>
      <c r="I48" s="5">
        <v>6</v>
      </c>
      <c r="J48" s="5">
        <v>3</v>
      </c>
      <c r="K48" s="5">
        <v>2</v>
      </c>
      <c r="L48" s="5">
        <v>3</v>
      </c>
      <c r="M48" s="5">
        <v>2</v>
      </c>
      <c r="N48" s="45">
        <v>2</v>
      </c>
    </row>
    <row r="49" spans="1:29" x14ac:dyDescent="0.3">
      <c r="A49" s="166" t="s">
        <v>11</v>
      </c>
      <c r="B49" s="36" t="s">
        <v>2</v>
      </c>
      <c r="C49" s="5">
        <v>2</v>
      </c>
      <c r="D49" s="5">
        <v>21</v>
      </c>
      <c r="E49" s="5">
        <v>18</v>
      </c>
      <c r="F49" s="5">
        <v>12</v>
      </c>
      <c r="G49" s="5">
        <v>22</v>
      </c>
      <c r="H49" s="5">
        <v>7</v>
      </c>
      <c r="I49" s="5">
        <v>8</v>
      </c>
      <c r="J49" s="5">
        <v>9</v>
      </c>
      <c r="K49" s="5">
        <v>22</v>
      </c>
      <c r="L49" s="5">
        <v>22</v>
      </c>
      <c r="M49" s="5">
        <v>5</v>
      </c>
      <c r="N49" s="5">
        <v>34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1:29" x14ac:dyDescent="0.3">
      <c r="A50" s="166"/>
      <c r="B50" s="36" t="s">
        <v>3</v>
      </c>
      <c r="C50" s="5">
        <v>3</v>
      </c>
      <c r="D50" s="5">
        <v>4</v>
      </c>
      <c r="E50" s="5">
        <v>4</v>
      </c>
      <c r="F50" s="5">
        <v>4</v>
      </c>
      <c r="G50" s="5">
        <v>5</v>
      </c>
      <c r="H50" s="5">
        <v>2</v>
      </c>
      <c r="I50" s="5">
        <v>2</v>
      </c>
      <c r="J50" s="5">
        <v>1</v>
      </c>
      <c r="K50" s="5">
        <v>9</v>
      </c>
      <c r="L50" s="5">
        <v>2</v>
      </c>
      <c r="M50" s="5">
        <v>1</v>
      </c>
      <c r="N50" s="45">
        <v>1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1:29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1:29" x14ac:dyDescent="0.3">
      <c r="A52" s="55"/>
      <c r="B52" s="56"/>
      <c r="C52" s="56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6"/>
      <c r="AB52"/>
      <c r="AC52"/>
    </row>
    <row r="53" spans="1:29" ht="17.25" thickBot="1" x14ac:dyDescent="0.35">
      <c r="A53" s="1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3">
      <c r="A54" s="129" t="s">
        <v>12</v>
      </c>
      <c r="B54" s="138" t="s">
        <v>73</v>
      </c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9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x14ac:dyDescent="0.3">
      <c r="A55" s="130"/>
      <c r="B55" s="136" t="s">
        <v>80</v>
      </c>
      <c r="C55" s="136"/>
      <c r="D55" s="136" t="s">
        <v>66</v>
      </c>
      <c r="E55" s="136"/>
      <c r="F55" s="136" t="s">
        <v>67</v>
      </c>
      <c r="G55" s="136"/>
      <c r="H55" s="136" t="s">
        <v>81</v>
      </c>
      <c r="I55" s="136"/>
      <c r="J55" s="136" t="s">
        <v>82</v>
      </c>
      <c r="K55" s="136"/>
      <c r="L55" s="136" t="s">
        <v>42</v>
      </c>
      <c r="M55" s="140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ht="17.25" thickBot="1" x14ac:dyDescent="0.35">
      <c r="A56" s="34" t="s">
        <v>141</v>
      </c>
      <c r="B56" s="35" t="s">
        <v>2</v>
      </c>
      <c r="C56" s="35" t="s">
        <v>3</v>
      </c>
      <c r="D56" s="35" t="s">
        <v>2</v>
      </c>
      <c r="E56" s="35" t="s">
        <v>3</v>
      </c>
      <c r="F56" s="35" t="s">
        <v>2</v>
      </c>
      <c r="G56" s="35" t="s">
        <v>3</v>
      </c>
      <c r="H56" s="35" t="s">
        <v>2</v>
      </c>
      <c r="I56" s="35" t="s">
        <v>3</v>
      </c>
      <c r="J56" s="35" t="s">
        <v>2</v>
      </c>
      <c r="K56" s="35" t="s">
        <v>3</v>
      </c>
      <c r="L56" s="35" t="s">
        <v>2</v>
      </c>
      <c r="M56" s="11" t="s">
        <v>3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1:29" x14ac:dyDescent="0.3">
      <c r="A57" s="63" t="s">
        <v>8</v>
      </c>
      <c r="B57" s="8">
        <v>11</v>
      </c>
      <c r="C57" s="8">
        <v>7</v>
      </c>
      <c r="D57" s="8">
        <v>21</v>
      </c>
      <c r="E57" s="8">
        <v>6</v>
      </c>
      <c r="F57" s="8">
        <v>22</v>
      </c>
      <c r="G57" s="8">
        <v>4</v>
      </c>
      <c r="H57" s="8">
        <v>9</v>
      </c>
      <c r="I57" s="8">
        <v>1</v>
      </c>
      <c r="J57" s="8">
        <v>8</v>
      </c>
      <c r="K57" s="8">
        <v>2</v>
      </c>
      <c r="L57" s="8">
        <v>24</v>
      </c>
      <c r="M57" s="8">
        <v>6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1:29" x14ac:dyDescent="0.3">
      <c r="A58" s="62" t="s">
        <v>10</v>
      </c>
      <c r="B58" s="5">
        <v>23</v>
      </c>
      <c r="C58" s="5">
        <v>5</v>
      </c>
      <c r="D58" s="5">
        <v>9</v>
      </c>
      <c r="E58" s="5">
        <v>2</v>
      </c>
      <c r="F58" s="5">
        <v>7</v>
      </c>
      <c r="G58" s="5">
        <v>2</v>
      </c>
      <c r="H58" s="5">
        <v>8</v>
      </c>
      <c r="I58" s="5">
        <v>1</v>
      </c>
      <c r="J58" s="5">
        <v>9</v>
      </c>
      <c r="K58" s="5">
        <v>3</v>
      </c>
      <c r="L58" s="5">
        <v>8</v>
      </c>
      <c r="M58" s="5">
        <v>2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1:29" x14ac:dyDescent="0.3">
      <c r="A59" s="62" t="s">
        <v>11</v>
      </c>
      <c r="B59" s="5">
        <v>9</v>
      </c>
      <c r="C59" s="5">
        <v>1</v>
      </c>
      <c r="D59" s="5">
        <v>7</v>
      </c>
      <c r="E59" s="5">
        <v>2</v>
      </c>
      <c r="F59" s="5">
        <v>7</v>
      </c>
      <c r="G59" s="5">
        <v>2</v>
      </c>
      <c r="H59" s="5">
        <v>7</v>
      </c>
      <c r="I59" s="5">
        <v>2</v>
      </c>
      <c r="J59" s="5">
        <v>9</v>
      </c>
      <c r="K59" s="5">
        <v>1</v>
      </c>
      <c r="L59" s="5">
        <v>22</v>
      </c>
      <c r="M59" s="5">
        <v>9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1:29" x14ac:dyDescent="0.3">
      <c r="A60" s="55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1:29" x14ac:dyDescent="0.3">
      <c r="A61" s="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1:29" ht="17.25" thickBot="1" x14ac:dyDescent="0.35">
      <c r="A62" s="1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1:29" x14ac:dyDescent="0.3">
      <c r="A63" s="129" t="s">
        <v>12</v>
      </c>
      <c r="B63" s="143" t="s">
        <v>75</v>
      </c>
      <c r="C63" s="144"/>
      <c r="D63" s="144"/>
      <c r="E63" s="144"/>
      <c r="F63" s="144"/>
      <c r="G63" s="144"/>
      <c r="H63" s="144"/>
      <c r="I63" s="144"/>
      <c r="J63" s="144"/>
      <c r="K63" s="145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x14ac:dyDescent="0.3">
      <c r="A64" s="157"/>
      <c r="B64" s="136" t="s">
        <v>69</v>
      </c>
      <c r="C64" s="136"/>
      <c r="D64" s="136" t="s">
        <v>70</v>
      </c>
      <c r="E64" s="136"/>
      <c r="F64" s="136" t="s">
        <v>71</v>
      </c>
      <c r="G64" s="136"/>
      <c r="H64" s="136" t="s">
        <v>84</v>
      </c>
      <c r="I64" s="136"/>
      <c r="J64" s="136" t="s">
        <v>42</v>
      </c>
      <c r="K64" s="140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1:29" ht="17.25" thickBot="1" x14ac:dyDescent="0.35">
      <c r="A65" s="34" t="s">
        <v>141</v>
      </c>
      <c r="B65" s="35" t="s">
        <v>2</v>
      </c>
      <c r="C65" s="35" t="s">
        <v>3</v>
      </c>
      <c r="D65" s="35" t="s">
        <v>2</v>
      </c>
      <c r="E65" s="35" t="s">
        <v>3</v>
      </c>
      <c r="F65" s="35" t="s">
        <v>2</v>
      </c>
      <c r="G65" s="35" t="s">
        <v>3</v>
      </c>
      <c r="H65" s="35" t="s">
        <v>2</v>
      </c>
      <c r="I65" s="35" t="s">
        <v>3</v>
      </c>
      <c r="J65" s="35" t="s">
        <v>2</v>
      </c>
      <c r="K65" s="11" t="s">
        <v>3</v>
      </c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1:29" x14ac:dyDescent="0.3">
      <c r="A66" s="63" t="s">
        <v>8</v>
      </c>
      <c r="B66" s="8">
        <v>12</v>
      </c>
      <c r="C66" s="8">
        <v>3</v>
      </c>
      <c r="D66" s="8">
        <v>3</v>
      </c>
      <c r="E66" s="8">
        <v>0</v>
      </c>
      <c r="F66" s="8">
        <v>30</v>
      </c>
      <c r="G66" s="8">
        <v>12</v>
      </c>
      <c r="H66" s="8">
        <v>5</v>
      </c>
      <c r="I66" s="8">
        <v>1</v>
      </c>
      <c r="J66" s="8">
        <v>5</v>
      </c>
      <c r="K66" s="8">
        <v>1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1:29" x14ac:dyDescent="0.3">
      <c r="A67" s="62" t="s">
        <v>10</v>
      </c>
      <c r="B67" s="5">
        <v>23</v>
      </c>
      <c r="C67" s="5">
        <v>6</v>
      </c>
      <c r="D67" s="5">
        <v>42</v>
      </c>
      <c r="E67" s="5">
        <v>5</v>
      </c>
      <c r="F67" s="5">
        <v>41</v>
      </c>
      <c r="G67" s="5">
        <v>3</v>
      </c>
      <c r="H67" s="5">
        <v>31</v>
      </c>
      <c r="I67" s="5">
        <v>5</v>
      </c>
      <c r="J67" s="5">
        <v>13</v>
      </c>
      <c r="K67" s="5">
        <v>6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1:29" x14ac:dyDescent="0.3">
      <c r="A68" s="62" t="s">
        <v>11</v>
      </c>
      <c r="B68" s="5">
        <v>22</v>
      </c>
      <c r="C68" s="5">
        <v>4</v>
      </c>
      <c r="D68" s="5">
        <v>12</v>
      </c>
      <c r="E68" s="5">
        <v>4</v>
      </c>
      <c r="F68" s="5">
        <v>22</v>
      </c>
      <c r="G68" s="5">
        <v>5</v>
      </c>
      <c r="H68" s="5">
        <v>7</v>
      </c>
      <c r="I68" s="5">
        <v>2</v>
      </c>
      <c r="J68" s="5">
        <v>8</v>
      </c>
      <c r="K68" s="5">
        <v>2</v>
      </c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  <row r="69" spans="1:29" x14ac:dyDescent="0.3">
      <c r="A69" s="1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1:29" x14ac:dyDescent="0.3">
      <c r="A70" s="1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</row>
    <row r="71" spans="1:29" x14ac:dyDescent="0.3">
      <c r="A71" s="15"/>
      <c r="B71" s="64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  <row r="72" spans="1:29" x14ac:dyDescent="0.3">
      <c r="A72" s="21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</row>
    <row r="73" spans="1:29" x14ac:dyDescent="0.3">
      <c r="A73" s="1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29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29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29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29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29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</sheetData>
  <mergeCells count="43">
    <mergeCell ref="B4:B5"/>
    <mergeCell ref="C4:C5"/>
    <mergeCell ref="D4:D5"/>
    <mergeCell ref="E4:G4"/>
    <mergeCell ref="A54:A55"/>
    <mergeCell ref="A63:A64"/>
    <mergeCell ref="A45:A46"/>
    <mergeCell ref="A47:A48"/>
    <mergeCell ref="A49:A50"/>
    <mergeCell ref="A32:A33"/>
    <mergeCell ref="F12:G12"/>
    <mergeCell ref="H12:I12"/>
    <mergeCell ref="J12:K12"/>
    <mergeCell ref="L12:M12"/>
    <mergeCell ref="A23:A24"/>
    <mergeCell ref="B32:B33"/>
    <mergeCell ref="C32:Q32"/>
    <mergeCell ref="B12:C12"/>
    <mergeCell ref="D12:E12"/>
    <mergeCell ref="A21:A22"/>
    <mergeCell ref="B21:B22"/>
    <mergeCell ref="C21:L21"/>
    <mergeCell ref="A25:A26"/>
    <mergeCell ref="A27:A28"/>
    <mergeCell ref="A34:A35"/>
    <mergeCell ref="A36:A37"/>
    <mergeCell ref="A38:A39"/>
    <mergeCell ref="B43:B44"/>
    <mergeCell ref="C43:N43"/>
    <mergeCell ref="A43:A44"/>
    <mergeCell ref="B54:M54"/>
    <mergeCell ref="B55:C55"/>
    <mergeCell ref="D55:E55"/>
    <mergeCell ref="F55:G55"/>
    <mergeCell ref="H55:I55"/>
    <mergeCell ref="J55:K55"/>
    <mergeCell ref="L55:M55"/>
    <mergeCell ref="B63:K63"/>
    <mergeCell ref="B64:C64"/>
    <mergeCell ref="D64:E64"/>
    <mergeCell ref="F64:G64"/>
    <mergeCell ref="H64:I64"/>
    <mergeCell ref="J64:K64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일일업무보고서</vt:lpstr>
      <vt:lpstr>총괄</vt:lpstr>
      <vt:lpstr>대한산업보수</vt:lpstr>
      <vt:lpstr>동림기계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rodem4-pc1</cp:lastModifiedBy>
  <cp:lastPrinted>2019-04-14T08:33:37Z</cp:lastPrinted>
  <dcterms:created xsi:type="dcterms:W3CDTF">2019-04-14T04:41:59Z</dcterms:created>
  <dcterms:modified xsi:type="dcterms:W3CDTF">2019-04-15T10:27:10Z</dcterms:modified>
</cp:coreProperties>
</file>