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erzeropulos/Desktop/AbgabeKSMTeil2/Diss/RomanEconomy/Material/Amphorae/"/>
    </mc:Choice>
  </mc:AlternateContent>
  <xr:revisionPtr revIDLastSave="0" documentId="8_{D97B2745-75DF-404C-BF88-69BCDCECDB8C}" xr6:coauthVersionLast="47" xr6:coauthVersionMax="47" xr10:uidLastSave="{00000000-0000-0000-0000-000000000000}"/>
  <bookViews>
    <workbookView xWindow="33820" yWindow="400" windowWidth="28040" windowHeight="16940" activeTab="2" xr2:uid="{92D5352C-86AD-A44F-8D8F-ABC6A02ACF3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3" l="1"/>
  <c r="G3" i="3"/>
  <c r="H3" i="3"/>
  <c r="F4" i="3"/>
  <c r="G4" i="3"/>
  <c r="H4" i="3"/>
  <c r="F5" i="3"/>
  <c r="G5" i="3"/>
  <c r="H5" i="3"/>
  <c r="G2" i="3"/>
  <c r="H2" i="3"/>
  <c r="F2" i="3"/>
  <c r="C7" i="3"/>
  <c r="D7" i="3"/>
  <c r="B7" i="3"/>
  <c r="M21" i="2"/>
  <c r="J7" i="2"/>
  <c r="H7" i="2"/>
  <c r="K18" i="2"/>
  <c r="I18" i="2"/>
  <c r="G18" i="2"/>
  <c r="L13" i="1"/>
  <c r="J13" i="1"/>
  <c r="H13" i="1"/>
  <c r="K12" i="1"/>
  <c r="I12" i="1"/>
  <c r="G12" i="1"/>
  <c r="K14" i="2"/>
  <c r="I14" i="2"/>
  <c r="G14" i="2"/>
  <c r="K10" i="2"/>
  <c r="I10" i="2"/>
  <c r="G10" i="2"/>
  <c r="K11" i="1"/>
  <c r="I11" i="1"/>
  <c r="G11" i="1"/>
  <c r="K10" i="1"/>
  <c r="I10" i="1"/>
  <c r="G10" i="1"/>
  <c r="K7" i="1"/>
  <c r="I7" i="1"/>
  <c r="G7" i="1"/>
  <c r="K6" i="1"/>
  <c r="I6" i="1"/>
  <c r="G6" i="1"/>
  <c r="G5" i="1"/>
  <c r="K4" i="1"/>
  <c r="I4" i="1"/>
  <c r="G4" i="1"/>
</calcChain>
</file>

<file path=xl/sharedStrings.xml><?xml version="1.0" encoding="utf-8"?>
<sst xmlns="http://schemas.openxmlformats.org/spreadsheetml/2006/main" count="60" uniqueCount="17">
  <si>
    <t>Baetulo</t>
  </si>
  <si>
    <t>Depotoir 1</t>
  </si>
  <si>
    <t>Pascual 1</t>
  </si>
  <si>
    <t>Dr 2-4 Tarr</t>
  </si>
  <si>
    <t>Gaulois 4</t>
  </si>
  <si>
    <t>Dressel 20/7-11</t>
  </si>
  <si>
    <t>Depotoir 2</t>
  </si>
  <si>
    <t>1st c. BCE-1st CE</t>
  </si>
  <si>
    <t>1st c. BCE - 1st c. CE</t>
  </si>
  <si>
    <t>ABC</t>
  </si>
  <si>
    <t>A</t>
  </si>
  <si>
    <t>B</t>
  </si>
  <si>
    <t>C</t>
  </si>
  <si>
    <t>Tarraconensis</t>
  </si>
  <si>
    <t>Gallia</t>
  </si>
  <si>
    <t>Baetica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</si>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</sst>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General\%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0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Baetulo Amphorae Percentage A - 50 BCE-0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01-1A41-96F9-CB7A25CB39C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E01-1A41-96F9-CB7A25CB39C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E01-1A41-96F9-CB7A25CB39C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47-DD49-AB40-EDB74E4A803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847-DD49-AB40-EDB74E4A803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E01-1A41-96F9-CB7A25CB39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7-DD49-AB40-EDB74E4A803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47-DD49-AB40-EDB74E4A803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47-DD49-AB40-EDB74E4A803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E01-1A41-96F9-CB7A25CB39CB}"/>
              </c:ext>
            </c:extLst>
          </c:dPt>
          <c:dLbls>
            <c:dLbl>
              <c:idx val="0"/>
              <c:layout>
                <c:manualLayout>
                  <c:x val="-0.15303291706371097"/>
                  <c:y val="-0.2218378347867806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01-1A41-96F9-CB7A25CB39CB}"/>
                </c:ext>
              </c:extLst>
            </c:dLbl>
            <c:dLbl>
              <c:idx val="1"/>
              <c:layout>
                <c:manualLayout>
                  <c:x val="-6.0538308507614914E-2"/>
                  <c:y val="2.224000225778229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01-1A41-96F9-CB7A25CB39CB}"/>
                </c:ext>
              </c:extLst>
            </c:dLbl>
            <c:dLbl>
              <c:idx val="2"/>
              <c:layout>
                <c:manualLayout>
                  <c:x val="8.202517678920708E-2"/>
                  <c:y val="0.1237295741258149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01-1A41-96F9-CB7A25CB39CB}"/>
                </c:ext>
              </c:extLst>
            </c:dLbl>
            <c:dLbl>
              <c:idx val="3"/>
              <c:layout>
                <c:manualLayout>
                  <c:x val="-6.8489727000685383E-2"/>
                  <c:y val="1.915643609064995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47-DD49-AB40-EDB74E4A8031}"/>
                </c:ext>
              </c:extLst>
            </c:dLbl>
            <c:dLbl>
              <c:idx val="4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47-DD49-AB40-EDB74E4A8031}"/>
                </c:ext>
              </c:extLst>
            </c:dLbl>
            <c:dLbl>
              <c:idx val="5"/>
              <c:layout>
                <c:manualLayout>
                  <c:x val="-5.9817500747093282E-3"/>
                  <c:y val="-7.7109679471884193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E01-1A41-96F9-CB7A25CB39CB}"/>
                </c:ext>
              </c:extLst>
            </c:dLbl>
            <c:dLbl>
              <c:idx val="6"/>
              <c:layout>
                <c:manualLayout>
                  <c:x val="-1.1319679479606414E-3"/>
                  <c:y val="-1.70985445001193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47-DD49-AB40-EDB74E4A803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47-DD49-AB40-EDB74E4A803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47-DD49-AB40-EDB74E4A803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E01-1A41-96F9-CB7A25CB3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Sheet3!$A$2:$A$5</c:f>
              <c:strCache>
                <c:ptCount val="4"/>
                <c:pt idx="0">
                  <c:v>Tarraconensis</c:v>
                </c:pt>
                <c:pt idx="1">
                  <c:v>Gallia</c:v>
                </c:pt>
                <c:pt idx="2">
                  <c:v>Baetica</c:v>
                </c:pt>
                <c:pt idx="3">
                  <c:v>other</c:v>
                </c:pt>
              </c:strCache>
            </c:strRef>
          </c:cat>
          <c:val>
            <c:numRef>
              <c:f>Sheet3!$F$2:$F$5</c:f>
              <c:numCache>
                <c:formatCode>General\%</c:formatCode>
                <c:ptCount val="4"/>
                <c:pt idx="0">
                  <c:v>80.5</c:v>
                </c:pt>
                <c:pt idx="1">
                  <c:v>4</c:v>
                </c:pt>
                <c:pt idx="2">
                  <c:v>10</c:v>
                </c:pt>
                <c:pt idx="3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DD49-AB40-EDB74E4A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Baetulo Amphorae Percentage C - 51-100 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C33-154B-A1B6-B8835F9D371C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C33-154B-A1B6-B8835F9D371C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C33-154B-A1B6-B8835F9D371C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C33-154B-A1B6-B8835F9D371C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C33-154B-A1B6-B8835F9D371C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C33-154B-A1B6-B8835F9D371C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C33-154B-A1B6-B8835F9D371C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C33-154B-A1B6-B8835F9D371C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C33-154B-A1B6-B8835F9D371C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C33-154B-A1B6-B8835F9D371C}"/>
              </c:ext>
            </c:extLst>
          </c:dPt>
          <c:dLbls>
            <c:dLbl>
              <c:idx val="0"/>
              <c:layout>
                <c:manualLayout>
                  <c:x val="-0.15303291706371097"/>
                  <c:y val="-0.2218378347867806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C33-154B-A1B6-B8835F9D371C}"/>
                </c:ext>
              </c:extLst>
            </c:dLbl>
            <c:dLbl>
              <c:idx val="1"/>
              <c:layout>
                <c:manualLayout>
                  <c:x val="-6.0538308507614914E-2"/>
                  <c:y val="2.224000225778229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33-154B-A1B6-B8835F9D371C}"/>
                </c:ext>
              </c:extLst>
            </c:dLbl>
            <c:dLbl>
              <c:idx val="2"/>
              <c:layout>
                <c:manualLayout>
                  <c:x val="8.202517678920708E-2"/>
                  <c:y val="0.1237295741258149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C33-154B-A1B6-B8835F9D371C}"/>
                </c:ext>
              </c:extLst>
            </c:dLbl>
            <c:dLbl>
              <c:idx val="3"/>
              <c:layout>
                <c:manualLayout>
                  <c:x val="-6.8489727000685383E-2"/>
                  <c:y val="1.915643609064995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C33-154B-A1B6-B8835F9D371C}"/>
                </c:ext>
              </c:extLst>
            </c:dLbl>
            <c:dLbl>
              <c:idx val="4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C33-154B-A1B6-B8835F9D371C}"/>
                </c:ext>
              </c:extLst>
            </c:dLbl>
            <c:dLbl>
              <c:idx val="5"/>
              <c:layout>
                <c:manualLayout>
                  <c:x val="-5.9817500747093282E-3"/>
                  <c:y val="-7.7109679471884193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C33-154B-A1B6-B8835F9D371C}"/>
                </c:ext>
              </c:extLst>
            </c:dLbl>
            <c:dLbl>
              <c:idx val="6"/>
              <c:layout>
                <c:manualLayout>
                  <c:x val="-1.1319679479606414E-3"/>
                  <c:y val="-1.70985445001193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C33-154B-A1B6-B8835F9D371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C33-154B-A1B6-B8835F9D371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C33-154B-A1B6-B8835F9D371C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C33-154B-A1B6-B8835F9D37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Sheet3!$A$2:$A$5</c:f>
              <c:strCache>
                <c:ptCount val="4"/>
                <c:pt idx="0">
                  <c:v>Tarraconensis</c:v>
                </c:pt>
                <c:pt idx="1">
                  <c:v>Gallia</c:v>
                </c:pt>
                <c:pt idx="2">
                  <c:v>Baetica</c:v>
                </c:pt>
                <c:pt idx="3">
                  <c:v>other</c:v>
                </c:pt>
              </c:strCache>
            </c:strRef>
          </c:cat>
          <c:val>
            <c:numRef>
              <c:f>Sheet3!$F$2:$F$5</c:f>
              <c:numCache>
                <c:formatCode>General\%</c:formatCode>
                <c:ptCount val="4"/>
                <c:pt idx="0">
                  <c:v>80.5</c:v>
                </c:pt>
                <c:pt idx="1">
                  <c:v>4</c:v>
                </c:pt>
                <c:pt idx="2">
                  <c:v>10</c:v>
                </c:pt>
                <c:pt idx="3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C33-154B-A1B6-B8835F9D3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Baetulo Amphorae Percentage B - 1-50</a:t>
            </a:r>
            <a:r>
              <a:rPr lang="en-GB" baseline="0"/>
              <a:t> CE</a:t>
            </a: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02-6D44-9492-76E298CFCD99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02-6D44-9492-76E298CFCD99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402-6D44-9492-76E298CFCD99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402-6D44-9492-76E298CFCD99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402-6D44-9492-76E298CFCD99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402-6D44-9492-76E298CFCD99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402-6D44-9492-76E298CFCD99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402-6D44-9492-76E298CFCD99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402-6D44-9492-76E298CFCD99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402-6D44-9492-76E298CFCD99}"/>
              </c:ext>
            </c:extLst>
          </c:dPt>
          <c:dLbls>
            <c:dLbl>
              <c:idx val="0"/>
              <c:layout>
                <c:manualLayout>
                  <c:x val="-0.15303291706371097"/>
                  <c:y val="-0.2218378347867806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02-6D44-9492-76E298CFCD99}"/>
                </c:ext>
              </c:extLst>
            </c:dLbl>
            <c:dLbl>
              <c:idx val="1"/>
              <c:layout>
                <c:manualLayout>
                  <c:x val="-6.0538308507614914E-2"/>
                  <c:y val="2.224000225778229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402-6D44-9492-76E298CFCD99}"/>
                </c:ext>
              </c:extLst>
            </c:dLbl>
            <c:dLbl>
              <c:idx val="2"/>
              <c:layout>
                <c:manualLayout>
                  <c:x val="8.202517678920708E-2"/>
                  <c:y val="0.1237295741258149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402-6D44-9492-76E298CFCD99}"/>
                </c:ext>
              </c:extLst>
            </c:dLbl>
            <c:dLbl>
              <c:idx val="3"/>
              <c:layout>
                <c:manualLayout>
                  <c:x val="-6.8489727000685383E-2"/>
                  <c:y val="1.915643609064995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402-6D44-9492-76E298CFCD99}"/>
                </c:ext>
              </c:extLst>
            </c:dLbl>
            <c:dLbl>
              <c:idx val="4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402-6D44-9492-76E298CFCD99}"/>
                </c:ext>
              </c:extLst>
            </c:dLbl>
            <c:dLbl>
              <c:idx val="5"/>
              <c:layout>
                <c:manualLayout>
                  <c:x val="-5.9817500747093282E-3"/>
                  <c:y val="-7.7109679471884193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402-6D44-9492-76E298CFCD99}"/>
                </c:ext>
              </c:extLst>
            </c:dLbl>
            <c:dLbl>
              <c:idx val="6"/>
              <c:layout>
                <c:manualLayout>
                  <c:x val="-1.1319679479606414E-3"/>
                  <c:y val="-1.70985445001193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402-6D44-9492-76E298CFCD99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402-6D44-9492-76E298CFCD9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402-6D44-9492-76E298CFCD99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402-6D44-9492-76E298CFCD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Sheet3!$A$2:$A$5</c:f>
              <c:strCache>
                <c:ptCount val="4"/>
                <c:pt idx="0">
                  <c:v>Tarraconensis</c:v>
                </c:pt>
                <c:pt idx="1">
                  <c:v>Gallia</c:v>
                </c:pt>
                <c:pt idx="2">
                  <c:v>Baetica</c:v>
                </c:pt>
                <c:pt idx="3">
                  <c:v>other</c:v>
                </c:pt>
              </c:strCache>
            </c:strRef>
          </c:cat>
          <c:val>
            <c:numRef>
              <c:f>Sheet3!$F$2:$F$5</c:f>
              <c:numCache>
                <c:formatCode>General\%</c:formatCode>
                <c:ptCount val="4"/>
                <c:pt idx="0">
                  <c:v>80.5</c:v>
                </c:pt>
                <c:pt idx="1">
                  <c:v>4</c:v>
                </c:pt>
                <c:pt idx="2">
                  <c:v>10</c:v>
                </c:pt>
                <c:pt idx="3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402-6D44-9492-76E298CFC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chemeClr val="tx1"/>
                </a:solidFill>
                <a:latin typeface="Arial" panose="020B0604020202020204" pitchFamily="34" charset="0"/>
              </a:rPr>
              <a:t>Baetulo Amphorae per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Sheet3!$B$1:$D$1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Sheet3!$B$7:$D$7</c:f>
              <c:numCache>
                <c:formatCode>General</c:formatCode>
                <c:ptCount val="3"/>
                <c:pt idx="0">
                  <c:v>50</c:v>
                </c:pt>
                <c:pt idx="1">
                  <c:v>50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F-CD44-9B18-30ABF1B603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38355999"/>
        <c:axId val="388847151"/>
      </c:barChart>
      <c:catAx>
        <c:axId val="103835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88847151"/>
        <c:crosses val="autoZero"/>
        <c:auto val="1"/>
        <c:lblAlgn val="ctr"/>
        <c:lblOffset val="100"/>
        <c:noMultiLvlLbl val="0"/>
      </c:catAx>
      <c:valAx>
        <c:axId val="3888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3835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9</xdr:row>
      <xdr:rowOff>12700</xdr:rowOff>
    </xdr:from>
    <xdr:to>
      <xdr:col>7</xdr:col>
      <xdr:colOff>177800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0891C0-D108-BE05-46A3-921846AB9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292100</xdr:colOff>
      <xdr:row>26</xdr:row>
      <xdr:rowOff>165100</xdr:rowOff>
    </xdr:from>
    <xdr:to>
      <xdr:col>7</xdr:col>
      <xdr:colOff>139700</xdr:colOff>
      <xdr:row>44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206903-6226-0745-995E-017B825542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266700</xdr:colOff>
      <xdr:row>8</xdr:row>
      <xdr:rowOff>190500</xdr:rowOff>
    </xdr:from>
    <xdr:to>
      <xdr:col>14</xdr:col>
      <xdr:colOff>469900</xdr:colOff>
      <xdr:row>26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643455-20A3-924F-A08B-35175EC2A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749300</xdr:colOff>
      <xdr:row>27</xdr:row>
      <xdr:rowOff>88900</xdr:rowOff>
    </xdr:from>
    <xdr:to>
      <xdr:col>13</xdr:col>
      <xdr:colOff>368300</xdr:colOff>
      <xdr:row>40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5844BD-051B-6D8E-9DA6-CF006F4A7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C111-6E94-5648-92E5-E5DC1E8C7473}">
  <dimension ref="A1:L13"/>
  <sheetViews>
    <sheetView workbookViewId="0">
      <selection activeCell="A12" sqref="A12:XFD12"/>
    </sheetView>
  </sheetViews>
  <sheetFormatPr baseColWidth="10" defaultRowHeight="16" x14ac:dyDescent="0.2"/>
  <cols>
    <col min="3" max="3" width="14.33203125" style="3" customWidth="1"/>
    <col min="7" max="7" width="10.83203125" style="5"/>
    <col min="9" max="9" width="10.83203125" style="5"/>
    <col min="11" max="11" width="10.83203125" style="5"/>
  </cols>
  <sheetData>
    <row r="1" spans="1:12" x14ac:dyDescent="0.2">
      <c r="A1" t="s">
        <v>0</v>
      </c>
      <c r="G1" s="5" t="s">
        <v>10</v>
      </c>
      <c r="I1" s="5" t="s">
        <v>11</v>
      </c>
      <c r="K1" s="5" t="s">
        <v>12</v>
      </c>
    </row>
    <row r="2" spans="1:12" x14ac:dyDescent="0.2">
      <c r="G2" s="5" t="s">
        <v>9</v>
      </c>
      <c r="I2" s="5" t="s">
        <v>9</v>
      </c>
      <c r="K2" s="5" t="s">
        <v>9</v>
      </c>
    </row>
    <row r="3" spans="1:12" s="2" customFormat="1" x14ac:dyDescent="0.2">
      <c r="A3" s="2" t="s">
        <v>1</v>
      </c>
      <c r="C3" s="4"/>
      <c r="G3" s="6"/>
      <c r="I3" s="6"/>
      <c r="K3" s="6"/>
    </row>
    <row r="4" spans="1:12" ht="34" x14ac:dyDescent="0.2">
      <c r="A4" t="s">
        <v>2</v>
      </c>
      <c r="B4" s="1">
        <v>0.54</v>
      </c>
      <c r="C4" s="3" t="s">
        <v>7</v>
      </c>
      <c r="D4" t="s">
        <v>9</v>
      </c>
      <c r="E4">
        <v>3</v>
      </c>
      <c r="F4">
        <v>0.75</v>
      </c>
      <c r="G4" s="5">
        <f>(54/3)*0.75</f>
        <v>13.5</v>
      </c>
      <c r="I4" s="5">
        <f>(54/3)*0.75</f>
        <v>13.5</v>
      </c>
      <c r="K4" s="5">
        <f>(54/3)*0.75</f>
        <v>13.5</v>
      </c>
    </row>
    <row r="5" spans="1:12" ht="34" x14ac:dyDescent="0.2">
      <c r="A5" t="s">
        <v>3</v>
      </c>
      <c r="B5" s="1">
        <v>0.18</v>
      </c>
      <c r="C5" s="3" t="s">
        <v>7</v>
      </c>
      <c r="D5" t="s">
        <v>9</v>
      </c>
      <c r="E5">
        <v>3</v>
      </c>
      <c r="F5">
        <v>0.75</v>
      </c>
      <c r="G5" s="5">
        <f>(18/3)*0.75</f>
        <v>4.5</v>
      </c>
      <c r="I5" s="7">
        <v>4.5</v>
      </c>
      <c r="K5" s="7">
        <v>4.5</v>
      </c>
    </row>
    <row r="6" spans="1:12" ht="34" x14ac:dyDescent="0.2">
      <c r="A6" t="s">
        <v>4</v>
      </c>
      <c r="B6" s="1">
        <v>0.08</v>
      </c>
      <c r="C6" s="3" t="s">
        <v>7</v>
      </c>
      <c r="D6" t="s">
        <v>9</v>
      </c>
      <c r="E6">
        <v>3</v>
      </c>
      <c r="F6">
        <v>0.75</v>
      </c>
      <c r="G6" s="5">
        <f>(8/3)*0.75</f>
        <v>2</v>
      </c>
      <c r="I6" s="5">
        <f>(8/3)*0.75</f>
        <v>2</v>
      </c>
      <c r="K6" s="5">
        <f>(8/3)*0.75</f>
        <v>2</v>
      </c>
    </row>
    <row r="7" spans="1:12" ht="34" x14ac:dyDescent="0.2">
      <c r="A7" t="s">
        <v>5</v>
      </c>
      <c r="B7" s="1">
        <v>0.2</v>
      </c>
      <c r="C7" s="3" t="s">
        <v>7</v>
      </c>
      <c r="D7" t="s">
        <v>9</v>
      </c>
      <c r="E7">
        <v>3</v>
      </c>
      <c r="F7">
        <v>0.75</v>
      </c>
      <c r="G7" s="5">
        <f>(20/3)*0.75</f>
        <v>5</v>
      </c>
      <c r="I7" s="5">
        <f>(20/3)*0.75</f>
        <v>5</v>
      </c>
      <c r="K7" s="5">
        <f>(20/3)*0.75</f>
        <v>5</v>
      </c>
    </row>
    <row r="9" spans="1:12" s="2" customFormat="1" x14ac:dyDescent="0.2">
      <c r="A9" s="2" t="s">
        <v>6</v>
      </c>
      <c r="C9" s="4"/>
      <c r="G9" s="6"/>
      <c r="I9" s="6"/>
      <c r="K9" s="6"/>
    </row>
    <row r="10" spans="1:12" ht="34" x14ac:dyDescent="0.2">
      <c r="A10" t="s">
        <v>3</v>
      </c>
      <c r="B10" s="1">
        <v>0.74</v>
      </c>
      <c r="C10" s="3" t="s">
        <v>8</v>
      </c>
      <c r="D10" t="s">
        <v>9</v>
      </c>
      <c r="E10">
        <v>3</v>
      </c>
      <c r="F10">
        <v>0.75</v>
      </c>
      <c r="G10" s="5">
        <f>(74/3)*0.75</f>
        <v>18.5</v>
      </c>
      <c r="I10" s="5">
        <f>(74/3)*0.75</f>
        <v>18.5</v>
      </c>
      <c r="K10" s="5">
        <f>(74/3)*0.75</f>
        <v>18.5</v>
      </c>
    </row>
    <row r="11" spans="1:12" ht="34" x14ac:dyDescent="0.2">
      <c r="A11" t="s">
        <v>2</v>
      </c>
      <c r="B11" s="1">
        <v>0.15</v>
      </c>
      <c r="C11" s="3" t="s">
        <v>8</v>
      </c>
      <c r="D11" t="s">
        <v>9</v>
      </c>
      <c r="E11">
        <v>3</v>
      </c>
      <c r="F11">
        <v>0.75</v>
      </c>
      <c r="G11" s="5">
        <f>(15/3)*0.75</f>
        <v>3.75</v>
      </c>
      <c r="I11" s="5">
        <f>(15/3)*0.75</f>
        <v>3.75</v>
      </c>
      <c r="K11" s="5">
        <f>(15/3)*0.75</f>
        <v>3.75</v>
      </c>
    </row>
    <row r="12" spans="1:12" ht="34" x14ac:dyDescent="0.2">
      <c r="B12" s="1">
        <v>0.11</v>
      </c>
      <c r="C12" s="3" t="s">
        <v>8</v>
      </c>
      <c r="D12" t="s">
        <v>9</v>
      </c>
      <c r="E12">
        <v>3</v>
      </c>
      <c r="F12">
        <v>0.75</v>
      </c>
      <c r="G12" s="5">
        <f>(11/3)*0.75</f>
        <v>2.75</v>
      </c>
      <c r="I12" s="5">
        <f>(11/3)*0.75</f>
        <v>2.75</v>
      </c>
      <c r="K12" s="5">
        <f>(11/3)*0.75</f>
        <v>2.75</v>
      </c>
    </row>
    <row r="13" spans="1:12" x14ac:dyDescent="0.2">
      <c r="H13">
        <f>SUM(G4:G12)</f>
        <v>50</v>
      </c>
      <c r="J13">
        <f>SUM(I4:I12)</f>
        <v>50</v>
      </c>
      <c r="L13">
        <f>SUM(K4:K12)</f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CEF1-D163-6646-BB06-8606A1361978}">
  <dimension ref="A2:M21"/>
  <sheetViews>
    <sheetView workbookViewId="0">
      <selection activeCell="M22" sqref="M22"/>
    </sheetView>
  </sheetViews>
  <sheetFormatPr baseColWidth="10" defaultRowHeight="16" x14ac:dyDescent="0.2"/>
  <sheetData>
    <row r="2" spans="1:12" s="2" customFormat="1" x14ac:dyDescent="0.2">
      <c r="A2" s="2" t="s">
        <v>13</v>
      </c>
    </row>
    <row r="3" spans="1:12" ht="34" x14ac:dyDescent="0.2">
      <c r="A3" t="s">
        <v>2</v>
      </c>
      <c r="B3" s="1">
        <v>0.54</v>
      </c>
      <c r="C3" s="3" t="s">
        <v>7</v>
      </c>
      <c r="D3" t="s">
        <v>9</v>
      </c>
      <c r="E3">
        <v>3</v>
      </c>
      <c r="F3">
        <v>0.75</v>
      </c>
      <c r="G3" s="5">
        <v>13.5</v>
      </c>
      <c r="I3" s="5">
        <v>13.5</v>
      </c>
      <c r="K3" s="5">
        <v>13.5</v>
      </c>
    </row>
    <row r="4" spans="1:12" ht="34" x14ac:dyDescent="0.2">
      <c r="A4" t="s">
        <v>3</v>
      </c>
      <c r="B4" s="1">
        <v>0.18</v>
      </c>
      <c r="C4" s="3" t="s">
        <v>7</v>
      </c>
      <c r="D4" t="s">
        <v>9</v>
      </c>
      <c r="E4">
        <v>3</v>
      </c>
      <c r="F4">
        <v>0.75</v>
      </c>
      <c r="G4" s="5">
        <v>4.5</v>
      </c>
      <c r="I4" s="7">
        <v>4.5</v>
      </c>
      <c r="K4" s="7">
        <v>4.5</v>
      </c>
    </row>
    <row r="5" spans="1:12" ht="34" x14ac:dyDescent="0.2">
      <c r="A5" t="s">
        <v>3</v>
      </c>
      <c r="B5" s="1">
        <v>0.74</v>
      </c>
      <c r="C5" s="3" t="s">
        <v>8</v>
      </c>
      <c r="D5" t="s">
        <v>9</v>
      </c>
      <c r="E5">
        <v>3</v>
      </c>
      <c r="F5">
        <v>0.75</v>
      </c>
      <c r="G5" s="5">
        <v>18.5</v>
      </c>
      <c r="I5" s="5">
        <v>18.5</v>
      </c>
      <c r="K5" s="5">
        <v>18.5</v>
      </c>
    </row>
    <row r="6" spans="1:12" ht="34" x14ac:dyDescent="0.2">
      <c r="A6" t="s">
        <v>2</v>
      </c>
      <c r="B6" s="1">
        <v>0.15</v>
      </c>
      <c r="C6" s="3" t="s">
        <v>8</v>
      </c>
      <c r="D6" t="s">
        <v>9</v>
      </c>
      <c r="E6">
        <v>3</v>
      </c>
      <c r="F6">
        <v>0.75</v>
      </c>
      <c r="G6" s="5">
        <v>3.75</v>
      </c>
      <c r="I6" s="5">
        <v>3.75</v>
      </c>
      <c r="K6" s="5">
        <v>3.75</v>
      </c>
    </row>
    <row r="7" spans="1:12" x14ac:dyDescent="0.2">
      <c r="H7">
        <f>SUM(G3:G6)</f>
        <v>40.25</v>
      </c>
      <c r="J7">
        <f>SUM(I3:I6)</f>
        <v>40.25</v>
      </c>
      <c r="L7">
        <v>40.25</v>
      </c>
    </row>
    <row r="9" spans="1:12" s="2" customFormat="1" x14ac:dyDescent="0.2">
      <c r="A9" s="2" t="s">
        <v>14</v>
      </c>
    </row>
    <row r="10" spans="1:12" ht="34" x14ac:dyDescent="0.2">
      <c r="A10" t="s">
        <v>4</v>
      </c>
      <c r="B10" s="1">
        <v>0.08</v>
      </c>
      <c r="C10" s="3" t="s">
        <v>7</v>
      </c>
      <c r="D10" t="s">
        <v>9</v>
      </c>
      <c r="E10">
        <v>3</v>
      </c>
      <c r="F10">
        <v>0.75</v>
      </c>
      <c r="G10" s="5">
        <f>(8/3)*0.75</f>
        <v>2</v>
      </c>
      <c r="I10" s="5">
        <f>(8/3)*0.75</f>
        <v>2</v>
      </c>
      <c r="K10" s="5">
        <f>(8/3)*0.75</f>
        <v>2</v>
      </c>
    </row>
    <row r="11" spans="1:12" x14ac:dyDescent="0.2">
      <c r="H11">
        <v>2</v>
      </c>
      <c r="J11">
        <v>2</v>
      </c>
      <c r="L11">
        <v>2</v>
      </c>
    </row>
    <row r="13" spans="1:12" s="2" customFormat="1" x14ac:dyDescent="0.2">
      <c r="A13" s="2" t="s">
        <v>15</v>
      </c>
    </row>
    <row r="14" spans="1:12" ht="34" x14ac:dyDescent="0.2">
      <c r="A14" t="s">
        <v>5</v>
      </c>
      <c r="B14" s="1">
        <v>0.2</v>
      </c>
      <c r="C14" s="3" t="s">
        <v>7</v>
      </c>
      <c r="D14" t="s">
        <v>9</v>
      </c>
      <c r="E14">
        <v>3</v>
      </c>
      <c r="F14">
        <v>0.75</v>
      </c>
      <c r="G14" s="5">
        <f>(20/3)*0.75</f>
        <v>5</v>
      </c>
      <c r="I14" s="5">
        <f>(20/3)*0.75</f>
        <v>5</v>
      </c>
      <c r="K14" s="5">
        <f>(20/3)*0.75</f>
        <v>5</v>
      </c>
    </row>
    <row r="15" spans="1:12" x14ac:dyDescent="0.2">
      <c r="H15">
        <v>5</v>
      </c>
      <c r="J15">
        <v>5</v>
      </c>
      <c r="L15">
        <v>5</v>
      </c>
    </row>
    <row r="17" spans="1:13" s="2" customFormat="1" x14ac:dyDescent="0.2">
      <c r="A17" s="2" t="s">
        <v>16</v>
      </c>
    </row>
    <row r="18" spans="1:13" ht="34" x14ac:dyDescent="0.2">
      <c r="B18" s="1">
        <v>0.11</v>
      </c>
      <c r="C18" s="3" t="s">
        <v>8</v>
      </c>
      <c r="D18" t="s">
        <v>9</v>
      </c>
      <c r="E18">
        <v>3</v>
      </c>
      <c r="F18">
        <v>0.75</v>
      </c>
      <c r="G18" s="5">
        <f>(11/3)*0.75</f>
        <v>2.75</v>
      </c>
      <c r="I18" s="5">
        <f>(11/3)*0.75</f>
        <v>2.75</v>
      </c>
      <c r="K18" s="5">
        <f>(11/3)*0.75</f>
        <v>2.75</v>
      </c>
    </row>
    <row r="19" spans="1:13" x14ac:dyDescent="0.2">
      <c r="H19">
        <v>2.75</v>
      </c>
      <c r="J19">
        <v>2.75</v>
      </c>
      <c r="L19">
        <v>2.75</v>
      </c>
    </row>
    <row r="21" spans="1:13" x14ac:dyDescent="0.2">
      <c r="M21">
        <f>SUM(H7,J7,L7,L11,J11,H11,H15,J15,L15,L19,J19,H19)</f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31E2-766F-2642-AF04-151E55D67051}">
  <dimension ref="A1:H7"/>
  <sheetViews>
    <sheetView tabSelected="1" topLeftCell="A6" workbookViewId="0">
      <selection activeCell="O33" sqref="O33"/>
    </sheetView>
  </sheetViews>
  <sheetFormatPr baseColWidth="10" defaultRowHeight="16" x14ac:dyDescent="0.2"/>
  <cols>
    <col min="1" max="1" width="15.5" customWidth="1"/>
  </cols>
  <sheetData>
    <row r="1" spans="1:8" x14ac:dyDescent="0.2">
      <c r="B1" t="s">
        <v>10</v>
      </c>
      <c r="C1" t="s">
        <v>11</v>
      </c>
      <c r="D1" t="s">
        <v>12</v>
      </c>
    </row>
    <row r="2" spans="1:8" x14ac:dyDescent="0.2">
      <c r="A2" s="8" t="s">
        <v>13</v>
      </c>
      <c r="B2">
        <v>40.25</v>
      </c>
      <c r="C2">
        <v>40.25</v>
      </c>
      <c r="D2">
        <v>40.25</v>
      </c>
      <c r="F2" s="9">
        <f>B2/(50/100)</f>
        <v>80.5</v>
      </c>
      <c r="G2" s="9">
        <f t="shared" ref="G2:H2" si="0">C2/(50/100)</f>
        <v>80.5</v>
      </c>
      <c r="H2" s="9">
        <f t="shared" si="0"/>
        <v>80.5</v>
      </c>
    </row>
    <row r="3" spans="1:8" x14ac:dyDescent="0.2">
      <c r="A3" s="8" t="s">
        <v>14</v>
      </c>
      <c r="B3">
        <v>2</v>
      </c>
      <c r="C3">
        <v>2</v>
      </c>
      <c r="D3">
        <v>2</v>
      </c>
      <c r="F3" s="9">
        <f t="shared" ref="F3:F5" si="1">B3/(50/100)</f>
        <v>4</v>
      </c>
      <c r="G3" s="9">
        <f t="shared" ref="G3:G5" si="2">C3/(50/100)</f>
        <v>4</v>
      </c>
      <c r="H3" s="9">
        <f t="shared" ref="H3:H5" si="3">D3/(50/100)</f>
        <v>4</v>
      </c>
    </row>
    <row r="4" spans="1:8" x14ac:dyDescent="0.2">
      <c r="A4" s="8" t="s">
        <v>15</v>
      </c>
      <c r="B4">
        <v>5</v>
      </c>
      <c r="C4">
        <v>5</v>
      </c>
      <c r="D4">
        <v>5</v>
      </c>
      <c r="F4" s="9">
        <f t="shared" si="1"/>
        <v>10</v>
      </c>
      <c r="G4" s="9">
        <f t="shared" si="2"/>
        <v>10</v>
      </c>
      <c r="H4" s="9">
        <f t="shared" si="3"/>
        <v>10</v>
      </c>
    </row>
    <row r="5" spans="1:8" x14ac:dyDescent="0.2">
      <c r="A5" s="8" t="s">
        <v>16</v>
      </c>
      <c r="B5">
        <v>2.75</v>
      </c>
      <c r="C5">
        <v>2.75</v>
      </c>
      <c r="D5">
        <v>2.75</v>
      </c>
      <c r="F5" s="9">
        <f t="shared" si="1"/>
        <v>5.5</v>
      </c>
      <c r="G5" s="9">
        <f t="shared" si="2"/>
        <v>5.5</v>
      </c>
      <c r="H5" s="9">
        <f t="shared" si="3"/>
        <v>5.5</v>
      </c>
    </row>
    <row r="7" spans="1:8" x14ac:dyDescent="0.2">
      <c r="B7">
        <f>SUM(B2:B5)</f>
        <v>50</v>
      </c>
      <c r="C7">
        <f t="shared" ref="C7:D7" si="4">SUM(C2:C5)</f>
        <v>50</v>
      </c>
      <c r="D7">
        <f t="shared" si="4"/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Zerzeropulos</dc:creator>
  <cp:lastModifiedBy>K. Zerzeropulos</cp:lastModifiedBy>
  <dcterms:created xsi:type="dcterms:W3CDTF">2022-05-13T15:03:28Z</dcterms:created>
  <dcterms:modified xsi:type="dcterms:W3CDTF">2022-05-13T15:31:36Z</dcterms:modified>
</cp:coreProperties>
</file>