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AbgabeKSMTeil2/Diss/RomanEconomy/Material/Amphorae/"/>
    </mc:Choice>
  </mc:AlternateContent>
  <xr:revisionPtr revIDLastSave="0" documentId="13_ncr:1_{138B979C-4E82-D841-BAD3-2C14F3890F93}" xr6:coauthVersionLast="47" xr6:coauthVersionMax="47" xr10:uidLastSave="{00000000-0000-0000-0000-000000000000}"/>
  <bookViews>
    <workbookView xWindow="31380" yWindow="1160" windowWidth="27520" windowHeight="16940" activeTab="4" xr2:uid="{D14C5209-42D7-574A-8FA9-5259B2D21D77}"/>
  </bookViews>
  <sheets>
    <sheet name="Sheet1" sheetId="1" r:id="rId1"/>
    <sheet name="La Nautique by origin" sheetId="3" r:id="rId2"/>
    <sheet name="La Nautique graphs" sheetId="4" r:id="rId3"/>
    <sheet name="SaintMartin by origin" sheetId="5" r:id="rId4"/>
    <sheet name="SaintMartin graph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2" i="6"/>
  <c r="D3" i="6"/>
  <c r="D4" i="6"/>
  <c r="D5" i="6"/>
  <c r="D6" i="6"/>
  <c r="D7" i="6"/>
  <c r="D2" i="6"/>
  <c r="B8" i="6"/>
  <c r="M25" i="5"/>
  <c r="M21" i="5"/>
  <c r="M17" i="5"/>
  <c r="M13" i="5"/>
  <c r="M3" i="5"/>
  <c r="L2" i="4"/>
  <c r="M8" i="4"/>
  <c r="K3" i="4"/>
  <c r="K4" i="4"/>
  <c r="H3" i="4"/>
  <c r="M3" i="4" s="1"/>
  <c r="H4" i="4"/>
  <c r="M4" i="4" s="1"/>
  <c r="H5" i="4"/>
  <c r="M5" i="4" s="1"/>
  <c r="H6" i="4"/>
  <c r="M6" i="4" s="1"/>
  <c r="H7" i="4"/>
  <c r="M7" i="4" s="1"/>
  <c r="H8" i="4"/>
  <c r="H2" i="4"/>
  <c r="M2" i="4" s="1"/>
  <c r="G3" i="4"/>
  <c r="L3" i="4" s="1"/>
  <c r="G4" i="4"/>
  <c r="L4" i="4" s="1"/>
  <c r="G5" i="4"/>
  <c r="L5" i="4" s="1"/>
  <c r="G6" i="4"/>
  <c r="L6" i="4" s="1"/>
  <c r="G7" i="4"/>
  <c r="L7" i="4" s="1"/>
  <c r="G8" i="4"/>
  <c r="L8" i="4" s="1"/>
  <c r="G2" i="4"/>
  <c r="F3" i="4"/>
  <c r="F4" i="4"/>
  <c r="F5" i="4"/>
  <c r="K5" i="4" s="1"/>
  <c r="F6" i="4"/>
  <c r="K6" i="4" s="1"/>
  <c r="F7" i="4"/>
  <c r="K7" i="4" s="1"/>
  <c r="F8" i="4"/>
  <c r="K8" i="4" s="1"/>
  <c r="F2" i="4"/>
  <c r="K2" i="4" s="1"/>
  <c r="C10" i="4"/>
  <c r="D10" i="4"/>
  <c r="B10" i="4"/>
  <c r="R49" i="3"/>
  <c r="P49" i="3"/>
  <c r="N49" i="3"/>
  <c r="R37" i="3"/>
  <c r="P37" i="3"/>
  <c r="N37" i="3"/>
  <c r="R31" i="3"/>
  <c r="P31" i="3"/>
  <c r="N31" i="3"/>
  <c r="R26" i="3"/>
  <c r="P26" i="3"/>
  <c r="N26" i="3"/>
  <c r="R19" i="3"/>
  <c r="P19" i="3"/>
  <c r="N19" i="3"/>
  <c r="R10" i="3"/>
  <c r="P10" i="3"/>
  <c r="N10" i="3"/>
  <c r="L40" i="3"/>
  <c r="G30" i="3"/>
  <c r="D30" i="3"/>
  <c r="O30" i="3" s="1"/>
  <c r="L29" i="3"/>
  <c r="N50" i="1"/>
  <c r="M43" i="1"/>
  <c r="M44" i="1"/>
  <c r="M45" i="1"/>
  <c r="M46" i="1"/>
  <c r="M47" i="1"/>
  <c r="M48" i="1"/>
  <c r="M49" i="1"/>
  <c r="M42" i="1"/>
  <c r="R40" i="1"/>
  <c r="P40" i="1"/>
  <c r="M40" i="1"/>
  <c r="L32" i="1"/>
  <c r="L33" i="1"/>
  <c r="L34" i="1"/>
  <c r="L35" i="1"/>
  <c r="L36" i="1"/>
  <c r="L37" i="1"/>
  <c r="L38" i="1"/>
  <c r="Q5" i="1"/>
  <c r="Q6" i="1"/>
  <c r="Q7" i="1"/>
  <c r="Q8" i="1"/>
  <c r="Q9" i="1"/>
  <c r="Q10" i="1"/>
  <c r="Q11" i="1"/>
  <c r="Q12" i="1"/>
  <c r="Q13" i="1"/>
  <c r="Q14" i="1"/>
  <c r="Q15" i="1"/>
  <c r="Q16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D9" i="1"/>
  <c r="D16" i="1"/>
  <c r="D15" i="1"/>
  <c r="D14" i="1"/>
  <c r="D13" i="1"/>
  <c r="D12" i="1"/>
  <c r="D11" i="1"/>
  <c r="D10" i="1"/>
  <c r="D8" i="1"/>
  <c r="D7" i="1"/>
  <c r="D6" i="1"/>
  <c r="D5" i="1"/>
  <c r="D4" i="1"/>
  <c r="L31" i="1"/>
  <c r="G16" i="1"/>
  <c r="G5" i="1"/>
  <c r="G6" i="1"/>
  <c r="G7" i="1"/>
  <c r="G8" i="1"/>
  <c r="G9" i="1"/>
  <c r="G10" i="1"/>
  <c r="G11" i="1"/>
  <c r="G12" i="1"/>
  <c r="G13" i="1"/>
  <c r="G14" i="1"/>
  <c r="G15" i="1"/>
  <c r="G4" i="1"/>
  <c r="Q30" i="3" l="1"/>
  <c r="M30" i="3"/>
  <c r="G18" i="1"/>
</calcChain>
</file>

<file path=xl/sharedStrings.xml><?xml version="1.0" encoding="utf-8"?>
<sst xmlns="http://schemas.openxmlformats.org/spreadsheetml/2006/main" count="298" uniqueCount="59">
  <si>
    <t>La Nautique amphorae</t>
  </si>
  <si>
    <t>Pasc 1</t>
  </si>
  <si>
    <t>Dr 2/4</t>
  </si>
  <si>
    <t>Dr 1B</t>
  </si>
  <si>
    <t>Dr 20</t>
  </si>
  <si>
    <t>Dr 7/11</t>
  </si>
  <si>
    <t>Leetanienne</t>
  </si>
  <si>
    <t>Mana C</t>
  </si>
  <si>
    <t>Mana E</t>
  </si>
  <si>
    <t>Oberaden 74</t>
  </si>
  <si>
    <t>Lamb 2</t>
  </si>
  <si>
    <t>Indet</t>
  </si>
  <si>
    <t>Gaul</t>
  </si>
  <si>
    <t>Total sherds</t>
  </si>
  <si>
    <t>a-tar</t>
  </si>
  <si>
    <t>a-ita</t>
  </si>
  <si>
    <t>autre</t>
  </si>
  <si>
    <t>150-100 BCE</t>
  </si>
  <si>
    <t>a-ital</t>
  </si>
  <si>
    <t>a-bet</t>
  </si>
  <si>
    <t>a-autres</t>
  </si>
  <si>
    <t>a-ital volc</t>
  </si>
  <si>
    <t>50-40/30 BCE</t>
  </si>
  <si>
    <t>30 BCE</t>
  </si>
  <si>
    <t>a-gau</t>
  </si>
  <si>
    <t>a-orient</t>
  </si>
  <si>
    <t>a-p-e</t>
  </si>
  <si>
    <t>Saint-Martin</t>
  </si>
  <si>
    <t>a-pun</t>
  </si>
  <si>
    <t>a-pe</t>
  </si>
  <si>
    <t>a-afr</t>
  </si>
  <si>
    <t>NFR</t>
  </si>
  <si>
    <t>NMI</t>
  </si>
  <si>
    <t>NBD</t>
  </si>
  <si>
    <t>50-0 BCE</t>
  </si>
  <si>
    <t>40 BCE - 70 CE</t>
  </si>
  <si>
    <t>unidentified</t>
  </si>
  <si>
    <t>time slice</t>
  </si>
  <si>
    <t>number of slices</t>
  </si>
  <si>
    <t>dating percentage</t>
  </si>
  <si>
    <t>ABC</t>
  </si>
  <si>
    <t>A</t>
  </si>
  <si>
    <t>Tar</t>
  </si>
  <si>
    <t>Tar/Ital</t>
  </si>
  <si>
    <t>Ital</t>
  </si>
  <si>
    <t>Bet</t>
  </si>
  <si>
    <t>bet</t>
  </si>
  <si>
    <t>afr</t>
  </si>
  <si>
    <t>tar</t>
  </si>
  <si>
    <t>ital</t>
  </si>
  <si>
    <t>Tarraconensis</t>
  </si>
  <si>
    <t>Italy</t>
  </si>
  <si>
    <t>Baetica</t>
  </si>
  <si>
    <t>Gallia</t>
  </si>
  <si>
    <t>North Africa</t>
  </si>
  <si>
    <t>Eastern Mediterranean</t>
  </si>
  <si>
    <t>B</t>
  </si>
  <si>
    <t>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</si>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</sst>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NumberFormat="1" applyFill="1"/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0" borderId="1" xfId="0" applyNumberFormat="1" applyBorder="1"/>
    <xf numFmtId="0" fontId="0" fillId="2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 Nautique Amphorae Percentage</a:t>
            </a:r>
            <a:r>
              <a:rPr lang="en-GB" baseline="0"/>
              <a:t>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10194047210623645"/>
                  <c:y val="2.69934006984371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0276854075493486"/>
                  <c:y val="-0.140730570567380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1.5752047997188469E-2"/>
                  <c:y val="3.28183133937937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3.8786012534830612E-2"/>
                  <c:y val="3.70655017195362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FD0813-F2D1-884C-ADDB-AEF16EA07AE2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CFE22B9A-82B1-FD48-925F-ED0AA3C687C9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7.1131565514990752E-2"/>
                  <c:y val="0.1549083135265764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D23E335B-E6B0-3D47-A1AC-4D2B0B8F89F4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8290978-5E62-9C44-A787-4E047744458D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 Nautique graphs'!$J$2:$J$8</c:f>
              <c:strCache>
                <c:ptCount val="7"/>
                <c:pt idx="0">
                  <c:v>Italy</c:v>
                </c:pt>
                <c:pt idx="1">
                  <c:v>Tarraconensis</c:v>
                </c:pt>
                <c:pt idx="2">
                  <c:v>Baetica</c:v>
                </c:pt>
                <c:pt idx="3">
                  <c:v>Gallia</c:v>
                </c:pt>
                <c:pt idx="4">
                  <c:v>North Africa</c:v>
                </c:pt>
                <c:pt idx="5">
                  <c:v>Eastern Mediterranean</c:v>
                </c:pt>
                <c:pt idx="6">
                  <c:v>Other</c:v>
                </c:pt>
              </c:strCache>
            </c:strRef>
          </c:cat>
          <c:val>
            <c:numRef>
              <c:f>'La Nautique graphs'!$K$2:$K$8</c:f>
              <c:numCache>
                <c:formatCode>General\%</c:formatCode>
                <c:ptCount val="7"/>
                <c:pt idx="0">
                  <c:v>2</c:v>
                </c:pt>
                <c:pt idx="1">
                  <c:v>66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 Nautique Amphorae Percentage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10022043850122191"/>
                  <c:y val="3.03660819800560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0896619603584035"/>
                  <c:y val="-0.107003757751191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500050909584579"/>
                  <c:y val="-5.4871399928297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6.1699446782514253E-2"/>
                  <c:y val="-4.5581654738351017E-3"/>
                </c:manualLayout>
              </c:layout>
              <c:tx>
                <c:rich>
                  <a:bodyPr/>
                  <a:lstStyle/>
                  <a:p>
                    <a:fld id="{84AB33DA-A0A0-4D4F-A159-1B85A5A29168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B09937A6-1342-D44D-B770-FD60A2B2618F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9.5850868856910049E-2"/>
                  <c:y val="0.151535632244957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E168A133-D70C-B243-A83D-383863CA7731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0E821E6-3D33-B640-8703-42537919AD0D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 Nautique graphs'!$J$2:$J$8</c:f>
              <c:strCache>
                <c:ptCount val="7"/>
                <c:pt idx="0">
                  <c:v>Italy</c:v>
                </c:pt>
                <c:pt idx="1">
                  <c:v>Tarraconensis</c:v>
                </c:pt>
                <c:pt idx="2">
                  <c:v>Baetica</c:v>
                </c:pt>
                <c:pt idx="3">
                  <c:v>Gallia</c:v>
                </c:pt>
                <c:pt idx="4">
                  <c:v>North Africa</c:v>
                </c:pt>
                <c:pt idx="5">
                  <c:v>Eastern Mediterranean</c:v>
                </c:pt>
                <c:pt idx="6">
                  <c:v>Other</c:v>
                </c:pt>
              </c:strCache>
            </c:strRef>
          </c:cat>
          <c:val>
            <c:numRef>
              <c:f>'La Nautique graphs'!$L$2:$L$8</c:f>
              <c:numCache>
                <c:formatCode>General\%</c:formatCode>
                <c:ptCount val="7"/>
                <c:pt idx="0">
                  <c:v>1</c:v>
                </c:pt>
                <c:pt idx="1">
                  <c:v>64</c:v>
                </c:pt>
                <c:pt idx="2">
                  <c:v>8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 Nautique Amphorae Percentage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684912076521612"/>
                  <c:y val="2.6993400698437132E-2"/>
                </c:manualLayout>
              </c:layout>
              <c:tx>
                <c:rich>
                  <a:bodyPr/>
                  <a:lstStyle/>
                  <a:p>
                    <a:fld id="{70E79A2F-559C-954F-AC2D-23388C85D9A8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3DD1FB4F-8E01-F840-AC45-9AD7FBD092D0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2189719996386154"/>
                  <c:y val="-0.110376401813409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746940408430471"/>
                  <c:y val="-5.4871399928297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1.9638668145696588E-2"/>
                  <c:y val="-1.1854841922162146E-3"/>
                </c:manualLayout>
              </c:layout>
              <c:tx>
                <c:rich>
                  <a:bodyPr/>
                  <a:lstStyle/>
                  <a:p>
                    <a:fld id="{F076DA3D-8796-054C-B42A-23741AB5A4AE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586EC7FD-3609-4243-9C6D-E5FF6F5DA003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0.10279409357894928"/>
                  <c:y val="0.1481629509633386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575903B3-67FD-1744-93F1-DE5FE0104B79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C2CF057C-11B8-1549-8A2D-4FDCA7493903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 Nautique graphs'!$J$2:$J$8</c:f>
              <c:strCache>
                <c:ptCount val="7"/>
                <c:pt idx="0">
                  <c:v>Italy</c:v>
                </c:pt>
                <c:pt idx="1">
                  <c:v>Tarraconensis</c:v>
                </c:pt>
                <c:pt idx="2">
                  <c:v>Baetica</c:v>
                </c:pt>
                <c:pt idx="3">
                  <c:v>Gallia</c:v>
                </c:pt>
                <c:pt idx="4">
                  <c:v>North Africa</c:v>
                </c:pt>
                <c:pt idx="5">
                  <c:v>Eastern Mediterranean</c:v>
                </c:pt>
                <c:pt idx="6">
                  <c:v>Other</c:v>
                </c:pt>
              </c:strCache>
            </c:strRef>
          </c:cat>
          <c:val>
            <c:numRef>
              <c:f>'La Nautique graphs'!$M$2:$M$8</c:f>
              <c:numCache>
                <c:formatCode>General\%</c:formatCode>
                <c:ptCount val="7"/>
                <c:pt idx="0">
                  <c:v>1</c:v>
                </c:pt>
                <c:pt idx="1">
                  <c:v>64</c:v>
                </c:pt>
                <c:pt idx="2">
                  <c:v>8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La Nautique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'La Nautique graphs'!$F$9:$H$9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'La Nautique graphs'!$F$10:$H$10</c:f>
              <c:numCache>
                <c:formatCode>General</c:formatCode>
                <c:ptCount val="3"/>
                <c:pt idx="0">
                  <c:v>161</c:v>
                </c:pt>
                <c:pt idx="1">
                  <c:v>111</c:v>
                </c:pt>
                <c:pt idx="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Saint-Martin Amphorae</a:t>
            </a:r>
            <a:r>
              <a:rPr lang="en-GB" baseline="0"/>
              <a:t> Percentage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189777840269965"/>
                  <c:y val="-1.48298215300408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7.7254358830146266E-2"/>
                  <c:y val="-2.20110630501083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6605694600674908"/>
                  <c:y val="-9.97986849581946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7.656418728908887E-2"/>
                  <c:y val="0.152707896049076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2410292463442067E-2"/>
                  <c:y val="1.39563740099497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'SaintMartin graphs'!$F$2:$F$7</c:f>
              <c:strCache>
                <c:ptCount val="6"/>
                <c:pt idx="0">
                  <c:v>Italy</c:v>
                </c:pt>
                <c:pt idx="1">
                  <c:v>North Africa</c:v>
                </c:pt>
                <c:pt idx="2">
                  <c:v>Gallia</c:v>
                </c:pt>
                <c:pt idx="3">
                  <c:v>Tarraconensis</c:v>
                </c:pt>
                <c:pt idx="4">
                  <c:v>Baetica</c:v>
                </c:pt>
                <c:pt idx="5">
                  <c:v>Other</c:v>
                </c:pt>
              </c:strCache>
            </c:strRef>
          </c:cat>
          <c:val>
            <c:numRef>
              <c:f>'SaintMartin graphs'!$G$2:$G$7</c:f>
              <c:numCache>
                <c:formatCode>General\%</c:formatCode>
                <c:ptCount val="6"/>
                <c:pt idx="0">
                  <c:v>52</c:v>
                </c:pt>
                <c:pt idx="1">
                  <c:v>2</c:v>
                </c:pt>
                <c:pt idx="2">
                  <c:v>0</c:v>
                </c:pt>
                <c:pt idx="3">
                  <c:v>29</c:v>
                </c:pt>
                <c:pt idx="4">
                  <c:v>13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12</xdr:row>
      <xdr:rowOff>69850</xdr:rowOff>
    </xdr:from>
    <xdr:to>
      <xdr:col>7</xdr:col>
      <xdr:colOff>317500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D87F8-2174-83B2-2383-122DC2CDF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12</xdr:row>
      <xdr:rowOff>95250</xdr:rowOff>
    </xdr:from>
    <xdr:to>
      <xdr:col>14</xdr:col>
      <xdr:colOff>533400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C7D58-09C5-4327-FDD3-63FD43E4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31</xdr:row>
      <xdr:rowOff>57150</xdr:rowOff>
    </xdr:from>
    <xdr:to>
      <xdr:col>7</xdr:col>
      <xdr:colOff>63500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8EA16-066D-D53F-9400-358CC6CC0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431800</xdr:colOff>
      <xdr:row>31</xdr:row>
      <xdr:rowOff>146050</xdr:rowOff>
    </xdr:from>
    <xdr:to>
      <xdr:col>13</xdr:col>
      <xdr:colOff>800100</xdr:colOff>
      <xdr:row>49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BC363-83DD-5DA0-DBC5-114935091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0.64825</cdr:x>
      <cdr:y>0.80944</cdr:y>
    </cdr:from>
    <cdr:to>
      <cdr:x>0.91605</cdr:x>
      <cdr:y>0.93761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53D0D767-4502-64D4-A790-ED56CD4DC536}"/>
            </a:ext>
          </a:extLst>
        </cdr:cNvPr>
        <cdr:cNvSpPr txBox="1"/>
      </cdr:nvSpPr>
      <cdr:spPr>
        <a:xfrm xmlns:a="http://schemas.openxmlformats.org/drawingml/2006/main">
          <a:off x="3873500" y="3048000"/>
          <a:ext cx="1600200" cy="482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161 fragments</a:t>
          </a:r>
          <a:endParaRPr lang="en-GB" sz="1100" b="1" i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0.6444</cdr:x>
      <cdr:y>0.80607</cdr:y>
    </cdr:from>
    <cdr:to>
      <cdr:x>0.91595</cdr:x>
      <cdr:y>0.93423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53D0D767-4502-64D4-A790-ED56CD4DC536}"/>
            </a:ext>
          </a:extLst>
        </cdr:cNvPr>
        <cdr:cNvSpPr txBox="1"/>
      </cdr:nvSpPr>
      <cdr:spPr>
        <a:xfrm xmlns:a="http://schemas.openxmlformats.org/drawingml/2006/main">
          <a:off x="3797300" y="3035300"/>
          <a:ext cx="1600200" cy="482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111 fragments</a:t>
          </a:r>
          <a:endParaRPr lang="en-GB" sz="1100" b="1" i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0.64896</cdr:x>
      <cdr:y>0.83642</cdr:y>
    </cdr:from>
    <cdr:to>
      <cdr:x>0.93995</cdr:x>
      <cdr:y>0.96459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B4F13EC7-4DD0-419A-A8F2-D53A3E987E8F}"/>
            </a:ext>
          </a:extLst>
        </cdr:cNvPr>
        <cdr:cNvSpPr txBox="1"/>
      </cdr:nvSpPr>
      <cdr:spPr>
        <a:xfrm xmlns:a="http://schemas.openxmlformats.org/drawingml/2006/main">
          <a:off x="3568700" y="3149600"/>
          <a:ext cx="1600200" cy="482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111 fragments</a:t>
          </a:r>
          <a:endParaRPr lang="en-GB" sz="1100" b="1" i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7</xdr:row>
      <xdr:rowOff>196850</xdr:rowOff>
    </xdr:from>
    <xdr:to>
      <xdr:col>9</xdr:col>
      <xdr:colOff>38100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08A49-6A57-1F08-316A-D5517DE26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0.64107</cdr:x>
      <cdr:y>0.838</cdr:y>
    </cdr:from>
    <cdr:to>
      <cdr:x>0.95</cdr:x>
      <cdr:y>0.91458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ABBB89-0204-0F5F-77D1-D63BE8EC001D}"/>
            </a:ext>
          </a:extLst>
        </cdr:cNvPr>
        <cdr:cNvSpPr txBox="1"/>
      </cdr:nvSpPr>
      <cdr:spPr>
        <a:xfrm xmlns:a="http://schemas.openxmlformats.org/drawingml/2006/main">
          <a:off x="4559300" y="3613150"/>
          <a:ext cx="21971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618 fragments</a:t>
          </a:r>
          <a:endParaRPr lang="en-GB" sz="1100" b="1" i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33F0-ACB8-6940-8A36-C5E2822A74C7}">
  <dimension ref="A1:W419"/>
  <sheetViews>
    <sheetView topLeftCell="A20" workbookViewId="0">
      <selection activeCell="A49" sqref="A49:XFD49"/>
    </sheetView>
  </sheetViews>
  <sheetFormatPr baseColWidth="10" defaultRowHeight="16" x14ac:dyDescent="0.2"/>
  <cols>
    <col min="4" max="6" width="10.83203125" style="1"/>
    <col min="8" max="8" width="15.83203125" customWidth="1"/>
    <col min="10" max="10" width="11.5" style="4" customWidth="1"/>
    <col min="11" max="11" width="10.83203125" style="4"/>
  </cols>
  <sheetData>
    <row r="1" spans="1:17" x14ac:dyDescent="0.2">
      <c r="L1" t="s">
        <v>41</v>
      </c>
      <c r="O1" t="s">
        <v>56</v>
      </c>
      <c r="Q1" t="s">
        <v>57</v>
      </c>
    </row>
    <row r="2" spans="1:17" s="5" customFormat="1" ht="34" x14ac:dyDescent="0.2">
      <c r="A2" s="5" t="s">
        <v>0</v>
      </c>
      <c r="D2" s="8"/>
      <c r="E2" s="8"/>
      <c r="F2" s="8"/>
      <c r="I2" s="5" t="s">
        <v>37</v>
      </c>
      <c r="J2" s="7" t="s">
        <v>38</v>
      </c>
      <c r="K2" s="7" t="s">
        <v>39</v>
      </c>
      <c r="L2" s="5" t="s">
        <v>41</v>
      </c>
      <c r="M2" s="5" t="s">
        <v>40</v>
      </c>
      <c r="O2" s="5" t="s">
        <v>40</v>
      </c>
      <c r="Q2" s="5" t="s">
        <v>40</v>
      </c>
    </row>
    <row r="3" spans="1:17" x14ac:dyDescent="0.2">
      <c r="A3">
        <v>1993</v>
      </c>
    </row>
    <row r="4" spans="1:17" x14ac:dyDescent="0.2">
      <c r="B4" t="s">
        <v>1</v>
      </c>
      <c r="C4" t="s">
        <v>42</v>
      </c>
      <c r="D4" s="2">
        <f>E4*(D18/100)</f>
        <v>193.47300000000001</v>
      </c>
      <c r="E4" s="2">
        <v>58.1</v>
      </c>
      <c r="F4" s="1">
        <v>58.1</v>
      </c>
      <c r="G4" s="2">
        <f>F4*(333/100)</f>
        <v>193.47300000000001</v>
      </c>
      <c r="H4" t="s">
        <v>35</v>
      </c>
      <c r="I4" t="s">
        <v>40</v>
      </c>
      <c r="J4" s="4">
        <v>3</v>
      </c>
      <c r="K4" s="4">
        <v>1</v>
      </c>
      <c r="L4">
        <v>0</v>
      </c>
      <c r="M4">
        <f>D4/J4</f>
        <v>64.491</v>
      </c>
      <c r="O4">
        <f>D4/J4</f>
        <v>64.491</v>
      </c>
      <c r="Q4">
        <f>D4/J4</f>
        <v>64.491</v>
      </c>
    </row>
    <row r="5" spans="1:17" x14ac:dyDescent="0.2">
      <c r="B5" t="s">
        <v>2</v>
      </c>
      <c r="C5" t="s">
        <v>43</v>
      </c>
      <c r="D5" s="2">
        <f>E5*(D18/100)</f>
        <v>13.32</v>
      </c>
      <c r="E5" s="2">
        <v>4</v>
      </c>
      <c r="F5" s="1">
        <v>4</v>
      </c>
      <c r="G5" s="2">
        <f>F5*(333/100)</f>
        <v>13.32</v>
      </c>
      <c r="H5" t="s">
        <v>35</v>
      </c>
      <c r="I5" t="s">
        <v>40</v>
      </c>
      <c r="J5" s="4">
        <v>3</v>
      </c>
      <c r="K5" s="4">
        <v>1</v>
      </c>
      <c r="L5">
        <v>0</v>
      </c>
      <c r="M5">
        <f t="shared" ref="M5:M16" si="0">D5/J5</f>
        <v>4.4400000000000004</v>
      </c>
      <c r="O5">
        <f t="shared" ref="O5:O16" si="1">D5/J5</f>
        <v>4.4400000000000004</v>
      </c>
      <c r="Q5">
        <f t="shared" ref="Q5:Q16" si="2">D5/J5</f>
        <v>4.4400000000000004</v>
      </c>
    </row>
    <row r="6" spans="1:17" x14ac:dyDescent="0.2">
      <c r="B6" t="s">
        <v>3</v>
      </c>
      <c r="C6" t="s">
        <v>44</v>
      </c>
      <c r="D6" s="2">
        <f>E6*(D18/100)</f>
        <v>0.999</v>
      </c>
      <c r="E6" s="2">
        <v>0.3</v>
      </c>
      <c r="F6" s="1">
        <v>0.3</v>
      </c>
      <c r="G6" s="2">
        <f>F6*(333/100)</f>
        <v>0.999</v>
      </c>
      <c r="H6" t="s">
        <v>35</v>
      </c>
      <c r="I6" t="s">
        <v>40</v>
      </c>
      <c r="J6" s="4">
        <v>3</v>
      </c>
      <c r="K6" s="4">
        <v>1</v>
      </c>
      <c r="L6">
        <v>0</v>
      </c>
      <c r="M6">
        <f t="shared" si="0"/>
        <v>0.33300000000000002</v>
      </c>
      <c r="O6">
        <f t="shared" si="1"/>
        <v>0.33300000000000002</v>
      </c>
      <c r="Q6">
        <f t="shared" si="2"/>
        <v>0.33300000000000002</v>
      </c>
    </row>
    <row r="7" spans="1:17" x14ac:dyDescent="0.2">
      <c r="B7" t="s">
        <v>4</v>
      </c>
      <c r="C7" t="s">
        <v>45</v>
      </c>
      <c r="D7" s="2">
        <f>E7*(D18/100)</f>
        <v>9.99</v>
      </c>
      <c r="E7" s="2">
        <v>3</v>
      </c>
      <c r="F7" s="1">
        <v>3</v>
      </c>
      <c r="G7" s="2">
        <f>F7*(333/100)</f>
        <v>9.99</v>
      </c>
      <c r="H7" t="s">
        <v>35</v>
      </c>
      <c r="I7" t="s">
        <v>40</v>
      </c>
      <c r="J7" s="4">
        <v>3</v>
      </c>
      <c r="K7" s="4">
        <v>1</v>
      </c>
      <c r="L7">
        <v>0</v>
      </c>
      <c r="M7">
        <f t="shared" si="0"/>
        <v>3.33</v>
      </c>
      <c r="O7">
        <f t="shared" si="1"/>
        <v>3.33</v>
      </c>
      <c r="Q7">
        <f t="shared" si="2"/>
        <v>3.33</v>
      </c>
    </row>
    <row r="8" spans="1:17" x14ac:dyDescent="0.2">
      <c r="B8" t="s">
        <v>5</v>
      </c>
      <c r="C8" t="s">
        <v>46</v>
      </c>
      <c r="D8" s="2">
        <f>E8*(D18/100)</f>
        <v>14.318999999999999</v>
      </c>
      <c r="E8" s="2">
        <v>4.3</v>
      </c>
      <c r="F8" s="1">
        <v>4.3</v>
      </c>
      <c r="G8" s="2">
        <f>F8*(333/100)</f>
        <v>14.318999999999999</v>
      </c>
      <c r="H8" t="s">
        <v>35</v>
      </c>
      <c r="I8" t="s">
        <v>40</v>
      </c>
      <c r="J8" s="4">
        <v>3</v>
      </c>
      <c r="K8" s="4">
        <v>1</v>
      </c>
      <c r="L8">
        <v>0</v>
      </c>
      <c r="M8">
        <f t="shared" si="0"/>
        <v>4.7729999999999997</v>
      </c>
      <c r="O8">
        <f t="shared" si="1"/>
        <v>4.7729999999999997</v>
      </c>
      <c r="Q8">
        <f t="shared" si="2"/>
        <v>4.7729999999999997</v>
      </c>
    </row>
    <row r="9" spans="1:17" x14ac:dyDescent="0.2">
      <c r="B9" t="s">
        <v>6</v>
      </c>
      <c r="C9" t="s">
        <v>46</v>
      </c>
      <c r="D9" s="2">
        <f>E9*(D18/100)</f>
        <v>3.33</v>
      </c>
      <c r="E9" s="2">
        <v>1</v>
      </c>
      <c r="F9" s="1">
        <v>1</v>
      </c>
      <c r="G9" s="2">
        <f>F9*(333/100)</f>
        <v>3.33</v>
      </c>
      <c r="H9" t="s">
        <v>35</v>
      </c>
      <c r="I9" t="s">
        <v>40</v>
      </c>
      <c r="J9" s="4">
        <v>3</v>
      </c>
      <c r="K9" s="4">
        <v>1</v>
      </c>
      <c r="L9">
        <v>0</v>
      </c>
      <c r="M9">
        <f t="shared" si="0"/>
        <v>1.1100000000000001</v>
      </c>
      <c r="O9">
        <f t="shared" si="1"/>
        <v>1.1100000000000001</v>
      </c>
      <c r="Q9">
        <f t="shared" si="2"/>
        <v>1.1100000000000001</v>
      </c>
    </row>
    <row r="10" spans="1:17" x14ac:dyDescent="0.2">
      <c r="B10" t="s">
        <v>7</v>
      </c>
      <c r="C10" t="s">
        <v>47</v>
      </c>
      <c r="D10" s="2">
        <f>E10*(D18/100)</f>
        <v>3.33</v>
      </c>
      <c r="E10" s="2">
        <v>1</v>
      </c>
      <c r="F10" s="1">
        <v>1</v>
      </c>
      <c r="G10" s="2">
        <f>F10*(333/100)</f>
        <v>3.33</v>
      </c>
      <c r="H10" t="s">
        <v>35</v>
      </c>
      <c r="I10" t="s">
        <v>40</v>
      </c>
      <c r="J10" s="4">
        <v>3</v>
      </c>
      <c r="K10" s="4">
        <v>1</v>
      </c>
      <c r="L10">
        <v>0</v>
      </c>
      <c r="M10">
        <f t="shared" si="0"/>
        <v>1.1100000000000001</v>
      </c>
      <c r="O10">
        <f t="shared" si="1"/>
        <v>1.1100000000000001</v>
      </c>
      <c r="Q10">
        <f t="shared" si="2"/>
        <v>1.1100000000000001</v>
      </c>
    </row>
    <row r="11" spans="1:17" x14ac:dyDescent="0.2">
      <c r="B11" t="s">
        <v>8</v>
      </c>
      <c r="C11" t="s">
        <v>47</v>
      </c>
      <c r="D11" s="2">
        <f>E11*(D18/100)</f>
        <v>4.3290000000000006</v>
      </c>
      <c r="E11" s="2">
        <v>1.3</v>
      </c>
      <c r="F11" s="1">
        <v>1.3</v>
      </c>
      <c r="G11" s="2">
        <f>F11*(333/100)</f>
        <v>4.3290000000000006</v>
      </c>
      <c r="H11" t="s">
        <v>35</v>
      </c>
      <c r="I11" t="s">
        <v>40</v>
      </c>
      <c r="J11" s="4">
        <v>3</v>
      </c>
      <c r="K11" s="4">
        <v>1</v>
      </c>
      <c r="L11">
        <v>0</v>
      </c>
      <c r="M11">
        <f t="shared" si="0"/>
        <v>1.4430000000000003</v>
      </c>
      <c r="O11">
        <f t="shared" si="1"/>
        <v>1.4430000000000003</v>
      </c>
      <c r="Q11">
        <f t="shared" si="2"/>
        <v>1.4430000000000003</v>
      </c>
    </row>
    <row r="12" spans="1:17" x14ac:dyDescent="0.2">
      <c r="B12" t="s">
        <v>9</v>
      </c>
      <c r="C12" t="s">
        <v>48</v>
      </c>
      <c r="D12" s="2">
        <f>E12*(D18/100)</f>
        <v>7.6589999999999998</v>
      </c>
      <c r="E12" s="2">
        <v>2.2999999999999998</v>
      </c>
      <c r="F12" s="1">
        <v>2.2999999999999998</v>
      </c>
      <c r="G12" s="2">
        <f>F12*(333/100)</f>
        <v>7.6589999999999998</v>
      </c>
      <c r="H12" t="s">
        <v>35</v>
      </c>
      <c r="I12" t="s">
        <v>40</v>
      </c>
      <c r="J12" s="4">
        <v>3</v>
      </c>
      <c r="K12" s="4">
        <v>1</v>
      </c>
      <c r="L12">
        <v>0</v>
      </c>
      <c r="M12">
        <f t="shared" si="0"/>
        <v>2.5529999999999999</v>
      </c>
      <c r="O12">
        <f t="shared" si="1"/>
        <v>2.5529999999999999</v>
      </c>
      <c r="Q12">
        <f t="shared" si="2"/>
        <v>2.5529999999999999</v>
      </c>
    </row>
    <row r="13" spans="1:17" x14ac:dyDescent="0.2">
      <c r="B13" t="s">
        <v>10</v>
      </c>
      <c r="C13" t="s">
        <v>49</v>
      </c>
      <c r="D13" s="2">
        <f>E13*(D18/100)</f>
        <v>0.999</v>
      </c>
      <c r="E13" s="2">
        <v>0.3</v>
      </c>
      <c r="F13" s="1">
        <v>0.3</v>
      </c>
      <c r="G13" s="2">
        <f>F13*(333/100)</f>
        <v>0.999</v>
      </c>
      <c r="H13" t="s">
        <v>35</v>
      </c>
      <c r="I13" t="s">
        <v>40</v>
      </c>
      <c r="J13" s="4">
        <v>3</v>
      </c>
      <c r="K13" s="4">
        <v>1</v>
      </c>
      <c r="L13">
        <v>0</v>
      </c>
      <c r="M13">
        <f t="shared" si="0"/>
        <v>0.33300000000000002</v>
      </c>
      <c r="O13">
        <f t="shared" si="1"/>
        <v>0.33300000000000002</v>
      </c>
      <c r="Q13">
        <f t="shared" si="2"/>
        <v>0.33300000000000002</v>
      </c>
    </row>
    <row r="14" spans="1:17" x14ac:dyDescent="0.2">
      <c r="B14" t="s">
        <v>11</v>
      </c>
      <c r="D14" s="2">
        <f>E14*(D18/100)</f>
        <v>58.608000000000004</v>
      </c>
      <c r="E14" s="2">
        <v>17.600000000000001</v>
      </c>
      <c r="F14" s="1">
        <v>17.600000000000001</v>
      </c>
      <c r="G14" s="2">
        <f>F14*(333/100)</f>
        <v>58.608000000000004</v>
      </c>
      <c r="H14" t="s">
        <v>35</v>
      </c>
      <c r="I14" t="s">
        <v>40</v>
      </c>
      <c r="J14" s="4">
        <v>3</v>
      </c>
      <c r="K14" s="4">
        <v>1</v>
      </c>
      <c r="L14">
        <v>0</v>
      </c>
      <c r="M14">
        <f t="shared" si="0"/>
        <v>19.536000000000001</v>
      </c>
      <c r="O14">
        <f t="shared" si="1"/>
        <v>19.536000000000001</v>
      </c>
      <c r="Q14">
        <f t="shared" si="2"/>
        <v>19.536000000000001</v>
      </c>
    </row>
    <row r="15" spans="1:17" x14ac:dyDescent="0.2">
      <c r="B15" t="s">
        <v>12</v>
      </c>
      <c r="D15" s="2">
        <f>E15*(D18/100)</f>
        <v>0.999</v>
      </c>
      <c r="E15" s="2">
        <v>0.3</v>
      </c>
      <c r="F15" s="1">
        <v>0.3</v>
      </c>
      <c r="G15" s="2">
        <f>F15*(333/100)</f>
        <v>0.999</v>
      </c>
      <c r="H15" t="s">
        <v>35</v>
      </c>
      <c r="I15" t="s">
        <v>40</v>
      </c>
      <c r="J15" s="4">
        <v>3</v>
      </c>
      <c r="K15" s="4">
        <v>1</v>
      </c>
      <c r="L15">
        <v>0</v>
      </c>
      <c r="M15">
        <f t="shared" si="0"/>
        <v>0.33300000000000002</v>
      </c>
      <c r="O15">
        <f t="shared" si="1"/>
        <v>0.33300000000000002</v>
      </c>
      <c r="Q15">
        <f t="shared" si="2"/>
        <v>0.33300000000000002</v>
      </c>
    </row>
    <row r="16" spans="1:17" x14ac:dyDescent="0.2">
      <c r="B16" t="s">
        <v>36</v>
      </c>
      <c r="D16" s="2">
        <f>E16*(D18/100)</f>
        <v>21.645</v>
      </c>
      <c r="E16" s="2">
        <v>6.5</v>
      </c>
      <c r="F16" s="1">
        <v>6.5</v>
      </c>
      <c r="G16">
        <f>333-311.355</f>
        <v>21.644999999999982</v>
      </c>
      <c r="H16" t="s">
        <v>35</v>
      </c>
      <c r="I16" t="s">
        <v>40</v>
      </c>
      <c r="J16" s="4">
        <v>3</v>
      </c>
      <c r="K16" s="4">
        <v>1</v>
      </c>
      <c r="L16">
        <v>0</v>
      </c>
      <c r="M16">
        <f t="shared" si="0"/>
        <v>7.2149999999999999</v>
      </c>
      <c r="O16">
        <f t="shared" si="1"/>
        <v>7.2149999999999999</v>
      </c>
      <c r="Q16">
        <f t="shared" si="2"/>
        <v>7.2149999999999999</v>
      </c>
    </row>
    <row r="18" spans="1:17" x14ac:dyDescent="0.2">
      <c r="B18" t="s">
        <v>13</v>
      </c>
      <c r="D18" s="2">
        <v>333</v>
      </c>
      <c r="E18" s="2"/>
      <c r="F18" s="2"/>
      <c r="G18">
        <f>SUM(G4:G15)</f>
        <v>311.35500000000002</v>
      </c>
    </row>
    <row r="20" spans="1:17" x14ac:dyDescent="0.2">
      <c r="A20">
        <v>1998</v>
      </c>
    </row>
    <row r="21" spans="1:17" x14ac:dyDescent="0.2">
      <c r="B21" t="s">
        <v>14</v>
      </c>
      <c r="D21" s="2">
        <v>1</v>
      </c>
      <c r="E21" s="2"/>
      <c r="F21" s="2"/>
      <c r="H21" t="s">
        <v>17</v>
      </c>
    </row>
    <row r="22" spans="1:17" x14ac:dyDescent="0.2">
      <c r="B22" t="s">
        <v>15</v>
      </c>
      <c r="D22" s="2">
        <v>21</v>
      </c>
      <c r="E22" s="2"/>
      <c r="F22" s="2"/>
      <c r="H22" t="s">
        <v>17</v>
      </c>
    </row>
    <row r="23" spans="1:17" x14ac:dyDescent="0.2">
      <c r="B23" t="s">
        <v>16</v>
      </c>
      <c r="D23" s="2">
        <v>2</v>
      </c>
      <c r="E23" s="2"/>
      <c r="F23" s="2"/>
      <c r="H23" t="s">
        <v>17</v>
      </c>
    </row>
    <row r="24" spans="1:17" x14ac:dyDescent="0.2">
      <c r="D24" s="2"/>
      <c r="E24" s="2"/>
      <c r="F24" s="2"/>
    </row>
    <row r="25" spans="1:17" x14ac:dyDescent="0.2">
      <c r="B25" t="s">
        <v>18</v>
      </c>
      <c r="D25" s="2">
        <v>2</v>
      </c>
      <c r="E25" s="2"/>
      <c r="F25" s="2"/>
      <c r="G25">
        <v>1</v>
      </c>
      <c r="H25" t="s">
        <v>22</v>
      </c>
    </row>
    <row r="26" spans="1:17" x14ac:dyDescent="0.2">
      <c r="B26" t="s">
        <v>19</v>
      </c>
      <c r="D26" s="2">
        <v>8</v>
      </c>
      <c r="E26" s="2"/>
      <c r="F26" s="2"/>
      <c r="H26" t="s">
        <v>22</v>
      </c>
    </row>
    <row r="27" spans="1:17" x14ac:dyDescent="0.2">
      <c r="B27" t="s">
        <v>14</v>
      </c>
      <c r="D27" s="2">
        <v>22</v>
      </c>
      <c r="E27" s="2"/>
      <c r="F27" s="2"/>
      <c r="G27">
        <v>3</v>
      </c>
      <c r="H27" t="s">
        <v>22</v>
      </c>
    </row>
    <row r="28" spans="1:17" x14ac:dyDescent="0.2">
      <c r="B28" t="s">
        <v>20</v>
      </c>
      <c r="D28" s="2">
        <v>2</v>
      </c>
      <c r="E28" s="2"/>
      <c r="F28" s="2"/>
      <c r="G28">
        <v>1</v>
      </c>
      <c r="H28" t="s">
        <v>22</v>
      </c>
    </row>
    <row r="29" spans="1:17" x14ac:dyDescent="0.2">
      <c r="B29" t="s">
        <v>21</v>
      </c>
      <c r="D29" s="2">
        <v>1</v>
      </c>
      <c r="E29" s="2"/>
      <c r="F29" s="2"/>
      <c r="H29" t="s">
        <v>22</v>
      </c>
    </row>
    <row r="30" spans="1:17" x14ac:dyDescent="0.2">
      <c r="D30" s="2"/>
      <c r="E30" s="2"/>
      <c r="F30" s="2"/>
    </row>
    <row r="31" spans="1:17" ht="17" x14ac:dyDescent="0.2">
      <c r="B31" t="s">
        <v>18</v>
      </c>
      <c r="D31" s="2">
        <v>1</v>
      </c>
      <c r="E31" s="2"/>
      <c r="F31" s="2"/>
      <c r="H31" t="s">
        <v>23</v>
      </c>
      <c r="I31" s="4" t="s">
        <v>41</v>
      </c>
      <c r="J31" s="4">
        <v>1</v>
      </c>
      <c r="K31">
        <v>1</v>
      </c>
      <c r="L31">
        <f>D31</f>
        <v>1</v>
      </c>
      <c r="M31">
        <v>0</v>
      </c>
      <c r="O31">
        <v>0</v>
      </c>
      <c r="Q31">
        <v>0</v>
      </c>
    </row>
    <row r="32" spans="1:17" ht="17" x14ac:dyDescent="0.2">
      <c r="B32" t="s">
        <v>21</v>
      </c>
      <c r="D32" s="2">
        <v>2</v>
      </c>
      <c r="E32" s="2"/>
      <c r="F32" s="2"/>
      <c r="H32" t="s">
        <v>23</v>
      </c>
      <c r="I32" s="4" t="s">
        <v>41</v>
      </c>
      <c r="J32" s="4">
        <v>1</v>
      </c>
      <c r="K32">
        <v>1</v>
      </c>
      <c r="L32">
        <f t="shared" ref="L32:L38" si="3">D32</f>
        <v>2</v>
      </c>
      <c r="M32">
        <v>0</v>
      </c>
      <c r="O32">
        <v>0</v>
      </c>
      <c r="Q32">
        <v>0</v>
      </c>
    </row>
    <row r="33" spans="1:23" ht="17" x14ac:dyDescent="0.2">
      <c r="B33" t="s">
        <v>19</v>
      </c>
      <c r="D33" s="2">
        <v>31</v>
      </c>
      <c r="E33" s="2"/>
      <c r="F33" s="2"/>
      <c r="H33" t="s">
        <v>23</v>
      </c>
      <c r="I33" s="4" t="s">
        <v>41</v>
      </c>
      <c r="J33" s="4">
        <v>1</v>
      </c>
      <c r="K33">
        <v>1</v>
      </c>
      <c r="L33">
        <f t="shared" si="3"/>
        <v>31</v>
      </c>
      <c r="M33">
        <v>0</v>
      </c>
      <c r="O33">
        <v>0</v>
      </c>
      <c r="Q33">
        <v>0</v>
      </c>
    </row>
    <row r="34" spans="1:23" ht="17" x14ac:dyDescent="0.2">
      <c r="B34" t="s">
        <v>14</v>
      </c>
      <c r="D34" s="2">
        <v>35</v>
      </c>
      <c r="E34" s="2"/>
      <c r="F34" s="2"/>
      <c r="H34" t="s">
        <v>23</v>
      </c>
      <c r="I34" s="4" t="s">
        <v>41</v>
      </c>
      <c r="J34" s="4">
        <v>1</v>
      </c>
      <c r="K34">
        <v>1</v>
      </c>
      <c r="L34">
        <f t="shared" si="3"/>
        <v>35</v>
      </c>
      <c r="M34">
        <v>0</v>
      </c>
      <c r="O34">
        <v>0</v>
      </c>
      <c r="Q34">
        <v>0</v>
      </c>
    </row>
    <row r="35" spans="1:23" ht="17" x14ac:dyDescent="0.2">
      <c r="B35" t="s">
        <v>24</v>
      </c>
      <c r="D35" s="2">
        <v>7</v>
      </c>
      <c r="E35" s="2"/>
      <c r="F35" s="2"/>
      <c r="H35" t="s">
        <v>23</v>
      </c>
      <c r="I35" s="4" t="s">
        <v>41</v>
      </c>
      <c r="J35" s="4">
        <v>1</v>
      </c>
      <c r="K35">
        <v>1</v>
      </c>
      <c r="L35">
        <f t="shared" si="3"/>
        <v>7</v>
      </c>
      <c r="M35">
        <v>0</v>
      </c>
      <c r="O35">
        <v>0</v>
      </c>
      <c r="Q35">
        <v>0</v>
      </c>
      <c r="U35" t="s">
        <v>41</v>
      </c>
      <c r="V35" t="s">
        <v>56</v>
      </c>
      <c r="W35" t="s">
        <v>57</v>
      </c>
    </row>
    <row r="36" spans="1:23" ht="17" x14ac:dyDescent="0.2">
      <c r="B36" t="s">
        <v>25</v>
      </c>
      <c r="D36" s="2">
        <v>3</v>
      </c>
      <c r="E36" s="2"/>
      <c r="F36" s="2"/>
      <c r="H36" t="s">
        <v>23</v>
      </c>
      <c r="I36" s="4" t="s">
        <v>41</v>
      </c>
      <c r="J36" s="4">
        <v>1</v>
      </c>
      <c r="K36">
        <v>1</v>
      </c>
      <c r="L36">
        <f t="shared" si="3"/>
        <v>3</v>
      </c>
      <c r="M36">
        <v>0</v>
      </c>
      <c r="O36">
        <v>0</v>
      </c>
      <c r="Q36">
        <v>0</v>
      </c>
      <c r="U36">
        <v>192</v>
      </c>
      <c r="V36">
        <v>111</v>
      </c>
      <c r="W36">
        <v>111</v>
      </c>
    </row>
    <row r="37" spans="1:23" ht="17" x14ac:dyDescent="0.2">
      <c r="B37" t="s">
        <v>26</v>
      </c>
      <c r="D37" s="2">
        <v>1</v>
      </c>
      <c r="E37" s="2"/>
      <c r="F37" s="2"/>
      <c r="H37" t="s">
        <v>23</v>
      </c>
      <c r="I37" s="4" t="s">
        <v>41</v>
      </c>
      <c r="J37" s="4">
        <v>1</v>
      </c>
      <c r="K37">
        <v>1</v>
      </c>
      <c r="L37">
        <f t="shared" si="3"/>
        <v>1</v>
      </c>
      <c r="M37">
        <v>0</v>
      </c>
      <c r="O37">
        <v>0</v>
      </c>
      <c r="Q37">
        <v>0</v>
      </c>
    </row>
    <row r="38" spans="1:23" ht="17" x14ac:dyDescent="0.2">
      <c r="B38" t="s">
        <v>20</v>
      </c>
      <c r="D38" s="2">
        <v>1</v>
      </c>
      <c r="E38" s="2"/>
      <c r="F38" s="2"/>
      <c r="H38" t="s">
        <v>23</v>
      </c>
      <c r="I38" s="4" t="s">
        <v>41</v>
      </c>
      <c r="J38" s="4">
        <v>1</v>
      </c>
      <c r="K38">
        <v>1</v>
      </c>
      <c r="L38">
        <f t="shared" si="3"/>
        <v>1</v>
      </c>
      <c r="M38">
        <v>0</v>
      </c>
      <c r="O38">
        <v>0</v>
      </c>
      <c r="Q38">
        <v>0</v>
      </c>
    </row>
    <row r="39" spans="1:23" x14ac:dyDescent="0.2">
      <c r="D39" s="2"/>
      <c r="E39" s="2"/>
      <c r="F39" s="2"/>
    </row>
    <row r="40" spans="1:23" x14ac:dyDescent="0.2">
      <c r="D40" s="2" t="s">
        <v>31</v>
      </c>
      <c r="E40" s="2"/>
      <c r="F40" s="2"/>
      <c r="G40" t="s">
        <v>32</v>
      </c>
      <c r="H40" t="s">
        <v>33</v>
      </c>
      <c r="M40">
        <f>SUM(L3:M38)</f>
        <v>192</v>
      </c>
      <c r="P40">
        <f>SUM(O4:O38)</f>
        <v>110.99999999999999</v>
      </c>
      <c r="R40">
        <f>SUM(Q3:Q38)</f>
        <v>110.99999999999999</v>
      </c>
    </row>
    <row r="41" spans="1:23" s="5" customFormat="1" x14ac:dyDescent="0.2">
      <c r="A41" s="5" t="s">
        <v>27</v>
      </c>
      <c r="D41" s="6"/>
      <c r="E41" s="6"/>
      <c r="F41" s="6"/>
      <c r="J41" s="7"/>
      <c r="K41" s="7"/>
    </row>
    <row r="42" spans="1:23" ht="17" x14ac:dyDescent="0.2">
      <c r="B42" t="s">
        <v>28</v>
      </c>
      <c r="D42" s="2">
        <v>2</v>
      </c>
      <c r="E42" s="2"/>
      <c r="F42" s="2"/>
      <c r="G42">
        <v>2</v>
      </c>
      <c r="I42" s="3" t="s">
        <v>34</v>
      </c>
      <c r="J42" s="4" t="s">
        <v>41</v>
      </c>
      <c r="K42" s="4">
        <v>1</v>
      </c>
      <c r="L42">
        <v>1</v>
      </c>
      <c r="M42">
        <f>D42</f>
        <v>2</v>
      </c>
    </row>
    <row r="43" spans="1:23" ht="17" x14ac:dyDescent="0.2">
      <c r="B43" t="s">
        <v>29</v>
      </c>
      <c r="D43" s="2">
        <v>4</v>
      </c>
      <c r="E43" s="2"/>
      <c r="F43" s="2"/>
      <c r="G43">
        <v>4</v>
      </c>
      <c r="I43" s="3" t="s">
        <v>34</v>
      </c>
      <c r="J43" s="4" t="s">
        <v>41</v>
      </c>
      <c r="K43" s="4">
        <v>1</v>
      </c>
      <c r="L43">
        <v>1</v>
      </c>
      <c r="M43">
        <f t="shared" ref="M43:M49" si="4">D43</f>
        <v>4</v>
      </c>
    </row>
    <row r="44" spans="1:23" ht="17" x14ac:dyDescent="0.2">
      <c r="B44" t="s">
        <v>18</v>
      </c>
      <c r="D44" s="2">
        <v>320</v>
      </c>
      <c r="E44" s="2"/>
      <c r="F44" s="2"/>
      <c r="G44">
        <v>26</v>
      </c>
      <c r="H44">
        <v>9</v>
      </c>
      <c r="I44" s="3" t="s">
        <v>34</v>
      </c>
      <c r="J44" s="4" t="s">
        <v>41</v>
      </c>
      <c r="K44" s="4">
        <v>1</v>
      </c>
      <c r="L44">
        <v>1</v>
      </c>
      <c r="M44">
        <f t="shared" si="4"/>
        <v>320</v>
      </c>
    </row>
    <row r="45" spans="1:23" ht="17" x14ac:dyDescent="0.2">
      <c r="B45" t="s">
        <v>24</v>
      </c>
      <c r="D45" s="2">
        <v>3</v>
      </c>
      <c r="E45" s="2"/>
      <c r="F45" s="2"/>
      <c r="G45">
        <v>1</v>
      </c>
      <c r="I45" s="3" t="s">
        <v>34</v>
      </c>
      <c r="J45" s="4" t="s">
        <v>41</v>
      </c>
      <c r="K45" s="4">
        <v>1</v>
      </c>
      <c r="L45">
        <v>1</v>
      </c>
      <c r="M45">
        <f t="shared" si="4"/>
        <v>3</v>
      </c>
    </row>
    <row r="46" spans="1:23" ht="17" x14ac:dyDescent="0.2">
      <c r="B46" t="s">
        <v>19</v>
      </c>
      <c r="D46" s="2">
        <v>82</v>
      </c>
      <c r="E46" s="2"/>
      <c r="F46" s="2"/>
      <c r="G46">
        <v>20</v>
      </c>
      <c r="H46">
        <v>2</v>
      </c>
      <c r="I46" s="3" t="s">
        <v>34</v>
      </c>
      <c r="J46" s="4" t="s">
        <v>41</v>
      </c>
      <c r="K46" s="4">
        <v>1</v>
      </c>
      <c r="L46">
        <v>1</v>
      </c>
      <c r="M46">
        <f t="shared" si="4"/>
        <v>82</v>
      </c>
    </row>
    <row r="47" spans="1:23" ht="17" x14ac:dyDescent="0.2">
      <c r="B47" t="s">
        <v>14</v>
      </c>
      <c r="D47" s="2">
        <v>178</v>
      </c>
      <c r="E47" s="2"/>
      <c r="F47" s="2"/>
      <c r="G47">
        <v>20</v>
      </c>
      <c r="H47">
        <v>6</v>
      </c>
      <c r="I47" s="3" t="s">
        <v>34</v>
      </c>
      <c r="J47" s="4" t="s">
        <v>41</v>
      </c>
      <c r="K47" s="4">
        <v>1</v>
      </c>
      <c r="L47">
        <v>1</v>
      </c>
      <c r="M47">
        <f t="shared" si="4"/>
        <v>178</v>
      </c>
    </row>
    <row r="48" spans="1:23" ht="17" x14ac:dyDescent="0.2">
      <c r="B48" t="s">
        <v>30</v>
      </c>
      <c r="D48" s="2">
        <v>9</v>
      </c>
      <c r="E48" s="2"/>
      <c r="F48" s="2"/>
      <c r="G48">
        <v>4</v>
      </c>
      <c r="I48" s="3" t="s">
        <v>34</v>
      </c>
      <c r="J48" s="4" t="s">
        <v>41</v>
      </c>
      <c r="K48" s="4">
        <v>1</v>
      </c>
      <c r="L48">
        <v>1</v>
      </c>
      <c r="M48">
        <f t="shared" si="4"/>
        <v>9</v>
      </c>
    </row>
    <row r="49" spans="2:14" ht="17" x14ac:dyDescent="0.2">
      <c r="B49" t="s">
        <v>20</v>
      </c>
      <c r="D49" s="2">
        <v>20</v>
      </c>
      <c r="E49" s="2"/>
      <c r="F49" s="2"/>
      <c r="G49">
        <v>6</v>
      </c>
      <c r="I49" s="3" t="s">
        <v>34</v>
      </c>
      <c r="J49" s="4" t="s">
        <v>41</v>
      </c>
      <c r="K49" s="4">
        <v>1</v>
      </c>
      <c r="L49">
        <v>1</v>
      </c>
      <c r="M49">
        <f t="shared" si="4"/>
        <v>20</v>
      </c>
    </row>
    <row r="50" spans="2:14" x14ac:dyDescent="0.2">
      <c r="D50" s="2"/>
      <c r="E50" s="2"/>
      <c r="F50" s="2"/>
      <c r="N50">
        <f>SUM(M42:M49)</f>
        <v>618</v>
      </c>
    </row>
    <row r="51" spans="2:14" x14ac:dyDescent="0.2">
      <c r="D51" s="2"/>
      <c r="E51" s="2"/>
      <c r="F51" s="2"/>
    </row>
    <row r="52" spans="2:14" x14ac:dyDescent="0.2">
      <c r="D52" s="2"/>
      <c r="E52" s="2"/>
      <c r="F52" s="2"/>
    </row>
    <row r="53" spans="2:14" x14ac:dyDescent="0.2">
      <c r="D53" s="2"/>
      <c r="E53" s="2"/>
      <c r="F53" s="2"/>
    </row>
    <row r="54" spans="2:14" x14ac:dyDescent="0.2">
      <c r="D54" s="2"/>
      <c r="E54" s="2"/>
      <c r="F54" s="2"/>
    </row>
    <row r="55" spans="2:14" x14ac:dyDescent="0.2">
      <c r="D55" s="2"/>
      <c r="E55" s="2"/>
      <c r="F55" s="2"/>
    </row>
    <row r="56" spans="2:14" x14ac:dyDescent="0.2">
      <c r="D56" s="2"/>
      <c r="E56" s="2"/>
      <c r="F56" s="2"/>
    </row>
    <row r="57" spans="2:14" x14ac:dyDescent="0.2">
      <c r="D57" s="2"/>
      <c r="E57" s="2"/>
      <c r="F57" s="2"/>
    </row>
    <row r="58" spans="2:14" x14ac:dyDescent="0.2">
      <c r="D58" s="2"/>
      <c r="E58" s="2"/>
      <c r="F58" s="2"/>
    </row>
    <row r="59" spans="2:14" x14ac:dyDescent="0.2">
      <c r="D59" s="2"/>
      <c r="E59" s="2"/>
      <c r="F59" s="2"/>
    </row>
    <row r="60" spans="2:14" x14ac:dyDescent="0.2">
      <c r="D60" s="2"/>
      <c r="E60" s="2"/>
      <c r="F60" s="2"/>
    </row>
    <row r="61" spans="2:14" x14ac:dyDescent="0.2">
      <c r="D61" s="2"/>
      <c r="E61" s="2"/>
      <c r="F61" s="2"/>
    </row>
    <row r="62" spans="2:14" x14ac:dyDescent="0.2">
      <c r="D62" s="2"/>
      <c r="E62" s="2"/>
      <c r="F62" s="2"/>
    </row>
    <row r="63" spans="2:14" x14ac:dyDescent="0.2">
      <c r="D63" s="2"/>
      <c r="E63" s="2"/>
      <c r="F63" s="2"/>
    </row>
    <row r="64" spans="2:14" x14ac:dyDescent="0.2">
      <c r="D64" s="2"/>
      <c r="E64" s="2"/>
      <c r="F64" s="2"/>
    </row>
    <row r="65" spans="4:6" x14ac:dyDescent="0.2">
      <c r="D65" s="2"/>
      <c r="E65" s="2"/>
      <c r="F65" s="2"/>
    </row>
    <row r="66" spans="4:6" x14ac:dyDescent="0.2">
      <c r="D66" s="2"/>
      <c r="E66" s="2"/>
      <c r="F66" s="2"/>
    </row>
    <row r="67" spans="4:6" x14ac:dyDescent="0.2">
      <c r="D67" s="2"/>
      <c r="E67" s="2"/>
      <c r="F67" s="2"/>
    </row>
    <row r="68" spans="4:6" x14ac:dyDescent="0.2">
      <c r="D68" s="2"/>
      <c r="E68" s="2"/>
      <c r="F68" s="2"/>
    </row>
    <row r="69" spans="4:6" x14ac:dyDescent="0.2">
      <c r="D69" s="2"/>
      <c r="E69" s="2"/>
      <c r="F69" s="2"/>
    </row>
    <row r="70" spans="4:6" x14ac:dyDescent="0.2">
      <c r="D70" s="2"/>
      <c r="E70" s="2"/>
      <c r="F70" s="2"/>
    </row>
    <row r="71" spans="4:6" x14ac:dyDescent="0.2">
      <c r="D71" s="2"/>
      <c r="E71" s="2"/>
      <c r="F71" s="2"/>
    </row>
    <row r="72" spans="4:6" x14ac:dyDescent="0.2">
      <c r="D72" s="2"/>
      <c r="E72" s="2"/>
      <c r="F72" s="2"/>
    </row>
    <row r="73" spans="4:6" x14ac:dyDescent="0.2">
      <c r="D73" s="2"/>
      <c r="E73" s="2"/>
      <c r="F73" s="2"/>
    </row>
    <row r="74" spans="4:6" x14ac:dyDescent="0.2">
      <c r="D74" s="2"/>
      <c r="E74" s="2"/>
      <c r="F74" s="2"/>
    </row>
    <row r="75" spans="4:6" x14ac:dyDescent="0.2">
      <c r="D75" s="2"/>
      <c r="E75" s="2"/>
      <c r="F75" s="2"/>
    </row>
    <row r="76" spans="4:6" x14ac:dyDescent="0.2">
      <c r="D76" s="2"/>
      <c r="E76" s="2"/>
      <c r="F76" s="2"/>
    </row>
    <row r="77" spans="4:6" x14ac:dyDescent="0.2">
      <c r="D77" s="2"/>
      <c r="E77" s="2"/>
      <c r="F77" s="2"/>
    </row>
    <row r="78" spans="4:6" x14ac:dyDescent="0.2">
      <c r="D78" s="2"/>
      <c r="E78" s="2"/>
      <c r="F78" s="2"/>
    </row>
    <row r="79" spans="4:6" x14ac:dyDescent="0.2">
      <c r="D79" s="2"/>
      <c r="E79" s="2"/>
      <c r="F79" s="2"/>
    </row>
    <row r="80" spans="4:6" x14ac:dyDescent="0.2">
      <c r="D80" s="2"/>
      <c r="E80" s="2"/>
      <c r="F80" s="2"/>
    </row>
    <row r="81" spans="4:6" x14ac:dyDescent="0.2">
      <c r="D81" s="2"/>
      <c r="E81" s="2"/>
      <c r="F81" s="2"/>
    </row>
    <row r="82" spans="4:6" x14ac:dyDescent="0.2">
      <c r="D82" s="2"/>
      <c r="E82" s="2"/>
      <c r="F82" s="2"/>
    </row>
    <row r="83" spans="4:6" x14ac:dyDescent="0.2">
      <c r="D83" s="2"/>
      <c r="E83" s="2"/>
      <c r="F83" s="2"/>
    </row>
    <row r="84" spans="4:6" x14ac:dyDescent="0.2">
      <c r="D84" s="2"/>
      <c r="E84" s="2"/>
      <c r="F84" s="2"/>
    </row>
    <row r="85" spans="4:6" x14ac:dyDescent="0.2">
      <c r="D85" s="2"/>
      <c r="E85" s="2"/>
      <c r="F85" s="2"/>
    </row>
    <row r="86" spans="4:6" x14ac:dyDescent="0.2">
      <c r="D86" s="2"/>
      <c r="E86" s="2"/>
      <c r="F86" s="2"/>
    </row>
    <row r="87" spans="4:6" x14ac:dyDescent="0.2">
      <c r="D87" s="2"/>
      <c r="E87" s="2"/>
      <c r="F87" s="2"/>
    </row>
    <row r="88" spans="4:6" x14ac:dyDescent="0.2">
      <c r="D88" s="2"/>
      <c r="E88" s="2"/>
      <c r="F88" s="2"/>
    </row>
    <row r="89" spans="4:6" x14ac:dyDescent="0.2">
      <c r="D89" s="2"/>
      <c r="E89" s="2"/>
      <c r="F89" s="2"/>
    </row>
    <row r="90" spans="4:6" x14ac:dyDescent="0.2">
      <c r="D90" s="2"/>
      <c r="E90" s="2"/>
      <c r="F90" s="2"/>
    </row>
    <row r="91" spans="4:6" x14ac:dyDescent="0.2">
      <c r="D91" s="2"/>
      <c r="E91" s="2"/>
      <c r="F91" s="2"/>
    </row>
    <row r="92" spans="4:6" x14ac:dyDescent="0.2">
      <c r="D92" s="2"/>
      <c r="E92" s="2"/>
      <c r="F92" s="2"/>
    </row>
    <row r="93" spans="4:6" x14ac:dyDescent="0.2">
      <c r="D93" s="2"/>
      <c r="E93" s="2"/>
      <c r="F93" s="2"/>
    </row>
    <row r="94" spans="4:6" x14ac:dyDescent="0.2">
      <c r="D94" s="2"/>
      <c r="E94" s="2"/>
      <c r="F94" s="2"/>
    </row>
    <row r="95" spans="4:6" x14ac:dyDescent="0.2">
      <c r="D95" s="2"/>
      <c r="E95" s="2"/>
      <c r="F95" s="2"/>
    </row>
    <row r="96" spans="4:6" x14ac:dyDescent="0.2">
      <c r="D96" s="2"/>
      <c r="E96" s="2"/>
      <c r="F96" s="2"/>
    </row>
    <row r="97" spans="4:6" x14ac:dyDescent="0.2">
      <c r="D97" s="2"/>
      <c r="E97" s="2"/>
      <c r="F97" s="2"/>
    </row>
    <row r="98" spans="4:6" x14ac:dyDescent="0.2">
      <c r="D98" s="2"/>
      <c r="E98" s="2"/>
      <c r="F98" s="2"/>
    </row>
    <row r="99" spans="4:6" x14ac:dyDescent="0.2">
      <c r="D99" s="2"/>
      <c r="E99" s="2"/>
      <c r="F99" s="2"/>
    </row>
    <row r="100" spans="4:6" x14ac:dyDescent="0.2">
      <c r="D100" s="2"/>
      <c r="E100" s="2"/>
      <c r="F100" s="2"/>
    </row>
    <row r="101" spans="4:6" x14ac:dyDescent="0.2">
      <c r="D101" s="2"/>
      <c r="E101" s="2"/>
      <c r="F101" s="2"/>
    </row>
    <row r="102" spans="4:6" x14ac:dyDescent="0.2">
      <c r="D102" s="2"/>
      <c r="E102" s="2"/>
      <c r="F102" s="2"/>
    </row>
    <row r="103" spans="4:6" x14ac:dyDescent="0.2">
      <c r="D103" s="2"/>
      <c r="E103" s="2"/>
      <c r="F103" s="2"/>
    </row>
    <row r="104" spans="4:6" x14ac:dyDescent="0.2">
      <c r="D104" s="2"/>
      <c r="E104" s="2"/>
      <c r="F104" s="2"/>
    </row>
    <row r="105" spans="4:6" x14ac:dyDescent="0.2">
      <c r="D105" s="2"/>
      <c r="E105" s="2"/>
      <c r="F105" s="2"/>
    </row>
    <row r="106" spans="4:6" x14ac:dyDescent="0.2">
      <c r="D106" s="2"/>
      <c r="E106" s="2"/>
      <c r="F106" s="2"/>
    </row>
    <row r="107" spans="4:6" x14ac:dyDescent="0.2">
      <c r="D107" s="2"/>
      <c r="E107" s="2"/>
      <c r="F107" s="2"/>
    </row>
    <row r="108" spans="4:6" x14ac:dyDescent="0.2">
      <c r="D108" s="2"/>
      <c r="E108" s="2"/>
      <c r="F108" s="2"/>
    </row>
    <row r="109" spans="4:6" x14ac:dyDescent="0.2">
      <c r="D109" s="2"/>
      <c r="E109" s="2"/>
      <c r="F109" s="2"/>
    </row>
    <row r="110" spans="4:6" x14ac:dyDescent="0.2">
      <c r="D110" s="2"/>
      <c r="E110" s="2"/>
      <c r="F110" s="2"/>
    </row>
    <row r="111" spans="4:6" x14ac:dyDescent="0.2">
      <c r="D111" s="2"/>
      <c r="E111" s="2"/>
      <c r="F111" s="2"/>
    </row>
    <row r="112" spans="4:6" x14ac:dyDescent="0.2">
      <c r="D112" s="2"/>
      <c r="E112" s="2"/>
      <c r="F112" s="2"/>
    </row>
    <row r="113" spans="4:6" x14ac:dyDescent="0.2">
      <c r="D113" s="2"/>
      <c r="E113" s="2"/>
      <c r="F113" s="2"/>
    </row>
    <row r="114" spans="4:6" x14ac:dyDescent="0.2">
      <c r="D114" s="2"/>
      <c r="E114" s="2"/>
      <c r="F114" s="2"/>
    </row>
    <row r="115" spans="4:6" x14ac:dyDescent="0.2">
      <c r="D115" s="2"/>
      <c r="E115" s="2"/>
      <c r="F115" s="2"/>
    </row>
    <row r="116" spans="4:6" x14ac:dyDescent="0.2">
      <c r="D116" s="2"/>
      <c r="E116" s="2"/>
      <c r="F116" s="2"/>
    </row>
    <row r="117" spans="4:6" x14ac:dyDescent="0.2">
      <c r="D117" s="2"/>
      <c r="E117" s="2"/>
      <c r="F117" s="2"/>
    </row>
    <row r="118" spans="4:6" x14ac:dyDescent="0.2">
      <c r="D118" s="2"/>
      <c r="E118" s="2"/>
      <c r="F118" s="2"/>
    </row>
    <row r="119" spans="4:6" x14ac:dyDescent="0.2">
      <c r="D119" s="2"/>
      <c r="E119" s="2"/>
      <c r="F119" s="2"/>
    </row>
    <row r="120" spans="4:6" x14ac:dyDescent="0.2">
      <c r="D120" s="2"/>
      <c r="E120" s="2"/>
      <c r="F120" s="2"/>
    </row>
    <row r="121" spans="4:6" x14ac:dyDescent="0.2">
      <c r="D121" s="2"/>
      <c r="E121" s="2"/>
      <c r="F121" s="2"/>
    </row>
    <row r="122" spans="4:6" x14ac:dyDescent="0.2">
      <c r="D122" s="2"/>
      <c r="E122" s="2"/>
      <c r="F122" s="2"/>
    </row>
    <row r="123" spans="4:6" x14ac:dyDescent="0.2">
      <c r="D123" s="2"/>
      <c r="E123" s="2"/>
      <c r="F123" s="2"/>
    </row>
    <row r="124" spans="4:6" x14ac:dyDescent="0.2">
      <c r="D124" s="2"/>
      <c r="E124" s="2"/>
      <c r="F124" s="2"/>
    </row>
    <row r="125" spans="4:6" x14ac:dyDescent="0.2">
      <c r="D125" s="2"/>
      <c r="E125" s="2"/>
      <c r="F125" s="2"/>
    </row>
    <row r="126" spans="4:6" x14ac:dyDescent="0.2">
      <c r="D126" s="2"/>
      <c r="E126" s="2"/>
      <c r="F126" s="2"/>
    </row>
    <row r="127" spans="4:6" x14ac:dyDescent="0.2">
      <c r="D127" s="2"/>
      <c r="E127" s="2"/>
      <c r="F127" s="2"/>
    </row>
    <row r="128" spans="4:6" x14ac:dyDescent="0.2">
      <c r="D128" s="2"/>
      <c r="E128" s="2"/>
      <c r="F128" s="2"/>
    </row>
    <row r="129" spans="4:6" x14ac:dyDescent="0.2">
      <c r="D129" s="2"/>
      <c r="E129" s="2"/>
      <c r="F129" s="2"/>
    </row>
    <row r="130" spans="4:6" x14ac:dyDescent="0.2">
      <c r="D130" s="2"/>
      <c r="E130" s="2"/>
      <c r="F130" s="2"/>
    </row>
    <row r="131" spans="4:6" x14ac:dyDescent="0.2">
      <c r="D131" s="2"/>
      <c r="E131" s="2"/>
      <c r="F131" s="2"/>
    </row>
    <row r="132" spans="4:6" x14ac:dyDescent="0.2">
      <c r="D132" s="2"/>
      <c r="E132" s="2"/>
      <c r="F132" s="2"/>
    </row>
    <row r="133" spans="4:6" x14ac:dyDescent="0.2">
      <c r="D133" s="2"/>
      <c r="E133" s="2"/>
      <c r="F133" s="2"/>
    </row>
    <row r="134" spans="4:6" x14ac:dyDescent="0.2">
      <c r="D134" s="2"/>
      <c r="E134" s="2"/>
      <c r="F134" s="2"/>
    </row>
    <row r="135" spans="4:6" x14ac:dyDescent="0.2">
      <c r="D135" s="2"/>
      <c r="E135" s="2"/>
      <c r="F135" s="2"/>
    </row>
    <row r="136" spans="4:6" x14ac:dyDescent="0.2">
      <c r="D136" s="2"/>
      <c r="E136" s="2"/>
      <c r="F136" s="2"/>
    </row>
    <row r="137" spans="4:6" x14ac:dyDescent="0.2">
      <c r="D137" s="2"/>
      <c r="E137" s="2"/>
      <c r="F137" s="2"/>
    </row>
    <row r="138" spans="4:6" x14ac:dyDescent="0.2">
      <c r="D138" s="2"/>
      <c r="E138" s="2"/>
      <c r="F138" s="2"/>
    </row>
    <row r="139" spans="4:6" x14ac:dyDescent="0.2">
      <c r="D139" s="2"/>
      <c r="E139" s="2"/>
      <c r="F139" s="2"/>
    </row>
    <row r="140" spans="4:6" x14ac:dyDescent="0.2">
      <c r="D140" s="2"/>
      <c r="E140" s="2"/>
      <c r="F140" s="2"/>
    </row>
    <row r="141" spans="4:6" x14ac:dyDescent="0.2">
      <c r="D141" s="2"/>
      <c r="E141" s="2"/>
      <c r="F141" s="2"/>
    </row>
    <row r="142" spans="4:6" x14ac:dyDescent="0.2">
      <c r="D142" s="2"/>
      <c r="E142" s="2"/>
      <c r="F142" s="2"/>
    </row>
    <row r="143" spans="4:6" x14ac:dyDescent="0.2">
      <c r="D143" s="2"/>
      <c r="E143" s="2"/>
      <c r="F143" s="2"/>
    </row>
    <row r="144" spans="4:6" x14ac:dyDescent="0.2">
      <c r="D144" s="2"/>
      <c r="E144" s="2"/>
      <c r="F144" s="2"/>
    </row>
    <row r="145" spans="4:6" x14ac:dyDescent="0.2">
      <c r="D145" s="2"/>
      <c r="E145" s="2"/>
      <c r="F145" s="2"/>
    </row>
    <row r="146" spans="4:6" x14ac:dyDescent="0.2">
      <c r="D146" s="2"/>
      <c r="E146" s="2"/>
      <c r="F146" s="2"/>
    </row>
    <row r="147" spans="4:6" x14ac:dyDescent="0.2">
      <c r="D147" s="2"/>
      <c r="E147" s="2"/>
      <c r="F147" s="2"/>
    </row>
    <row r="148" spans="4:6" x14ac:dyDescent="0.2">
      <c r="D148" s="2"/>
      <c r="E148" s="2"/>
      <c r="F148" s="2"/>
    </row>
    <row r="149" spans="4:6" x14ac:dyDescent="0.2">
      <c r="D149" s="2"/>
      <c r="E149" s="2"/>
      <c r="F149" s="2"/>
    </row>
    <row r="150" spans="4:6" x14ac:dyDescent="0.2">
      <c r="D150" s="2"/>
      <c r="E150" s="2"/>
      <c r="F150" s="2"/>
    </row>
    <row r="151" spans="4:6" x14ac:dyDescent="0.2">
      <c r="D151" s="2"/>
      <c r="E151" s="2"/>
      <c r="F151" s="2"/>
    </row>
    <row r="152" spans="4:6" x14ac:dyDescent="0.2">
      <c r="D152" s="2"/>
      <c r="E152" s="2"/>
      <c r="F152" s="2"/>
    </row>
    <row r="153" spans="4:6" x14ac:dyDescent="0.2">
      <c r="D153" s="2"/>
      <c r="E153" s="2"/>
      <c r="F153" s="2"/>
    </row>
    <row r="154" spans="4:6" x14ac:dyDescent="0.2">
      <c r="D154" s="2"/>
      <c r="E154" s="2"/>
      <c r="F154" s="2"/>
    </row>
    <row r="155" spans="4:6" x14ac:dyDescent="0.2">
      <c r="D155" s="2"/>
      <c r="E155" s="2"/>
      <c r="F155" s="2"/>
    </row>
    <row r="156" spans="4:6" x14ac:dyDescent="0.2">
      <c r="D156" s="2"/>
      <c r="E156" s="2"/>
      <c r="F156" s="2"/>
    </row>
    <row r="157" spans="4:6" x14ac:dyDescent="0.2">
      <c r="D157" s="2"/>
      <c r="E157" s="2"/>
      <c r="F157" s="2"/>
    </row>
    <row r="158" spans="4:6" x14ac:dyDescent="0.2">
      <c r="D158" s="2"/>
      <c r="E158" s="2"/>
      <c r="F158" s="2"/>
    </row>
    <row r="159" spans="4:6" x14ac:dyDescent="0.2">
      <c r="D159" s="2"/>
      <c r="E159" s="2"/>
      <c r="F159" s="2"/>
    </row>
    <row r="160" spans="4:6" x14ac:dyDescent="0.2">
      <c r="D160" s="2"/>
      <c r="E160" s="2"/>
      <c r="F160" s="2"/>
    </row>
    <row r="161" spans="4:6" x14ac:dyDescent="0.2">
      <c r="D161" s="2"/>
      <c r="E161" s="2"/>
      <c r="F161" s="2"/>
    </row>
    <row r="162" spans="4:6" x14ac:dyDescent="0.2">
      <c r="D162" s="2"/>
      <c r="E162" s="2"/>
      <c r="F162" s="2"/>
    </row>
    <row r="163" spans="4:6" x14ac:dyDescent="0.2">
      <c r="D163" s="2"/>
      <c r="E163" s="2"/>
      <c r="F163" s="2"/>
    </row>
    <row r="164" spans="4:6" x14ac:dyDescent="0.2">
      <c r="D164" s="2"/>
      <c r="E164" s="2"/>
      <c r="F164" s="2"/>
    </row>
    <row r="165" spans="4:6" x14ac:dyDescent="0.2">
      <c r="D165" s="2"/>
      <c r="E165" s="2"/>
      <c r="F165" s="2"/>
    </row>
    <row r="166" spans="4:6" x14ac:dyDescent="0.2">
      <c r="D166" s="2"/>
      <c r="E166" s="2"/>
      <c r="F166" s="2"/>
    </row>
    <row r="167" spans="4:6" x14ac:dyDescent="0.2">
      <c r="D167" s="2"/>
      <c r="E167" s="2"/>
      <c r="F167" s="2"/>
    </row>
    <row r="168" spans="4:6" x14ac:dyDescent="0.2">
      <c r="D168" s="2"/>
      <c r="E168" s="2"/>
      <c r="F168" s="2"/>
    </row>
    <row r="169" spans="4:6" x14ac:dyDescent="0.2">
      <c r="D169" s="2"/>
      <c r="E169" s="2"/>
      <c r="F169" s="2"/>
    </row>
    <row r="170" spans="4:6" x14ac:dyDescent="0.2">
      <c r="D170" s="2"/>
      <c r="E170" s="2"/>
      <c r="F170" s="2"/>
    </row>
    <row r="171" spans="4:6" x14ac:dyDescent="0.2">
      <c r="D171" s="2"/>
      <c r="E171" s="2"/>
      <c r="F171" s="2"/>
    </row>
    <row r="172" spans="4:6" x14ac:dyDescent="0.2">
      <c r="D172" s="2"/>
      <c r="E172" s="2"/>
      <c r="F172" s="2"/>
    </row>
    <row r="173" spans="4:6" x14ac:dyDescent="0.2">
      <c r="D173" s="2"/>
      <c r="E173" s="2"/>
      <c r="F173" s="2"/>
    </row>
    <row r="174" spans="4:6" x14ac:dyDescent="0.2">
      <c r="D174" s="2"/>
      <c r="E174" s="2"/>
      <c r="F174" s="2"/>
    </row>
    <row r="175" spans="4:6" x14ac:dyDescent="0.2">
      <c r="D175" s="2"/>
      <c r="E175" s="2"/>
      <c r="F175" s="2"/>
    </row>
    <row r="176" spans="4:6" x14ac:dyDescent="0.2">
      <c r="D176" s="2"/>
      <c r="E176" s="2"/>
      <c r="F176" s="2"/>
    </row>
    <row r="177" spans="4:6" x14ac:dyDescent="0.2">
      <c r="D177" s="2"/>
      <c r="E177" s="2"/>
      <c r="F177" s="2"/>
    </row>
    <row r="178" spans="4:6" x14ac:dyDescent="0.2">
      <c r="D178" s="2"/>
      <c r="E178" s="2"/>
      <c r="F178" s="2"/>
    </row>
    <row r="179" spans="4:6" x14ac:dyDescent="0.2">
      <c r="D179" s="2"/>
      <c r="E179" s="2"/>
      <c r="F179" s="2"/>
    </row>
    <row r="180" spans="4:6" x14ac:dyDescent="0.2">
      <c r="D180" s="2"/>
      <c r="E180" s="2"/>
      <c r="F180" s="2"/>
    </row>
    <row r="181" spans="4:6" x14ac:dyDescent="0.2">
      <c r="D181" s="2"/>
      <c r="E181" s="2"/>
      <c r="F181" s="2"/>
    </row>
    <row r="182" spans="4:6" x14ac:dyDescent="0.2">
      <c r="D182" s="2"/>
      <c r="E182" s="2"/>
      <c r="F182" s="2"/>
    </row>
    <row r="183" spans="4:6" x14ac:dyDescent="0.2">
      <c r="D183" s="2"/>
      <c r="E183" s="2"/>
      <c r="F183" s="2"/>
    </row>
    <row r="184" spans="4:6" x14ac:dyDescent="0.2">
      <c r="D184" s="2"/>
      <c r="E184" s="2"/>
      <c r="F184" s="2"/>
    </row>
    <row r="185" spans="4:6" x14ac:dyDescent="0.2">
      <c r="D185" s="2"/>
      <c r="E185" s="2"/>
      <c r="F185" s="2"/>
    </row>
    <row r="186" spans="4:6" x14ac:dyDescent="0.2">
      <c r="D186" s="2"/>
      <c r="E186" s="2"/>
      <c r="F186" s="2"/>
    </row>
    <row r="187" spans="4:6" x14ac:dyDescent="0.2">
      <c r="D187" s="2"/>
      <c r="E187" s="2"/>
      <c r="F187" s="2"/>
    </row>
    <row r="188" spans="4:6" x14ac:dyDescent="0.2">
      <c r="D188" s="2"/>
      <c r="E188" s="2"/>
      <c r="F188" s="2"/>
    </row>
    <row r="189" spans="4:6" x14ac:dyDescent="0.2">
      <c r="D189" s="2"/>
      <c r="E189" s="2"/>
      <c r="F189" s="2"/>
    </row>
    <row r="190" spans="4:6" x14ac:dyDescent="0.2">
      <c r="D190" s="2"/>
      <c r="E190" s="2"/>
      <c r="F190" s="2"/>
    </row>
    <row r="191" spans="4:6" x14ac:dyDescent="0.2">
      <c r="D191" s="2"/>
      <c r="E191" s="2"/>
      <c r="F191" s="2"/>
    </row>
    <row r="192" spans="4:6" x14ac:dyDescent="0.2">
      <c r="D192" s="2"/>
      <c r="E192" s="2"/>
      <c r="F192" s="2"/>
    </row>
    <row r="193" spans="4:6" x14ac:dyDescent="0.2">
      <c r="D193" s="2"/>
      <c r="E193" s="2"/>
      <c r="F193" s="2"/>
    </row>
    <row r="194" spans="4:6" x14ac:dyDescent="0.2">
      <c r="D194" s="2"/>
      <c r="E194" s="2"/>
      <c r="F194" s="2"/>
    </row>
    <row r="195" spans="4:6" x14ac:dyDescent="0.2">
      <c r="D195" s="2"/>
      <c r="E195" s="2"/>
      <c r="F195" s="2"/>
    </row>
    <row r="196" spans="4:6" x14ac:dyDescent="0.2">
      <c r="D196" s="2"/>
      <c r="E196" s="2"/>
      <c r="F196" s="2"/>
    </row>
    <row r="197" spans="4:6" x14ac:dyDescent="0.2">
      <c r="D197" s="2"/>
      <c r="E197" s="2"/>
      <c r="F197" s="2"/>
    </row>
    <row r="198" spans="4:6" x14ac:dyDescent="0.2">
      <c r="D198" s="2"/>
      <c r="E198" s="2"/>
      <c r="F198" s="2"/>
    </row>
    <row r="199" spans="4:6" x14ac:dyDescent="0.2">
      <c r="D199" s="2"/>
      <c r="E199" s="2"/>
      <c r="F199" s="2"/>
    </row>
    <row r="200" spans="4:6" x14ac:dyDescent="0.2">
      <c r="D200" s="2"/>
      <c r="E200" s="2"/>
      <c r="F200" s="2"/>
    </row>
    <row r="201" spans="4:6" x14ac:dyDescent="0.2">
      <c r="D201" s="2"/>
      <c r="E201" s="2"/>
      <c r="F201" s="2"/>
    </row>
    <row r="202" spans="4:6" x14ac:dyDescent="0.2">
      <c r="D202" s="2"/>
      <c r="E202" s="2"/>
      <c r="F202" s="2"/>
    </row>
    <row r="203" spans="4:6" x14ac:dyDescent="0.2">
      <c r="D203" s="2"/>
      <c r="E203" s="2"/>
      <c r="F203" s="2"/>
    </row>
    <row r="204" spans="4:6" x14ac:dyDescent="0.2">
      <c r="D204" s="2"/>
      <c r="E204" s="2"/>
      <c r="F204" s="2"/>
    </row>
    <row r="205" spans="4:6" x14ac:dyDescent="0.2">
      <c r="D205" s="2"/>
      <c r="E205" s="2"/>
      <c r="F205" s="2"/>
    </row>
    <row r="206" spans="4:6" x14ac:dyDescent="0.2">
      <c r="D206" s="2"/>
      <c r="E206" s="2"/>
      <c r="F206" s="2"/>
    </row>
    <row r="207" spans="4:6" x14ac:dyDescent="0.2">
      <c r="D207" s="2"/>
      <c r="E207" s="2"/>
      <c r="F207" s="2"/>
    </row>
    <row r="208" spans="4:6" x14ac:dyDescent="0.2">
      <c r="D208" s="2"/>
      <c r="E208" s="2"/>
      <c r="F208" s="2"/>
    </row>
    <row r="209" spans="4:6" x14ac:dyDescent="0.2">
      <c r="D209" s="2"/>
      <c r="E209" s="2"/>
      <c r="F209" s="2"/>
    </row>
    <row r="210" spans="4:6" x14ac:dyDescent="0.2">
      <c r="D210" s="2"/>
      <c r="E210" s="2"/>
      <c r="F210" s="2"/>
    </row>
    <row r="211" spans="4:6" x14ac:dyDescent="0.2">
      <c r="D211" s="2"/>
      <c r="E211" s="2"/>
      <c r="F211" s="2"/>
    </row>
    <row r="212" spans="4:6" x14ac:dyDescent="0.2">
      <c r="D212" s="2"/>
      <c r="E212" s="2"/>
      <c r="F212" s="2"/>
    </row>
    <row r="213" spans="4:6" x14ac:dyDescent="0.2">
      <c r="D213" s="2"/>
      <c r="E213" s="2"/>
      <c r="F213" s="2"/>
    </row>
    <row r="214" spans="4:6" x14ac:dyDescent="0.2">
      <c r="D214" s="2"/>
      <c r="E214" s="2"/>
      <c r="F214" s="2"/>
    </row>
    <row r="215" spans="4:6" x14ac:dyDescent="0.2">
      <c r="D215" s="2"/>
      <c r="E215" s="2"/>
      <c r="F215" s="2"/>
    </row>
    <row r="216" spans="4:6" x14ac:dyDescent="0.2">
      <c r="D216" s="2"/>
      <c r="E216" s="2"/>
      <c r="F216" s="2"/>
    </row>
    <row r="217" spans="4:6" x14ac:dyDescent="0.2">
      <c r="D217" s="2"/>
      <c r="E217" s="2"/>
      <c r="F217" s="2"/>
    </row>
    <row r="218" spans="4:6" x14ac:dyDescent="0.2">
      <c r="D218" s="2"/>
      <c r="E218" s="2"/>
      <c r="F218" s="2"/>
    </row>
    <row r="219" spans="4:6" x14ac:dyDescent="0.2">
      <c r="D219" s="2"/>
      <c r="E219" s="2"/>
      <c r="F219" s="2"/>
    </row>
    <row r="220" spans="4:6" x14ac:dyDescent="0.2">
      <c r="D220" s="2"/>
      <c r="E220" s="2"/>
      <c r="F220" s="2"/>
    </row>
    <row r="221" spans="4:6" x14ac:dyDescent="0.2">
      <c r="D221" s="2"/>
      <c r="E221" s="2"/>
      <c r="F221" s="2"/>
    </row>
    <row r="222" spans="4:6" x14ac:dyDescent="0.2">
      <c r="D222" s="2"/>
      <c r="E222" s="2"/>
      <c r="F222" s="2"/>
    </row>
    <row r="223" spans="4:6" x14ac:dyDescent="0.2">
      <c r="D223" s="2"/>
      <c r="E223" s="2"/>
      <c r="F223" s="2"/>
    </row>
    <row r="224" spans="4:6" x14ac:dyDescent="0.2">
      <c r="D224" s="2"/>
      <c r="E224" s="2"/>
      <c r="F224" s="2"/>
    </row>
    <row r="225" spans="4:6" x14ac:dyDescent="0.2">
      <c r="D225" s="2"/>
      <c r="E225" s="2"/>
      <c r="F225" s="2"/>
    </row>
    <row r="226" spans="4:6" x14ac:dyDescent="0.2">
      <c r="D226" s="2"/>
      <c r="E226" s="2"/>
      <c r="F226" s="2"/>
    </row>
    <row r="227" spans="4:6" x14ac:dyDescent="0.2">
      <c r="D227" s="2"/>
      <c r="E227" s="2"/>
      <c r="F227" s="2"/>
    </row>
    <row r="228" spans="4:6" x14ac:dyDescent="0.2">
      <c r="D228" s="2"/>
      <c r="E228" s="2"/>
      <c r="F228" s="2"/>
    </row>
    <row r="229" spans="4:6" x14ac:dyDescent="0.2">
      <c r="D229" s="2"/>
      <c r="E229" s="2"/>
      <c r="F229" s="2"/>
    </row>
    <row r="230" spans="4:6" x14ac:dyDescent="0.2">
      <c r="D230" s="2"/>
      <c r="E230" s="2"/>
      <c r="F230" s="2"/>
    </row>
    <row r="231" spans="4:6" x14ac:dyDescent="0.2">
      <c r="D231" s="2"/>
      <c r="E231" s="2"/>
      <c r="F231" s="2"/>
    </row>
    <row r="232" spans="4:6" x14ac:dyDescent="0.2">
      <c r="D232" s="2"/>
      <c r="E232" s="2"/>
      <c r="F232" s="2"/>
    </row>
    <row r="233" spans="4:6" x14ac:dyDescent="0.2">
      <c r="D233" s="2"/>
      <c r="E233" s="2"/>
      <c r="F233" s="2"/>
    </row>
    <row r="234" spans="4:6" x14ac:dyDescent="0.2">
      <c r="D234" s="2"/>
      <c r="E234" s="2"/>
      <c r="F234" s="2"/>
    </row>
    <row r="235" spans="4:6" x14ac:dyDescent="0.2">
      <c r="D235" s="2"/>
      <c r="E235" s="2"/>
      <c r="F235" s="2"/>
    </row>
    <row r="236" spans="4:6" x14ac:dyDescent="0.2">
      <c r="D236" s="2"/>
      <c r="E236" s="2"/>
      <c r="F236" s="2"/>
    </row>
    <row r="237" spans="4:6" x14ac:dyDescent="0.2">
      <c r="D237" s="2"/>
      <c r="E237" s="2"/>
      <c r="F237" s="2"/>
    </row>
    <row r="238" spans="4:6" x14ac:dyDescent="0.2">
      <c r="D238" s="2"/>
      <c r="E238" s="2"/>
      <c r="F238" s="2"/>
    </row>
    <row r="239" spans="4:6" x14ac:dyDescent="0.2">
      <c r="D239" s="2"/>
      <c r="E239" s="2"/>
      <c r="F239" s="2"/>
    </row>
    <row r="240" spans="4:6" x14ac:dyDescent="0.2">
      <c r="D240" s="2"/>
      <c r="E240" s="2"/>
      <c r="F240" s="2"/>
    </row>
    <row r="241" spans="4:6" x14ac:dyDescent="0.2">
      <c r="D241" s="2"/>
      <c r="E241" s="2"/>
      <c r="F241" s="2"/>
    </row>
    <row r="242" spans="4:6" x14ac:dyDescent="0.2">
      <c r="D242" s="2"/>
      <c r="E242" s="2"/>
      <c r="F242" s="2"/>
    </row>
    <row r="243" spans="4:6" x14ac:dyDescent="0.2">
      <c r="D243" s="2"/>
      <c r="E243" s="2"/>
      <c r="F243" s="2"/>
    </row>
    <row r="244" spans="4:6" x14ac:dyDescent="0.2">
      <c r="D244" s="2"/>
      <c r="E244" s="2"/>
      <c r="F244" s="2"/>
    </row>
    <row r="245" spans="4:6" x14ac:dyDescent="0.2">
      <c r="D245" s="2"/>
      <c r="E245" s="2"/>
      <c r="F245" s="2"/>
    </row>
    <row r="246" spans="4:6" x14ac:dyDescent="0.2">
      <c r="D246" s="2"/>
      <c r="E246" s="2"/>
      <c r="F246" s="2"/>
    </row>
    <row r="247" spans="4:6" x14ac:dyDescent="0.2">
      <c r="D247" s="2"/>
      <c r="E247" s="2"/>
      <c r="F247" s="2"/>
    </row>
    <row r="248" spans="4:6" x14ac:dyDescent="0.2">
      <c r="D248" s="2"/>
      <c r="E248" s="2"/>
      <c r="F248" s="2"/>
    </row>
    <row r="249" spans="4:6" x14ac:dyDescent="0.2">
      <c r="D249" s="2"/>
      <c r="E249" s="2"/>
      <c r="F249" s="2"/>
    </row>
    <row r="250" spans="4:6" x14ac:dyDescent="0.2">
      <c r="D250" s="2"/>
      <c r="E250" s="2"/>
      <c r="F250" s="2"/>
    </row>
    <row r="251" spans="4:6" x14ac:dyDescent="0.2">
      <c r="D251" s="2"/>
      <c r="E251" s="2"/>
      <c r="F251" s="2"/>
    </row>
    <row r="252" spans="4:6" x14ac:dyDescent="0.2">
      <c r="D252" s="2"/>
      <c r="E252" s="2"/>
      <c r="F252" s="2"/>
    </row>
    <row r="253" spans="4:6" x14ac:dyDescent="0.2">
      <c r="D253" s="2"/>
      <c r="E253" s="2"/>
      <c r="F253" s="2"/>
    </row>
    <row r="254" spans="4:6" x14ac:dyDescent="0.2">
      <c r="D254" s="2"/>
      <c r="E254" s="2"/>
      <c r="F254" s="2"/>
    </row>
    <row r="255" spans="4:6" x14ac:dyDescent="0.2">
      <c r="D255" s="2"/>
      <c r="E255" s="2"/>
      <c r="F255" s="2"/>
    </row>
    <row r="256" spans="4:6" x14ac:dyDescent="0.2">
      <c r="D256" s="2"/>
      <c r="E256" s="2"/>
      <c r="F256" s="2"/>
    </row>
    <row r="257" spans="4:6" x14ac:dyDescent="0.2">
      <c r="D257" s="2"/>
      <c r="E257" s="2"/>
      <c r="F257" s="2"/>
    </row>
    <row r="258" spans="4:6" x14ac:dyDescent="0.2">
      <c r="D258" s="2"/>
      <c r="E258" s="2"/>
      <c r="F258" s="2"/>
    </row>
    <row r="259" spans="4:6" x14ac:dyDescent="0.2">
      <c r="D259" s="2"/>
      <c r="E259" s="2"/>
      <c r="F259" s="2"/>
    </row>
    <row r="260" spans="4:6" x14ac:dyDescent="0.2">
      <c r="D260" s="2"/>
      <c r="E260" s="2"/>
      <c r="F260" s="2"/>
    </row>
    <row r="261" spans="4:6" x14ac:dyDescent="0.2">
      <c r="D261" s="2"/>
      <c r="E261" s="2"/>
      <c r="F261" s="2"/>
    </row>
    <row r="262" spans="4:6" x14ac:dyDescent="0.2">
      <c r="D262" s="2"/>
      <c r="E262" s="2"/>
      <c r="F262" s="2"/>
    </row>
    <row r="263" spans="4:6" x14ac:dyDescent="0.2">
      <c r="D263" s="2"/>
      <c r="E263" s="2"/>
      <c r="F263" s="2"/>
    </row>
    <row r="264" spans="4:6" x14ac:dyDescent="0.2">
      <c r="D264" s="2"/>
      <c r="E264" s="2"/>
      <c r="F264" s="2"/>
    </row>
    <row r="265" spans="4:6" x14ac:dyDescent="0.2">
      <c r="D265" s="2"/>
      <c r="E265" s="2"/>
      <c r="F265" s="2"/>
    </row>
    <row r="266" spans="4:6" x14ac:dyDescent="0.2">
      <c r="D266" s="2"/>
      <c r="E266" s="2"/>
      <c r="F266" s="2"/>
    </row>
    <row r="267" spans="4:6" x14ac:dyDescent="0.2">
      <c r="D267" s="2"/>
      <c r="E267" s="2"/>
      <c r="F267" s="2"/>
    </row>
    <row r="268" spans="4:6" x14ac:dyDescent="0.2">
      <c r="D268" s="2"/>
      <c r="E268" s="2"/>
      <c r="F268" s="2"/>
    </row>
    <row r="269" spans="4:6" x14ac:dyDescent="0.2">
      <c r="D269" s="2"/>
      <c r="E269" s="2"/>
      <c r="F269" s="2"/>
    </row>
    <row r="270" spans="4:6" x14ac:dyDescent="0.2">
      <c r="D270" s="2"/>
      <c r="E270" s="2"/>
      <c r="F270" s="2"/>
    </row>
    <row r="271" spans="4:6" x14ac:dyDescent="0.2">
      <c r="D271" s="2"/>
      <c r="E271" s="2"/>
      <c r="F271" s="2"/>
    </row>
    <row r="272" spans="4:6" x14ac:dyDescent="0.2">
      <c r="D272" s="2"/>
      <c r="E272" s="2"/>
      <c r="F272" s="2"/>
    </row>
    <row r="273" spans="4:6" x14ac:dyDescent="0.2">
      <c r="D273" s="2"/>
      <c r="E273" s="2"/>
      <c r="F273" s="2"/>
    </row>
    <row r="274" spans="4:6" x14ac:dyDescent="0.2">
      <c r="D274" s="2"/>
      <c r="E274" s="2"/>
      <c r="F274" s="2"/>
    </row>
    <row r="275" spans="4:6" x14ac:dyDescent="0.2">
      <c r="D275" s="2"/>
      <c r="E275" s="2"/>
      <c r="F275" s="2"/>
    </row>
    <row r="276" spans="4:6" x14ac:dyDescent="0.2">
      <c r="D276" s="2"/>
      <c r="E276" s="2"/>
      <c r="F276" s="2"/>
    </row>
    <row r="277" spans="4:6" x14ac:dyDescent="0.2">
      <c r="D277" s="2"/>
      <c r="E277" s="2"/>
      <c r="F277" s="2"/>
    </row>
    <row r="278" spans="4:6" x14ac:dyDescent="0.2">
      <c r="D278" s="2"/>
      <c r="E278" s="2"/>
      <c r="F278" s="2"/>
    </row>
    <row r="279" spans="4:6" x14ac:dyDescent="0.2">
      <c r="D279" s="2"/>
      <c r="E279" s="2"/>
      <c r="F279" s="2"/>
    </row>
    <row r="280" spans="4:6" x14ac:dyDescent="0.2">
      <c r="D280" s="2"/>
      <c r="E280" s="2"/>
      <c r="F280" s="2"/>
    </row>
    <row r="281" spans="4:6" x14ac:dyDescent="0.2">
      <c r="D281" s="2"/>
      <c r="E281" s="2"/>
      <c r="F281" s="2"/>
    </row>
    <row r="282" spans="4:6" x14ac:dyDescent="0.2">
      <c r="D282" s="2"/>
      <c r="E282" s="2"/>
      <c r="F282" s="2"/>
    </row>
    <row r="283" spans="4:6" x14ac:dyDescent="0.2">
      <c r="D283" s="2"/>
      <c r="E283" s="2"/>
      <c r="F283" s="2"/>
    </row>
    <row r="284" spans="4:6" x14ac:dyDescent="0.2">
      <c r="D284" s="2"/>
      <c r="E284" s="2"/>
      <c r="F284" s="2"/>
    </row>
    <row r="285" spans="4:6" x14ac:dyDescent="0.2">
      <c r="D285" s="2"/>
      <c r="E285" s="2"/>
      <c r="F285" s="2"/>
    </row>
    <row r="286" spans="4:6" x14ac:dyDescent="0.2">
      <c r="D286" s="2"/>
      <c r="E286" s="2"/>
      <c r="F286" s="2"/>
    </row>
    <row r="287" spans="4:6" x14ac:dyDescent="0.2">
      <c r="D287" s="2"/>
      <c r="E287" s="2"/>
      <c r="F287" s="2"/>
    </row>
    <row r="288" spans="4:6" x14ac:dyDescent="0.2">
      <c r="D288" s="2"/>
      <c r="E288" s="2"/>
      <c r="F288" s="2"/>
    </row>
    <row r="289" spans="4:6" x14ac:dyDescent="0.2">
      <c r="D289" s="2"/>
      <c r="E289" s="2"/>
      <c r="F289" s="2"/>
    </row>
    <row r="290" spans="4:6" x14ac:dyDescent="0.2">
      <c r="D290" s="2"/>
      <c r="E290" s="2"/>
      <c r="F290" s="2"/>
    </row>
    <row r="291" spans="4:6" x14ac:dyDescent="0.2">
      <c r="D291" s="2"/>
      <c r="E291" s="2"/>
      <c r="F291" s="2"/>
    </row>
    <row r="292" spans="4:6" x14ac:dyDescent="0.2">
      <c r="D292" s="2"/>
      <c r="E292" s="2"/>
      <c r="F292" s="2"/>
    </row>
    <row r="293" spans="4:6" x14ac:dyDescent="0.2">
      <c r="D293" s="2"/>
      <c r="E293" s="2"/>
      <c r="F293" s="2"/>
    </row>
    <row r="294" spans="4:6" x14ac:dyDescent="0.2">
      <c r="D294" s="2"/>
      <c r="E294" s="2"/>
      <c r="F294" s="2"/>
    </row>
    <row r="295" spans="4:6" x14ac:dyDescent="0.2">
      <c r="D295" s="2"/>
      <c r="E295" s="2"/>
      <c r="F295" s="2"/>
    </row>
    <row r="296" spans="4:6" x14ac:dyDescent="0.2">
      <c r="D296" s="2"/>
      <c r="E296" s="2"/>
      <c r="F296" s="2"/>
    </row>
    <row r="297" spans="4:6" x14ac:dyDescent="0.2">
      <c r="D297" s="2"/>
      <c r="E297" s="2"/>
      <c r="F297" s="2"/>
    </row>
    <row r="298" spans="4:6" x14ac:dyDescent="0.2">
      <c r="D298" s="2"/>
      <c r="E298" s="2"/>
      <c r="F298" s="2"/>
    </row>
    <row r="299" spans="4:6" x14ac:dyDescent="0.2">
      <c r="D299" s="2"/>
      <c r="E299" s="2"/>
      <c r="F299" s="2"/>
    </row>
    <row r="300" spans="4:6" x14ac:dyDescent="0.2">
      <c r="D300" s="2"/>
      <c r="E300" s="2"/>
      <c r="F300" s="2"/>
    </row>
    <row r="301" spans="4:6" x14ac:dyDescent="0.2">
      <c r="D301" s="2"/>
      <c r="E301" s="2"/>
      <c r="F301" s="2"/>
    </row>
    <row r="302" spans="4:6" x14ac:dyDescent="0.2">
      <c r="D302" s="2"/>
      <c r="E302" s="2"/>
      <c r="F302" s="2"/>
    </row>
    <row r="303" spans="4:6" x14ac:dyDescent="0.2">
      <c r="D303" s="2"/>
      <c r="E303" s="2"/>
      <c r="F303" s="2"/>
    </row>
    <row r="304" spans="4:6" x14ac:dyDescent="0.2">
      <c r="D304" s="2"/>
      <c r="E304" s="2"/>
      <c r="F304" s="2"/>
    </row>
    <row r="305" spans="4:6" x14ac:dyDescent="0.2">
      <c r="D305" s="2"/>
      <c r="E305" s="2"/>
      <c r="F305" s="2"/>
    </row>
    <row r="306" spans="4:6" x14ac:dyDescent="0.2">
      <c r="D306" s="2"/>
      <c r="E306" s="2"/>
      <c r="F306" s="2"/>
    </row>
    <row r="307" spans="4:6" x14ac:dyDescent="0.2">
      <c r="D307" s="2"/>
      <c r="E307" s="2"/>
      <c r="F307" s="2"/>
    </row>
    <row r="308" spans="4:6" x14ac:dyDescent="0.2">
      <c r="D308" s="2"/>
      <c r="E308" s="2"/>
      <c r="F308" s="2"/>
    </row>
    <row r="309" spans="4:6" x14ac:dyDescent="0.2">
      <c r="D309" s="2"/>
      <c r="E309" s="2"/>
      <c r="F309" s="2"/>
    </row>
    <row r="310" spans="4:6" x14ac:dyDescent="0.2">
      <c r="D310" s="2"/>
      <c r="E310" s="2"/>
      <c r="F310" s="2"/>
    </row>
    <row r="311" spans="4:6" x14ac:dyDescent="0.2">
      <c r="D311" s="2"/>
      <c r="E311" s="2"/>
      <c r="F311" s="2"/>
    </row>
    <row r="312" spans="4:6" x14ac:dyDescent="0.2">
      <c r="D312" s="2"/>
      <c r="E312" s="2"/>
      <c r="F312" s="2"/>
    </row>
    <row r="313" spans="4:6" x14ac:dyDescent="0.2">
      <c r="D313" s="2"/>
      <c r="E313" s="2"/>
      <c r="F313" s="2"/>
    </row>
    <row r="314" spans="4:6" x14ac:dyDescent="0.2">
      <c r="D314" s="2"/>
      <c r="E314" s="2"/>
      <c r="F314" s="2"/>
    </row>
    <row r="315" spans="4:6" x14ac:dyDescent="0.2">
      <c r="D315" s="2"/>
      <c r="E315" s="2"/>
      <c r="F315" s="2"/>
    </row>
    <row r="316" spans="4:6" x14ac:dyDescent="0.2">
      <c r="D316" s="2"/>
      <c r="E316" s="2"/>
      <c r="F316" s="2"/>
    </row>
    <row r="317" spans="4:6" x14ac:dyDescent="0.2">
      <c r="D317" s="2"/>
      <c r="E317" s="2"/>
      <c r="F317" s="2"/>
    </row>
    <row r="318" spans="4:6" x14ac:dyDescent="0.2">
      <c r="D318" s="2"/>
      <c r="E318" s="2"/>
      <c r="F318" s="2"/>
    </row>
    <row r="319" spans="4:6" x14ac:dyDescent="0.2">
      <c r="D319" s="2"/>
      <c r="E319" s="2"/>
      <c r="F319" s="2"/>
    </row>
    <row r="320" spans="4:6" x14ac:dyDescent="0.2">
      <c r="D320" s="2"/>
      <c r="E320" s="2"/>
      <c r="F320" s="2"/>
    </row>
    <row r="321" spans="4:6" x14ac:dyDescent="0.2">
      <c r="D321" s="2"/>
      <c r="E321" s="2"/>
      <c r="F321" s="2"/>
    </row>
    <row r="322" spans="4:6" x14ac:dyDescent="0.2">
      <c r="D322" s="2"/>
      <c r="E322" s="2"/>
      <c r="F322" s="2"/>
    </row>
    <row r="323" spans="4:6" x14ac:dyDescent="0.2">
      <c r="D323" s="2"/>
      <c r="E323" s="2"/>
      <c r="F323" s="2"/>
    </row>
    <row r="324" spans="4:6" x14ac:dyDescent="0.2">
      <c r="D324" s="2"/>
      <c r="E324" s="2"/>
      <c r="F324" s="2"/>
    </row>
    <row r="325" spans="4:6" x14ac:dyDescent="0.2">
      <c r="D325" s="2"/>
      <c r="E325" s="2"/>
      <c r="F325" s="2"/>
    </row>
    <row r="326" spans="4:6" x14ac:dyDescent="0.2">
      <c r="D326" s="2"/>
      <c r="E326" s="2"/>
      <c r="F326" s="2"/>
    </row>
    <row r="327" spans="4:6" x14ac:dyDescent="0.2">
      <c r="D327" s="2"/>
      <c r="E327" s="2"/>
      <c r="F327" s="2"/>
    </row>
    <row r="328" spans="4:6" x14ac:dyDescent="0.2">
      <c r="D328" s="2"/>
      <c r="E328" s="2"/>
      <c r="F328" s="2"/>
    </row>
    <row r="329" spans="4:6" x14ac:dyDescent="0.2">
      <c r="D329" s="2"/>
      <c r="E329" s="2"/>
      <c r="F329" s="2"/>
    </row>
    <row r="330" spans="4:6" x14ac:dyDescent="0.2">
      <c r="D330" s="2"/>
      <c r="E330" s="2"/>
      <c r="F330" s="2"/>
    </row>
    <row r="331" spans="4:6" x14ac:dyDescent="0.2">
      <c r="D331" s="2"/>
      <c r="E331" s="2"/>
      <c r="F331" s="2"/>
    </row>
    <row r="332" spans="4:6" x14ac:dyDescent="0.2">
      <c r="D332" s="2"/>
      <c r="E332" s="2"/>
      <c r="F332" s="2"/>
    </row>
    <row r="333" spans="4:6" x14ac:dyDescent="0.2">
      <c r="D333" s="2"/>
      <c r="E333" s="2"/>
      <c r="F333" s="2"/>
    </row>
    <row r="334" spans="4:6" x14ac:dyDescent="0.2">
      <c r="D334" s="2"/>
      <c r="E334" s="2"/>
      <c r="F334" s="2"/>
    </row>
    <row r="335" spans="4:6" x14ac:dyDescent="0.2">
      <c r="D335" s="2"/>
      <c r="E335" s="2"/>
      <c r="F335" s="2"/>
    </row>
    <row r="336" spans="4:6" x14ac:dyDescent="0.2">
      <c r="D336" s="2"/>
      <c r="E336" s="2"/>
      <c r="F336" s="2"/>
    </row>
    <row r="337" spans="4:6" x14ac:dyDescent="0.2">
      <c r="D337" s="2"/>
      <c r="E337" s="2"/>
      <c r="F337" s="2"/>
    </row>
    <row r="338" spans="4:6" x14ac:dyDescent="0.2">
      <c r="D338" s="2"/>
      <c r="E338" s="2"/>
      <c r="F338" s="2"/>
    </row>
    <row r="339" spans="4:6" x14ac:dyDescent="0.2">
      <c r="D339" s="2"/>
      <c r="E339" s="2"/>
      <c r="F339" s="2"/>
    </row>
    <row r="340" spans="4:6" x14ac:dyDescent="0.2">
      <c r="D340" s="2"/>
      <c r="E340" s="2"/>
      <c r="F340" s="2"/>
    </row>
    <row r="341" spans="4:6" x14ac:dyDescent="0.2">
      <c r="D341" s="2"/>
      <c r="E341" s="2"/>
      <c r="F341" s="2"/>
    </row>
    <row r="342" spans="4:6" x14ac:dyDescent="0.2">
      <c r="D342" s="2"/>
      <c r="E342" s="2"/>
      <c r="F342" s="2"/>
    </row>
    <row r="343" spans="4:6" x14ac:dyDescent="0.2">
      <c r="D343" s="2"/>
      <c r="E343" s="2"/>
      <c r="F343" s="2"/>
    </row>
    <row r="344" spans="4:6" x14ac:dyDescent="0.2">
      <c r="D344" s="2"/>
      <c r="E344" s="2"/>
      <c r="F344" s="2"/>
    </row>
    <row r="345" spans="4:6" x14ac:dyDescent="0.2">
      <c r="D345" s="2"/>
      <c r="E345" s="2"/>
      <c r="F345" s="2"/>
    </row>
    <row r="346" spans="4:6" x14ac:dyDescent="0.2">
      <c r="D346" s="2"/>
      <c r="E346" s="2"/>
      <c r="F346" s="2"/>
    </row>
    <row r="347" spans="4:6" x14ac:dyDescent="0.2">
      <c r="D347" s="2"/>
      <c r="E347" s="2"/>
      <c r="F347" s="2"/>
    </row>
    <row r="348" spans="4:6" x14ac:dyDescent="0.2">
      <c r="D348" s="2"/>
      <c r="E348" s="2"/>
      <c r="F348" s="2"/>
    </row>
    <row r="349" spans="4:6" x14ac:dyDescent="0.2">
      <c r="D349" s="2"/>
      <c r="E349" s="2"/>
      <c r="F349" s="2"/>
    </row>
    <row r="350" spans="4:6" x14ac:dyDescent="0.2">
      <c r="D350" s="2"/>
      <c r="E350" s="2"/>
      <c r="F350" s="2"/>
    </row>
    <row r="351" spans="4:6" x14ac:dyDescent="0.2">
      <c r="D351" s="2"/>
      <c r="E351" s="2"/>
      <c r="F351" s="2"/>
    </row>
    <row r="352" spans="4:6" x14ac:dyDescent="0.2">
      <c r="D352" s="2"/>
      <c r="E352" s="2"/>
      <c r="F352" s="2"/>
    </row>
    <row r="353" spans="4:6" x14ac:dyDescent="0.2">
      <c r="D353" s="2"/>
      <c r="E353" s="2"/>
      <c r="F353" s="2"/>
    </row>
    <row r="354" spans="4:6" x14ac:dyDescent="0.2">
      <c r="D354" s="2"/>
      <c r="E354" s="2"/>
      <c r="F354" s="2"/>
    </row>
    <row r="355" spans="4:6" x14ac:dyDescent="0.2">
      <c r="D355" s="2"/>
      <c r="E355" s="2"/>
      <c r="F355" s="2"/>
    </row>
    <row r="356" spans="4:6" x14ac:dyDescent="0.2">
      <c r="D356" s="2"/>
      <c r="E356" s="2"/>
      <c r="F356" s="2"/>
    </row>
    <row r="357" spans="4:6" x14ac:dyDescent="0.2">
      <c r="D357" s="2"/>
      <c r="E357" s="2"/>
      <c r="F357" s="2"/>
    </row>
    <row r="358" spans="4:6" x14ac:dyDescent="0.2">
      <c r="D358" s="2"/>
      <c r="E358" s="2"/>
      <c r="F358" s="2"/>
    </row>
    <row r="359" spans="4:6" x14ac:dyDescent="0.2">
      <c r="D359" s="2"/>
      <c r="E359" s="2"/>
      <c r="F359" s="2"/>
    </row>
    <row r="360" spans="4:6" x14ac:dyDescent="0.2">
      <c r="D360" s="2"/>
      <c r="E360" s="2"/>
      <c r="F360" s="2"/>
    </row>
    <row r="361" spans="4:6" x14ac:dyDescent="0.2">
      <c r="D361" s="2"/>
      <c r="E361" s="2"/>
      <c r="F361" s="2"/>
    </row>
    <row r="362" spans="4:6" x14ac:dyDescent="0.2">
      <c r="D362" s="2"/>
      <c r="E362" s="2"/>
      <c r="F362" s="2"/>
    </row>
    <row r="363" spans="4:6" x14ac:dyDescent="0.2">
      <c r="D363" s="2"/>
      <c r="E363" s="2"/>
      <c r="F363" s="2"/>
    </row>
    <row r="364" spans="4:6" x14ac:dyDescent="0.2">
      <c r="D364" s="2"/>
      <c r="E364" s="2"/>
      <c r="F364" s="2"/>
    </row>
    <row r="365" spans="4:6" x14ac:dyDescent="0.2">
      <c r="D365" s="2"/>
      <c r="E365" s="2"/>
      <c r="F365" s="2"/>
    </row>
    <row r="366" spans="4:6" x14ac:dyDescent="0.2">
      <c r="D366" s="2"/>
      <c r="E366" s="2"/>
      <c r="F366" s="2"/>
    </row>
    <row r="367" spans="4:6" x14ac:dyDescent="0.2">
      <c r="D367" s="2"/>
      <c r="E367" s="2"/>
      <c r="F367" s="2"/>
    </row>
    <row r="368" spans="4:6" x14ac:dyDescent="0.2">
      <c r="D368" s="2"/>
      <c r="E368" s="2"/>
      <c r="F368" s="2"/>
    </row>
    <row r="369" spans="4:6" x14ac:dyDescent="0.2">
      <c r="D369" s="2"/>
      <c r="E369" s="2"/>
      <c r="F369" s="2"/>
    </row>
    <row r="370" spans="4:6" x14ac:dyDescent="0.2">
      <c r="D370" s="2"/>
      <c r="E370" s="2"/>
      <c r="F370" s="2"/>
    </row>
    <row r="371" spans="4:6" x14ac:dyDescent="0.2">
      <c r="D371" s="2"/>
      <c r="E371" s="2"/>
      <c r="F371" s="2"/>
    </row>
    <row r="372" spans="4:6" x14ac:dyDescent="0.2">
      <c r="D372" s="2"/>
      <c r="E372" s="2"/>
      <c r="F372" s="2"/>
    </row>
    <row r="373" spans="4:6" x14ac:dyDescent="0.2">
      <c r="D373" s="2"/>
      <c r="E373" s="2"/>
      <c r="F373" s="2"/>
    </row>
    <row r="374" spans="4:6" x14ac:dyDescent="0.2">
      <c r="D374" s="2"/>
      <c r="E374" s="2"/>
      <c r="F374" s="2"/>
    </row>
    <row r="375" spans="4:6" x14ac:dyDescent="0.2">
      <c r="D375" s="2"/>
      <c r="E375" s="2"/>
      <c r="F375" s="2"/>
    </row>
    <row r="376" spans="4:6" x14ac:dyDescent="0.2">
      <c r="D376" s="2"/>
      <c r="E376" s="2"/>
      <c r="F376" s="2"/>
    </row>
    <row r="377" spans="4:6" x14ac:dyDescent="0.2">
      <c r="D377" s="2"/>
      <c r="E377" s="2"/>
      <c r="F377" s="2"/>
    </row>
    <row r="378" spans="4:6" x14ac:dyDescent="0.2">
      <c r="D378" s="2"/>
      <c r="E378" s="2"/>
      <c r="F378" s="2"/>
    </row>
    <row r="379" spans="4:6" x14ac:dyDescent="0.2">
      <c r="D379" s="2"/>
      <c r="E379" s="2"/>
      <c r="F379" s="2"/>
    </row>
    <row r="380" spans="4:6" x14ac:dyDescent="0.2">
      <c r="D380" s="2"/>
      <c r="E380" s="2"/>
      <c r="F380" s="2"/>
    </row>
    <row r="381" spans="4:6" x14ac:dyDescent="0.2">
      <c r="D381" s="2"/>
      <c r="E381" s="2"/>
      <c r="F381" s="2"/>
    </row>
    <row r="382" spans="4:6" x14ac:dyDescent="0.2">
      <c r="D382" s="2"/>
      <c r="E382" s="2"/>
      <c r="F382" s="2"/>
    </row>
    <row r="383" spans="4:6" x14ac:dyDescent="0.2">
      <c r="D383" s="2"/>
      <c r="E383" s="2"/>
      <c r="F383" s="2"/>
    </row>
    <row r="384" spans="4:6" x14ac:dyDescent="0.2">
      <c r="D384" s="2"/>
      <c r="E384" s="2"/>
      <c r="F384" s="2"/>
    </row>
    <row r="385" spans="4:6" x14ac:dyDescent="0.2">
      <c r="D385" s="2"/>
      <c r="E385" s="2"/>
      <c r="F385" s="2"/>
    </row>
    <row r="386" spans="4:6" x14ac:dyDescent="0.2">
      <c r="D386" s="2"/>
      <c r="E386" s="2"/>
      <c r="F386" s="2"/>
    </row>
    <row r="387" spans="4:6" x14ac:dyDescent="0.2">
      <c r="D387" s="2"/>
      <c r="E387" s="2"/>
      <c r="F387" s="2"/>
    </row>
    <row r="388" spans="4:6" x14ac:dyDescent="0.2">
      <c r="D388" s="2"/>
      <c r="E388" s="2"/>
      <c r="F388" s="2"/>
    </row>
    <row r="389" spans="4:6" x14ac:dyDescent="0.2">
      <c r="D389" s="2"/>
      <c r="E389" s="2"/>
      <c r="F389" s="2"/>
    </row>
    <row r="390" spans="4:6" x14ac:dyDescent="0.2">
      <c r="D390" s="2"/>
      <c r="E390" s="2"/>
      <c r="F390" s="2"/>
    </row>
    <row r="391" spans="4:6" x14ac:dyDescent="0.2">
      <c r="D391" s="2"/>
      <c r="E391" s="2"/>
      <c r="F391" s="2"/>
    </row>
    <row r="392" spans="4:6" x14ac:dyDescent="0.2">
      <c r="D392" s="2"/>
      <c r="E392" s="2"/>
      <c r="F392" s="2"/>
    </row>
    <row r="393" spans="4:6" x14ac:dyDescent="0.2">
      <c r="D393" s="2"/>
      <c r="E393" s="2"/>
      <c r="F393" s="2"/>
    </row>
    <row r="394" spans="4:6" x14ac:dyDescent="0.2">
      <c r="D394" s="2"/>
      <c r="E394" s="2"/>
      <c r="F394" s="2"/>
    </row>
    <row r="395" spans="4:6" x14ac:dyDescent="0.2">
      <c r="D395" s="2"/>
      <c r="E395" s="2"/>
      <c r="F395" s="2"/>
    </row>
    <row r="396" spans="4:6" x14ac:dyDescent="0.2">
      <c r="D396" s="2"/>
      <c r="E396" s="2"/>
      <c r="F396" s="2"/>
    </row>
    <row r="397" spans="4:6" x14ac:dyDescent="0.2">
      <c r="D397" s="2"/>
      <c r="E397" s="2"/>
      <c r="F397" s="2"/>
    </row>
    <row r="398" spans="4:6" x14ac:dyDescent="0.2">
      <c r="D398" s="2"/>
      <c r="E398" s="2"/>
      <c r="F398" s="2"/>
    </row>
    <row r="399" spans="4:6" x14ac:dyDescent="0.2">
      <c r="D399" s="2"/>
      <c r="E399" s="2"/>
      <c r="F399" s="2"/>
    </row>
    <row r="400" spans="4:6" x14ac:dyDescent="0.2">
      <c r="D400" s="2"/>
      <c r="E400" s="2"/>
      <c r="F400" s="2"/>
    </row>
    <row r="401" spans="4:6" x14ac:dyDescent="0.2">
      <c r="D401" s="2"/>
      <c r="E401" s="2"/>
      <c r="F401" s="2"/>
    </row>
    <row r="402" spans="4:6" x14ac:dyDescent="0.2">
      <c r="D402" s="2"/>
      <c r="E402" s="2"/>
      <c r="F402" s="2"/>
    </row>
    <row r="403" spans="4:6" x14ac:dyDescent="0.2">
      <c r="D403" s="2"/>
      <c r="E403" s="2"/>
      <c r="F403" s="2"/>
    </row>
    <row r="404" spans="4:6" x14ac:dyDescent="0.2">
      <c r="D404" s="2"/>
      <c r="E404" s="2"/>
      <c r="F404" s="2"/>
    </row>
    <row r="405" spans="4:6" x14ac:dyDescent="0.2">
      <c r="D405" s="2"/>
      <c r="E405" s="2"/>
      <c r="F405" s="2"/>
    </row>
    <row r="406" spans="4:6" x14ac:dyDescent="0.2">
      <c r="D406" s="2"/>
      <c r="E406" s="2"/>
      <c r="F406" s="2"/>
    </row>
    <row r="407" spans="4:6" x14ac:dyDescent="0.2">
      <c r="D407" s="2"/>
      <c r="E407" s="2"/>
      <c r="F407" s="2"/>
    </row>
    <row r="408" spans="4:6" x14ac:dyDescent="0.2">
      <c r="D408" s="2"/>
      <c r="E408" s="2"/>
      <c r="F408" s="2"/>
    </row>
    <row r="409" spans="4:6" x14ac:dyDescent="0.2">
      <c r="D409" s="2"/>
      <c r="E409" s="2"/>
      <c r="F409" s="2"/>
    </row>
    <row r="410" spans="4:6" x14ac:dyDescent="0.2">
      <c r="D410" s="2"/>
      <c r="E410" s="2"/>
      <c r="F410" s="2"/>
    </row>
    <row r="411" spans="4:6" x14ac:dyDescent="0.2">
      <c r="D411" s="2"/>
      <c r="E411" s="2"/>
      <c r="F411" s="2"/>
    </row>
    <row r="412" spans="4:6" x14ac:dyDescent="0.2">
      <c r="D412" s="2"/>
      <c r="E412" s="2"/>
      <c r="F412" s="2"/>
    </row>
    <row r="413" spans="4:6" x14ac:dyDescent="0.2">
      <c r="D413" s="2"/>
      <c r="E413" s="2"/>
      <c r="F413" s="2"/>
    </row>
    <row r="414" spans="4:6" x14ac:dyDescent="0.2">
      <c r="D414" s="2"/>
      <c r="E414" s="2"/>
      <c r="F414" s="2"/>
    </row>
    <row r="415" spans="4:6" x14ac:dyDescent="0.2">
      <c r="D415" s="2"/>
      <c r="E415" s="2"/>
      <c r="F415" s="2"/>
    </row>
    <row r="416" spans="4:6" x14ac:dyDescent="0.2">
      <c r="D416" s="2"/>
      <c r="E416" s="2"/>
      <c r="F416" s="2"/>
    </row>
    <row r="417" spans="4:6" x14ac:dyDescent="0.2">
      <c r="D417" s="2"/>
      <c r="E417" s="2"/>
      <c r="F417" s="2"/>
    </row>
    <row r="418" spans="4:6" x14ac:dyDescent="0.2">
      <c r="D418" s="2"/>
      <c r="E418" s="2"/>
      <c r="F418" s="2"/>
    </row>
    <row r="419" spans="4:6" x14ac:dyDescent="0.2">
      <c r="D419" s="2"/>
      <c r="E419" s="2"/>
      <c r="F41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84D7-2AC0-154A-875B-A505D222E55F}">
  <dimension ref="A1:W49"/>
  <sheetViews>
    <sheetView topLeftCell="A16" workbookViewId="0">
      <selection activeCell="R49" activeCellId="20" sqref="N10 P10 R10 N19 P19 R19 N26 P26 R26 N31 P31 R31 N37 P37 R37 N41 P41 R41 N49 P49 R49"/>
    </sheetView>
  </sheetViews>
  <sheetFormatPr baseColWidth="10" defaultRowHeight="16" x14ac:dyDescent="0.2"/>
  <cols>
    <col min="12" max="12" width="10.83203125" style="9"/>
    <col min="15" max="15" width="10.83203125" style="9"/>
    <col min="17" max="17" width="10.83203125" style="9"/>
  </cols>
  <sheetData>
    <row r="1" spans="1:18" x14ac:dyDescent="0.2">
      <c r="L1" s="9" t="s">
        <v>41</v>
      </c>
      <c r="O1" s="9" t="s">
        <v>56</v>
      </c>
      <c r="Q1" s="9" t="s">
        <v>57</v>
      </c>
    </row>
    <row r="2" spans="1:18" s="5" customFormat="1" x14ac:dyDescent="0.2">
      <c r="A2" s="5" t="s">
        <v>51</v>
      </c>
      <c r="L2" s="10"/>
      <c r="O2" s="10"/>
      <c r="Q2" s="10"/>
    </row>
    <row r="3" spans="1:18" x14ac:dyDescent="0.2">
      <c r="B3" t="s">
        <v>3</v>
      </c>
      <c r="C3" t="s">
        <v>44</v>
      </c>
      <c r="D3" s="2">
        <v>0.999</v>
      </c>
      <c r="E3" s="2">
        <v>0.3</v>
      </c>
      <c r="F3" s="1">
        <v>0.3</v>
      </c>
      <c r="G3" s="2">
        <v>0.999</v>
      </c>
      <c r="H3" t="s">
        <v>35</v>
      </c>
      <c r="I3" t="s">
        <v>40</v>
      </c>
      <c r="J3" s="4">
        <v>3</v>
      </c>
      <c r="K3" s="4">
        <v>1</v>
      </c>
      <c r="L3" s="9">
        <v>0</v>
      </c>
      <c r="M3">
        <v>0.33300000000000002</v>
      </c>
      <c r="O3" s="9">
        <v>0.33300000000000002</v>
      </c>
      <c r="Q3" s="9">
        <v>0.33300000000000002</v>
      </c>
    </row>
    <row r="4" spans="1:18" x14ac:dyDescent="0.2">
      <c r="B4" t="s">
        <v>10</v>
      </c>
      <c r="C4" t="s">
        <v>49</v>
      </c>
      <c r="D4" s="2">
        <v>0.999</v>
      </c>
      <c r="E4" s="2">
        <v>0.3</v>
      </c>
      <c r="F4" s="1">
        <v>0.3</v>
      </c>
      <c r="G4" s="2">
        <v>0.999</v>
      </c>
      <c r="H4" t="s">
        <v>35</v>
      </c>
      <c r="I4" t="s">
        <v>40</v>
      </c>
      <c r="J4" s="4">
        <v>3</v>
      </c>
      <c r="K4" s="4">
        <v>1</v>
      </c>
      <c r="L4" s="9">
        <v>0</v>
      </c>
      <c r="M4">
        <v>0.33300000000000002</v>
      </c>
      <c r="O4" s="9">
        <v>0.33300000000000002</v>
      </c>
      <c r="Q4" s="9">
        <v>0.33300000000000002</v>
      </c>
    </row>
    <row r="5" spans="1:18" x14ac:dyDescent="0.2">
      <c r="B5" t="s">
        <v>15</v>
      </c>
      <c r="D5" s="2">
        <v>21</v>
      </c>
      <c r="E5" s="2"/>
      <c r="F5" s="2"/>
      <c r="H5" t="s">
        <v>17</v>
      </c>
      <c r="J5" s="4"/>
      <c r="K5" s="4"/>
    </row>
    <row r="6" spans="1:18" x14ac:dyDescent="0.2">
      <c r="B6" t="s">
        <v>18</v>
      </c>
      <c r="D6" s="2">
        <v>2</v>
      </c>
      <c r="E6" s="2"/>
      <c r="F6" s="2"/>
      <c r="G6">
        <v>1</v>
      </c>
      <c r="H6" t="s">
        <v>22</v>
      </c>
      <c r="J6" s="4"/>
      <c r="K6" s="4"/>
    </row>
    <row r="7" spans="1:18" x14ac:dyDescent="0.2">
      <c r="B7" t="s">
        <v>21</v>
      </c>
      <c r="D7" s="2">
        <v>1</v>
      </c>
      <c r="E7" s="2"/>
      <c r="F7" s="2"/>
      <c r="H7" t="s">
        <v>22</v>
      </c>
      <c r="J7" s="4"/>
      <c r="K7" s="4"/>
    </row>
    <row r="8" spans="1:18" ht="17" x14ac:dyDescent="0.2">
      <c r="B8" t="s">
        <v>18</v>
      </c>
      <c r="D8" s="2">
        <v>1</v>
      </c>
      <c r="E8" s="2"/>
      <c r="F8" s="2"/>
      <c r="H8" t="s">
        <v>23</v>
      </c>
      <c r="I8" s="4" t="s">
        <v>41</v>
      </c>
      <c r="J8" s="4">
        <v>1</v>
      </c>
      <c r="K8">
        <v>1</v>
      </c>
      <c r="L8" s="9">
        <v>1</v>
      </c>
      <c r="M8">
        <v>0</v>
      </c>
      <c r="O8" s="9">
        <v>0</v>
      </c>
      <c r="Q8" s="9">
        <v>0</v>
      </c>
    </row>
    <row r="9" spans="1:18" ht="17" x14ac:dyDescent="0.2">
      <c r="B9" t="s">
        <v>21</v>
      </c>
      <c r="D9" s="2">
        <v>2</v>
      </c>
      <c r="E9" s="2"/>
      <c r="F9" s="2"/>
      <c r="H9" t="s">
        <v>23</v>
      </c>
      <c r="I9" s="4" t="s">
        <v>41</v>
      </c>
      <c r="J9" s="4">
        <v>1</v>
      </c>
      <c r="K9">
        <v>1</v>
      </c>
      <c r="L9" s="9">
        <v>2</v>
      </c>
      <c r="M9">
        <v>0</v>
      </c>
      <c r="O9" s="9">
        <v>0</v>
      </c>
      <c r="Q9" s="9">
        <v>0</v>
      </c>
    </row>
    <row r="10" spans="1:18" x14ac:dyDescent="0.2">
      <c r="N10">
        <f>SUM(L3:M9)</f>
        <v>3.6659999999999999</v>
      </c>
      <c r="P10">
        <f>SUM(O3:O9)</f>
        <v>0.66600000000000004</v>
      </c>
      <c r="R10">
        <f>SUM(Q3:Q9)</f>
        <v>0.66600000000000004</v>
      </c>
    </row>
    <row r="12" spans="1:18" s="5" customFormat="1" x14ac:dyDescent="0.2">
      <c r="A12" s="5" t="s">
        <v>50</v>
      </c>
      <c r="L12" s="10"/>
      <c r="O12" s="10"/>
      <c r="Q12" s="10"/>
    </row>
    <row r="13" spans="1:18" x14ac:dyDescent="0.2">
      <c r="B13" t="s">
        <v>1</v>
      </c>
      <c r="C13" t="s">
        <v>42</v>
      </c>
      <c r="D13" s="2">
        <v>193.47300000000001</v>
      </c>
      <c r="E13" s="2">
        <v>58.1</v>
      </c>
      <c r="F13" s="1">
        <v>58.1</v>
      </c>
      <c r="G13" s="2">
        <v>193.47300000000001</v>
      </c>
      <c r="H13" t="s">
        <v>35</v>
      </c>
      <c r="I13" t="s">
        <v>40</v>
      </c>
      <c r="J13" s="4">
        <v>3</v>
      </c>
      <c r="K13" s="4">
        <v>1</v>
      </c>
      <c r="L13" s="9">
        <v>0</v>
      </c>
      <c r="M13">
        <v>64.491</v>
      </c>
      <c r="O13" s="9">
        <v>64.491</v>
      </c>
      <c r="Q13" s="9">
        <v>64.491</v>
      </c>
    </row>
    <row r="14" spans="1:18" x14ac:dyDescent="0.2">
      <c r="B14" t="s">
        <v>2</v>
      </c>
      <c r="C14" t="s">
        <v>43</v>
      </c>
      <c r="D14" s="2">
        <v>13.32</v>
      </c>
      <c r="E14" s="2">
        <v>4</v>
      </c>
      <c r="F14" s="1">
        <v>4</v>
      </c>
      <c r="G14" s="2">
        <v>13.32</v>
      </c>
      <c r="H14" t="s">
        <v>35</v>
      </c>
      <c r="I14" t="s">
        <v>40</v>
      </c>
      <c r="J14" s="4">
        <v>3</v>
      </c>
      <c r="K14" s="4">
        <v>1</v>
      </c>
      <c r="L14" s="9">
        <v>0</v>
      </c>
      <c r="M14">
        <v>4.4400000000000004</v>
      </c>
      <c r="O14" s="9">
        <v>4.4400000000000004</v>
      </c>
      <c r="Q14" s="9">
        <v>4.4400000000000004</v>
      </c>
    </row>
    <row r="15" spans="1:18" x14ac:dyDescent="0.2">
      <c r="B15" t="s">
        <v>9</v>
      </c>
      <c r="C15" t="s">
        <v>48</v>
      </c>
      <c r="D15" s="2">
        <v>7.6589999999999998</v>
      </c>
      <c r="E15" s="2">
        <v>2.2999999999999998</v>
      </c>
      <c r="F15" s="1">
        <v>2.2999999999999998</v>
      </c>
      <c r="G15" s="2">
        <v>7.6589999999999998</v>
      </c>
      <c r="H15" t="s">
        <v>35</v>
      </c>
      <c r="I15" t="s">
        <v>40</v>
      </c>
      <c r="J15" s="4">
        <v>3</v>
      </c>
      <c r="K15" s="4">
        <v>1</v>
      </c>
      <c r="L15" s="9">
        <v>0</v>
      </c>
      <c r="M15">
        <v>2.5529999999999999</v>
      </c>
      <c r="O15" s="9">
        <v>2.5529999999999999</v>
      </c>
      <c r="Q15" s="9">
        <v>2.5529999999999999</v>
      </c>
    </row>
    <row r="16" spans="1:18" x14ac:dyDescent="0.2">
      <c r="B16" t="s">
        <v>14</v>
      </c>
      <c r="D16" s="2">
        <v>1</v>
      </c>
      <c r="E16" s="2"/>
      <c r="F16" s="2"/>
      <c r="H16" t="s">
        <v>17</v>
      </c>
      <c r="J16" s="4"/>
      <c r="K16" s="4"/>
    </row>
    <row r="17" spans="1:23" x14ac:dyDescent="0.2">
      <c r="B17" t="s">
        <v>14</v>
      </c>
      <c r="D17" s="2">
        <v>22</v>
      </c>
      <c r="E17" s="2"/>
      <c r="F17" s="2"/>
      <c r="G17">
        <v>3</v>
      </c>
      <c r="H17" t="s">
        <v>22</v>
      </c>
      <c r="J17" s="4"/>
      <c r="K17" s="4"/>
    </row>
    <row r="18" spans="1:23" ht="17" x14ac:dyDescent="0.2">
      <c r="B18" t="s">
        <v>14</v>
      </c>
      <c r="D18" s="2">
        <v>35</v>
      </c>
      <c r="E18" s="2"/>
      <c r="F18" s="2"/>
      <c r="H18" t="s">
        <v>23</v>
      </c>
      <c r="I18" s="4" t="s">
        <v>41</v>
      </c>
      <c r="J18" s="4">
        <v>1</v>
      </c>
      <c r="K18">
        <v>1</v>
      </c>
      <c r="L18" s="9">
        <v>35</v>
      </c>
      <c r="M18">
        <v>0</v>
      </c>
      <c r="O18" s="9">
        <v>0</v>
      </c>
      <c r="Q18" s="9">
        <v>0</v>
      </c>
    </row>
    <row r="19" spans="1:23" x14ac:dyDescent="0.2">
      <c r="N19">
        <f>SUM(L13:M18)</f>
        <v>106.48399999999999</v>
      </c>
      <c r="P19">
        <f>SUM(O13:O18)</f>
        <v>71.483999999999995</v>
      </c>
      <c r="R19">
        <f>SUM(Q13:Q18)</f>
        <v>71.483999999999995</v>
      </c>
    </row>
    <row r="21" spans="1:23" s="5" customFormat="1" x14ac:dyDescent="0.2">
      <c r="A21" s="5" t="s">
        <v>52</v>
      </c>
      <c r="L21" s="10"/>
      <c r="O21" s="10"/>
      <c r="Q21" s="10"/>
    </row>
    <row r="22" spans="1:23" x14ac:dyDescent="0.2">
      <c r="B22" t="s">
        <v>4</v>
      </c>
      <c r="C22" t="s">
        <v>45</v>
      </c>
      <c r="D22" s="2">
        <v>9.99</v>
      </c>
      <c r="E22" s="2">
        <v>3</v>
      </c>
      <c r="F22" s="1">
        <v>3</v>
      </c>
      <c r="G22" s="2">
        <v>9.99</v>
      </c>
      <c r="H22" t="s">
        <v>35</v>
      </c>
      <c r="I22" t="s">
        <v>40</v>
      </c>
      <c r="J22" s="4">
        <v>3</v>
      </c>
      <c r="K22" s="4">
        <v>1</v>
      </c>
      <c r="L22" s="9">
        <v>0</v>
      </c>
      <c r="M22">
        <v>3.33</v>
      </c>
      <c r="O22" s="9">
        <v>3.33</v>
      </c>
      <c r="Q22" s="9">
        <v>3.33</v>
      </c>
    </row>
    <row r="23" spans="1:23" x14ac:dyDescent="0.2">
      <c r="B23" t="s">
        <v>5</v>
      </c>
      <c r="C23" t="s">
        <v>46</v>
      </c>
      <c r="D23" s="2">
        <v>14.318999999999999</v>
      </c>
      <c r="E23" s="2">
        <v>4.3</v>
      </c>
      <c r="F23" s="1">
        <v>4.3</v>
      </c>
      <c r="G23" s="2">
        <v>14.318999999999999</v>
      </c>
      <c r="H23" t="s">
        <v>35</v>
      </c>
      <c r="I23" t="s">
        <v>40</v>
      </c>
      <c r="J23" s="4">
        <v>3</v>
      </c>
      <c r="K23" s="4">
        <v>1</v>
      </c>
      <c r="L23" s="9">
        <v>0</v>
      </c>
      <c r="M23">
        <v>4.7729999999999997</v>
      </c>
      <c r="O23" s="9">
        <v>4.7729999999999997</v>
      </c>
      <c r="Q23" s="9">
        <v>4.7729999999999997</v>
      </c>
    </row>
    <row r="24" spans="1:23" x14ac:dyDescent="0.2">
      <c r="B24" t="s">
        <v>6</v>
      </c>
      <c r="C24" t="s">
        <v>46</v>
      </c>
      <c r="D24" s="2">
        <v>3.33</v>
      </c>
      <c r="E24" s="2">
        <v>1</v>
      </c>
      <c r="F24" s="1">
        <v>1</v>
      </c>
      <c r="G24" s="2">
        <v>3.33</v>
      </c>
      <c r="H24" t="s">
        <v>35</v>
      </c>
      <c r="I24" t="s">
        <v>40</v>
      </c>
      <c r="J24" s="4">
        <v>3</v>
      </c>
      <c r="K24" s="4">
        <v>1</v>
      </c>
      <c r="L24" s="9">
        <v>0</v>
      </c>
      <c r="M24">
        <v>1.1100000000000001</v>
      </c>
      <c r="O24" s="9">
        <v>1.1100000000000001</v>
      </c>
      <c r="Q24" s="9">
        <v>1.1100000000000001</v>
      </c>
    </row>
    <row r="25" spans="1:23" x14ac:dyDescent="0.2">
      <c r="B25" t="s">
        <v>19</v>
      </c>
      <c r="D25" s="2">
        <v>8</v>
      </c>
      <c r="E25" s="2"/>
      <c r="F25" s="2"/>
      <c r="H25" t="s">
        <v>22</v>
      </c>
      <c r="J25" s="4"/>
      <c r="K25" s="4"/>
    </row>
    <row r="26" spans="1:23" x14ac:dyDescent="0.2">
      <c r="N26">
        <f>SUM(L22:N25)</f>
        <v>9.2129999999999992</v>
      </c>
      <c r="P26">
        <f>SUM(O22:P25)</f>
        <v>9.2129999999999992</v>
      </c>
      <c r="R26">
        <f>SUM(Q22:R25)</f>
        <v>9.2129999999999992</v>
      </c>
    </row>
    <row r="28" spans="1:23" s="5" customFormat="1" x14ac:dyDescent="0.2">
      <c r="A28" s="5" t="s">
        <v>53</v>
      </c>
      <c r="L28" s="10"/>
      <c r="O28" s="10"/>
      <c r="Q28" s="10"/>
    </row>
    <row r="29" spans="1:23" ht="17" x14ac:dyDescent="0.2">
      <c r="B29" t="s">
        <v>24</v>
      </c>
      <c r="D29" s="2">
        <v>7</v>
      </c>
      <c r="E29" s="2"/>
      <c r="F29" s="2"/>
      <c r="H29" t="s">
        <v>23</v>
      </c>
      <c r="I29" s="4" t="s">
        <v>41</v>
      </c>
      <c r="J29" s="4">
        <v>1</v>
      </c>
      <c r="K29">
        <v>1</v>
      </c>
      <c r="L29" s="9">
        <f t="shared" ref="L29" si="0">D29</f>
        <v>7</v>
      </c>
      <c r="M29">
        <v>0</v>
      </c>
      <c r="O29" s="9">
        <v>0</v>
      </c>
      <c r="Q29" s="9">
        <v>0</v>
      </c>
      <c r="U29" t="s">
        <v>41</v>
      </c>
      <c r="V29" t="s">
        <v>56</v>
      </c>
      <c r="W29" t="s">
        <v>57</v>
      </c>
    </row>
    <row r="30" spans="1:23" x14ac:dyDescent="0.2">
      <c r="B30" t="s">
        <v>12</v>
      </c>
      <c r="D30" s="2">
        <f>E30*(D34/100)</f>
        <v>9.9900000000000006E-3</v>
      </c>
      <c r="E30" s="2">
        <v>0.3</v>
      </c>
      <c r="F30" s="1">
        <v>0.3</v>
      </c>
      <c r="G30" s="2">
        <f>F30*(333/100)</f>
        <v>0.999</v>
      </c>
      <c r="H30" t="s">
        <v>35</v>
      </c>
      <c r="I30" t="s">
        <v>40</v>
      </c>
      <c r="J30" s="4">
        <v>3</v>
      </c>
      <c r="K30" s="4">
        <v>1</v>
      </c>
      <c r="L30" s="9">
        <v>0</v>
      </c>
      <c r="M30">
        <f t="shared" ref="M30" si="1">D30/J30</f>
        <v>3.3300000000000001E-3</v>
      </c>
      <c r="O30" s="9">
        <f t="shared" ref="O30" si="2">D30/J30</f>
        <v>3.3300000000000001E-3</v>
      </c>
      <c r="Q30" s="9">
        <f t="shared" ref="Q30" si="3">D30/J30</f>
        <v>3.3300000000000001E-3</v>
      </c>
    </row>
    <row r="31" spans="1:23" x14ac:dyDescent="0.2">
      <c r="D31" s="2"/>
      <c r="E31" s="2"/>
      <c r="F31" s="1"/>
      <c r="G31" s="2"/>
      <c r="J31" s="4"/>
      <c r="K31" s="4"/>
      <c r="N31">
        <f>SUM(L29:M30)</f>
        <v>7.0033300000000001</v>
      </c>
      <c r="P31">
        <f>SUM(O29:O30)</f>
        <v>3.3300000000000001E-3</v>
      </c>
      <c r="R31">
        <f>SUM(Q29:Q30)</f>
        <v>3.3300000000000001E-3</v>
      </c>
    </row>
    <row r="33" spans="1:23" s="5" customFormat="1" x14ac:dyDescent="0.2">
      <c r="A33" s="5" t="s">
        <v>54</v>
      </c>
      <c r="L33" s="10"/>
      <c r="O33" s="10"/>
      <c r="Q33" s="10"/>
    </row>
    <row r="34" spans="1:23" x14ac:dyDescent="0.2">
      <c r="B34" t="s">
        <v>7</v>
      </c>
      <c r="C34" t="s">
        <v>47</v>
      </c>
      <c r="D34" s="2">
        <v>3.33</v>
      </c>
      <c r="E34" s="2">
        <v>1</v>
      </c>
      <c r="F34" s="1">
        <v>1</v>
      </c>
      <c r="G34" s="2">
        <v>3.33</v>
      </c>
      <c r="H34" t="s">
        <v>35</v>
      </c>
      <c r="I34" t="s">
        <v>40</v>
      </c>
      <c r="J34" s="4">
        <v>3</v>
      </c>
      <c r="K34" s="4">
        <v>1</v>
      </c>
      <c r="L34" s="9">
        <v>0</v>
      </c>
      <c r="M34">
        <v>1.1100000000000001</v>
      </c>
      <c r="O34" s="9">
        <v>1.1100000000000001</v>
      </c>
      <c r="Q34" s="9">
        <v>1.1100000000000001</v>
      </c>
    </row>
    <row r="35" spans="1:23" x14ac:dyDescent="0.2">
      <c r="B35" t="s">
        <v>8</v>
      </c>
      <c r="C35" t="s">
        <v>47</v>
      </c>
      <c r="D35" s="2">
        <v>4.3290000000000006</v>
      </c>
      <c r="E35" s="2">
        <v>1.3</v>
      </c>
      <c r="F35" s="1">
        <v>1.3</v>
      </c>
      <c r="G35" s="2">
        <v>4.3290000000000006</v>
      </c>
      <c r="H35" t="s">
        <v>35</v>
      </c>
      <c r="I35" t="s">
        <v>40</v>
      </c>
      <c r="J35" s="4">
        <v>3</v>
      </c>
      <c r="K35" s="4">
        <v>1</v>
      </c>
      <c r="L35" s="9">
        <v>0</v>
      </c>
      <c r="M35">
        <v>1.4430000000000003</v>
      </c>
      <c r="O35" s="9">
        <v>1.4430000000000003</v>
      </c>
      <c r="Q35" s="9">
        <v>1.4430000000000003</v>
      </c>
    </row>
    <row r="36" spans="1:23" ht="17" x14ac:dyDescent="0.2">
      <c r="B36" t="s">
        <v>26</v>
      </c>
      <c r="D36" s="2">
        <v>1</v>
      </c>
      <c r="E36" s="2"/>
      <c r="F36" s="2"/>
      <c r="H36" t="s">
        <v>23</v>
      </c>
      <c r="I36" s="4" t="s">
        <v>41</v>
      </c>
      <c r="J36" s="4">
        <v>1</v>
      </c>
      <c r="K36">
        <v>1</v>
      </c>
      <c r="L36" s="9">
        <v>1</v>
      </c>
      <c r="M36">
        <v>0</v>
      </c>
      <c r="O36" s="9">
        <v>0</v>
      </c>
      <c r="Q36" s="9">
        <v>0</v>
      </c>
    </row>
    <row r="37" spans="1:23" x14ac:dyDescent="0.2">
      <c r="N37">
        <f>SUM(L34:M36)</f>
        <v>3.5530000000000004</v>
      </c>
      <c r="P37">
        <f>SUM(O34:O36)</f>
        <v>2.5530000000000004</v>
      </c>
      <c r="R37">
        <f>SUM(Q34:Q36)</f>
        <v>2.5530000000000004</v>
      </c>
    </row>
    <row r="39" spans="1:23" s="5" customFormat="1" x14ac:dyDescent="0.2">
      <c r="A39" s="5" t="s">
        <v>55</v>
      </c>
      <c r="L39" s="10"/>
      <c r="O39" s="10"/>
      <c r="Q39" s="10"/>
    </row>
    <row r="40" spans="1:23" ht="17" x14ac:dyDescent="0.2">
      <c r="B40" t="s">
        <v>25</v>
      </c>
      <c r="D40" s="2">
        <v>3</v>
      </c>
      <c r="E40" s="2"/>
      <c r="F40" s="2"/>
      <c r="H40" t="s">
        <v>23</v>
      </c>
      <c r="I40" s="4" t="s">
        <v>41</v>
      </c>
      <c r="J40" s="4">
        <v>1</v>
      </c>
      <c r="K40">
        <v>1</v>
      </c>
      <c r="L40" s="9">
        <f t="shared" ref="L40" si="4">D40</f>
        <v>3</v>
      </c>
      <c r="M40">
        <v>0</v>
      </c>
      <c r="O40" s="9">
        <v>0</v>
      </c>
      <c r="Q40" s="9">
        <v>0</v>
      </c>
      <c r="U40">
        <v>192</v>
      </c>
      <c r="V40">
        <v>111</v>
      </c>
      <c r="W40">
        <v>111</v>
      </c>
    </row>
    <row r="41" spans="1:23" x14ac:dyDescent="0.2">
      <c r="N41">
        <v>3</v>
      </c>
      <c r="P41">
        <v>0</v>
      </c>
      <c r="R41">
        <v>0</v>
      </c>
    </row>
    <row r="43" spans="1:23" s="5" customFormat="1" x14ac:dyDescent="0.2">
      <c r="A43" s="5" t="s">
        <v>58</v>
      </c>
      <c r="L43" s="10"/>
      <c r="O43" s="10"/>
      <c r="Q43" s="10"/>
    </row>
    <row r="44" spans="1:23" x14ac:dyDescent="0.2">
      <c r="B44" t="s">
        <v>11</v>
      </c>
      <c r="D44" s="2">
        <v>58.608000000000004</v>
      </c>
      <c r="E44" s="2">
        <v>17.600000000000001</v>
      </c>
      <c r="F44" s="1">
        <v>17.600000000000001</v>
      </c>
      <c r="G44" s="2">
        <v>58.608000000000004</v>
      </c>
      <c r="H44" t="s">
        <v>35</v>
      </c>
      <c r="I44" t="s">
        <v>40</v>
      </c>
      <c r="J44" s="4">
        <v>3</v>
      </c>
      <c r="K44" s="4">
        <v>1</v>
      </c>
      <c r="L44" s="9">
        <v>0</v>
      </c>
      <c r="M44">
        <v>19.536000000000001</v>
      </c>
      <c r="O44" s="9">
        <v>19.536000000000001</v>
      </c>
      <c r="Q44" s="9">
        <v>19.536000000000001</v>
      </c>
    </row>
    <row r="45" spans="1:23" x14ac:dyDescent="0.2">
      <c r="B45" t="s">
        <v>36</v>
      </c>
      <c r="D45" s="2">
        <v>21.645</v>
      </c>
      <c r="E45" s="2">
        <v>6.5</v>
      </c>
      <c r="F45" s="1">
        <v>6.5</v>
      </c>
      <c r="G45">
        <v>21.644999999999982</v>
      </c>
      <c r="H45" t="s">
        <v>35</v>
      </c>
      <c r="I45" t="s">
        <v>40</v>
      </c>
      <c r="J45" s="4">
        <v>3</v>
      </c>
      <c r="K45" s="4">
        <v>1</v>
      </c>
      <c r="L45" s="9">
        <v>0</v>
      </c>
      <c r="M45">
        <v>7.2149999999999999</v>
      </c>
      <c r="O45" s="9">
        <v>7.2149999999999999</v>
      </c>
      <c r="Q45" s="9">
        <v>7.2149999999999999</v>
      </c>
    </row>
    <row r="46" spans="1:23" x14ac:dyDescent="0.2">
      <c r="B46" t="s">
        <v>16</v>
      </c>
      <c r="D46" s="2">
        <v>2</v>
      </c>
      <c r="E46" s="2"/>
      <c r="F46" s="2"/>
      <c r="H46" t="s">
        <v>17</v>
      </c>
      <c r="J46" s="4"/>
      <c r="K46" s="4"/>
    </row>
    <row r="47" spans="1:23" x14ac:dyDescent="0.2">
      <c r="B47" t="s">
        <v>20</v>
      </c>
      <c r="D47" s="2">
        <v>2</v>
      </c>
      <c r="E47" s="2"/>
      <c r="F47" s="2"/>
      <c r="G47">
        <v>1</v>
      </c>
      <c r="H47" t="s">
        <v>22</v>
      </c>
      <c r="J47" s="4"/>
      <c r="K47" s="4"/>
    </row>
    <row r="48" spans="1:23" ht="17" x14ac:dyDescent="0.2">
      <c r="B48" t="s">
        <v>20</v>
      </c>
      <c r="D48" s="2">
        <v>1</v>
      </c>
      <c r="E48" s="2"/>
      <c r="F48" s="2"/>
      <c r="H48" t="s">
        <v>23</v>
      </c>
      <c r="I48" s="4" t="s">
        <v>41</v>
      </c>
      <c r="J48" s="4">
        <v>1</v>
      </c>
      <c r="K48">
        <v>1</v>
      </c>
      <c r="L48" s="9">
        <v>1</v>
      </c>
      <c r="M48">
        <v>0</v>
      </c>
      <c r="O48" s="9">
        <v>0</v>
      </c>
      <c r="Q48" s="9">
        <v>0</v>
      </c>
    </row>
    <row r="49" spans="14:18" x14ac:dyDescent="0.2">
      <c r="N49">
        <f>SUM(L44:M48)</f>
        <v>27.751000000000001</v>
      </c>
      <c r="P49">
        <f>SUM(O44:O48)</f>
        <v>26.751000000000001</v>
      </c>
      <c r="R49">
        <f>SUM(Q44:Q48)</f>
        <v>26.751000000000001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ECA1-7019-AD40-959E-48A65EA9DD3F}">
  <dimension ref="A1:M10"/>
  <sheetViews>
    <sheetView topLeftCell="A6" workbookViewId="0">
      <selection activeCell="F9" sqref="F9:H10"/>
    </sheetView>
  </sheetViews>
  <sheetFormatPr baseColWidth="10" defaultRowHeight="16" x14ac:dyDescent="0.2"/>
  <sheetData>
    <row r="1" spans="1:13" x14ac:dyDescent="0.2">
      <c r="B1" t="s">
        <v>41</v>
      </c>
      <c r="C1" t="s">
        <v>56</v>
      </c>
      <c r="D1" t="s">
        <v>57</v>
      </c>
      <c r="K1" t="s">
        <v>41</v>
      </c>
      <c r="L1" t="s">
        <v>56</v>
      </c>
      <c r="M1" t="s">
        <v>57</v>
      </c>
    </row>
    <row r="2" spans="1:13" x14ac:dyDescent="0.2">
      <c r="A2" s="11" t="s">
        <v>51</v>
      </c>
      <c r="B2">
        <v>3.6659999999999999</v>
      </c>
      <c r="C2">
        <v>0.66600000000000004</v>
      </c>
      <c r="D2">
        <v>0.66600000000000004</v>
      </c>
      <c r="F2">
        <f>B2/(161/100)</f>
        <v>2.2770186335403726</v>
      </c>
      <c r="G2">
        <f>C2/(111/100)</f>
        <v>0.6</v>
      </c>
      <c r="H2">
        <f>D2/(111/100)</f>
        <v>0.6</v>
      </c>
      <c r="J2" s="11" t="s">
        <v>51</v>
      </c>
      <c r="K2" s="1">
        <f>ROUND(F2,0)</f>
        <v>2</v>
      </c>
      <c r="L2" s="1">
        <f t="shared" ref="L2:M8" si="0">ROUND(G2,0)</f>
        <v>1</v>
      </c>
      <c r="M2" s="1">
        <f t="shared" si="0"/>
        <v>1</v>
      </c>
    </row>
    <row r="3" spans="1:13" x14ac:dyDescent="0.2">
      <c r="A3" s="11" t="s">
        <v>50</v>
      </c>
      <c r="B3">
        <v>106.48399999999999</v>
      </c>
      <c r="C3">
        <v>71.483999999999995</v>
      </c>
      <c r="D3">
        <v>71.483999999999995</v>
      </c>
      <c r="F3">
        <f t="shared" ref="F3:F8" si="1">B3/(161/100)</f>
        <v>66.139130434782601</v>
      </c>
      <c r="G3">
        <f t="shared" ref="G3:G8" si="2">C3/(111/100)</f>
        <v>64.399999999999991</v>
      </c>
      <c r="H3">
        <f t="shared" ref="H3:H8" si="3">D3/(111/100)</f>
        <v>64.399999999999991</v>
      </c>
      <c r="J3" s="11" t="s">
        <v>50</v>
      </c>
      <c r="K3" s="1">
        <f t="shared" ref="K3:K8" si="4">ROUND(F3,0)</f>
        <v>66</v>
      </c>
      <c r="L3" s="1">
        <f t="shared" si="0"/>
        <v>64</v>
      </c>
      <c r="M3" s="1">
        <f t="shared" si="0"/>
        <v>64</v>
      </c>
    </row>
    <row r="4" spans="1:13" x14ac:dyDescent="0.2">
      <c r="A4" s="11" t="s">
        <v>52</v>
      </c>
      <c r="B4">
        <v>9.2129999999999992</v>
      </c>
      <c r="C4">
        <v>9.2129999999999992</v>
      </c>
      <c r="D4">
        <v>9.2129999999999992</v>
      </c>
      <c r="F4">
        <f t="shared" si="1"/>
        <v>5.7223602484472043</v>
      </c>
      <c r="G4">
        <f t="shared" si="2"/>
        <v>8.2999999999999989</v>
      </c>
      <c r="H4">
        <f t="shared" si="3"/>
        <v>8.2999999999999989</v>
      </c>
      <c r="J4" s="11" t="s">
        <v>52</v>
      </c>
      <c r="K4" s="1">
        <f t="shared" si="4"/>
        <v>6</v>
      </c>
      <c r="L4" s="1">
        <f t="shared" si="0"/>
        <v>8</v>
      </c>
      <c r="M4" s="1">
        <f t="shared" si="0"/>
        <v>8</v>
      </c>
    </row>
    <row r="5" spans="1:13" x14ac:dyDescent="0.2">
      <c r="A5" s="11" t="s">
        <v>53</v>
      </c>
      <c r="B5">
        <v>7.0033300000000001</v>
      </c>
      <c r="C5">
        <v>3.3300000000000001E-3</v>
      </c>
      <c r="D5">
        <v>3.3300000000000001E-3</v>
      </c>
      <c r="F5">
        <f t="shared" si="1"/>
        <v>4.349894409937888</v>
      </c>
      <c r="G5">
        <f t="shared" si="2"/>
        <v>2.9999999999999996E-3</v>
      </c>
      <c r="H5">
        <f t="shared" si="3"/>
        <v>2.9999999999999996E-3</v>
      </c>
      <c r="J5" s="11" t="s">
        <v>53</v>
      </c>
      <c r="K5" s="1">
        <f t="shared" si="4"/>
        <v>4</v>
      </c>
      <c r="L5" s="1">
        <f t="shared" si="0"/>
        <v>0</v>
      </c>
      <c r="M5" s="1">
        <f t="shared" si="0"/>
        <v>0</v>
      </c>
    </row>
    <row r="6" spans="1:13" x14ac:dyDescent="0.2">
      <c r="A6" s="11" t="s">
        <v>54</v>
      </c>
      <c r="B6">
        <v>3.5530000000000004</v>
      </c>
      <c r="C6">
        <v>2.5530000000000004</v>
      </c>
      <c r="D6">
        <v>2.5530000000000004</v>
      </c>
      <c r="F6">
        <f t="shared" si="1"/>
        <v>2.2068322981366459</v>
      </c>
      <c r="G6">
        <f t="shared" si="2"/>
        <v>2.3000000000000003</v>
      </c>
      <c r="H6">
        <f t="shared" si="3"/>
        <v>2.3000000000000003</v>
      </c>
      <c r="J6" s="11" t="s">
        <v>54</v>
      </c>
      <c r="K6" s="1">
        <f t="shared" si="4"/>
        <v>2</v>
      </c>
      <c r="L6" s="1">
        <f t="shared" si="0"/>
        <v>2</v>
      </c>
      <c r="M6" s="1">
        <f t="shared" si="0"/>
        <v>2</v>
      </c>
    </row>
    <row r="7" spans="1:13" x14ac:dyDescent="0.2">
      <c r="A7" s="11" t="s">
        <v>55</v>
      </c>
      <c r="B7">
        <v>3</v>
      </c>
      <c r="C7">
        <v>0</v>
      </c>
      <c r="D7">
        <v>0</v>
      </c>
      <c r="F7">
        <f t="shared" si="1"/>
        <v>1.8633540372670807</v>
      </c>
      <c r="G7">
        <f t="shared" si="2"/>
        <v>0</v>
      </c>
      <c r="H7">
        <f t="shared" si="3"/>
        <v>0</v>
      </c>
      <c r="J7" s="11" t="s">
        <v>55</v>
      </c>
      <c r="K7" s="1">
        <f t="shared" si="4"/>
        <v>2</v>
      </c>
      <c r="L7" s="1">
        <f t="shared" si="0"/>
        <v>0</v>
      </c>
      <c r="M7" s="1">
        <f t="shared" si="0"/>
        <v>0</v>
      </c>
    </row>
    <row r="8" spans="1:13" x14ac:dyDescent="0.2">
      <c r="A8" s="11" t="s">
        <v>58</v>
      </c>
      <c r="B8">
        <v>27.751000000000001</v>
      </c>
      <c r="C8">
        <v>26.751000000000001</v>
      </c>
      <c r="D8">
        <v>26.751000000000001</v>
      </c>
      <c r="F8">
        <f t="shared" si="1"/>
        <v>17.236645962732918</v>
      </c>
      <c r="G8">
        <f t="shared" si="2"/>
        <v>24.099999999999998</v>
      </c>
      <c r="H8">
        <f t="shared" si="3"/>
        <v>24.099999999999998</v>
      </c>
      <c r="J8" s="11" t="s">
        <v>58</v>
      </c>
      <c r="K8" s="1">
        <f t="shared" si="4"/>
        <v>17</v>
      </c>
      <c r="L8" s="1">
        <f t="shared" si="0"/>
        <v>24</v>
      </c>
      <c r="M8" s="1">
        <f t="shared" si="0"/>
        <v>24</v>
      </c>
    </row>
    <row r="9" spans="1:13" x14ac:dyDescent="0.2">
      <c r="F9" t="s">
        <v>41</v>
      </c>
      <c r="G9" t="s">
        <v>56</v>
      </c>
      <c r="H9" t="s">
        <v>57</v>
      </c>
    </row>
    <row r="10" spans="1:13" x14ac:dyDescent="0.2">
      <c r="B10">
        <f>SUM(B2:B8)</f>
        <v>160.67033000000001</v>
      </c>
      <c r="C10">
        <f t="shared" ref="C10:D10" si="5">SUM(C2:C8)</f>
        <v>110.67032999999999</v>
      </c>
      <c r="D10">
        <f t="shared" si="5"/>
        <v>110.67032999999999</v>
      </c>
      <c r="F10">
        <v>161</v>
      </c>
      <c r="G10">
        <v>111</v>
      </c>
      <c r="H10">
        <v>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170E-976E-5A4E-9C6C-C3C378027779}">
  <dimension ref="A1:M26"/>
  <sheetViews>
    <sheetView workbookViewId="0">
      <selection activeCell="M26" activeCellId="5" sqref="M4 M10 M14 M18 M22 M26"/>
    </sheetView>
  </sheetViews>
  <sheetFormatPr baseColWidth="10" defaultRowHeight="16" x14ac:dyDescent="0.2"/>
  <sheetData>
    <row r="1" spans="1:13" x14ac:dyDescent="0.2">
      <c r="M1" t="s">
        <v>41</v>
      </c>
    </row>
    <row r="2" spans="1:13" s="5" customFormat="1" x14ac:dyDescent="0.2">
      <c r="A2" s="5" t="s">
        <v>51</v>
      </c>
    </row>
    <row r="3" spans="1:13" ht="17" x14ac:dyDescent="0.2">
      <c r="B3" t="s">
        <v>18</v>
      </c>
      <c r="D3" s="2">
        <v>320</v>
      </c>
      <c r="E3" s="2"/>
      <c r="F3" s="2"/>
      <c r="G3">
        <v>26</v>
      </c>
      <c r="H3">
        <v>9</v>
      </c>
      <c r="I3" s="3" t="s">
        <v>34</v>
      </c>
      <c r="J3" s="4" t="s">
        <v>41</v>
      </c>
      <c r="K3" s="4">
        <v>1</v>
      </c>
      <c r="L3">
        <v>1</v>
      </c>
      <c r="M3">
        <f t="shared" ref="M3" si="0">D3</f>
        <v>320</v>
      </c>
    </row>
    <row r="4" spans="1:13" x14ac:dyDescent="0.2">
      <c r="M4">
        <v>320</v>
      </c>
    </row>
    <row r="6" spans="1:13" s="5" customFormat="1" x14ac:dyDescent="0.2">
      <c r="A6" s="5" t="s">
        <v>54</v>
      </c>
    </row>
    <row r="7" spans="1:13" ht="17" x14ac:dyDescent="0.2">
      <c r="B7" t="s">
        <v>28</v>
      </c>
      <c r="D7" s="2">
        <v>2</v>
      </c>
      <c r="E7" s="2"/>
      <c r="F7" s="2"/>
      <c r="G7">
        <v>2</v>
      </c>
      <c r="I7" s="3" t="s">
        <v>34</v>
      </c>
      <c r="J7" s="4" t="s">
        <v>41</v>
      </c>
      <c r="K7" s="4">
        <v>1</v>
      </c>
      <c r="L7">
        <v>1</v>
      </c>
      <c r="M7">
        <v>2</v>
      </c>
    </row>
    <row r="8" spans="1:13" ht="17" x14ac:dyDescent="0.2">
      <c r="B8" t="s">
        <v>29</v>
      </c>
      <c r="D8" s="2">
        <v>4</v>
      </c>
      <c r="E8" s="2"/>
      <c r="F8" s="2"/>
      <c r="G8">
        <v>4</v>
      </c>
      <c r="I8" s="3" t="s">
        <v>34</v>
      </c>
      <c r="J8" s="4" t="s">
        <v>41</v>
      </c>
      <c r="K8" s="4">
        <v>1</v>
      </c>
      <c r="L8">
        <v>1</v>
      </c>
      <c r="M8">
        <v>4</v>
      </c>
    </row>
    <row r="9" spans="1:13" ht="17" x14ac:dyDescent="0.2">
      <c r="B9" t="s">
        <v>30</v>
      </c>
      <c r="D9" s="2">
        <v>9</v>
      </c>
      <c r="E9" s="2"/>
      <c r="F9" s="2"/>
      <c r="G9">
        <v>4</v>
      </c>
      <c r="I9" s="3" t="s">
        <v>34</v>
      </c>
      <c r="J9" s="4" t="s">
        <v>41</v>
      </c>
      <c r="K9" s="4">
        <v>1</v>
      </c>
      <c r="L9">
        <v>1</v>
      </c>
      <c r="M9">
        <v>9</v>
      </c>
    </row>
    <row r="10" spans="1:13" x14ac:dyDescent="0.2">
      <c r="M10">
        <v>15</v>
      </c>
    </row>
    <row r="12" spans="1:13" s="5" customFormat="1" x14ac:dyDescent="0.2">
      <c r="A12" s="5" t="s">
        <v>53</v>
      </c>
    </row>
    <row r="13" spans="1:13" ht="17" x14ac:dyDescent="0.2">
      <c r="B13" t="s">
        <v>24</v>
      </c>
      <c r="D13" s="2">
        <v>3</v>
      </c>
      <c r="E13" s="2"/>
      <c r="F13" s="2"/>
      <c r="G13">
        <v>1</v>
      </c>
      <c r="I13" s="3" t="s">
        <v>34</v>
      </c>
      <c r="J13" s="4" t="s">
        <v>41</v>
      </c>
      <c r="K13" s="4">
        <v>1</v>
      </c>
      <c r="L13">
        <v>1</v>
      </c>
      <c r="M13">
        <f t="shared" ref="M13" si="1">D13</f>
        <v>3</v>
      </c>
    </row>
    <row r="14" spans="1:13" x14ac:dyDescent="0.2">
      <c r="M14">
        <v>3</v>
      </c>
    </row>
    <row r="16" spans="1:13" s="5" customFormat="1" x14ac:dyDescent="0.2">
      <c r="A16" s="5" t="s">
        <v>50</v>
      </c>
    </row>
    <row r="17" spans="1:13" ht="17" x14ac:dyDescent="0.2">
      <c r="B17" t="s">
        <v>14</v>
      </c>
      <c r="D17" s="2">
        <v>178</v>
      </c>
      <c r="E17" s="2"/>
      <c r="F17" s="2"/>
      <c r="G17">
        <v>20</v>
      </c>
      <c r="H17">
        <v>6</v>
      </c>
      <c r="I17" s="3" t="s">
        <v>34</v>
      </c>
      <c r="J17" s="4" t="s">
        <v>41</v>
      </c>
      <c r="K17" s="4">
        <v>1</v>
      </c>
      <c r="L17">
        <v>1</v>
      </c>
      <c r="M17">
        <f t="shared" ref="M17" si="2">D17</f>
        <v>178</v>
      </c>
    </row>
    <row r="18" spans="1:13" x14ac:dyDescent="0.2">
      <c r="M18">
        <v>178</v>
      </c>
    </row>
    <row r="20" spans="1:13" s="5" customFormat="1" x14ac:dyDescent="0.2">
      <c r="A20" s="5" t="s">
        <v>52</v>
      </c>
    </row>
    <row r="21" spans="1:13" ht="17" x14ac:dyDescent="0.2">
      <c r="B21" t="s">
        <v>19</v>
      </c>
      <c r="D21" s="2">
        <v>82</v>
      </c>
      <c r="E21" s="2"/>
      <c r="F21" s="2"/>
      <c r="G21">
        <v>20</v>
      </c>
      <c r="H21">
        <v>2</v>
      </c>
      <c r="I21" s="3" t="s">
        <v>34</v>
      </c>
      <c r="J21" s="4" t="s">
        <v>41</v>
      </c>
      <c r="K21" s="4">
        <v>1</v>
      </c>
      <c r="L21">
        <v>1</v>
      </c>
      <c r="M21">
        <f t="shared" ref="M21" si="3">D21</f>
        <v>82</v>
      </c>
    </row>
    <row r="22" spans="1:13" x14ac:dyDescent="0.2">
      <c r="M22">
        <v>82</v>
      </c>
    </row>
    <row r="24" spans="1:13" s="5" customFormat="1" x14ac:dyDescent="0.2">
      <c r="A24" s="5" t="s">
        <v>58</v>
      </c>
    </row>
    <row r="25" spans="1:13" ht="17" x14ac:dyDescent="0.2">
      <c r="B25" t="s">
        <v>20</v>
      </c>
      <c r="D25" s="2">
        <v>20</v>
      </c>
      <c r="E25" s="2"/>
      <c r="F25" s="2"/>
      <c r="G25">
        <v>6</v>
      </c>
      <c r="I25" s="3" t="s">
        <v>34</v>
      </c>
      <c r="J25" s="4" t="s">
        <v>41</v>
      </c>
      <c r="K25" s="4">
        <v>1</v>
      </c>
      <c r="L25">
        <v>1</v>
      </c>
      <c r="M25">
        <f t="shared" ref="M25" si="4">D25</f>
        <v>20</v>
      </c>
    </row>
    <row r="26" spans="1:13" x14ac:dyDescent="0.2">
      <c r="M2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390F-C539-234D-86C1-485179E410C7}">
  <dimension ref="A1:G8"/>
  <sheetViews>
    <sheetView tabSelected="1" workbookViewId="0">
      <selection activeCell="F2" sqref="F2:G7"/>
    </sheetView>
  </sheetViews>
  <sheetFormatPr baseColWidth="10" defaultRowHeight="16" x14ac:dyDescent="0.2"/>
  <sheetData>
    <row r="1" spans="1:7" x14ac:dyDescent="0.2">
      <c r="B1" t="s">
        <v>41</v>
      </c>
    </row>
    <row r="2" spans="1:7" x14ac:dyDescent="0.2">
      <c r="A2" s="11" t="s">
        <v>51</v>
      </c>
      <c r="B2">
        <v>320</v>
      </c>
      <c r="D2">
        <f>B2/(618/100)</f>
        <v>51.779935275080909</v>
      </c>
      <c r="F2" s="11" t="s">
        <v>51</v>
      </c>
      <c r="G2" s="1">
        <f>ROUND(D2,0)</f>
        <v>52</v>
      </c>
    </row>
    <row r="3" spans="1:7" x14ac:dyDescent="0.2">
      <c r="A3" s="11" t="s">
        <v>54</v>
      </c>
      <c r="B3">
        <v>15</v>
      </c>
      <c r="D3">
        <f t="shared" ref="D3:D7" si="0">B3/(618/100)</f>
        <v>2.4271844660194177</v>
      </c>
      <c r="F3" s="11" t="s">
        <v>54</v>
      </c>
      <c r="G3" s="1">
        <f t="shared" ref="G3:G7" si="1">ROUND(D3,0)</f>
        <v>2</v>
      </c>
    </row>
    <row r="4" spans="1:7" x14ac:dyDescent="0.2">
      <c r="A4" s="11" t="s">
        <v>53</v>
      </c>
      <c r="B4">
        <v>3</v>
      </c>
      <c r="D4">
        <f t="shared" si="0"/>
        <v>0.4854368932038835</v>
      </c>
      <c r="F4" s="11" t="s">
        <v>53</v>
      </c>
      <c r="G4" s="1">
        <f t="shared" si="1"/>
        <v>0</v>
      </c>
    </row>
    <row r="5" spans="1:7" x14ac:dyDescent="0.2">
      <c r="A5" s="11" t="s">
        <v>50</v>
      </c>
      <c r="B5">
        <v>178</v>
      </c>
      <c r="D5">
        <f t="shared" si="0"/>
        <v>28.802588996763756</v>
      </c>
      <c r="F5" s="11" t="s">
        <v>50</v>
      </c>
      <c r="G5" s="1">
        <f t="shared" si="1"/>
        <v>29</v>
      </c>
    </row>
    <row r="6" spans="1:7" x14ac:dyDescent="0.2">
      <c r="A6" s="11" t="s">
        <v>52</v>
      </c>
      <c r="B6">
        <v>82</v>
      </c>
      <c r="D6">
        <f t="shared" si="0"/>
        <v>13.268608414239482</v>
      </c>
      <c r="F6" s="11" t="s">
        <v>52</v>
      </c>
      <c r="G6" s="1">
        <f t="shared" si="1"/>
        <v>13</v>
      </c>
    </row>
    <row r="7" spans="1:7" x14ac:dyDescent="0.2">
      <c r="A7" s="11" t="s">
        <v>58</v>
      </c>
      <c r="B7">
        <v>20</v>
      </c>
      <c r="D7">
        <f t="shared" si="0"/>
        <v>3.2362459546925568</v>
      </c>
      <c r="F7" s="11" t="s">
        <v>58</v>
      </c>
      <c r="G7" s="1">
        <f t="shared" si="1"/>
        <v>3</v>
      </c>
    </row>
    <row r="8" spans="1:7" x14ac:dyDescent="0.2">
      <c r="A8" s="11"/>
      <c r="B8">
        <f>SUM(B2:B7)</f>
        <v>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La Nautique by origin</vt:lpstr>
      <vt:lpstr>La Nautique graphs</vt:lpstr>
      <vt:lpstr>SaintMartin by origin</vt:lpstr>
      <vt:lpstr>SaintMartin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2022-04-29T09:34:14Z</dcterms:created>
  <dcterms:modified xsi:type="dcterms:W3CDTF">2022-05-07T12:17:48Z</dcterms:modified>
</cp:coreProperties>
</file>