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Amphorae\"/>
    </mc:Choice>
  </mc:AlternateContent>
  <xr:revisionPtr revIDLastSave="0" documentId="13_ncr:1_{FC2C12B2-B2D0-43E0-8A0E-8D72547E2C32}" xr6:coauthVersionLast="36" xr6:coauthVersionMax="47" xr10:uidLastSave="{00000000-0000-0000-0000-000000000000}"/>
  <bookViews>
    <workbookView xWindow="0" yWindow="0" windowWidth="19200" windowHeight="8150" activeTab="1" xr2:uid="{9B0B54FB-69E9-184E-BBC0-E0A9673D41F3}"/>
  </bookViews>
  <sheets>
    <sheet name="by publication" sheetId="1" r:id="rId1"/>
    <sheet name="Tabelle1" sheetId="5" r:id="rId2"/>
    <sheet name="by origin" sheetId="2" r:id="rId3"/>
    <sheet name="Sheet2" sheetId="3" r:id="rId4"/>
    <sheet name="chart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8" i="5" l="1"/>
  <c r="K2" i="3" l="1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J3" i="3"/>
  <c r="J4" i="3"/>
  <c r="J5" i="3"/>
  <c r="J6" i="3"/>
  <c r="J2" i="3"/>
  <c r="H3" i="3"/>
  <c r="H4" i="3"/>
  <c r="H5" i="3"/>
  <c r="H6" i="3"/>
  <c r="H2" i="3"/>
  <c r="R126" i="2"/>
  <c r="O126" i="2"/>
  <c r="K126" i="2"/>
  <c r="G3" i="3"/>
  <c r="G4" i="3"/>
  <c r="G5" i="3"/>
  <c r="G6" i="3"/>
  <c r="G2" i="3"/>
  <c r="F3" i="3"/>
  <c r="F4" i="3"/>
  <c r="F5" i="3"/>
  <c r="F6" i="3"/>
  <c r="F2" i="3"/>
  <c r="C8" i="3"/>
  <c r="D8" i="3"/>
  <c r="B8" i="3"/>
  <c r="R123" i="2"/>
  <c r="O123" i="2"/>
  <c r="K123" i="2"/>
  <c r="R110" i="2"/>
  <c r="O110" i="2"/>
  <c r="K110" i="2"/>
  <c r="R80" i="2"/>
  <c r="O80" i="2"/>
  <c r="K80" i="2"/>
  <c r="R49" i="2"/>
  <c r="O49" i="2"/>
  <c r="K49" i="2"/>
  <c r="R35" i="2"/>
  <c r="O35" i="2"/>
  <c r="K35" i="2"/>
  <c r="P79" i="2"/>
  <c r="M79" i="2"/>
  <c r="L79" i="2"/>
  <c r="J79" i="2"/>
  <c r="I79" i="2"/>
  <c r="H79" i="2"/>
  <c r="Q15" i="1"/>
  <c r="N15" i="1"/>
  <c r="M15" i="1"/>
  <c r="K15" i="1"/>
  <c r="J15" i="1"/>
  <c r="I15" i="1"/>
  <c r="D196" i="1"/>
  <c r="R6" i="1"/>
  <c r="R5" i="1"/>
  <c r="Q6" i="1"/>
  <c r="Q10" i="1"/>
  <c r="Q11" i="1"/>
  <c r="Q12" i="1"/>
  <c r="Q21" i="1"/>
  <c r="Q22" i="1"/>
  <c r="Q26" i="1"/>
  <c r="Q27" i="1"/>
  <c r="Q29" i="1"/>
  <c r="Q33" i="1"/>
  <c r="Q34" i="1"/>
  <c r="Q38" i="1"/>
  <c r="Q40" i="1"/>
  <c r="Q42" i="1"/>
  <c r="Q43" i="1"/>
  <c r="Q44" i="1"/>
  <c r="Q48" i="1"/>
  <c r="Q49" i="1"/>
  <c r="Q50" i="1"/>
  <c r="Q51" i="1"/>
  <c r="Q52" i="1"/>
  <c r="Q54" i="1"/>
  <c r="Q55" i="1"/>
  <c r="Q56" i="1"/>
  <c r="Q57" i="1"/>
  <c r="Q59" i="1"/>
  <c r="Q60" i="1"/>
  <c r="Q61" i="1"/>
  <c r="Q62" i="1"/>
  <c r="Q64" i="1"/>
  <c r="Q65" i="1"/>
  <c r="Q66" i="1"/>
  <c r="Q67" i="1"/>
  <c r="Q69" i="1"/>
  <c r="Q70" i="1"/>
  <c r="Q71" i="1"/>
  <c r="Q75" i="1"/>
  <c r="Q76" i="1"/>
  <c r="Q77" i="1"/>
  <c r="Q79" i="1"/>
  <c r="Q80" i="1"/>
  <c r="Q81" i="1"/>
  <c r="Q82" i="1"/>
  <c r="Q84" i="1"/>
  <c r="Q85" i="1"/>
  <c r="Q86" i="1"/>
  <c r="Q87" i="1"/>
  <c r="Q88" i="1"/>
  <c r="Q90" i="1"/>
  <c r="Q91" i="1"/>
  <c r="Q92" i="1"/>
  <c r="Q93" i="1"/>
  <c r="Q94" i="1"/>
  <c r="Q95" i="1"/>
  <c r="Q97" i="1"/>
  <c r="Q98" i="1"/>
  <c r="Q99" i="1"/>
  <c r="Q101" i="1"/>
  <c r="Q102" i="1"/>
  <c r="Q106" i="1"/>
  <c r="Q107" i="1"/>
  <c r="Q108" i="1"/>
  <c r="Q112" i="1"/>
  <c r="Q113" i="1"/>
  <c r="Q114" i="1"/>
  <c r="Q118" i="1"/>
  <c r="Q119" i="1"/>
  <c r="Q120" i="1"/>
  <c r="Q124" i="1"/>
  <c r="Q125" i="1"/>
  <c r="Q126" i="1"/>
  <c r="Q128" i="1"/>
  <c r="Q129" i="1"/>
  <c r="Q130" i="1"/>
  <c r="Q134" i="1"/>
  <c r="Q135" i="1"/>
  <c r="Q136" i="1"/>
  <c r="Q138" i="1"/>
  <c r="Q139" i="1"/>
  <c r="Q143" i="1"/>
  <c r="Q144" i="1"/>
  <c r="Q145" i="1"/>
  <c r="Q149" i="1"/>
  <c r="Q150" i="1"/>
  <c r="Q151" i="1"/>
  <c r="Q152" i="1"/>
  <c r="Q154" i="1"/>
  <c r="Q155" i="1"/>
  <c r="Q156" i="1"/>
  <c r="Q158" i="1"/>
  <c r="Q159" i="1"/>
  <c r="Q161" i="1"/>
  <c r="Q162" i="1"/>
  <c r="Q166" i="1"/>
  <c r="Q167" i="1"/>
  <c r="Q171" i="1"/>
  <c r="Q172" i="1"/>
  <c r="Q174" i="1"/>
  <c r="Q175" i="1"/>
  <c r="Q176" i="1"/>
  <c r="Q178" i="1"/>
  <c r="Q179" i="1"/>
  <c r="Q180" i="1"/>
  <c r="Q184" i="1"/>
  <c r="Q185" i="1"/>
  <c r="Q186" i="1"/>
  <c r="Q5" i="1"/>
  <c r="N6" i="1"/>
  <c r="N10" i="1"/>
  <c r="N11" i="1"/>
  <c r="N12" i="1"/>
  <c r="N21" i="1"/>
  <c r="N22" i="1"/>
  <c r="N26" i="1"/>
  <c r="N27" i="1"/>
  <c r="N29" i="1"/>
  <c r="N33" i="1"/>
  <c r="N34" i="1"/>
  <c r="N38" i="1"/>
  <c r="N40" i="1"/>
  <c r="N42" i="1"/>
  <c r="N43" i="1"/>
  <c r="N44" i="1"/>
  <c r="N48" i="1"/>
  <c r="N49" i="1"/>
  <c r="N50" i="1"/>
  <c r="N51" i="1"/>
  <c r="N52" i="1"/>
  <c r="N54" i="1"/>
  <c r="N55" i="1"/>
  <c r="N56" i="1"/>
  <c r="N57" i="1"/>
  <c r="N59" i="1"/>
  <c r="N60" i="1"/>
  <c r="N61" i="1"/>
  <c r="N62" i="1"/>
  <c r="N64" i="1"/>
  <c r="N65" i="1"/>
  <c r="N66" i="1"/>
  <c r="N67" i="1"/>
  <c r="N69" i="1"/>
  <c r="N70" i="1"/>
  <c r="N71" i="1"/>
  <c r="N75" i="1"/>
  <c r="N76" i="1"/>
  <c r="N77" i="1"/>
  <c r="N79" i="1"/>
  <c r="N80" i="1"/>
  <c r="N81" i="1"/>
  <c r="N82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1" i="1"/>
  <c r="N102" i="1"/>
  <c r="N106" i="1"/>
  <c r="N107" i="1"/>
  <c r="N108" i="1"/>
  <c r="N112" i="1"/>
  <c r="N113" i="1"/>
  <c r="N114" i="1"/>
  <c r="N118" i="1"/>
  <c r="N119" i="1"/>
  <c r="N120" i="1"/>
  <c r="N124" i="1"/>
  <c r="N125" i="1"/>
  <c r="N126" i="1"/>
  <c r="N128" i="1"/>
  <c r="N129" i="1"/>
  <c r="N130" i="1"/>
  <c r="N134" i="1"/>
  <c r="N135" i="1"/>
  <c r="N136" i="1"/>
  <c r="N138" i="1"/>
  <c r="N139" i="1"/>
  <c r="N143" i="1"/>
  <c r="N144" i="1"/>
  <c r="N145" i="1"/>
  <c r="N149" i="1"/>
  <c r="N150" i="1"/>
  <c r="N151" i="1"/>
  <c r="N152" i="1"/>
  <c r="N154" i="1"/>
  <c r="N155" i="1"/>
  <c r="N156" i="1"/>
  <c r="N158" i="1"/>
  <c r="N159" i="1"/>
  <c r="N161" i="1"/>
  <c r="N162" i="1"/>
  <c r="N166" i="1"/>
  <c r="N167" i="1"/>
  <c r="N171" i="1"/>
  <c r="N172" i="1"/>
  <c r="N174" i="1"/>
  <c r="N175" i="1"/>
  <c r="N176" i="1"/>
  <c r="N178" i="1"/>
  <c r="N179" i="1"/>
  <c r="N180" i="1"/>
  <c r="N184" i="1"/>
  <c r="N185" i="1"/>
  <c r="N186" i="1"/>
  <c r="N5" i="1"/>
  <c r="M6" i="1"/>
  <c r="M10" i="1"/>
  <c r="M11" i="1"/>
  <c r="M12" i="1"/>
  <c r="M21" i="1"/>
  <c r="M22" i="1"/>
  <c r="M26" i="1"/>
  <c r="M27" i="1"/>
  <c r="M29" i="1"/>
  <c r="M33" i="1"/>
  <c r="M34" i="1"/>
  <c r="M38" i="1"/>
  <c r="M40" i="1"/>
  <c r="M42" i="1"/>
  <c r="M43" i="1"/>
  <c r="M44" i="1"/>
  <c r="M48" i="1"/>
  <c r="M49" i="1"/>
  <c r="M50" i="1"/>
  <c r="M51" i="1"/>
  <c r="M52" i="1"/>
  <c r="M54" i="1"/>
  <c r="M55" i="1"/>
  <c r="M56" i="1"/>
  <c r="M57" i="1"/>
  <c r="M59" i="1"/>
  <c r="M60" i="1"/>
  <c r="M61" i="1"/>
  <c r="M62" i="1"/>
  <c r="M64" i="1"/>
  <c r="M65" i="1"/>
  <c r="M66" i="1"/>
  <c r="M67" i="1"/>
  <c r="M69" i="1"/>
  <c r="M70" i="1"/>
  <c r="M71" i="1"/>
  <c r="M75" i="1"/>
  <c r="M76" i="1"/>
  <c r="M77" i="1"/>
  <c r="M79" i="1"/>
  <c r="M80" i="1"/>
  <c r="M81" i="1"/>
  <c r="M82" i="1"/>
  <c r="M84" i="1"/>
  <c r="M85" i="1"/>
  <c r="M86" i="1"/>
  <c r="M87" i="1"/>
  <c r="M88" i="1"/>
  <c r="M90" i="1"/>
  <c r="M91" i="1"/>
  <c r="M92" i="1"/>
  <c r="M93" i="1"/>
  <c r="M94" i="1"/>
  <c r="M95" i="1"/>
  <c r="M97" i="1"/>
  <c r="M98" i="1"/>
  <c r="M99" i="1"/>
  <c r="M101" i="1"/>
  <c r="M102" i="1"/>
  <c r="M106" i="1"/>
  <c r="M107" i="1"/>
  <c r="M108" i="1"/>
  <c r="M112" i="1"/>
  <c r="M113" i="1"/>
  <c r="M114" i="1"/>
  <c r="M118" i="1"/>
  <c r="M119" i="1"/>
  <c r="M120" i="1"/>
  <c r="M124" i="1"/>
  <c r="M125" i="1"/>
  <c r="M126" i="1"/>
  <c r="M128" i="1"/>
  <c r="M129" i="1"/>
  <c r="M130" i="1"/>
  <c r="M134" i="1"/>
  <c r="M135" i="1"/>
  <c r="M136" i="1"/>
  <c r="M138" i="1"/>
  <c r="M139" i="1"/>
  <c r="M143" i="1"/>
  <c r="M144" i="1"/>
  <c r="M145" i="1"/>
  <c r="M149" i="1"/>
  <c r="M150" i="1"/>
  <c r="M151" i="1"/>
  <c r="M152" i="1"/>
  <c r="M154" i="1"/>
  <c r="M155" i="1"/>
  <c r="M156" i="1"/>
  <c r="M158" i="1"/>
  <c r="M159" i="1"/>
  <c r="M161" i="1"/>
  <c r="M162" i="1"/>
  <c r="M166" i="1"/>
  <c r="M167" i="1"/>
  <c r="M171" i="1"/>
  <c r="M172" i="1"/>
  <c r="M174" i="1"/>
  <c r="M175" i="1"/>
  <c r="M176" i="1"/>
  <c r="M178" i="1"/>
  <c r="M179" i="1"/>
  <c r="M180" i="1"/>
  <c r="M184" i="1"/>
  <c r="M185" i="1"/>
  <c r="M186" i="1"/>
  <c r="M5" i="1"/>
  <c r="K6" i="1"/>
  <c r="K10" i="1"/>
  <c r="K11" i="1"/>
  <c r="K12" i="1"/>
  <c r="K21" i="1"/>
  <c r="K22" i="1"/>
  <c r="K26" i="1"/>
  <c r="K27" i="1"/>
  <c r="K29" i="1"/>
  <c r="K33" i="1"/>
  <c r="K34" i="1"/>
  <c r="K38" i="1"/>
  <c r="K40" i="1"/>
  <c r="K42" i="1"/>
  <c r="K43" i="1"/>
  <c r="K44" i="1"/>
  <c r="K48" i="1"/>
  <c r="K49" i="1"/>
  <c r="K50" i="1"/>
  <c r="K51" i="1"/>
  <c r="K52" i="1"/>
  <c r="K54" i="1"/>
  <c r="K55" i="1"/>
  <c r="K56" i="1"/>
  <c r="K57" i="1"/>
  <c r="K59" i="1"/>
  <c r="K60" i="1"/>
  <c r="K61" i="1"/>
  <c r="K62" i="1"/>
  <c r="K64" i="1"/>
  <c r="K65" i="1"/>
  <c r="K66" i="1"/>
  <c r="K67" i="1"/>
  <c r="K69" i="1"/>
  <c r="K70" i="1"/>
  <c r="K71" i="1"/>
  <c r="K75" i="1"/>
  <c r="K76" i="1"/>
  <c r="K77" i="1"/>
  <c r="K79" i="1"/>
  <c r="K80" i="1"/>
  <c r="K81" i="1"/>
  <c r="K82" i="1"/>
  <c r="K84" i="1"/>
  <c r="K85" i="1"/>
  <c r="K86" i="1"/>
  <c r="K87" i="1"/>
  <c r="K88" i="1"/>
  <c r="K90" i="1"/>
  <c r="K91" i="1"/>
  <c r="K92" i="1"/>
  <c r="K93" i="1"/>
  <c r="K94" i="1"/>
  <c r="K95" i="1"/>
  <c r="K97" i="1"/>
  <c r="K98" i="1"/>
  <c r="K99" i="1"/>
  <c r="K101" i="1"/>
  <c r="K102" i="1"/>
  <c r="K106" i="1"/>
  <c r="K107" i="1"/>
  <c r="K108" i="1"/>
  <c r="K112" i="1"/>
  <c r="K113" i="1"/>
  <c r="K114" i="1"/>
  <c r="K118" i="1"/>
  <c r="K119" i="1"/>
  <c r="K120" i="1"/>
  <c r="K124" i="1"/>
  <c r="K125" i="1"/>
  <c r="K126" i="1"/>
  <c r="K128" i="1"/>
  <c r="K129" i="1"/>
  <c r="K130" i="1"/>
  <c r="K134" i="1"/>
  <c r="K135" i="1"/>
  <c r="K136" i="1"/>
  <c r="K138" i="1"/>
  <c r="K139" i="1"/>
  <c r="K143" i="1"/>
  <c r="K144" i="1"/>
  <c r="K145" i="1"/>
  <c r="K149" i="1"/>
  <c r="K150" i="1"/>
  <c r="K151" i="1"/>
  <c r="K152" i="1"/>
  <c r="K154" i="1"/>
  <c r="K155" i="1"/>
  <c r="K156" i="1"/>
  <c r="K158" i="1"/>
  <c r="K159" i="1"/>
  <c r="K161" i="1"/>
  <c r="K162" i="1"/>
  <c r="K166" i="1"/>
  <c r="K167" i="1"/>
  <c r="K171" i="1"/>
  <c r="K172" i="1"/>
  <c r="K174" i="1"/>
  <c r="K175" i="1"/>
  <c r="K176" i="1"/>
  <c r="K178" i="1"/>
  <c r="K179" i="1"/>
  <c r="K180" i="1"/>
  <c r="K184" i="1"/>
  <c r="K185" i="1"/>
  <c r="K186" i="1"/>
  <c r="K5" i="1"/>
  <c r="J6" i="1"/>
  <c r="J10" i="1"/>
  <c r="J11" i="1"/>
  <c r="J12" i="1"/>
  <c r="J21" i="1"/>
  <c r="J22" i="1"/>
  <c r="J26" i="1"/>
  <c r="J27" i="1"/>
  <c r="J29" i="1"/>
  <c r="J33" i="1"/>
  <c r="J34" i="1"/>
  <c r="J38" i="1"/>
  <c r="J40" i="1"/>
  <c r="J42" i="1"/>
  <c r="J43" i="1"/>
  <c r="J44" i="1"/>
  <c r="J48" i="1"/>
  <c r="J49" i="1"/>
  <c r="J50" i="1"/>
  <c r="J51" i="1"/>
  <c r="J52" i="1"/>
  <c r="J54" i="1"/>
  <c r="J55" i="1"/>
  <c r="J56" i="1"/>
  <c r="J57" i="1"/>
  <c r="J59" i="1"/>
  <c r="J60" i="1"/>
  <c r="J61" i="1"/>
  <c r="J62" i="1"/>
  <c r="J64" i="1"/>
  <c r="J65" i="1"/>
  <c r="J66" i="1"/>
  <c r="J67" i="1"/>
  <c r="J69" i="1"/>
  <c r="J70" i="1"/>
  <c r="J71" i="1"/>
  <c r="J75" i="1"/>
  <c r="J76" i="1"/>
  <c r="J77" i="1"/>
  <c r="J79" i="1"/>
  <c r="J80" i="1"/>
  <c r="J81" i="1"/>
  <c r="J82" i="1"/>
  <c r="J84" i="1"/>
  <c r="J85" i="1"/>
  <c r="J86" i="1"/>
  <c r="J87" i="1"/>
  <c r="J88" i="1"/>
  <c r="J90" i="1"/>
  <c r="J91" i="1"/>
  <c r="J92" i="1"/>
  <c r="J93" i="1"/>
  <c r="J94" i="1"/>
  <c r="J95" i="1"/>
  <c r="J97" i="1"/>
  <c r="J98" i="1"/>
  <c r="J99" i="1"/>
  <c r="J101" i="1"/>
  <c r="J102" i="1"/>
  <c r="J106" i="1"/>
  <c r="J107" i="1"/>
  <c r="J108" i="1"/>
  <c r="J112" i="1"/>
  <c r="J113" i="1"/>
  <c r="J114" i="1"/>
  <c r="J118" i="1"/>
  <c r="J119" i="1"/>
  <c r="J120" i="1"/>
  <c r="J124" i="1"/>
  <c r="J125" i="1"/>
  <c r="J126" i="1"/>
  <c r="J128" i="1"/>
  <c r="J129" i="1"/>
  <c r="J130" i="1"/>
  <c r="J134" i="1"/>
  <c r="J135" i="1"/>
  <c r="J136" i="1"/>
  <c r="J138" i="1"/>
  <c r="J139" i="1"/>
  <c r="J143" i="1"/>
  <c r="J144" i="1"/>
  <c r="J145" i="1"/>
  <c r="J149" i="1"/>
  <c r="J150" i="1"/>
  <c r="J151" i="1"/>
  <c r="J152" i="1"/>
  <c r="J154" i="1"/>
  <c r="J155" i="1"/>
  <c r="J156" i="1"/>
  <c r="J158" i="1"/>
  <c r="J159" i="1"/>
  <c r="J161" i="1"/>
  <c r="J162" i="1"/>
  <c r="J166" i="1"/>
  <c r="J167" i="1"/>
  <c r="J171" i="1"/>
  <c r="J172" i="1"/>
  <c r="J174" i="1"/>
  <c r="J175" i="1"/>
  <c r="J176" i="1"/>
  <c r="J178" i="1"/>
  <c r="J179" i="1"/>
  <c r="J180" i="1"/>
  <c r="J184" i="1"/>
  <c r="J185" i="1"/>
  <c r="J186" i="1"/>
  <c r="J5" i="1"/>
  <c r="I6" i="1"/>
  <c r="I10" i="1"/>
  <c r="I11" i="1"/>
  <c r="I12" i="1"/>
  <c r="I21" i="1"/>
  <c r="I22" i="1"/>
  <c r="I26" i="1"/>
  <c r="I27" i="1"/>
  <c r="I29" i="1"/>
  <c r="I33" i="1"/>
  <c r="I34" i="1"/>
  <c r="I38" i="1"/>
  <c r="I40" i="1"/>
  <c r="I42" i="1"/>
  <c r="I43" i="1"/>
  <c r="I44" i="1"/>
  <c r="I48" i="1"/>
  <c r="I49" i="1"/>
  <c r="I50" i="1"/>
  <c r="I51" i="1"/>
  <c r="I52" i="1"/>
  <c r="I54" i="1"/>
  <c r="I55" i="1"/>
  <c r="I56" i="1"/>
  <c r="I57" i="1"/>
  <c r="I59" i="1"/>
  <c r="I60" i="1"/>
  <c r="I61" i="1"/>
  <c r="I62" i="1"/>
  <c r="I64" i="1"/>
  <c r="I65" i="1"/>
  <c r="I66" i="1"/>
  <c r="I67" i="1"/>
  <c r="I69" i="1"/>
  <c r="I70" i="1"/>
  <c r="I71" i="1"/>
  <c r="I75" i="1"/>
  <c r="I76" i="1"/>
  <c r="I77" i="1"/>
  <c r="I79" i="1"/>
  <c r="I80" i="1"/>
  <c r="I81" i="1"/>
  <c r="I82" i="1"/>
  <c r="I84" i="1"/>
  <c r="I85" i="1"/>
  <c r="I86" i="1"/>
  <c r="I87" i="1"/>
  <c r="I88" i="1"/>
  <c r="I90" i="1"/>
  <c r="I91" i="1"/>
  <c r="I92" i="1"/>
  <c r="I93" i="1"/>
  <c r="I94" i="1"/>
  <c r="I95" i="1"/>
  <c r="I97" i="1"/>
  <c r="I98" i="1"/>
  <c r="I99" i="1"/>
  <c r="I101" i="1"/>
  <c r="I102" i="1"/>
  <c r="I106" i="1"/>
  <c r="I107" i="1"/>
  <c r="I108" i="1"/>
  <c r="I112" i="1"/>
  <c r="I113" i="1"/>
  <c r="I114" i="1"/>
  <c r="I118" i="1"/>
  <c r="I119" i="1"/>
  <c r="I120" i="1"/>
  <c r="I124" i="1"/>
  <c r="I125" i="1"/>
  <c r="I126" i="1"/>
  <c r="I128" i="1"/>
  <c r="I129" i="1"/>
  <c r="I130" i="1"/>
  <c r="I134" i="1"/>
  <c r="I135" i="1"/>
  <c r="I136" i="1"/>
  <c r="I138" i="1"/>
  <c r="I139" i="1"/>
  <c r="I143" i="1"/>
  <c r="I144" i="1"/>
  <c r="I145" i="1"/>
  <c r="I149" i="1"/>
  <c r="I150" i="1"/>
  <c r="I151" i="1"/>
  <c r="I152" i="1"/>
  <c r="I154" i="1"/>
  <c r="I155" i="1"/>
  <c r="I156" i="1"/>
  <c r="I158" i="1"/>
  <c r="I159" i="1"/>
  <c r="I161" i="1"/>
  <c r="I162" i="1"/>
  <c r="I166" i="1"/>
  <c r="I167" i="1"/>
  <c r="I171" i="1"/>
  <c r="I172" i="1"/>
  <c r="I174" i="1"/>
  <c r="I175" i="1"/>
  <c r="I176" i="1"/>
  <c r="I178" i="1"/>
  <c r="I179" i="1"/>
  <c r="I180" i="1"/>
  <c r="I184" i="1"/>
  <c r="I185" i="1"/>
  <c r="I186" i="1"/>
  <c r="I5" i="1"/>
  <c r="P23" i="1" l="1"/>
  <c r="L23" i="1"/>
  <c r="V23" i="1" s="1"/>
  <c r="P7" i="1"/>
  <c r="L164" i="1"/>
  <c r="P45" i="1"/>
  <c r="S121" i="1"/>
  <c r="S23" i="1"/>
  <c r="L7" i="1"/>
  <c r="L140" i="1"/>
  <c r="S45" i="1"/>
  <c r="L121" i="1"/>
  <c r="L30" i="1"/>
  <c r="P140" i="1"/>
  <c r="S72" i="1"/>
  <c r="L72" i="1"/>
  <c r="P121" i="1"/>
  <c r="S181" i="1"/>
  <c r="P72" i="1"/>
  <c r="S115" i="1"/>
  <c r="S30" i="1"/>
  <c r="L115" i="1"/>
  <c r="P115" i="1"/>
  <c r="P30" i="1"/>
  <c r="S103" i="1"/>
  <c r="L103" i="1"/>
  <c r="L131" i="1"/>
  <c r="L109" i="1"/>
  <c r="L45" i="1"/>
  <c r="P131" i="1"/>
  <c r="P103" i="1"/>
  <c r="S164" i="1"/>
  <c r="L187" i="1"/>
  <c r="V187" i="1" s="1"/>
  <c r="L181" i="1"/>
  <c r="L146" i="1"/>
  <c r="P181" i="1"/>
  <c r="P164" i="1"/>
  <c r="L190" i="1" l="1"/>
  <c r="V121" i="1"/>
  <c r="P190" i="1"/>
  <c r="V45" i="1"/>
  <c r="S190" i="1"/>
  <c r="V103" i="1"/>
  <c r="V72" i="1"/>
  <c r="V164" i="1"/>
  <c r="V115" i="1"/>
  <c r="V30" i="1"/>
  <c r="V181" i="1"/>
  <c r="V190" i="1" l="1"/>
</calcChain>
</file>

<file path=xl/sharedStrings.xml><?xml version="1.0" encoding="utf-8"?>
<sst xmlns="http://schemas.openxmlformats.org/spreadsheetml/2006/main" count="960" uniqueCount="172">
  <si>
    <t>Pompeii I.E. Amphorae</t>
  </si>
  <si>
    <t>Taglio I</t>
  </si>
  <si>
    <t>US1</t>
  </si>
  <si>
    <t>fine I sec aC - 79 dC</t>
  </si>
  <si>
    <t>Iberian</t>
  </si>
  <si>
    <t>Italian</t>
  </si>
  <si>
    <t>unknown</t>
  </si>
  <si>
    <t>US20</t>
  </si>
  <si>
    <t>250/190 aC - fine I sec aC/I sec dC</t>
  </si>
  <si>
    <t>Taglio 0</t>
  </si>
  <si>
    <t>US 40</t>
  </si>
  <si>
    <t>II sec aC - fine I sec aC/I sec dC</t>
  </si>
  <si>
    <t>Vesuvian Italian</t>
  </si>
  <si>
    <t>Rhodian</t>
  </si>
  <si>
    <t>African</t>
  </si>
  <si>
    <t>Oriental</t>
  </si>
  <si>
    <t>Taglio Ib</t>
  </si>
  <si>
    <t>US 13</t>
  </si>
  <si>
    <t>fine I sec aC-I sec dC</t>
  </si>
  <si>
    <t>US31</t>
  </si>
  <si>
    <t>50 aC-I sec dC</t>
  </si>
  <si>
    <t>Taglio Iib</t>
  </si>
  <si>
    <t>US 3</t>
  </si>
  <si>
    <t>I sec dC</t>
  </si>
  <si>
    <t>Trip</t>
  </si>
  <si>
    <t>Taglio III</t>
  </si>
  <si>
    <t>US 1</t>
  </si>
  <si>
    <t>US 4</t>
  </si>
  <si>
    <t>seconda meta I sec aC -  79 dC</t>
  </si>
  <si>
    <t>US 14</t>
  </si>
  <si>
    <t>US 26</t>
  </si>
  <si>
    <t>prima meta II sec aC - 79</t>
  </si>
  <si>
    <t>Taglio IIIb</t>
  </si>
  <si>
    <t>US 2</t>
  </si>
  <si>
    <t>ultimo quarto II sec aC - fine I sec dC</t>
  </si>
  <si>
    <t>oriental</t>
  </si>
  <si>
    <t>fine IV aC - 79 dC</t>
  </si>
  <si>
    <t>US 5</t>
  </si>
  <si>
    <t>I sec aC - fine I sec aC/I sec dC</t>
  </si>
  <si>
    <t>US 21</t>
  </si>
  <si>
    <t>IV/III sec aC - fine I sec dC</t>
  </si>
  <si>
    <t>US 25</t>
  </si>
  <si>
    <t>Taglio IV</t>
  </si>
  <si>
    <t>US 7</t>
  </si>
  <si>
    <t>II sec aC - I sec aC</t>
  </si>
  <si>
    <t>US 15</t>
  </si>
  <si>
    <t>US 17</t>
  </si>
  <si>
    <t>fine III sec aC - I sec aC</t>
  </si>
  <si>
    <t>US 17b</t>
  </si>
  <si>
    <t>VI sec aC - fine I sec aC/I sec dC</t>
  </si>
  <si>
    <t>Archaic</t>
  </si>
  <si>
    <t>US 18</t>
  </si>
  <si>
    <t>US 170</t>
  </si>
  <si>
    <t>II sec aC - 79</t>
  </si>
  <si>
    <t>inizio III sec aC - I sec aC</t>
  </si>
  <si>
    <t>Taglio IVb</t>
  </si>
  <si>
    <t>Taglio V</t>
  </si>
  <si>
    <t>150 aC - 79</t>
  </si>
  <si>
    <t>Taglio Vb</t>
  </si>
  <si>
    <t>US 11</t>
  </si>
  <si>
    <t>fine III sec aC - 79</t>
  </si>
  <si>
    <t>Taglio VI</t>
  </si>
  <si>
    <t>US 34</t>
  </si>
  <si>
    <t>III aC - 0</t>
  </si>
  <si>
    <t>US 47</t>
  </si>
  <si>
    <t>prima meta II sec aC - I sec aC</t>
  </si>
  <si>
    <t>Taglio Vib</t>
  </si>
  <si>
    <t>US 23</t>
  </si>
  <si>
    <t>II sec aC - I sec dC</t>
  </si>
  <si>
    <t>Taglio VII</t>
  </si>
  <si>
    <t>US 19</t>
  </si>
  <si>
    <t>Taglio VIIb</t>
  </si>
  <si>
    <t>US 38</t>
  </si>
  <si>
    <t>US 41</t>
  </si>
  <si>
    <t>US 78</t>
  </si>
  <si>
    <t>fine II sec aC - meta I sec aC</t>
  </si>
  <si>
    <t>Trincea Maiuri</t>
  </si>
  <si>
    <t>II sec aC - 0</t>
  </si>
  <si>
    <t>Taglio IXb</t>
  </si>
  <si>
    <t>150/75 aC - 0</t>
  </si>
  <si>
    <t>VI sec aC - I sec aC</t>
  </si>
  <si>
    <t>US 16</t>
  </si>
  <si>
    <t>Taglio Ixc</t>
  </si>
  <si>
    <t>-</t>
  </si>
  <si>
    <t>prima meta II sec aC - 0</t>
  </si>
  <si>
    <t>Dating</t>
  </si>
  <si>
    <t>Origin</t>
  </si>
  <si>
    <t>Dating slice</t>
  </si>
  <si>
    <t>slice number</t>
  </si>
  <si>
    <t>dating percentage</t>
  </si>
  <si>
    <t>200 BCE - 30</t>
  </si>
  <si>
    <t>AB</t>
  </si>
  <si>
    <t>ABC</t>
  </si>
  <si>
    <t>BC</t>
  </si>
  <si>
    <t>A</t>
  </si>
  <si>
    <t>B</t>
  </si>
  <si>
    <t>C</t>
  </si>
  <si>
    <t>Spanish</t>
  </si>
  <si>
    <t>other</t>
  </si>
  <si>
    <t>Other</t>
  </si>
  <si>
    <t>Form</t>
  </si>
  <si>
    <t>Dressel 2-4</t>
  </si>
  <si>
    <t xml:space="preserve">Dressel 7/11 </t>
  </si>
  <si>
    <t>Baetica</t>
  </si>
  <si>
    <t>Ramon T 3.2.1.2</t>
  </si>
  <si>
    <t>Ramon T 7.3.1.1</t>
  </si>
  <si>
    <t>Ramon T 7.4.2.1</t>
  </si>
  <si>
    <t>Africana 7</t>
  </si>
  <si>
    <t>Forms</t>
  </si>
  <si>
    <t>Graeco Italic</t>
  </si>
  <si>
    <t>Dressel 1</t>
  </si>
  <si>
    <t>Italy</t>
  </si>
  <si>
    <t>italy</t>
  </si>
  <si>
    <t>US 31</t>
  </si>
  <si>
    <t>Lomba do Canho 67</t>
  </si>
  <si>
    <t>Tripolitania I</t>
  </si>
  <si>
    <t>North Africa</t>
  </si>
  <si>
    <t>Rhodos</t>
  </si>
  <si>
    <t>Ramon T 7.4.3.1.</t>
  </si>
  <si>
    <t>Ramon 7</t>
  </si>
  <si>
    <t>Tripolitania</t>
  </si>
  <si>
    <t>Ramon T 7.3.2.2</t>
  </si>
  <si>
    <r>
      <t>North Afric</t>
    </r>
    <r>
      <rPr>
        <sz val="12"/>
        <color rgb="FFFF0000"/>
        <rFont val="Calibri"/>
        <family val="2"/>
        <scheme val="minor"/>
      </rPr>
      <t>a</t>
    </r>
  </si>
  <si>
    <t>Dressel 7/11</t>
  </si>
  <si>
    <t>eastern</t>
  </si>
  <si>
    <t>Ramon 7.5.3.1</t>
  </si>
  <si>
    <t xml:space="preserve">Haltern 70 </t>
  </si>
  <si>
    <t>baetica</t>
  </si>
  <si>
    <t>Dressel 21-22</t>
  </si>
  <si>
    <t>unknwon</t>
  </si>
  <si>
    <t>Ramon T 6.1.2.1</t>
  </si>
  <si>
    <t>Ramon T 7.4.4.1</t>
  </si>
  <si>
    <t>Graeco Italian</t>
  </si>
  <si>
    <t>Dressel 21/22</t>
  </si>
  <si>
    <t xml:space="preserve">Rhodian </t>
  </si>
  <si>
    <t>Dressel 7-11</t>
  </si>
  <si>
    <t>Haltern 70</t>
  </si>
  <si>
    <t>Dressel 1A</t>
  </si>
  <si>
    <t>Dressel 1B</t>
  </si>
  <si>
    <t>Dressel 1C</t>
  </si>
  <si>
    <t>Dresseö 1</t>
  </si>
  <si>
    <t>Kos</t>
  </si>
  <si>
    <t>East</t>
  </si>
  <si>
    <t>Ramon T 4.1.1.3/4.2.1.1</t>
  </si>
  <si>
    <t>Ramon T 7.4.3.0</t>
  </si>
  <si>
    <t>Giancola 2A/Apani I</t>
  </si>
  <si>
    <t>Greco italico</t>
  </si>
  <si>
    <t>Africa</t>
  </si>
  <si>
    <t>Punic</t>
  </si>
  <si>
    <t>Ramon T 7.6.2.1</t>
  </si>
  <si>
    <t>Greco Italico</t>
  </si>
  <si>
    <t>Ramon Serie 7</t>
  </si>
  <si>
    <t>Ramon T 7.5.2.2</t>
  </si>
  <si>
    <t>Ramon T 7.5.2.1</t>
  </si>
  <si>
    <t>Ramon T 7.5.3.1</t>
  </si>
  <si>
    <t>Ramon T 7.6.1.1</t>
  </si>
  <si>
    <t>Punica</t>
  </si>
  <si>
    <t>Iberia</t>
  </si>
  <si>
    <t>Ramon T 8.1.3.0</t>
  </si>
  <si>
    <t>Ramon T 4.1.1</t>
  </si>
  <si>
    <t>Serie 7</t>
  </si>
  <si>
    <t>Ramon T 5.2.3.1</t>
  </si>
  <si>
    <t>Ramon T 7.6.1.1.</t>
  </si>
  <si>
    <t>Ramon 7.5.2.1</t>
  </si>
  <si>
    <t>Ramon T 7.5.2.3</t>
  </si>
  <si>
    <t>unknonwn</t>
  </si>
  <si>
    <t>Lamboglia 2</t>
  </si>
  <si>
    <t xml:space="preserve">Greco Italico </t>
  </si>
  <si>
    <t>Ramon T 7.1.2.1</t>
  </si>
  <si>
    <t>Ramon serie 7</t>
  </si>
  <si>
    <t>Ramon T 7.4.2.2</t>
  </si>
  <si>
    <t>Knidos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</si>
</sst>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Pompeii Impianto Elettrico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publication'!$C$194:$E$194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'by publication'!$C$196:$E$196</c:f>
              <c:numCache>
                <c:formatCode>General</c:formatCode>
                <c:ptCount val="3"/>
                <c:pt idx="0">
                  <c:v>106</c:v>
                </c:pt>
                <c:pt idx="1">
                  <c:v>59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Pompeii Impianto Elettrico Amphorae A - 50 BCE</a:t>
            </a:r>
            <a:r>
              <a:rPr lang="en-GB" baseline="0"/>
              <a:t>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486894847855872"/>
                  <c:y val="6.0205792072601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9122345565929205E-2"/>
                  <c:y val="-8.6814360069396856E-3"/>
                </c:manualLayout>
              </c:layout>
              <c:tx>
                <c:rich>
                  <a:bodyPr/>
                  <a:lstStyle/>
                  <a:p>
                    <a:fld id="{9732C92C-B435-A84F-908E-8ED06A7F6A08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ED39616A-25A9-C34C-A8DE-329CE1152D66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3442129765796352E-2"/>
                  <c:y val="-0.183153343120245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189018395112564"/>
                  <c:y val="-3.0439610302949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8.8895200800006721E-2"/>
                  <c:y val="0.162082476978513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Iberian</c:v>
                </c:pt>
                <c:pt idx="2">
                  <c:v>African</c:v>
                </c:pt>
                <c:pt idx="3">
                  <c:v>Oriental</c:v>
                </c:pt>
                <c:pt idx="4">
                  <c:v>Other</c:v>
                </c:pt>
              </c:strCache>
            </c:strRef>
          </c:cat>
          <c:val>
            <c:numRef>
              <c:f>charts!$B$2:$B$6</c:f>
              <c:numCache>
                <c:formatCode>General\%</c:formatCode>
                <c:ptCount val="5"/>
                <c:pt idx="0">
                  <c:v>42</c:v>
                </c:pt>
                <c:pt idx="1">
                  <c:v>4</c:v>
                </c:pt>
                <c:pt idx="2">
                  <c:v>20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Pompeii Impianto Elettrico Amphorae B - 0-50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153430324520693"/>
                  <c:y val="9.70543656445675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8.7153534616120007E-2"/>
                  <c:y val="-0.14450619440488027"/>
                </c:manualLayout>
              </c:layout>
              <c:tx>
                <c:rich>
                  <a:bodyPr/>
                  <a:lstStyle/>
                  <a:p>
                    <a:fld id="{0842845C-BAF6-0046-AD69-71EB7F6F921A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796613D-13C5-EC46-8452-7A5DC9272880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4272479185134969E-2"/>
                  <c:y val="-0.176489478917524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396290695451148"/>
                  <c:y val="-0.136311037058934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7633999C-3077-4B41-AC70-56E013978B6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30AED30-4748-A34B-BB53-2F62F0269A76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2582720620187376"/>
                  <c:y val="0.119105103329660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Iberian</c:v>
                </c:pt>
                <c:pt idx="2">
                  <c:v>African</c:v>
                </c:pt>
                <c:pt idx="3">
                  <c:v>Oriental</c:v>
                </c:pt>
                <c:pt idx="4">
                  <c:v>Other</c:v>
                </c:pt>
              </c:strCache>
            </c:strRef>
          </c:cat>
          <c:val>
            <c:numRef>
              <c:f>charts!$C$2:$C$6</c:f>
              <c:numCache>
                <c:formatCode>General\%</c:formatCode>
                <c:ptCount val="5"/>
                <c:pt idx="0">
                  <c:v>34</c:v>
                </c:pt>
                <c:pt idx="1">
                  <c:v>6</c:v>
                </c:pt>
                <c:pt idx="2">
                  <c:v>17</c:v>
                </c:pt>
                <c:pt idx="3">
                  <c:v>10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Pompeii Impianto Elettrico Amphorae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731515267908586"/>
                  <c:y val="0.141630400085124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9787872968207134E-2"/>
                  <c:y val="-1.2403436901468397E-2"/>
                </c:manualLayout>
              </c:layout>
              <c:tx>
                <c:rich>
                  <a:bodyPr/>
                  <a:lstStyle/>
                  <a:p>
                    <a:fld id="{AEF356BD-E07C-A741-BEE2-8A9662DCEC30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B45A4CFC-D85C-AF4F-B9FA-81361C95794B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7.577928313284564E-2"/>
                  <c:y val="-0.17969488188976379"/>
                </c:manualLayout>
              </c:layout>
              <c:tx>
                <c:rich>
                  <a:bodyPr/>
                  <a:lstStyle/>
                  <a:p>
                    <a:fld id="{131E17FB-D28E-7643-8C68-88ADBD84789D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68E8F8F0-1600-E84B-8CD0-8504E7CC78A7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9.5641880685091746E-2"/>
                  <c:y val="-0.141891625877846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37B8A045-0BE1-A243-8A1F-27566ADC6C4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8BD516DA-1120-E842-AD61-27F84315850A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2742846168619165"/>
                  <c:y val="9.78274632900617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Iberian</c:v>
                </c:pt>
                <c:pt idx="2">
                  <c:v>African</c:v>
                </c:pt>
                <c:pt idx="3">
                  <c:v>Oriental</c:v>
                </c:pt>
                <c:pt idx="4">
                  <c:v>Other</c:v>
                </c:pt>
              </c:strCache>
            </c:strRef>
          </c:cat>
          <c:val>
            <c:numRef>
              <c:f>charts!$D$2:$D$6</c:f>
              <c:numCache>
                <c:formatCode>General\%</c:formatCode>
                <c:ptCount val="5"/>
                <c:pt idx="0">
                  <c:v>30</c:v>
                </c:pt>
                <c:pt idx="1">
                  <c:v>6</c:v>
                </c:pt>
                <c:pt idx="2">
                  <c:v>18</c:v>
                </c:pt>
                <c:pt idx="3">
                  <c:v>10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190</xdr:row>
      <xdr:rowOff>127000</xdr:rowOff>
    </xdr:from>
    <xdr:to>
      <xdr:col>12</xdr:col>
      <xdr:colOff>63500</xdr:colOff>
      <xdr:row>204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71B87-0AEC-C497-4535-1927E02A4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8</xdr:row>
      <xdr:rowOff>114300</xdr:rowOff>
    </xdr:from>
    <xdr:to>
      <xdr:col>7</xdr:col>
      <xdr:colOff>190500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E3A9E-18CD-1550-8B27-2B0F4E69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8</xdr:row>
      <xdr:rowOff>101600</xdr:rowOff>
    </xdr:from>
    <xdr:to>
      <xdr:col>14</xdr:col>
      <xdr:colOff>266700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1D330-1BBA-2C54-7397-11C79896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26</xdr:row>
      <xdr:rowOff>127000</xdr:rowOff>
    </xdr:from>
    <xdr:to>
      <xdr:col>7</xdr:col>
      <xdr:colOff>203200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76BE6-BBFB-BCB2-1D1C-562831976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0.66965</cdr:x>
      <cdr:y>0.82609</cdr:y>
    </cdr:from>
    <cdr:to>
      <cdr:x>0.94737</cdr:x>
      <cdr:y>0.89298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D91C51B-0A1A-4821-0AE7-CDB0CA0CD1A9}"/>
            </a:ext>
          </a:extLst>
        </cdr:cNvPr>
        <cdr:cNvSpPr txBox="1"/>
      </cdr:nvSpPr>
      <cdr:spPr>
        <a:xfrm xmlns:a="http://schemas.openxmlformats.org/drawingml/2006/main">
          <a:off x="3797300" y="3136900"/>
          <a:ext cx="15748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106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0.6468</cdr:x>
      <cdr:y>0.83618</cdr:y>
    </cdr:from>
    <cdr:to>
      <cdr:x>0.92053</cdr:x>
      <cdr:y>0.90444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91C51B-0A1A-4821-0AE7-CDB0CA0CD1A9}"/>
            </a:ext>
          </a:extLst>
        </cdr:cNvPr>
        <cdr:cNvSpPr txBox="1"/>
      </cdr:nvSpPr>
      <cdr:spPr>
        <a:xfrm xmlns:a="http://schemas.openxmlformats.org/drawingml/2006/main">
          <a:off x="3721100" y="3111500"/>
          <a:ext cx="15748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59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0.64523</cdr:x>
      <cdr:y>0.84797</cdr:y>
    </cdr:from>
    <cdr:to>
      <cdr:x>0.92018</cdr:x>
      <cdr:y>0.91554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91C51B-0A1A-4821-0AE7-CDB0CA0CD1A9}"/>
            </a:ext>
          </a:extLst>
        </cdr:cNvPr>
        <cdr:cNvSpPr txBox="1"/>
      </cdr:nvSpPr>
      <cdr:spPr>
        <a:xfrm xmlns:a="http://schemas.openxmlformats.org/drawingml/2006/main">
          <a:off x="3695700" y="3187700"/>
          <a:ext cx="15748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52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A3C2-252D-324C-A152-1419C0F6F40D}">
  <dimension ref="A1:V196"/>
  <sheetViews>
    <sheetView topLeftCell="A178" workbookViewId="0">
      <selection activeCell="A182" sqref="A182:XFD183"/>
    </sheetView>
  </sheetViews>
  <sheetFormatPr baseColWidth="10" defaultColWidth="10.83203125" defaultRowHeight="15.5" x14ac:dyDescent="0.35"/>
  <cols>
    <col min="1" max="7" width="10.83203125" style="1"/>
    <col min="8" max="8" width="11.6640625" style="1" bestFit="1" customWidth="1"/>
    <col min="9" max="9" width="10.83203125" style="3"/>
    <col min="10" max="11" width="10.83203125" style="1"/>
    <col min="12" max="12" width="11.6640625" style="1" bestFit="1" customWidth="1"/>
    <col min="13" max="13" width="10.83203125" style="3"/>
    <col min="14" max="14" width="10.83203125" style="1"/>
    <col min="15" max="16" width="11.6640625" style="1" bestFit="1" customWidth="1"/>
    <col min="17" max="17" width="10.83203125" style="3"/>
    <col min="18" max="18" width="11.6640625" style="11" bestFit="1" customWidth="1"/>
    <col min="19" max="19" width="11.6640625" style="1" bestFit="1" customWidth="1"/>
    <col min="20" max="21" width="10.83203125" style="1"/>
    <col min="22" max="22" width="10.83203125" style="6"/>
    <col min="23" max="16384" width="10.83203125" style="1"/>
  </cols>
  <sheetData>
    <row r="1" spans="1:22" ht="31" x14ac:dyDescent="0.35">
      <c r="A1" s="1" t="s">
        <v>0</v>
      </c>
      <c r="I1" s="3" t="s">
        <v>94</v>
      </c>
      <c r="M1" s="3" t="s">
        <v>95</v>
      </c>
      <c r="Q1" s="3" t="s">
        <v>96</v>
      </c>
    </row>
    <row r="2" spans="1:22" ht="31" x14ac:dyDescent="0.35">
      <c r="B2" s="1" t="s">
        <v>100</v>
      </c>
      <c r="D2" s="1" t="s">
        <v>86</v>
      </c>
      <c r="E2" s="1" t="s">
        <v>85</v>
      </c>
      <c r="F2" s="1" t="s">
        <v>87</v>
      </c>
      <c r="G2" s="1" t="s">
        <v>88</v>
      </c>
      <c r="H2" s="1" t="s">
        <v>89</v>
      </c>
      <c r="I2" s="3" t="s">
        <v>94</v>
      </c>
      <c r="J2" s="1" t="s">
        <v>91</v>
      </c>
      <c r="K2" s="1" t="s">
        <v>92</v>
      </c>
      <c r="M2" s="3" t="s">
        <v>91</v>
      </c>
      <c r="N2" s="1" t="s">
        <v>92</v>
      </c>
      <c r="O2" s="1" t="s">
        <v>93</v>
      </c>
      <c r="Q2" s="3" t="s">
        <v>92</v>
      </c>
      <c r="R2" s="11" t="s">
        <v>93</v>
      </c>
    </row>
    <row r="3" spans="1:22" s="2" customFormat="1" ht="46.5" x14ac:dyDescent="0.35">
      <c r="A3" s="2" t="s">
        <v>9</v>
      </c>
      <c r="E3" s="2" t="s">
        <v>11</v>
      </c>
      <c r="I3" s="4"/>
      <c r="M3" s="4"/>
      <c r="Q3" s="4"/>
      <c r="R3" s="12"/>
      <c r="V3" s="7"/>
    </row>
    <row r="4" spans="1:22" x14ac:dyDescent="0.35">
      <c r="A4" s="1" t="s">
        <v>10</v>
      </c>
    </row>
    <row r="5" spans="1:22" ht="31" x14ac:dyDescent="0.35">
      <c r="B5" s="1" t="s">
        <v>101</v>
      </c>
      <c r="C5" s="1">
        <v>6</v>
      </c>
      <c r="D5" s="1" t="s">
        <v>12</v>
      </c>
      <c r="E5" s="1" t="s">
        <v>90</v>
      </c>
      <c r="F5" s="1" t="s">
        <v>91</v>
      </c>
      <c r="G5" s="1">
        <v>2</v>
      </c>
      <c r="H5" s="1">
        <v>0.4</v>
      </c>
      <c r="I5" s="3">
        <f>IF(F5="A", ((C5/G5)*H5), 0)</f>
        <v>0</v>
      </c>
      <c r="J5" s="1">
        <f>IF(F5="AB", ((C5/G5)*H5), 0)</f>
        <v>1.2000000000000002</v>
      </c>
      <c r="K5" s="1">
        <f>IF(F5="ABC", ((C5/G5)*H5), 0)</f>
        <v>0</v>
      </c>
      <c r="M5" s="3">
        <f>IF(F5="AB", ((C5/G5)*H5), 0)</f>
        <v>1.2000000000000002</v>
      </c>
      <c r="N5" s="1">
        <f>IF(F5="ABC", ((C5/G5)*H5), 0)</f>
        <v>0</v>
      </c>
      <c r="O5" s="1">
        <v>0</v>
      </c>
      <c r="Q5" s="3">
        <f>IF(F5="ABC", ((C5/G5)*H5), 0)</f>
        <v>0</v>
      </c>
      <c r="R5" s="11">
        <f>IF(F5="BC", ((C5/G5)*H5), 0)</f>
        <v>0</v>
      </c>
    </row>
    <row r="6" spans="1:22" x14ac:dyDescent="0.35">
      <c r="B6" s="1" t="s">
        <v>13</v>
      </c>
      <c r="C6" s="1">
        <v>4</v>
      </c>
      <c r="D6" s="1" t="s">
        <v>13</v>
      </c>
      <c r="F6" s="1" t="s">
        <v>91</v>
      </c>
      <c r="G6" s="1">
        <v>2</v>
      </c>
      <c r="H6" s="1">
        <v>0.4</v>
      </c>
      <c r="I6" s="3">
        <f t="shared" ref="I6:I75" si="0">IF(F6="A", ((C6/G6)*H6), 0)</f>
        <v>0</v>
      </c>
      <c r="J6" s="1">
        <f t="shared" ref="J6:J75" si="1">IF(F6="AB", ((C6/G6)*H6), 0)</f>
        <v>0.8</v>
      </c>
      <c r="K6" s="1">
        <f t="shared" ref="K6:K75" si="2">IF(F6="ABC", ((C6/G6)*H6), 0)</f>
        <v>0</v>
      </c>
      <c r="M6" s="3">
        <f t="shared" ref="M6:M75" si="3">IF(F6="AB", ((C6/G6)*H6), 0)</f>
        <v>0.8</v>
      </c>
      <c r="N6" s="1">
        <f t="shared" ref="N6:N75" si="4">IF(F6="ABC", ((C6/G6)*H6), 0)</f>
        <v>0</v>
      </c>
      <c r="O6" s="1">
        <v>0</v>
      </c>
      <c r="Q6" s="3">
        <f>IF(F6="ABC", ((C6/G6)*H6), 0)</f>
        <v>0</v>
      </c>
      <c r="R6" s="11">
        <f>IF(F6="BC", ((C6/G6)*H6), 0)</f>
        <v>0</v>
      </c>
    </row>
    <row r="7" spans="1:22" x14ac:dyDescent="0.35">
      <c r="L7" s="1">
        <f>SUM(I5:K6)</f>
        <v>2</v>
      </c>
      <c r="P7" s="1">
        <f>SUM(M5:O6)</f>
        <v>2</v>
      </c>
      <c r="S7" s="1">
        <v>0</v>
      </c>
      <c r="V7" s="6">
        <v>4</v>
      </c>
    </row>
    <row r="8" spans="1:22" s="2" customFormat="1" x14ac:dyDescent="0.35">
      <c r="A8" s="2" t="s">
        <v>1</v>
      </c>
      <c r="I8" s="4"/>
      <c r="M8" s="4"/>
      <c r="Q8" s="4"/>
      <c r="R8" s="12"/>
      <c r="V8" s="7"/>
    </row>
    <row r="9" spans="1:22" ht="31" x14ac:dyDescent="0.35">
      <c r="A9" s="1" t="s">
        <v>2</v>
      </c>
      <c r="E9" s="1" t="s">
        <v>3</v>
      </c>
    </row>
    <row r="10" spans="1:22" x14ac:dyDescent="0.35">
      <c r="B10" s="1" t="s">
        <v>102</v>
      </c>
      <c r="C10" s="1">
        <v>1</v>
      </c>
      <c r="D10" s="1" t="s">
        <v>103</v>
      </c>
      <c r="F10" s="1" t="s">
        <v>92</v>
      </c>
      <c r="G10" s="1">
        <v>3</v>
      </c>
      <c r="H10" s="1">
        <v>1</v>
      </c>
      <c r="I10" s="3">
        <f t="shared" si="0"/>
        <v>0</v>
      </c>
      <c r="J10" s="1">
        <f t="shared" si="1"/>
        <v>0</v>
      </c>
      <c r="K10" s="1">
        <f t="shared" si="2"/>
        <v>0.33333333333333331</v>
      </c>
      <c r="M10" s="3">
        <f t="shared" si="3"/>
        <v>0</v>
      </c>
      <c r="N10" s="1">
        <f t="shared" si="4"/>
        <v>0.33333333333333331</v>
      </c>
      <c r="O10" s="1">
        <v>0</v>
      </c>
      <c r="Q10" s="3">
        <f>IF(F10="ABC", ((C10/G10)*H10), 0)</f>
        <v>0.33333333333333331</v>
      </c>
      <c r="R10" s="11">
        <v>0</v>
      </c>
    </row>
    <row r="11" spans="1:22" x14ac:dyDescent="0.35">
      <c r="B11" s="1" t="s">
        <v>101</v>
      </c>
      <c r="C11" s="1">
        <v>2</v>
      </c>
      <c r="D11" s="1" t="s">
        <v>5</v>
      </c>
      <c r="F11" s="1" t="s">
        <v>92</v>
      </c>
      <c r="G11" s="1">
        <v>3</v>
      </c>
      <c r="H11" s="1">
        <v>1</v>
      </c>
      <c r="I11" s="3">
        <f t="shared" si="0"/>
        <v>0</v>
      </c>
      <c r="J11" s="1">
        <f t="shared" si="1"/>
        <v>0</v>
      </c>
      <c r="K11" s="1">
        <f t="shared" si="2"/>
        <v>0.66666666666666663</v>
      </c>
      <c r="M11" s="3">
        <f t="shared" si="3"/>
        <v>0</v>
      </c>
      <c r="N11" s="1">
        <f t="shared" si="4"/>
        <v>0.66666666666666663</v>
      </c>
      <c r="O11" s="1">
        <v>0</v>
      </c>
      <c r="Q11" s="3">
        <f>IF(F11="ABC", ((C11/G11)*H11), 0)</f>
        <v>0.66666666666666663</v>
      </c>
      <c r="R11" s="11">
        <v>0</v>
      </c>
    </row>
    <row r="12" spans="1:22" x14ac:dyDescent="0.35">
      <c r="C12" s="1">
        <v>54</v>
      </c>
      <c r="D12" s="1" t="s">
        <v>6</v>
      </c>
      <c r="F12" s="1" t="s">
        <v>92</v>
      </c>
      <c r="G12" s="1">
        <v>3</v>
      </c>
      <c r="H12" s="1">
        <v>1</v>
      </c>
      <c r="I12" s="3">
        <f t="shared" si="0"/>
        <v>0</v>
      </c>
      <c r="J12" s="1">
        <f t="shared" si="1"/>
        <v>0</v>
      </c>
      <c r="K12" s="1">
        <f t="shared" si="2"/>
        <v>18</v>
      </c>
      <c r="M12" s="3">
        <f t="shared" si="3"/>
        <v>0</v>
      </c>
      <c r="N12" s="1">
        <f t="shared" si="4"/>
        <v>18</v>
      </c>
      <c r="O12" s="1">
        <v>0</v>
      </c>
      <c r="Q12" s="3">
        <f>IF(F12="ABC", ((C12/G12)*H12), 0)</f>
        <v>18</v>
      </c>
      <c r="R12" s="11">
        <v>0</v>
      </c>
    </row>
    <row r="14" spans="1:22" ht="46.5" x14ac:dyDescent="0.35">
      <c r="A14" s="1" t="s">
        <v>7</v>
      </c>
      <c r="E14" s="1" t="s">
        <v>8</v>
      </c>
    </row>
    <row r="15" spans="1:22" x14ac:dyDescent="0.35">
      <c r="C15" s="1">
        <v>5</v>
      </c>
      <c r="F15" s="1" t="s">
        <v>91</v>
      </c>
      <c r="G15" s="1">
        <v>2</v>
      </c>
      <c r="H15" s="1">
        <v>0.4</v>
      </c>
      <c r="I15" s="3">
        <f t="shared" si="0"/>
        <v>0</v>
      </c>
      <c r="J15" s="1">
        <f t="shared" si="1"/>
        <v>1</v>
      </c>
      <c r="K15" s="1">
        <f t="shared" si="2"/>
        <v>0</v>
      </c>
      <c r="M15" s="3">
        <f t="shared" si="3"/>
        <v>1</v>
      </c>
      <c r="N15" s="1">
        <f t="shared" si="4"/>
        <v>0</v>
      </c>
      <c r="O15" s="1">
        <v>0</v>
      </c>
      <c r="Q15" s="3">
        <f>IF(F15="ABC", ((C15/G15)*H15), 0)</f>
        <v>0</v>
      </c>
      <c r="R15" s="11">
        <v>0</v>
      </c>
    </row>
    <row r="16" spans="1:22" ht="31" x14ac:dyDescent="0.35">
      <c r="C16" s="1">
        <v>1</v>
      </c>
      <c r="D16" s="1" t="s">
        <v>104</v>
      </c>
      <c r="E16" s="1" t="s">
        <v>14</v>
      </c>
    </row>
    <row r="17" spans="1:22" ht="31" x14ac:dyDescent="0.35">
      <c r="C17" s="1">
        <v>1</v>
      </c>
      <c r="D17" s="1" t="s">
        <v>105</v>
      </c>
      <c r="E17" s="1" t="s">
        <v>14</v>
      </c>
    </row>
    <row r="18" spans="1:22" x14ac:dyDescent="0.35">
      <c r="C18" s="1">
        <v>1</v>
      </c>
      <c r="D18" s="1" t="s">
        <v>107</v>
      </c>
      <c r="E18" s="1" t="s">
        <v>14</v>
      </c>
    </row>
    <row r="19" spans="1:22" x14ac:dyDescent="0.35">
      <c r="C19" s="1">
        <v>1</v>
      </c>
      <c r="D19" s="1" t="s">
        <v>6</v>
      </c>
      <c r="E19" s="1" t="s">
        <v>14</v>
      </c>
    </row>
    <row r="20" spans="1:22" ht="31" x14ac:dyDescent="0.35">
      <c r="C20" s="1">
        <v>1</v>
      </c>
      <c r="D20" s="1" t="s">
        <v>106</v>
      </c>
      <c r="E20" s="1" t="s">
        <v>14</v>
      </c>
    </row>
    <row r="21" spans="1:22" x14ac:dyDescent="0.35">
      <c r="C21" s="1">
        <v>15</v>
      </c>
      <c r="D21" s="1" t="s">
        <v>5</v>
      </c>
      <c r="F21" s="1" t="s">
        <v>91</v>
      </c>
      <c r="G21" s="1">
        <v>2</v>
      </c>
      <c r="H21" s="1">
        <v>0.4</v>
      </c>
      <c r="I21" s="3">
        <f t="shared" si="0"/>
        <v>0</v>
      </c>
      <c r="J21" s="1">
        <f t="shared" si="1"/>
        <v>3</v>
      </c>
      <c r="K21" s="1">
        <f t="shared" si="2"/>
        <v>0</v>
      </c>
      <c r="M21" s="3">
        <f t="shared" si="3"/>
        <v>3</v>
      </c>
      <c r="N21" s="1">
        <f t="shared" si="4"/>
        <v>0</v>
      </c>
      <c r="O21" s="1">
        <v>0</v>
      </c>
      <c r="Q21" s="3">
        <f>IF(F21="ABC", ((C21/G21)*H21), 0)</f>
        <v>0</v>
      </c>
      <c r="R21" s="11">
        <v>0</v>
      </c>
    </row>
    <row r="22" spans="1:22" x14ac:dyDescent="0.35">
      <c r="C22" s="1">
        <v>2</v>
      </c>
      <c r="D22" s="1" t="s">
        <v>15</v>
      </c>
      <c r="F22" s="1" t="s">
        <v>91</v>
      </c>
      <c r="G22" s="1">
        <v>2</v>
      </c>
      <c r="H22" s="1">
        <v>0.4</v>
      </c>
      <c r="I22" s="3">
        <f t="shared" si="0"/>
        <v>0</v>
      </c>
      <c r="J22" s="1">
        <f t="shared" si="1"/>
        <v>0.4</v>
      </c>
      <c r="K22" s="1">
        <f t="shared" si="2"/>
        <v>0</v>
      </c>
      <c r="M22" s="3">
        <f t="shared" si="3"/>
        <v>0.4</v>
      </c>
      <c r="N22" s="1">
        <f t="shared" si="4"/>
        <v>0</v>
      </c>
      <c r="O22" s="1">
        <v>0</v>
      </c>
      <c r="Q22" s="3">
        <f>IF(F22="ABC", ((C22/G22)*H22), 0)</f>
        <v>0</v>
      </c>
      <c r="R22" s="11">
        <v>0</v>
      </c>
    </row>
    <row r="23" spans="1:22" x14ac:dyDescent="0.35">
      <c r="L23" s="1">
        <f>SUM(I10:K22)</f>
        <v>23.4</v>
      </c>
      <c r="P23" s="1">
        <f>SUM(M9:O22)</f>
        <v>23.4</v>
      </c>
      <c r="S23" s="1">
        <f>SUM(Q10:R22)</f>
        <v>19</v>
      </c>
      <c r="V23" s="6">
        <f>SUM(L23:S24)</f>
        <v>65.8</v>
      </c>
    </row>
    <row r="24" spans="1:22" s="2" customFormat="1" x14ac:dyDescent="0.35">
      <c r="A24" s="2" t="s">
        <v>16</v>
      </c>
      <c r="I24" s="4"/>
      <c r="M24" s="4"/>
      <c r="Q24" s="4"/>
      <c r="R24" s="12"/>
      <c r="V24" s="7"/>
    </row>
    <row r="25" spans="1:22" ht="31" x14ac:dyDescent="0.35">
      <c r="A25" s="1" t="s">
        <v>17</v>
      </c>
      <c r="E25" s="1" t="s">
        <v>18</v>
      </c>
    </row>
    <row r="26" spans="1:22" x14ac:dyDescent="0.35">
      <c r="C26" s="1">
        <v>1</v>
      </c>
      <c r="D26" s="1" t="s">
        <v>5</v>
      </c>
      <c r="F26" s="1" t="s">
        <v>92</v>
      </c>
      <c r="G26" s="1">
        <v>3</v>
      </c>
      <c r="H26" s="1">
        <v>1</v>
      </c>
      <c r="I26" s="3">
        <f t="shared" si="0"/>
        <v>0</v>
      </c>
      <c r="J26" s="1">
        <f t="shared" si="1"/>
        <v>0</v>
      </c>
      <c r="K26" s="1">
        <f t="shared" si="2"/>
        <v>0.33333333333333331</v>
      </c>
      <c r="M26" s="3">
        <f t="shared" si="3"/>
        <v>0</v>
      </c>
      <c r="N26" s="1">
        <f t="shared" si="4"/>
        <v>0.33333333333333331</v>
      </c>
      <c r="O26" s="1">
        <v>0</v>
      </c>
      <c r="Q26" s="3">
        <f>IF(F26="ABC", ((C26/G26)*H26), 0)</f>
        <v>0.33333333333333331</v>
      </c>
      <c r="R26" s="11">
        <v>0</v>
      </c>
    </row>
    <row r="27" spans="1:22" x14ac:dyDescent="0.35">
      <c r="C27" s="1">
        <v>1</v>
      </c>
      <c r="D27" s="1" t="s">
        <v>15</v>
      </c>
      <c r="I27" s="3">
        <f t="shared" si="0"/>
        <v>0</v>
      </c>
      <c r="J27" s="1">
        <f t="shared" si="1"/>
        <v>0</v>
      </c>
      <c r="K27" s="1">
        <f t="shared" si="2"/>
        <v>0</v>
      </c>
      <c r="M27" s="3">
        <f t="shared" si="3"/>
        <v>0</v>
      </c>
      <c r="N27" s="1">
        <f t="shared" si="4"/>
        <v>0</v>
      </c>
      <c r="O27" s="1">
        <v>0</v>
      </c>
      <c r="Q27" s="3">
        <f>IF(F27="ABC", ((C27/G27)*H27), 0)</f>
        <v>0</v>
      </c>
      <c r="R27" s="11">
        <v>0</v>
      </c>
    </row>
    <row r="28" spans="1:22" ht="31" x14ac:dyDescent="0.35">
      <c r="A28" s="1" t="s">
        <v>19</v>
      </c>
      <c r="E28" s="1" t="s">
        <v>20</v>
      </c>
    </row>
    <row r="29" spans="1:22" x14ac:dyDescent="0.35">
      <c r="C29" s="1">
        <v>1</v>
      </c>
      <c r="D29" s="1" t="s">
        <v>4</v>
      </c>
      <c r="F29" s="1" t="s">
        <v>92</v>
      </c>
      <c r="G29" s="1">
        <v>3</v>
      </c>
      <c r="H29" s="1">
        <v>1</v>
      </c>
      <c r="I29" s="3">
        <f t="shared" si="0"/>
        <v>0</v>
      </c>
      <c r="J29" s="1">
        <f t="shared" si="1"/>
        <v>0</v>
      </c>
      <c r="K29" s="1">
        <f t="shared" si="2"/>
        <v>0.33333333333333331</v>
      </c>
      <c r="M29" s="3">
        <f t="shared" si="3"/>
        <v>0</v>
      </c>
      <c r="N29" s="1">
        <f t="shared" si="4"/>
        <v>0.33333333333333331</v>
      </c>
      <c r="O29" s="1">
        <v>0</v>
      </c>
      <c r="Q29" s="3">
        <f>IF(F29="ABC", ((C29/G29)*H29), 0)</f>
        <v>0.33333333333333331</v>
      </c>
      <c r="R29" s="11">
        <v>0</v>
      </c>
    </row>
    <row r="30" spans="1:22" x14ac:dyDescent="0.35">
      <c r="L30" s="1">
        <f>SUM(I26:K29)</f>
        <v>0.66666666666666663</v>
      </c>
      <c r="P30" s="1">
        <f>SUM(M26:O29)</f>
        <v>0.66666666666666663</v>
      </c>
      <c r="S30" s="1">
        <f>SUM(Q26:R29)</f>
        <v>0.66666666666666663</v>
      </c>
      <c r="V30" s="6">
        <f>SUM(L30:S30)</f>
        <v>2</v>
      </c>
    </row>
    <row r="31" spans="1:22" s="2" customFormat="1" x14ac:dyDescent="0.35">
      <c r="A31" s="2" t="s">
        <v>21</v>
      </c>
      <c r="I31" s="4"/>
      <c r="M31" s="4"/>
      <c r="Q31" s="4"/>
      <c r="R31" s="12"/>
      <c r="V31" s="7"/>
    </row>
    <row r="32" spans="1:22" x14ac:dyDescent="0.35">
      <c r="A32" s="1" t="s">
        <v>22</v>
      </c>
      <c r="E32" s="1" t="s">
        <v>23</v>
      </c>
    </row>
    <row r="33" spans="1:22" x14ac:dyDescent="0.35">
      <c r="C33" s="1">
        <v>1</v>
      </c>
      <c r="D33" s="1" t="s">
        <v>24</v>
      </c>
      <c r="F33" s="1" t="s">
        <v>93</v>
      </c>
      <c r="G33" s="1">
        <v>2</v>
      </c>
      <c r="H33" s="1">
        <v>1</v>
      </c>
      <c r="I33" s="3">
        <f t="shared" si="0"/>
        <v>0</v>
      </c>
      <c r="J33" s="1">
        <f t="shared" si="1"/>
        <v>0</v>
      </c>
      <c r="K33" s="1">
        <f t="shared" si="2"/>
        <v>0</v>
      </c>
      <c r="M33" s="3">
        <f t="shared" si="3"/>
        <v>0</v>
      </c>
      <c r="N33" s="1">
        <f t="shared" si="4"/>
        <v>0</v>
      </c>
      <c r="O33" s="1">
        <v>0.5</v>
      </c>
      <c r="Q33" s="3">
        <f>IF(F33="ABC", ((C33/G33)*H33), 0)</f>
        <v>0</v>
      </c>
      <c r="R33" s="11">
        <v>0.5</v>
      </c>
    </row>
    <row r="34" spans="1:22" x14ac:dyDescent="0.35">
      <c r="C34" s="1">
        <v>1</v>
      </c>
      <c r="D34" s="1" t="s">
        <v>15</v>
      </c>
      <c r="F34" s="1" t="s">
        <v>93</v>
      </c>
      <c r="G34" s="1">
        <v>2</v>
      </c>
      <c r="H34" s="1">
        <v>1</v>
      </c>
      <c r="I34" s="3">
        <f t="shared" si="0"/>
        <v>0</v>
      </c>
      <c r="J34" s="1">
        <f t="shared" si="1"/>
        <v>0</v>
      </c>
      <c r="K34" s="1">
        <f t="shared" si="2"/>
        <v>0</v>
      </c>
      <c r="M34" s="3">
        <f t="shared" si="3"/>
        <v>0</v>
      </c>
      <c r="N34" s="1">
        <f t="shared" si="4"/>
        <v>0</v>
      </c>
      <c r="O34" s="1">
        <v>0.5</v>
      </c>
      <c r="Q34" s="3">
        <f>IF(F34="ABC", ((C34/G34)*H34), 0)</f>
        <v>0</v>
      </c>
      <c r="R34" s="11">
        <v>0.5</v>
      </c>
    </row>
    <row r="35" spans="1:22" x14ac:dyDescent="0.35">
      <c r="L35" s="1">
        <v>0</v>
      </c>
      <c r="P35" s="1">
        <v>1</v>
      </c>
      <c r="S35" s="1">
        <v>1</v>
      </c>
      <c r="V35" s="6">
        <v>2</v>
      </c>
    </row>
    <row r="36" spans="1:22" s="2" customFormat="1" x14ac:dyDescent="0.35">
      <c r="A36" s="2" t="s">
        <v>25</v>
      </c>
      <c r="I36" s="4"/>
      <c r="M36" s="4"/>
      <c r="Q36" s="4"/>
      <c r="R36" s="12"/>
      <c r="V36" s="7"/>
    </row>
    <row r="37" spans="1:22" ht="46.5" x14ac:dyDescent="0.35">
      <c r="A37" s="1" t="s">
        <v>27</v>
      </c>
      <c r="E37" s="1" t="s">
        <v>28</v>
      </c>
    </row>
    <row r="38" spans="1:22" x14ac:dyDescent="0.35">
      <c r="C38" s="1">
        <v>1</v>
      </c>
      <c r="D38" s="1" t="s">
        <v>5</v>
      </c>
      <c r="F38" s="1" t="s">
        <v>92</v>
      </c>
      <c r="G38" s="1">
        <v>3</v>
      </c>
      <c r="H38" s="1">
        <v>1</v>
      </c>
      <c r="I38" s="3">
        <f t="shared" si="0"/>
        <v>0</v>
      </c>
      <c r="J38" s="1">
        <f t="shared" si="1"/>
        <v>0</v>
      </c>
      <c r="K38" s="1">
        <f t="shared" si="2"/>
        <v>0.33333333333333331</v>
      </c>
      <c r="M38" s="3">
        <f t="shared" si="3"/>
        <v>0</v>
      </c>
      <c r="N38" s="1">
        <f t="shared" si="4"/>
        <v>0.33333333333333331</v>
      </c>
      <c r="O38" s="1">
        <v>0</v>
      </c>
      <c r="Q38" s="3">
        <f>IF(F38="ABC", ((C38/G38)*H38), 0)</f>
        <v>0.33333333333333331</v>
      </c>
      <c r="R38" s="11">
        <v>0</v>
      </c>
    </row>
    <row r="39" spans="1:22" ht="46.5" x14ac:dyDescent="0.35">
      <c r="A39" s="1" t="s">
        <v>29</v>
      </c>
      <c r="E39" s="1" t="s">
        <v>28</v>
      </c>
      <c r="O39" s="1">
        <v>0</v>
      </c>
    </row>
    <row r="40" spans="1:22" x14ac:dyDescent="0.35">
      <c r="C40" s="1">
        <v>1</v>
      </c>
      <c r="D40" s="1" t="s">
        <v>5</v>
      </c>
      <c r="F40" s="1" t="s">
        <v>92</v>
      </c>
      <c r="G40" s="1">
        <v>3</v>
      </c>
      <c r="H40" s="1">
        <v>1</v>
      </c>
      <c r="I40" s="3">
        <f t="shared" si="0"/>
        <v>0</v>
      </c>
      <c r="J40" s="1">
        <f t="shared" si="1"/>
        <v>0</v>
      </c>
      <c r="K40" s="1">
        <f t="shared" si="2"/>
        <v>0.33333333333333331</v>
      </c>
      <c r="M40" s="3">
        <f t="shared" si="3"/>
        <v>0</v>
      </c>
      <c r="N40" s="1">
        <f t="shared" si="4"/>
        <v>0.33333333333333331</v>
      </c>
      <c r="O40" s="1">
        <v>0</v>
      </c>
      <c r="Q40" s="3">
        <f>IF(F40="ABC", ((C40/G40)*H40), 0)</f>
        <v>0.33333333333333331</v>
      </c>
      <c r="R40" s="11">
        <v>0</v>
      </c>
    </row>
    <row r="41" spans="1:22" ht="31" x14ac:dyDescent="0.35">
      <c r="A41" s="1" t="s">
        <v>30</v>
      </c>
      <c r="E41" s="1" t="s">
        <v>31</v>
      </c>
      <c r="O41" s="1">
        <v>0</v>
      </c>
    </row>
    <row r="42" spans="1:22" x14ac:dyDescent="0.35">
      <c r="C42" s="1">
        <v>9</v>
      </c>
      <c r="D42" s="1" t="s">
        <v>14</v>
      </c>
      <c r="F42" s="1" t="s">
        <v>92</v>
      </c>
      <c r="G42" s="1">
        <v>3</v>
      </c>
      <c r="H42" s="1">
        <v>0.35</v>
      </c>
      <c r="I42" s="3">
        <f t="shared" si="0"/>
        <v>0</v>
      </c>
      <c r="J42" s="1">
        <f t="shared" si="1"/>
        <v>0</v>
      </c>
      <c r="K42" s="1">
        <f t="shared" si="2"/>
        <v>1.0499999999999998</v>
      </c>
      <c r="M42" s="3">
        <f t="shared" si="3"/>
        <v>0</v>
      </c>
      <c r="N42" s="1">
        <f t="shared" si="4"/>
        <v>1.0499999999999998</v>
      </c>
      <c r="O42" s="1">
        <v>0</v>
      </c>
      <c r="Q42" s="3">
        <f>IF(F42="ABC", ((C42/G42)*H42), 0)</f>
        <v>1.0499999999999998</v>
      </c>
      <c r="R42" s="11">
        <v>0</v>
      </c>
    </row>
    <row r="43" spans="1:22" x14ac:dyDescent="0.35">
      <c r="C43" s="1">
        <v>1</v>
      </c>
      <c r="D43" s="1" t="s">
        <v>4</v>
      </c>
      <c r="F43" s="1" t="s">
        <v>92</v>
      </c>
      <c r="G43" s="1">
        <v>3</v>
      </c>
      <c r="H43" s="1">
        <v>0.35</v>
      </c>
      <c r="I43" s="3">
        <f t="shared" si="0"/>
        <v>0</v>
      </c>
      <c r="J43" s="1">
        <f t="shared" si="1"/>
        <v>0</v>
      </c>
      <c r="K43" s="1">
        <f t="shared" si="2"/>
        <v>0.11666666666666665</v>
      </c>
      <c r="M43" s="3">
        <f t="shared" si="3"/>
        <v>0</v>
      </c>
      <c r="N43" s="1">
        <f t="shared" si="4"/>
        <v>0.11666666666666665</v>
      </c>
      <c r="O43" s="1">
        <v>0</v>
      </c>
      <c r="Q43" s="3">
        <f>IF(F43="ABC", ((C43/G43)*H43), 0)</f>
        <v>0.11666666666666665</v>
      </c>
      <c r="R43" s="11">
        <v>0</v>
      </c>
    </row>
    <row r="44" spans="1:22" x14ac:dyDescent="0.35">
      <c r="C44" s="1">
        <v>3</v>
      </c>
      <c r="D44" s="1" t="s">
        <v>15</v>
      </c>
      <c r="F44" s="1" t="s">
        <v>92</v>
      </c>
      <c r="G44" s="1">
        <v>3</v>
      </c>
      <c r="H44" s="1">
        <v>0.35</v>
      </c>
      <c r="I44" s="3">
        <f t="shared" si="0"/>
        <v>0</v>
      </c>
      <c r="J44" s="1">
        <f t="shared" si="1"/>
        <v>0</v>
      </c>
      <c r="K44" s="1">
        <f t="shared" si="2"/>
        <v>0.35</v>
      </c>
      <c r="M44" s="3">
        <f t="shared" si="3"/>
        <v>0</v>
      </c>
      <c r="N44" s="1">
        <f t="shared" si="4"/>
        <v>0.35</v>
      </c>
      <c r="O44" s="1">
        <v>0</v>
      </c>
      <c r="Q44" s="3">
        <f>IF(F44="ABC", ((C44/G44)*H44), 0)</f>
        <v>0.35</v>
      </c>
      <c r="R44" s="11">
        <v>0</v>
      </c>
    </row>
    <row r="45" spans="1:22" x14ac:dyDescent="0.35">
      <c r="L45" s="1">
        <f>SUM(I38:K44)</f>
        <v>2.1833333333333331</v>
      </c>
      <c r="P45" s="1">
        <f>SUM(M38:O44)</f>
        <v>2.1833333333333331</v>
      </c>
      <c r="S45" s="5">
        <f>SUM(Q38:R44)</f>
        <v>2.1833333333333331</v>
      </c>
      <c r="V45" s="6">
        <f>SUM(L45:S45)</f>
        <v>6.5499999999999989</v>
      </c>
    </row>
    <row r="46" spans="1:22" s="2" customFormat="1" x14ac:dyDescent="0.35">
      <c r="A46" s="2" t="s">
        <v>32</v>
      </c>
      <c r="I46" s="4"/>
      <c r="M46" s="4"/>
      <c r="Q46" s="4"/>
      <c r="R46" s="12"/>
      <c r="V46" s="7"/>
    </row>
    <row r="47" spans="1:22" ht="62" x14ac:dyDescent="0.35">
      <c r="A47" s="1" t="s">
        <v>33</v>
      </c>
      <c r="E47" s="1" t="s">
        <v>34</v>
      </c>
    </row>
    <row r="48" spans="1:22" x14ac:dyDescent="0.35">
      <c r="C48" s="1">
        <v>4</v>
      </c>
      <c r="D48" s="1" t="s">
        <v>14</v>
      </c>
      <c r="F48" s="1" t="s">
        <v>92</v>
      </c>
      <c r="G48" s="1">
        <v>3</v>
      </c>
      <c r="H48" s="1">
        <v>0.65</v>
      </c>
      <c r="I48" s="3">
        <f t="shared" si="0"/>
        <v>0</v>
      </c>
      <c r="J48" s="1">
        <f t="shared" si="1"/>
        <v>0</v>
      </c>
      <c r="K48" s="1">
        <f t="shared" si="2"/>
        <v>0.8666666666666667</v>
      </c>
      <c r="M48" s="3">
        <f t="shared" si="3"/>
        <v>0</v>
      </c>
      <c r="N48" s="1">
        <f t="shared" si="4"/>
        <v>0.8666666666666667</v>
      </c>
      <c r="O48" s="1">
        <v>0</v>
      </c>
      <c r="Q48" s="3">
        <f>IF(F48="ABC", ((C48/G48)*H48), 0)</f>
        <v>0.8666666666666667</v>
      </c>
      <c r="R48" s="11">
        <v>0</v>
      </c>
    </row>
    <row r="49" spans="1:18" x14ac:dyDescent="0.35">
      <c r="C49" s="1">
        <v>5</v>
      </c>
      <c r="D49" s="1" t="s">
        <v>4</v>
      </c>
      <c r="F49" s="1" t="s">
        <v>92</v>
      </c>
      <c r="G49" s="1">
        <v>3</v>
      </c>
      <c r="H49" s="1">
        <v>0.65</v>
      </c>
      <c r="I49" s="3">
        <f t="shared" si="0"/>
        <v>0</v>
      </c>
      <c r="J49" s="1">
        <f t="shared" si="1"/>
        <v>0</v>
      </c>
      <c r="K49" s="1">
        <f t="shared" si="2"/>
        <v>1.0833333333333335</v>
      </c>
      <c r="M49" s="3">
        <f t="shared" si="3"/>
        <v>0</v>
      </c>
      <c r="N49" s="1">
        <f t="shared" si="4"/>
        <v>1.0833333333333335</v>
      </c>
      <c r="O49" s="1">
        <v>0</v>
      </c>
      <c r="Q49" s="3">
        <f>IF(F49="ABC", ((C49/G49)*H49), 0)</f>
        <v>1.0833333333333335</v>
      </c>
      <c r="R49" s="11">
        <v>0</v>
      </c>
    </row>
    <row r="50" spans="1:18" x14ac:dyDescent="0.35">
      <c r="C50" s="1">
        <v>3</v>
      </c>
      <c r="D50" s="1" t="s">
        <v>5</v>
      </c>
      <c r="F50" s="1" t="s">
        <v>92</v>
      </c>
      <c r="G50" s="1">
        <v>3</v>
      </c>
      <c r="H50" s="1">
        <v>0.65</v>
      </c>
      <c r="I50" s="3">
        <f t="shared" si="0"/>
        <v>0</v>
      </c>
      <c r="J50" s="1">
        <f t="shared" si="1"/>
        <v>0</v>
      </c>
      <c r="K50" s="1">
        <f t="shared" si="2"/>
        <v>0.65</v>
      </c>
      <c r="M50" s="3">
        <f t="shared" si="3"/>
        <v>0</v>
      </c>
      <c r="N50" s="1">
        <f t="shared" si="4"/>
        <v>0.65</v>
      </c>
      <c r="O50" s="1">
        <v>0</v>
      </c>
      <c r="Q50" s="3">
        <f>IF(F50="ABC", ((C50/G50)*H50), 0)</f>
        <v>0.65</v>
      </c>
      <c r="R50" s="11">
        <v>0</v>
      </c>
    </row>
    <row r="51" spans="1:18" x14ac:dyDescent="0.35">
      <c r="C51" s="1">
        <v>2</v>
      </c>
      <c r="D51" s="1" t="s">
        <v>6</v>
      </c>
      <c r="F51" s="1" t="s">
        <v>92</v>
      </c>
      <c r="G51" s="1">
        <v>3</v>
      </c>
      <c r="H51" s="1">
        <v>0.65</v>
      </c>
      <c r="I51" s="3">
        <f t="shared" si="0"/>
        <v>0</v>
      </c>
      <c r="J51" s="1">
        <f t="shared" si="1"/>
        <v>0</v>
      </c>
      <c r="K51" s="1">
        <f t="shared" si="2"/>
        <v>0.43333333333333335</v>
      </c>
      <c r="M51" s="3">
        <f t="shared" si="3"/>
        <v>0</v>
      </c>
      <c r="N51" s="1">
        <f t="shared" si="4"/>
        <v>0.43333333333333335</v>
      </c>
      <c r="O51" s="1">
        <v>0</v>
      </c>
      <c r="Q51" s="3">
        <f>IF(F51="ABC", ((C51/G51)*H51), 0)</f>
        <v>0.43333333333333335</v>
      </c>
      <c r="R51" s="11">
        <v>0</v>
      </c>
    </row>
    <row r="52" spans="1:18" x14ac:dyDescent="0.35">
      <c r="C52" s="1">
        <v>1</v>
      </c>
      <c r="D52" s="1" t="s">
        <v>35</v>
      </c>
      <c r="F52" s="1" t="s">
        <v>92</v>
      </c>
      <c r="G52" s="1">
        <v>3</v>
      </c>
      <c r="H52" s="1">
        <v>0.65</v>
      </c>
      <c r="I52" s="3">
        <f t="shared" si="0"/>
        <v>0</v>
      </c>
      <c r="J52" s="1">
        <f t="shared" si="1"/>
        <v>0</v>
      </c>
      <c r="K52" s="1">
        <f t="shared" si="2"/>
        <v>0.21666666666666667</v>
      </c>
      <c r="M52" s="3">
        <f t="shared" si="3"/>
        <v>0</v>
      </c>
      <c r="N52" s="1">
        <f t="shared" si="4"/>
        <v>0.21666666666666667</v>
      </c>
      <c r="O52" s="1">
        <v>0</v>
      </c>
      <c r="Q52" s="3">
        <f>IF(F52="ABC", ((C52/G52)*H52), 0)</f>
        <v>0.21666666666666667</v>
      </c>
      <c r="R52" s="11">
        <v>0</v>
      </c>
    </row>
    <row r="53" spans="1:18" ht="31" x14ac:dyDescent="0.35">
      <c r="A53" s="1" t="s">
        <v>22</v>
      </c>
      <c r="E53" s="1" t="s">
        <v>36</v>
      </c>
    </row>
    <row r="54" spans="1:18" x14ac:dyDescent="0.35">
      <c r="C54" s="1">
        <v>2</v>
      </c>
      <c r="D54" s="1" t="s">
        <v>14</v>
      </c>
      <c r="F54" s="1" t="s">
        <v>92</v>
      </c>
      <c r="G54" s="1">
        <v>3</v>
      </c>
      <c r="H54" s="1">
        <v>0.3</v>
      </c>
      <c r="I54" s="3">
        <f t="shared" si="0"/>
        <v>0</v>
      </c>
      <c r="J54" s="1">
        <f t="shared" si="1"/>
        <v>0</v>
      </c>
      <c r="K54" s="1">
        <f t="shared" si="2"/>
        <v>0.19999999999999998</v>
      </c>
      <c r="M54" s="3">
        <f t="shared" si="3"/>
        <v>0</v>
      </c>
      <c r="N54" s="1">
        <f t="shared" si="4"/>
        <v>0.19999999999999998</v>
      </c>
      <c r="O54" s="1">
        <v>0</v>
      </c>
      <c r="Q54" s="3">
        <f>IF(F54="ABC", ((C54/G54)*H54), 0)</f>
        <v>0.19999999999999998</v>
      </c>
      <c r="R54" s="11">
        <v>0</v>
      </c>
    </row>
    <row r="55" spans="1:18" x14ac:dyDescent="0.35">
      <c r="C55" s="1">
        <v>2</v>
      </c>
      <c r="D55" s="1" t="s">
        <v>4</v>
      </c>
      <c r="F55" s="1" t="s">
        <v>92</v>
      </c>
      <c r="G55" s="1">
        <v>3</v>
      </c>
      <c r="H55" s="1">
        <v>0.3</v>
      </c>
      <c r="I55" s="3">
        <f t="shared" si="0"/>
        <v>0</v>
      </c>
      <c r="J55" s="1">
        <f t="shared" si="1"/>
        <v>0</v>
      </c>
      <c r="K55" s="1">
        <f t="shared" si="2"/>
        <v>0.19999999999999998</v>
      </c>
      <c r="M55" s="3">
        <f t="shared" si="3"/>
        <v>0</v>
      </c>
      <c r="N55" s="1">
        <f t="shared" si="4"/>
        <v>0.19999999999999998</v>
      </c>
      <c r="O55" s="1">
        <v>0</v>
      </c>
      <c r="Q55" s="3">
        <f>IF(F55="ABC", ((C55/G55)*H55), 0)</f>
        <v>0.19999999999999998</v>
      </c>
      <c r="R55" s="11">
        <v>0</v>
      </c>
    </row>
    <row r="56" spans="1:18" x14ac:dyDescent="0.35">
      <c r="C56" s="1">
        <v>3</v>
      </c>
      <c r="D56" s="1" t="s">
        <v>5</v>
      </c>
      <c r="F56" s="1" t="s">
        <v>92</v>
      </c>
      <c r="G56" s="1">
        <v>3</v>
      </c>
      <c r="H56" s="1">
        <v>0.3</v>
      </c>
      <c r="I56" s="3">
        <f t="shared" si="0"/>
        <v>0</v>
      </c>
      <c r="J56" s="1">
        <f t="shared" si="1"/>
        <v>0</v>
      </c>
      <c r="K56" s="1">
        <f t="shared" si="2"/>
        <v>0.3</v>
      </c>
      <c r="M56" s="3">
        <f t="shared" si="3"/>
        <v>0</v>
      </c>
      <c r="N56" s="1">
        <f t="shared" si="4"/>
        <v>0.3</v>
      </c>
      <c r="O56" s="1">
        <v>0</v>
      </c>
      <c r="Q56" s="3">
        <f>IF(F56="ABC", ((C56/G56)*H56), 0)</f>
        <v>0.3</v>
      </c>
      <c r="R56" s="11">
        <v>0</v>
      </c>
    </row>
    <row r="57" spans="1:18" x14ac:dyDescent="0.35">
      <c r="C57" s="1">
        <v>2</v>
      </c>
      <c r="D57" s="1" t="s">
        <v>15</v>
      </c>
      <c r="F57" s="1" t="s">
        <v>92</v>
      </c>
      <c r="G57" s="1">
        <v>3</v>
      </c>
      <c r="H57" s="1">
        <v>0.3</v>
      </c>
      <c r="I57" s="3">
        <f t="shared" si="0"/>
        <v>0</v>
      </c>
      <c r="J57" s="1">
        <f t="shared" si="1"/>
        <v>0</v>
      </c>
      <c r="K57" s="1">
        <f t="shared" si="2"/>
        <v>0.19999999999999998</v>
      </c>
      <c r="M57" s="3">
        <f t="shared" si="3"/>
        <v>0</v>
      </c>
      <c r="N57" s="1">
        <f t="shared" si="4"/>
        <v>0.19999999999999998</v>
      </c>
      <c r="O57" s="1">
        <v>0</v>
      </c>
      <c r="Q57" s="3">
        <f>IF(F57="ABC", ((C57/G57)*H57), 0)</f>
        <v>0.19999999999999998</v>
      </c>
      <c r="R57" s="11">
        <v>0</v>
      </c>
    </row>
    <row r="58" spans="1:18" ht="46.5" x14ac:dyDescent="0.35">
      <c r="A58" s="1" t="s">
        <v>37</v>
      </c>
      <c r="E58" s="1" t="s">
        <v>38</v>
      </c>
    </row>
    <row r="59" spans="1:18" x14ac:dyDescent="0.35">
      <c r="C59" s="1">
        <v>10</v>
      </c>
      <c r="D59" s="1" t="s">
        <v>14</v>
      </c>
      <c r="F59" s="1" t="s">
        <v>92</v>
      </c>
      <c r="G59" s="1">
        <v>3</v>
      </c>
      <c r="H59" s="1">
        <v>0.8</v>
      </c>
      <c r="I59" s="3">
        <f t="shared" si="0"/>
        <v>0</v>
      </c>
      <c r="J59" s="1">
        <f t="shared" si="1"/>
        <v>0</v>
      </c>
      <c r="K59" s="1">
        <f t="shared" si="2"/>
        <v>2.666666666666667</v>
      </c>
      <c r="M59" s="3">
        <f t="shared" si="3"/>
        <v>0</v>
      </c>
      <c r="N59" s="1">
        <f t="shared" si="4"/>
        <v>2.666666666666667</v>
      </c>
      <c r="O59" s="1">
        <v>0</v>
      </c>
      <c r="Q59" s="3">
        <f>IF(F59="ABC", ((C59/G59)*H59), 0)</f>
        <v>2.666666666666667</v>
      </c>
      <c r="R59" s="11">
        <v>0</v>
      </c>
    </row>
    <row r="60" spans="1:18" x14ac:dyDescent="0.35">
      <c r="C60" s="1">
        <v>3</v>
      </c>
      <c r="D60" s="1" t="s">
        <v>4</v>
      </c>
      <c r="F60" s="1" t="s">
        <v>92</v>
      </c>
      <c r="G60" s="1">
        <v>3</v>
      </c>
      <c r="H60" s="1">
        <v>0.8</v>
      </c>
      <c r="I60" s="3">
        <f t="shared" si="0"/>
        <v>0</v>
      </c>
      <c r="J60" s="1">
        <f t="shared" si="1"/>
        <v>0</v>
      </c>
      <c r="K60" s="1">
        <f t="shared" si="2"/>
        <v>0.8</v>
      </c>
      <c r="M60" s="3">
        <f t="shared" si="3"/>
        <v>0</v>
      </c>
      <c r="N60" s="1">
        <f t="shared" si="4"/>
        <v>0.8</v>
      </c>
      <c r="O60" s="1">
        <v>0</v>
      </c>
      <c r="Q60" s="3">
        <f>IF(F60="ABC", ((C60/G60)*H60), 0)</f>
        <v>0.8</v>
      </c>
      <c r="R60" s="11">
        <v>0</v>
      </c>
    </row>
    <row r="61" spans="1:18" x14ac:dyDescent="0.35">
      <c r="C61" s="1">
        <v>15</v>
      </c>
      <c r="D61" s="1" t="s">
        <v>5</v>
      </c>
      <c r="F61" s="1" t="s">
        <v>92</v>
      </c>
      <c r="G61" s="1">
        <v>3</v>
      </c>
      <c r="H61" s="1">
        <v>0.8</v>
      </c>
      <c r="I61" s="3">
        <f t="shared" si="0"/>
        <v>0</v>
      </c>
      <c r="J61" s="1">
        <f t="shared" si="1"/>
        <v>0</v>
      </c>
      <c r="K61" s="1">
        <f t="shared" si="2"/>
        <v>4</v>
      </c>
      <c r="M61" s="3">
        <f t="shared" si="3"/>
        <v>0</v>
      </c>
      <c r="N61" s="1">
        <f t="shared" si="4"/>
        <v>4</v>
      </c>
      <c r="O61" s="1">
        <v>0</v>
      </c>
      <c r="Q61" s="3">
        <f>IF(F61="ABC", ((C61/G61)*H61), 0)</f>
        <v>4</v>
      </c>
      <c r="R61" s="11">
        <v>0</v>
      </c>
    </row>
    <row r="62" spans="1:18" x14ac:dyDescent="0.35">
      <c r="C62" s="1">
        <v>8</v>
      </c>
      <c r="D62" s="1" t="s">
        <v>15</v>
      </c>
      <c r="F62" s="1" t="s">
        <v>92</v>
      </c>
      <c r="G62" s="1">
        <v>3</v>
      </c>
      <c r="H62" s="1">
        <v>0.8</v>
      </c>
      <c r="I62" s="3">
        <f t="shared" si="0"/>
        <v>0</v>
      </c>
      <c r="J62" s="1">
        <f t="shared" si="1"/>
        <v>0</v>
      </c>
      <c r="K62" s="1">
        <f t="shared" si="2"/>
        <v>2.1333333333333333</v>
      </c>
      <c r="M62" s="3">
        <f t="shared" si="3"/>
        <v>0</v>
      </c>
      <c r="N62" s="1">
        <f t="shared" si="4"/>
        <v>2.1333333333333333</v>
      </c>
      <c r="O62" s="1">
        <v>0</v>
      </c>
      <c r="Q62" s="3">
        <f>IF(F62="ABC", ((C62/G62)*H62), 0)</f>
        <v>2.1333333333333333</v>
      </c>
      <c r="R62" s="11">
        <v>0</v>
      </c>
    </row>
    <row r="63" spans="1:18" ht="31" x14ac:dyDescent="0.35">
      <c r="A63" s="1" t="s">
        <v>39</v>
      </c>
      <c r="E63" s="1" t="s">
        <v>40</v>
      </c>
    </row>
    <row r="64" spans="1:18" x14ac:dyDescent="0.35">
      <c r="C64" s="1">
        <v>9</v>
      </c>
      <c r="D64" s="1" t="s">
        <v>14</v>
      </c>
      <c r="F64" s="1" t="s">
        <v>92</v>
      </c>
      <c r="G64" s="1">
        <v>3</v>
      </c>
      <c r="H64" s="1">
        <v>0.3</v>
      </c>
      <c r="I64" s="3">
        <f t="shared" si="0"/>
        <v>0</v>
      </c>
      <c r="J64" s="1">
        <f t="shared" si="1"/>
        <v>0</v>
      </c>
      <c r="K64" s="1">
        <f t="shared" si="2"/>
        <v>0.89999999999999991</v>
      </c>
      <c r="M64" s="3">
        <f t="shared" si="3"/>
        <v>0</v>
      </c>
      <c r="N64" s="1">
        <f t="shared" si="4"/>
        <v>0.89999999999999991</v>
      </c>
      <c r="O64" s="1">
        <v>0</v>
      </c>
      <c r="Q64" s="3">
        <f>IF(F64="ABC", ((C64/G64)*H64), 0)</f>
        <v>0.89999999999999991</v>
      </c>
      <c r="R64" s="11">
        <v>0</v>
      </c>
    </row>
    <row r="65" spans="1:22" x14ac:dyDescent="0.35">
      <c r="C65" s="1">
        <v>1</v>
      </c>
      <c r="D65" s="1" t="s">
        <v>4</v>
      </c>
      <c r="F65" s="1" t="s">
        <v>92</v>
      </c>
      <c r="G65" s="1">
        <v>3</v>
      </c>
      <c r="H65" s="1">
        <v>0.3</v>
      </c>
      <c r="I65" s="3">
        <f t="shared" si="0"/>
        <v>0</v>
      </c>
      <c r="J65" s="1">
        <f t="shared" si="1"/>
        <v>0</v>
      </c>
      <c r="K65" s="1">
        <f t="shared" si="2"/>
        <v>9.9999999999999992E-2</v>
      </c>
      <c r="M65" s="3">
        <f t="shared" si="3"/>
        <v>0</v>
      </c>
      <c r="N65" s="1">
        <f t="shared" si="4"/>
        <v>9.9999999999999992E-2</v>
      </c>
      <c r="O65" s="1">
        <v>0</v>
      </c>
      <c r="Q65" s="3">
        <f>IF(F65="ABC", ((C65/G65)*H65), 0)</f>
        <v>9.9999999999999992E-2</v>
      </c>
      <c r="R65" s="11">
        <v>0</v>
      </c>
    </row>
    <row r="66" spans="1:22" x14ac:dyDescent="0.35">
      <c r="C66" s="1">
        <v>24</v>
      </c>
      <c r="D66" s="1" t="s">
        <v>5</v>
      </c>
      <c r="F66" s="1" t="s">
        <v>92</v>
      </c>
      <c r="G66" s="1">
        <v>3</v>
      </c>
      <c r="H66" s="1">
        <v>0.3</v>
      </c>
      <c r="I66" s="3">
        <f t="shared" si="0"/>
        <v>0</v>
      </c>
      <c r="J66" s="1">
        <f t="shared" si="1"/>
        <v>0</v>
      </c>
      <c r="K66" s="1">
        <f t="shared" si="2"/>
        <v>2.4</v>
      </c>
      <c r="M66" s="3">
        <f t="shared" si="3"/>
        <v>0</v>
      </c>
      <c r="N66" s="1">
        <f t="shared" si="4"/>
        <v>2.4</v>
      </c>
      <c r="O66" s="1">
        <v>0</v>
      </c>
      <c r="Q66" s="3">
        <f>IF(F66="ABC", ((C66/G66)*H66), 0)</f>
        <v>2.4</v>
      </c>
      <c r="R66" s="11">
        <v>0</v>
      </c>
    </row>
    <row r="67" spans="1:22" x14ac:dyDescent="0.35">
      <c r="C67" s="1">
        <v>5</v>
      </c>
      <c r="D67" s="1" t="s">
        <v>15</v>
      </c>
      <c r="F67" s="1" t="s">
        <v>92</v>
      </c>
      <c r="G67" s="1">
        <v>3</v>
      </c>
      <c r="H67" s="1">
        <v>0.3</v>
      </c>
      <c r="I67" s="3">
        <f t="shared" si="0"/>
        <v>0</v>
      </c>
      <c r="J67" s="1">
        <f t="shared" si="1"/>
        <v>0</v>
      </c>
      <c r="K67" s="1">
        <f t="shared" si="2"/>
        <v>0.5</v>
      </c>
      <c r="M67" s="3">
        <f t="shared" si="3"/>
        <v>0</v>
      </c>
      <c r="N67" s="1">
        <f t="shared" si="4"/>
        <v>0.5</v>
      </c>
      <c r="O67" s="1">
        <v>0</v>
      </c>
      <c r="Q67" s="3">
        <f>IF(F67="ABC", ((C67/G67)*H67), 0)</f>
        <v>0.5</v>
      </c>
      <c r="R67" s="11">
        <v>0</v>
      </c>
    </row>
    <row r="68" spans="1:22" ht="46.5" x14ac:dyDescent="0.35">
      <c r="A68" s="1" t="s">
        <v>41</v>
      </c>
      <c r="E68" s="1" t="s">
        <v>38</v>
      </c>
    </row>
    <row r="69" spans="1:22" x14ac:dyDescent="0.35">
      <c r="C69" s="1">
        <v>1</v>
      </c>
      <c r="D69" s="1" t="s">
        <v>14</v>
      </c>
      <c r="F69" s="1" t="s">
        <v>91</v>
      </c>
      <c r="G69" s="1">
        <v>2</v>
      </c>
      <c r="H69" s="1">
        <v>0.5</v>
      </c>
      <c r="I69" s="3">
        <f t="shared" si="0"/>
        <v>0</v>
      </c>
      <c r="J69" s="1">
        <f t="shared" si="1"/>
        <v>0.25</v>
      </c>
      <c r="K69" s="1">
        <f t="shared" si="2"/>
        <v>0</v>
      </c>
      <c r="M69" s="3">
        <f t="shared" si="3"/>
        <v>0.25</v>
      </c>
      <c r="N69" s="1">
        <f t="shared" si="4"/>
        <v>0</v>
      </c>
      <c r="O69" s="1">
        <v>0</v>
      </c>
      <c r="Q69" s="3">
        <f>IF(F69="ABC", ((C69/G69)*H69), 0)</f>
        <v>0</v>
      </c>
      <c r="R69" s="11">
        <v>0</v>
      </c>
    </row>
    <row r="70" spans="1:22" x14ac:dyDescent="0.35">
      <c r="C70" s="1">
        <v>3</v>
      </c>
      <c r="D70" s="1" t="s">
        <v>5</v>
      </c>
      <c r="F70" s="1" t="s">
        <v>91</v>
      </c>
      <c r="G70" s="1">
        <v>2</v>
      </c>
      <c r="H70" s="1">
        <v>0.5</v>
      </c>
      <c r="I70" s="3">
        <f t="shared" si="0"/>
        <v>0</v>
      </c>
      <c r="J70" s="1">
        <f t="shared" si="1"/>
        <v>0.75</v>
      </c>
      <c r="K70" s="1">
        <f t="shared" si="2"/>
        <v>0</v>
      </c>
      <c r="M70" s="3">
        <f t="shared" si="3"/>
        <v>0.75</v>
      </c>
      <c r="N70" s="1">
        <f t="shared" si="4"/>
        <v>0</v>
      </c>
      <c r="O70" s="1">
        <v>0</v>
      </c>
      <c r="Q70" s="3">
        <f>IF(F70="ABC", ((C70/G70)*H70), 0)</f>
        <v>0</v>
      </c>
      <c r="R70" s="11">
        <v>0</v>
      </c>
    </row>
    <row r="71" spans="1:22" x14ac:dyDescent="0.35">
      <c r="C71" s="1">
        <v>1</v>
      </c>
      <c r="D71" s="1" t="s">
        <v>15</v>
      </c>
      <c r="F71" s="1" t="s">
        <v>91</v>
      </c>
      <c r="G71" s="1">
        <v>2</v>
      </c>
      <c r="H71" s="1">
        <v>0.5</v>
      </c>
      <c r="I71" s="3">
        <f t="shared" si="0"/>
        <v>0</v>
      </c>
      <c r="J71" s="1">
        <f t="shared" si="1"/>
        <v>0.25</v>
      </c>
      <c r="K71" s="1">
        <f t="shared" si="2"/>
        <v>0</v>
      </c>
      <c r="M71" s="3">
        <f t="shared" si="3"/>
        <v>0.25</v>
      </c>
      <c r="N71" s="1">
        <f t="shared" si="4"/>
        <v>0</v>
      </c>
      <c r="O71" s="1">
        <v>0</v>
      </c>
      <c r="Q71" s="3">
        <f>IF(F71="ABC", ((C71/G71)*H71), 0)</f>
        <v>0</v>
      </c>
      <c r="R71" s="11">
        <v>0</v>
      </c>
    </row>
    <row r="72" spans="1:22" x14ac:dyDescent="0.35">
      <c r="L72" s="1">
        <f>SUM(I48:K71)</f>
        <v>18.899999999999999</v>
      </c>
      <c r="P72" s="1">
        <f>SUM(M48:O71)</f>
        <v>18.899999999999999</v>
      </c>
      <c r="S72" s="5">
        <f>SUM(Q47:R72)</f>
        <v>17.649999999999999</v>
      </c>
      <c r="V72" s="6">
        <f>SUM(L72:S72)</f>
        <v>55.449999999999996</v>
      </c>
    </row>
    <row r="73" spans="1:22" s="2" customFormat="1" x14ac:dyDescent="0.35">
      <c r="A73" s="2" t="s">
        <v>42</v>
      </c>
      <c r="I73" s="4"/>
      <c r="M73" s="4"/>
      <c r="Q73" s="4"/>
      <c r="R73" s="12"/>
      <c r="V73" s="7"/>
    </row>
    <row r="74" spans="1:22" ht="31" x14ac:dyDescent="0.35">
      <c r="A74" s="1" t="s">
        <v>43</v>
      </c>
      <c r="E74" s="1" t="s">
        <v>44</v>
      </c>
    </row>
    <row r="75" spans="1:22" x14ac:dyDescent="0.35">
      <c r="C75" s="1">
        <v>1</v>
      </c>
      <c r="D75" s="1" t="s">
        <v>14</v>
      </c>
      <c r="F75" s="1" t="s">
        <v>94</v>
      </c>
      <c r="G75" s="1">
        <v>1</v>
      </c>
      <c r="H75" s="1">
        <v>0.25</v>
      </c>
      <c r="I75" s="3">
        <f t="shared" si="0"/>
        <v>0.25</v>
      </c>
      <c r="J75" s="1">
        <f t="shared" si="1"/>
        <v>0</v>
      </c>
      <c r="K75" s="1">
        <f t="shared" si="2"/>
        <v>0</v>
      </c>
      <c r="M75" s="3">
        <f t="shared" si="3"/>
        <v>0</v>
      </c>
      <c r="N75" s="1">
        <f t="shared" si="4"/>
        <v>0</v>
      </c>
      <c r="O75" s="1">
        <v>0</v>
      </c>
      <c r="Q75" s="3">
        <f>IF(F75="ABC", ((C75/G75)*H75), 0)</f>
        <v>0</v>
      </c>
      <c r="R75" s="11">
        <v>0</v>
      </c>
    </row>
    <row r="76" spans="1:22" x14ac:dyDescent="0.35">
      <c r="C76" s="1">
        <v>4</v>
      </c>
      <c r="D76" s="1" t="s">
        <v>5</v>
      </c>
      <c r="F76" s="1" t="s">
        <v>94</v>
      </c>
      <c r="G76" s="1">
        <v>1</v>
      </c>
      <c r="H76" s="1">
        <v>0.25</v>
      </c>
      <c r="I76" s="3">
        <f t="shared" ref="I76:I139" si="5">IF(F76="A", ((C76/G76)*H76), 0)</f>
        <v>1</v>
      </c>
      <c r="J76" s="1">
        <f t="shared" ref="J76:J139" si="6">IF(F76="AB", ((C76/G76)*H76), 0)</f>
        <v>0</v>
      </c>
      <c r="K76" s="1">
        <f t="shared" ref="K76:K139" si="7">IF(F76="ABC", ((C76/G76)*H76), 0)</f>
        <v>0</v>
      </c>
      <c r="M76" s="3">
        <f t="shared" ref="M76:M139" si="8">IF(F76="AB", ((C76/G76)*H76), 0)</f>
        <v>0</v>
      </c>
      <c r="N76" s="1">
        <f t="shared" ref="N76:N139" si="9">IF(F76="ABC", ((C76/G76)*H76), 0)</f>
        <v>0</v>
      </c>
      <c r="O76" s="1">
        <v>0</v>
      </c>
      <c r="Q76" s="3">
        <f>IF(F76="ABC", ((C76/G76)*H76), 0)</f>
        <v>0</v>
      </c>
      <c r="R76" s="11">
        <v>0</v>
      </c>
    </row>
    <row r="77" spans="1:22" x14ac:dyDescent="0.35">
      <c r="C77" s="1">
        <v>1</v>
      </c>
      <c r="D77" s="1" t="s">
        <v>15</v>
      </c>
      <c r="F77" s="1" t="s">
        <v>94</v>
      </c>
      <c r="G77" s="1">
        <v>1</v>
      </c>
      <c r="H77" s="1">
        <v>0.25</v>
      </c>
      <c r="I77" s="3">
        <f t="shared" si="5"/>
        <v>0.25</v>
      </c>
      <c r="J77" s="1">
        <f t="shared" si="6"/>
        <v>0</v>
      </c>
      <c r="K77" s="1">
        <f t="shared" si="7"/>
        <v>0</v>
      </c>
      <c r="M77" s="3">
        <f t="shared" si="8"/>
        <v>0</v>
      </c>
      <c r="N77" s="1">
        <f t="shared" si="9"/>
        <v>0</v>
      </c>
      <c r="O77" s="1">
        <v>0</v>
      </c>
      <c r="Q77" s="3">
        <f>IF(F77="ABC", ((C77/G77)*H77), 0)</f>
        <v>0</v>
      </c>
      <c r="R77" s="11">
        <v>0</v>
      </c>
    </row>
    <row r="78" spans="1:22" ht="31" x14ac:dyDescent="0.35">
      <c r="A78" s="1" t="s">
        <v>45</v>
      </c>
      <c r="E78" s="1" t="s">
        <v>44</v>
      </c>
    </row>
    <row r="79" spans="1:22" x14ac:dyDescent="0.35">
      <c r="C79" s="1">
        <v>3</v>
      </c>
      <c r="D79" s="1" t="s">
        <v>14</v>
      </c>
      <c r="F79" s="1" t="s">
        <v>94</v>
      </c>
      <c r="G79" s="1">
        <v>1</v>
      </c>
      <c r="H79" s="1">
        <v>0.25</v>
      </c>
      <c r="I79" s="3">
        <f t="shared" si="5"/>
        <v>0.75</v>
      </c>
      <c r="J79" s="1">
        <f t="shared" si="6"/>
        <v>0</v>
      </c>
      <c r="K79" s="1">
        <f t="shared" si="7"/>
        <v>0</v>
      </c>
      <c r="M79" s="3">
        <f t="shared" si="8"/>
        <v>0</v>
      </c>
      <c r="N79" s="1">
        <f t="shared" si="9"/>
        <v>0</v>
      </c>
      <c r="O79" s="1">
        <v>0</v>
      </c>
      <c r="Q79" s="3">
        <f>IF(F79="ABC", ((C79/G79)*H79), 0)</f>
        <v>0</v>
      </c>
      <c r="R79" s="11">
        <v>0</v>
      </c>
    </row>
    <row r="80" spans="1:22" x14ac:dyDescent="0.35">
      <c r="C80" s="1">
        <v>6</v>
      </c>
      <c r="D80" s="1" t="s">
        <v>5</v>
      </c>
      <c r="F80" s="1" t="s">
        <v>94</v>
      </c>
      <c r="G80" s="1">
        <v>1</v>
      </c>
      <c r="H80" s="1">
        <v>0.25</v>
      </c>
      <c r="I80" s="3">
        <f t="shared" si="5"/>
        <v>1.5</v>
      </c>
      <c r="J80" s="1">
        <f t="shared" si="6"/>
        <v>0</v>
      </c>
      <c r="K80" s="1">
        <f t="shared" si="7"/>
        <v>0</v>
      </c>
      <c r="M80" s="3">
        <f t="shared" si="8"/>
        <v>0</v>
      </c>
      <c r="N80" s="1">
        <f t="shared" si="9"/>
        <v>0</v>
      </c>
      <c r="O80" s="1">
        <v>0</v>
      </c>
      <c r="Q80" s="3">
        <f>IF(F80="ABC", ((C80/G80)*H80), 0)</f>
        <v>0</v>
      </c>
      <c r="R80" s="11">
        <v>0</v>
      </c>
    </row>
    <row r="81" spans="1:18" x14ac:dyDescent="0.35">
      <c r="C81" s="1">
        <v>2</v>
      </c>
      <c r="D81" s="1" t="s">
        <v>6</v>
      </c>
      <c r="F81" s="1" t="s">
        <v>94</v>
      </c>
      <c r="G81" s="1">
        <v>1</v>
      </c>
      <c r="H81" s="1">
        <v>0.25</v>
      </c>
      <c r="I81" s="3">
        <f t="shared" si="5"/>
        <v>0.5</v>
      </c>
      <c r="J81" s="1">
        <f t="shared" si="6"/>
        <v>0</v>
      </c>
      <c r="K81" s="1">
        <f t="shared" si="7"/>
        <v>0</v>
      </c>
      <c r="M81" s="3">
        <f t="shared" si="8"/>
        <v>0</v>
      </c>
      <c r="N81" s="1">
        <f t="shared" si="9"/>
        <v>0</v>
      </c>
      <c r="O81" s="1">
        <v>0</v>
      </c>
      <c r="Q81" s="3">
        <f>IF(F81="ABC", ((C81/G81)*H81), 0)</f>
        <v>0</v>
      </c>
      <c r="R81" s="11">
        <v>0</v>
      </c>
    </row>
    <row r="82" spans="1:18" x14ac:dyDescent="0.35">
      <c r="C82" s="1">
        <v>4</v>
      </c>
      <c r="D82" s="1" t="s">
        <v>15</v>
      </c>
      <c r="F82" s="1" t="s">
        <v>94</v>
      </c>
      <c r="G82" s="1">
        <v>1</v>
      </c>
      <c r="H82" s="1">
        <v>0.25</v>
      </c>
      <c r="I82" s="3">
        <f t="shared" si="5"/>
        <v>1</v>
      </c>
      <c r="J82" s="1">
        <f t="shared" si="6"/>
        <v>0</v>
      </c>
      <c r="K82" s="1">
        <f t="shared" si="7"/>
        <v>0</v>
      </c>
      <c r="M82" s="3">
        <f t="shared" si="8"/>
        <v>0</v>
      </c>
      <c r="N82" s="1">
        <f t="shared" si="9"/>
        <v>0</v>
      </c>
      <c r="O82" s="1">
        <v>0</v>
      </c>
      <c r="Q82" s="3">
        <f>IF(F82="ABC", ((C82/G82)*H82), 0)</f>
        <v>0</v>
      </c>
      <c r="R82" s="11">
        <v>0</v>
      </c>
    </row>
    <row r="83" spans="1:18" ht="31" x14ac:dyDescent="0.35">
      <c r="A83" s="1" t="s">
        <v>46</v>
      </c>
      <c r="E83" s="1" t="s">
        <v>47</v>
      </c>
    </row>
    <row r="84" spans="1:18" x14ac:dyDescent="0.35">
      <c r="C84" s="1">
        <v>10</v>
      </c>
      <c r="D84" s="1" t="s">
        <v>14</v>
      </c>
      <c r="F84" s="1" t="s">
        <v>94</v>
      </c>
      <c r="G84" s="1">
        <v>1</v>
      </c>
      <c r="H84" s="1">
        <v>0.25</v>
      </c>
      <c r="I84" s="3">
        <f t="shared" si="5"/>
        <v>2.5</v>
      </c>
      <c r="J84" s="1">
        <f t="shared" si="6"/>
        <v>0</v>
      </c>
      <c r="K84" s="1">
        <f t="shared" si="7"/>
        <v>0</v>
      </c>
      <c r="M84" s="3">
        <f t="shared" si="8"/>
        <v>0</v>
      </c>
      <c r="N84" s="1">
        <f t="shared" si="9"/>
        <v>0</v>
      </c>
      <c r="O84" s="1">
        <v>0</v>
      </c>
      <c r="Q84" s="3">
        <f>IF(F84="ABC", ((C84/G84)*H84), 0)</f>
        <v>0</v>
      </c>
      <c r="R84" s="11">
        <v>0</v>
      </c>
    </row>
    <row r="85" spans="1:18" x14ac:dyDescent="0.35">
      <c r="C85" s="1">
        <v>3</v>
      </c>
      <c r="D85" s="1" t="s">
        <v>4</v>
      </c>
      <c r="F85" s="1" t="s">
        <v>94</v>
      </c>
      <c r="G85" s="1">
        <v>1</v>
      </c>
      <c r="H85" s="1">
        <v>0.25</v>
      </c>
      <c r="I85" s="3">
        <f t="shared" si="5"/>
        <v>0.75</v>
      </c>
      <c r="J85" s="1">
        <f t="shared" si="6"/>
        <v>0</v>
      </c>
      <c r="K85" s="1">
        <f t="shared" si="7"/>
        <v>0</v>
      </c>
      <c r="M85" s="3">
        <f t="shared" si="8"/>
        <v>0</v>
      </c>
      <c r="N85" s="1">
        <f t="shared" si="9"/>
        <v>0</v>
      </c>
      <c r="O85" s="1">
        <v>0</v>
      </c>
      <c r="Q85" s="3">
        <f>IF(F85="ABC", ((C85/G85)*H85), 0)</f>
        <v>0</v>
      </c>
      <c r="R85" s="11">
        <v>0</v>
      </c>
    </row>
    <row r="86" spans="1:18" x14ac:dyDescent="0.35">
      <c r="C86" s="1">
        <v>18</v>
      </c>
      <c r="D86" s="1" t="s">
        <v>5</v>
      </c>
      <c r="F86" s="1" t="s">
        <v>94</v>
      </c>
      <c r="G86" s="1">
        <v>1</v>
      </c>
      <c r="H86" s="1">
        <v>0.25</v>
      </c>
      <c r="I86" s="3">
        <f t="shared" si="5"/>
        <v>4.5</v>
      </c>
      <c r="J86" s="1">
        <f t="shared" si="6"/>
        <v>0</v>
      </c>
      <c r="K86" s="1">
        <f t="shared" si="7"/>
        <v>0</v>
      </c>
      <c r="M86" s="3">
        <f t="shared" si="8"/>
        <v>0</v>
      </c>
      <c r="N86" s="1">
        <f t="shared" si="9"/>
        <v>0</v>
      </c>
      <c r="O86" s="1">
        <v>0</v>
      </c>
      <c r="Q86" s="3">
        <f>IF(F86="ABC", ((C86/G86)*H86), 0)</f>
        <v>0</v>
      </c>
      <c r="R86" s="11">
        <v>0</v>
      </c>
    </row>
    <row r="87" spans="1:18" x14ac:dyDescent="0.35">
      <c r="C87" s="1">
        <v>2</v>
      </c>
      <c r="D87" s="1" t="s">
        <v>6</v>
      </c>
      <c r="F87" s="1" t="s">
        <v>94</v>
      </c>
      <c r="G87" s="1">
        <v>1</v>
      </c>
      <c r="H87" s="1">
        <v>0.25</v>
      </c>
      <c r="I87" s="3">
        <f t="shared" si="5"/>
        <v>0.5</v>
      </c>
      <c r="J87" s="1">
        <f t="shared" si="6"/>
        <v>0</v>
      </c>
      <c r="K87" s="1">
        <f t="shared" si="7"/>
        <v>0</v>
      </c>
      <c r="M87" s="3">
        <f t="shared" si="8"/>
        <v>0</v>
      </c>
      <c r="N87" s="1">
        <f t="shared" si="9"/>
        <v>0</v>
      </c>
      <c r="O87" s="1">
        <v>0</v>
      </c>
      <c r="Q87" s="3">
        <f>IF(F87="ABC", ((C87/G87)*H87), 0)</f>
        <v>0</v>
      </c>
      <c r="R87" s="11">
        <v>0</v>
      </c>
    </row>
    <row r="88" spans="1:18" x14ac:dyDescent="0.35">
      <c r="C88" s="1">
        <v>4</v>
      </c>
      <c r="D88" s="1" t="s">
        <v>15</v>
      </c>
      <c r="F88" s="1" t="s">
        <v>94</v>
      </c>
      <c r="G88" s="1">
        <v>1</v>
      </c>
      <c r="H88" s="1">
        <v>0.25</v>
      </c>
      <c r="I88" s="3">
        <f t="shared" si="5"/>
        <v>1</v>
      </c>
      <c r="J88" s="1">
        <f t="shared" si="6"/>
        <v>0</v>
      </c>
      <c r="K88" s="1">
        <f t="shared" si="7"/>
        <v>0</v>
      </c>
      <c r="M88" s="3">
        <f t="shared" si="8"/>
        <v>0</v>
      </c>
      <c r="N88" s="1">
        <f t="shared" si="9"/>
        <v>0</v>
      </c>
      <c r="O88" s="1">
        <v>0</v>
      </c>
      <c r="Q88" s="3">
        <f>IF(F88="ABC", ((C88/G88)*H88), 0)</f>
        <v>0</v>
      </c>
      <c r="R88" s="11">
        <v>0</v>
      </c>
    </row>
    <row r="89" spans="1:18" ht="46.5" x14ac:dyDescent="0.35">
      <c r="A89" s="1" t="s">
        <v>48</v>
      </c>
      <c r="E89" s="1" t="s">
        <v>49</v>
      </c>
    </row>
    <row r="90" spans="1:18" x14ac:dyDescent="0.35">
      <c r="C90" s="1">
        <v>1</v>
      </c>
      <c r="D90" s="1" t="s">
        <v>50</v>
      </c>
      <c r="F90" s="1" t="s">
        <v>92</v>
      </c>
      <c r="G90" s="1">
        <v>3</v>
      </c>
      <c r="H90" s="1">
        <v>0.18</v>
      </c>
      <c r="I90" s="3">
        <f t="shared" si="5"/>
        <v>0</v>
      </c>
      <c r="J90" s="1">
        <f t="shared" si="6"/>
        <v>0</v>
      </c>
      <c r="K90" s="1">
        <f t="shared" si="7"/>
        <v>0.06</v>
      </c>
      <c r="M90" s="3">
        <f t="shared" si="8"/>
        <v>0</v>
      </c>
      <c r="N90" s="1">
        <f t="shared" si="9"/>
        <v>0.06</v>
      </c>
      <c r="O90" s="1">
        <v>0</v>
      </c>
      <c r="Q90" s="3">
        <f t="shared" ref="Q90:Q95" si="10">IF(F90="ABC", ((C90/G90)*H90), 0)</f>
        <v>0.06</v>
      </c>
      <c r="R90" s="11">
        <v>0</v>
      </c>
    </row>
    <row r="91" spans="1:18" x14ac:dyDescent="0.35">
      <c r="C91" s="1">
        <v>27</v>
      </c>
      <c r="D91" s="1" t="s">
        <v>14</v>
      </c>
      <c r="F91" s="1" t="s">
        <v>92</v>
      </c>
      <c r="G91" s="1">
        <v>3</v>
      </c>
      <c r="H91" s="1">
        <v>0.18</v>
      </c>
      <c r="I91" s="3">
        <f t="shared" si="5"/>
        <v>0</v>
      </c>
      <c r="J91" s="1">
        <f t="shared" si="6"/>
        <v>0</v>
      </c>
      <c r="K91" s="1">
        <f t="shared" si="7"/>
        <v>1.6199999999999999</v>
      </c>
      <c r="M91" s="3">
        <f t="shared" si="8"/>
        <v>0</v>
      </c>
      <c r="N91" s="1">
        <f t="shared" si="9"/>
        <v>1.6199999999999999</v>
      </c>
      <c r="O91" s="1">
        <v>0</v>
      </c>
      <c r="Q91" s="3">
        <f t="shared" si="10"/>
        <v>1.6199999999999999</v>
      </c>
      <c r="R91" s="11">
        <v>0</v>
      </c>
    </row>
    <row r="92" spans="1:18" x14ac:dyDescent="0.35">
      <c r="C92" s="1">
        <v>3</v>
      </c>
      <c r="D92" s="1" t="s">
        <v>4</v>
      </c>
      <c r="F92" s="1" t="s">
        <v>92</v>
      </c>
      <c r="G92" s="1">
        <v>3</v>
      </c>
      <c r="H92" s="1">
        <v>0.18</v>
      </c>
      <c r="I92" s="3">
        <f t="shared" si="5"/>
        <v>0</v>
      </c>
      <c r="J92" s="1">
        <f t="shared" si="6"/>
        <v>0</v>
      </c>
      <c r="K92" s="1">
        <f t="shared" si="7"/>
        <v>0.18</v>
      </c>
      <c r="M92" s="3">
        <f t="shared" si="8"/>
        <v>0</v>
      </c>
      <c r="N92" s="1">
        <f t="shared" si="9"/>
        <v>0.18</v>
      </c>
      <c r="O92" s="1">
        <v>0</v>
      </c>
      <c r="Q92" s="3">
        <f t="shared" si="10"/>
        <v>0.18</v>
      </c>
      <c r="R92" s="11">
        <v>0</v>
      </c>
    </row>
    <row r="93" spans="1:18" x14ac:dyDescent="0.35">
      <c r="C93" s="1">
        <v>53</v>
      </c>
      <c r="D93" s="1" t="s">
        <v>5</v>
      </c>
      <c r="F93" s="1" t="s">
        <v>92</v>
      </c>
      <c r="G93" s="1">
        <v>3</v>
      </c>
      <c r="H93" s="1">
        <v>0.18</v>
      </c>
      <c r="I93" s="3">
        <f t="shared" si="5"/>
        <v>0</v>
      </c>
      <c r="J93" s="1">
        <f t="shared" si="6"/>
        <v>0</v>
      </c>
      <c r="K93" s="1">
        <f t="shared" si="7"/>
        <v>3.18</v>
      </c>
      <c r="M93" s="3">
        <f t="shared" si="8"/>
        <v>0</v>
      </c>
      <c r="N93" s="1">
        <f t="shared" si="9"/>
        <v>3.18</v>
      </c>
      <c r="O93" s="1">
        <v>0</v>
      </c>
      <c r="Q93" s="3">
        <f t="shared" si="10"/>
        <v>3.18</v>
      </c>
      <c r="R93" s="11">
        <v>0</v>
      </c>
    </row>
    <row r="94" spans="1:18" x14ac:dyDescent="0.35">
      <c r="C94" s="1">
        <v>7</v>
      </c>
      <c r="D94" s="1" t="s">
        <v>6</v>
      </c>
      <c r="F94" s="1" t="s">
        <v>92</v>
      </c>
      <c r="G94" s="1">
        <v>3</v>
      </c>
      <c r="H94" s="1">
        <v>0.18</v>
      </c>
      <c r="I94" s="3">
        <f t="shared" si="5"/>
        <v>0</v>
      </c>
      <c r="J94" s="1">
        <f t="shared" si="6"/>
        <v>0</v>
      </c>
      <c r="K94" s="1">
        <f t="shared" si="7"/>
        <v>0.42</v>
      </c>
      <c r="M94" s="3">
        <f t="shared" si="8"/>
        <v>0</v>
      </c>
      <c r="N94" s="1">
        <f t="shared" si="9"/>
        <v>0.42</v>
      </c>
      <c r="O94" s="1">
        <v>0</v>
      </c>
      <c r="Q94" s="3">
        <f t="shared" si="10"/>
        <v>0.42</v>
      </c>
      <c r="R94" s="11">
        <v>0</v>
      </c>
    </row>
    <row r="95" spans="1:18" x14ac:dyDescent="0.35">
      <c r="C95" s="1">
        <v>10</v>
      </c>
      <c r="D95" s="1" t="s">
        <v>15</v>
      </c>
      <c r="F95" s="1" t="s">
        <v>92</v>
      </c>
      <c r="G95" s="1">
        <v>3</v>
      </c>
      <c r="H95" s="1">
        <v>0.18</v>
      </c>
      <c r="I95" s="3">
        <f t="shared" si="5"/>
        <v>0</v>
      </c>
      <c r="J95" s="1">
        <f t="shared" si="6"/>
        <v>0</v>
      </c>
      <c r="K95" s="1">
        <f t="shared" si="7"/>
        <v>0.6</v>
      </c>
      <c r="M95" s="3">
        <f t="shared" si="8"/>
        <v>0</v>
      </c>
      <c r="N95" s="1">
        <f t="shared" si="9"/>
        <v>0.6</v>
      </c>
      <c r="O95" s="1">
        <v>0</v>
      </c>
      <c r="Q95" s="3">
        <f t="shared" si="10"/>
        <v>0.6</v>
      </c>
      <c r="R95" s="11">
        <v>0</v>
      </c>
    </row>
    <row r="96" spans="1:18" ht="31" x14ac:dyDescent="0.35">
      <c r="A96" s="1" t="s">
        <v>51</v>
      </c>
      <c r="E96" s="1" t="s">
        <v>47</v>
      </c>
    </row>
    <row r="97" spans="1:22" x14ac:dyDescent="0.35">
      <c r="C97" s="1">
        <v>3</v>
      </c>
      <c r="D97" s="1" t="s">
        <v>14</v>
      </c>
      <c r="F97" s="1" t="s">
        <v>94</v>
      </c>
      <c r="G97" s="1">
        <v>1</v>
      </c>
      <c r="H97" s="1">
        <v>0.25</v>
      </c>
      <c r="I97" s="3">
        <f t="shared" si="5"/>
        <v>0.75</v>
      </c>
      <c r="J97" s="1">
        <f t="shared" si="6"/>
        <v>0</v>
      </c>
      <c r="K97" s="1">
        <f t="shared" si="7"/>
        <v>0</v>
      </c>
      <c r="M97" s="3">
        <f t="shared" si="8"/>
        <v>0</v>
      </c>
      <c r="N97" s="1">
        <f t="shared" si="9"/>
        <v>0</v>
      </c>
      <c r="O97" s="1">
        <v>0</v>
      </c>
      <c r="Q97" s="3">
        <f>IF(F97="ABC", ((C97/G97)*H97), 0)</f>
        <v>0</v>
      </c>
      <c r="R97" s="11">
        <v>0</v>
      </c>
    </row>
    <row r="98" spans="1:22" x14ac:dyDescent="0.35">
      <c r="C98" s="1">
        <v>5</v>
      </c>
      <c r="D98" s="1" t="s">
        <v>5</v>
      </c>
      <c r="F98" s="1" t="s">
        <v>94</v>
      </c>
      <c r="G98" s="1">
        <v>1</v>
      </c>
      <c r="H98" s="1">
        <v>0.25</v>
      </c>
      <c r="I98" s="3">
        <f t="shared" si="5"/>
        <v>1.25</v>
      </c>
      <c r="J98" s="1">
        <f t="shared" si="6"/>
        <v>0</v>
      </c>
      <c r="K98" s="1">
        <f t="shared" si="7"/>
        <v>0</v>
      </c>
      <c r="M98" s="3">
        <f t="shared" si="8"/>
        <v>0</v>
      </c>
      <c r="N98" s="1">
        <f t="shared" si="9"/>
        <v>0</v>
      </c>
      <c r="O98" s="1">
        <v>0</v>
      </c>
      <c r="Q98" s="3">
        <f>IF(F98="ABC", ((C98/G98)*H98), 0)</f>
        <v>0</v>
      </c>
      <c r="R98" s="11">
        <v>0</v>
      </c>
    </row>
    <row r="99" spans="1:22" x14ac:dyDescent="0.35">
      <c r="C99" s="1">
        <v>1</v>
      </c>
      <c r="D99" s="1" t="s">
        <v>15</v>
      </c>
      <c r="F99" s="1" t="s">
        <v>94</v>
      </c>
      <c r="G99" s="1">
        <v>1</v>
      </c>
      <c r="H99" s="1">
        <v>0.25</v>
      </c>
      <c r="I99" s="3">
        <f t="shared" si="5"/>
        <v>0.25</v>
      </c>
      <c r="J99" s="1">
        <f t="shared" si="6"/>
        <v>0</v>
      </c>
      <c r="K99" s="1">
        <f t="shared" si="7"/>
        <v>0</v>
      </c>
      <c r="M99" s="3">
        <f t="shared" si="8"/>
        <v>0</v>
      </c>
      <c r="N99" s="1">
        <f t="shared" si="9"/>
        <v>0</v>
      </c>
      <c r="O99" s="1">
        <v>0</v>
      </c>
      <c r="Q99" s="3">
        <f>IF(F99="ABC", ((C99/G99)*H99), 0)</f>
        <v>0</v>
      </c>
      <c r="R99" s="11">
        <v>0</v>
      </c>
    </row>
    <row r="100" spans="1:22" x14ac:dyDescent="0.35">
      <c r="A100" s="1" t="s">
        <v>52</v>
      </c>
      <c r="E100" s="1" t="s">
        <v>53</v>
      </c>
    </row>
    <row r="101" spans="1:22" x14ac:dyDescent="0.35">
      <c r="C101" s="1">
        <v>7</v>
      </c>
      <c r="D101" s="1" t="s">
        <v>5</v>
      </c>
      <c r="F101" s="1" t="s">
        <v>94</v>
      </c>
      <c r="G101" s="1">
        <v>1</v>
      </c>
      <c r="H101" s="1">
        <v>0.45</v>
      </c>
      <c r="I101" s="3">
        <f t="shared" si="5"/>
        <v>3.15</v>
      </c>
      <c r="J101" s="1">
        <f t="shared" si="6"/>
        <v>0</v>
      </c>
      <c r="K101" s="1">
        <f t="shared" si="7"/>
        <v>0</v>
      </c>
      <c r="M101" s="3">
        <f t="shared" si="8"/>
        <v>0</v>
      </c>
      <c r="N101" s="1">
        <f t="shared" si="9"/>
        <v>0</v>
      </c>
      <c r="O101" s="1">
        <v>0</v>
      </c>
      <c r="Q101" s="3">
        <f>IF(F101="ABC", ((C101/G101)*H101), 0)</f>
        <v>0</v>
      </c>
      <c r="R101" s="11">
        <v>0</v>
      </c>
    </row>
    <row r="102" spans="1:22" x14ac:dyDescent="0.35">
      <c r="C102" s="1">
        <v>2</v>
      </c>
      <c r="D102" s="1" t="s">
        <v>15</v>
      </c>
      <c r="F102" s="1" t="s">
        <v>94</v>
      </c>
      <c r="G102" s="1">
        <v>1</v>
      </c>
      <c r="H102" s="1">
        <v>0.45</v>
      </c>
      <c r="I102" s="3">
        <f t="shared" si="5"/>
        <v>0.9</v>
      </c>
      <c r="J102" s="1">
        <f t="shared" si="6"/>
        <v>0</v>
      </c>
      <c r="K102" s="1">
        <f t="shared" si="7"/>
        <v>0</v>
      </c>
      <c r="M102" s="3">
        <f t="shared" si="8"/>
        <v>0</v>
      </c>
      <c r="N102" s="1">
        <f t="shared" si="9"/>
        <v>0</v>
      </c>
      <c r="O102" s="1">
        <v>0</v>
      </c>
      <c r="Q102" s="3">
        <f>IF(F102="ABC", ((C102/G102)*H102), 0)</f>
        <v>0</v>
      </c>
      <c r="R102" s="11">
        <v>0</v>
      </c>
    </row>
    <row r="103" spans="1:22" x14ac:dyDescent="0.35">
      <c r="L103" s="1">
        <f>SUM(I75:K102)</f>
        <v>26.86</v>
      </c>
      <c r="P103" s="1">
        <f>SUM(M75:O102)</f>
        <v>6.06</v>
      </c>
      <c r="S103" s="1">
        <f>SUM(Q75:R102)</f>
        <v>6.06</v>
      </c>
      <c r="V103" s="6">
        <f>SUM(L103:S103)</f>
        <v>38.980000000000004</v>
      </c>
    </row>
    <row r="104" spans="1:22" s="2" customFormat="1" x14ac:dyDescent="0.35">
      <c r="A104" s="2" t="s">
        <v>55</v>
      </c>
      <c r="I104" s="4"/>
      <c r="M104" s="4"/>
      <c r="Q104" s="4"/>
      <c r="R104" s="12"/>
      <c r="V104" s="7"/>
    </row>
    <row r="105" spans="1:22" ht="31" x14ac:dyDescent="0.35">
      <c r="A105" s="1" t="s">
        <v>30</v>
      </c>
      <c r="E105" s="1" t="s">
        <v>54</v>
      </c>
    </row>
    <row r="106" spans="1:22" x14ac:dyDescent="0.35">
      <c r="C106" s="1">
        <v>1</v>
      </c>
      <c r="D106" s="1" t="s">
        <v>14</v>
      </c>
      <c r="F106" s="1" t="s">
        <v>94</v>
      </c>
      <c r="G106" s="1">
        <v>1</v>
      </c>
      <c r="H106" s="1">
        <v>0.15</v>
      </c>
      <c r="I106" s="3">
        <f t="shared" si="5"/>
        <v>0.15</v>
      </c>
      <c r="J106" s="1">
        <f t="shared" si="6"/>
        <v>0</v>
      </c>
      <c r="K106" s="1">
        <f t="shared" si="7"/>
        <v>0</v>
      </c>
      <c r="M106" s="3">
        <f t="shared" si="8"/>
        <v>0</v>
      </c>
      <c r="N106" s="1">
        <f t="shared" si="9"/>
        <v>0</v>
      </c>
      <c r="O106" s="1">
        <v>0</v>
      </c>
      <c r="Q106" s="3">
        <f>IF(F106="ABC", ((C106/G106)*H106), 0)</f>
        <v>0</v>
      </c>
      <c r="R106" s="11">
        <v>0</v>
      </c>
    </row>
    <row r="107" spans="1:22" x14ac:dyDescent="0.35">
      <c r="C107" s="1">
        <v>2</v>
      </c>
      <c r="D107" s="1" t="s">
        <v>5</v>
      </c>
      <c r="F107" s="1" t="s">
        <v>94</v>
      </c>
      <c r="G107" s="1">
        <v>1</v>
      </c>
      <c r="H107" s="1">
        <v>0.15</v>
      </c>
      <c r="I107" s="3">
        <f t="shared" si="5"/>
        <v>0.3</v>
      </c>
      <c r="J107" s="1">
        <f t="shared" si="6"/>
        <v>0</v>
      </c>
      <c r="K107" s="1">
        <f t="shared" si="7"/>
        <v>0</v>
      </c>
      <c r="M107" s="3">
        <f t="shared" si="8"/>
        <v>0</v>
      </c>
      <c r="N107" s="1">
        <f t="shared" si="9"/>
        <v>0</v>
      </c>
      <c r="O107" s="1">
        <v>0</v>
      </c>
      <c r="Q107" s="3">
        <f>IF(F107="ABC", ((C107/G107)*H107), 0)</f>
        <v>0</v>
      </c>
      <c r="R107" s="11">
        <v>0</v>
      </c>
    </row>
    <row r="108" spans="1:22" x14ac:dyDescent="0.35">
      <c r="C108" s="1">
        <v>1</v>
      </c>
      <c r="D108" s="1" t="s">
        <v>15</v>
      </c>
      <c r="F108" s="1" t="s">
        <v>94</v>
      </c>
      <c r="G108" s="1">
        <v>1</v>
      </c>
      <c r="H108" s="1">
        <v>0.15</v>
      </c>
      <c r="I108" s="3">
        <f t="shared" si="5"/>
        <v>0.15</v>
      </c>
      <c r="J108" s="1">
        <f t="shared" si="6"/>
        <v>0</v>
      </c>
      <c r="K108" s="1">
        <f t="shared" si="7"/>
        <v>0</v>
      </c>
      <c r="M108" s="3">
        <f t="shared" si="8"/>
        <v>0</v>
      </c>
      <c r="N108" s="1">
        <f t="shared" si="9"/>
        <v>0</v>
      </c>
      <c r="O108" s="1">
        <v>0</v>
      </c>
      <c r="Q108" s="3">
        <f>IF(F108="ABC", ((C108/G108)*H108), 0)</f>
        <v>0</v>
      </c>
      <c r="R108" s="11">
        <v>0</v>
      </c>
    </row>
    <row r="109" spans="1:22" x14ac:dyDescent="0.35">
      <c r="L109" s="1">
        <f>SUM(I106:K108)</f>
        <v>0.6</v>
      </c>
      <c r="P109" s="1">
        <v>0</v>
      </c>
      <c r="S109" s="1">
        <v>0</v>
      </c>
      <c r="V109" s="6">
        <v>0.6</v>
      </c>
    </row>
    <row r="110" spans="1:22" s="2" customFormat="1" x14ac:dyDescent="0.35">
      <c r="A110" s="2" t="s">
        <v>56</v>
      </c>
      <c r="I110" s="4"/>
      <c r="M110" s="4"/>
      <c r="Q110" s="4"/>
      <c r="R110" s="12"/>
      <c r="V110" s="7"/>
    </row>
    <row r="111" spans="1:22" x14ac:dyDescent="0.35">
      <c r="A111" s="1" t="s">
        <v>43</v>
      </c>
      <c r="E111" s="1" t="s">
        <v>57</v>
      </c>
    </row>
    <row r="112" spans="1:22" x14ac:dyDescent="0.35">
      <c r="C112" s="1">
        <v>5</v>
      </c>
      <c r="D112" s="1" t="s">
        <v>14</v>
      </c>
      <c r="F112" s="1" t="s">
        <v>92</v>
      </c>
      <c r="G112" s="1">
        <v>3</v>
      </c>
      <c r="H112" s="1">
        <v>0.5</v>
      </c>
      <c r="I112" s="3">
        <f t="shared" si="5"/>
        <v>0</v>
      </c>
      <c r="J112" s="1">
        <f t="shared" si="6"/>
        <v>0</v>
      </c>
      <c r="K112" s="1">
        <f t="shared" si="7"/>
        <v>0.83333333333333337</v>
      </c>
      <c r="M112" s="3">
        <f t="shared" si="8"/>
        <v>0</v>
      </c>
      <c r="N112" s="1">
        <f t="shared" si="9"/>
        <v>0.83333333333333337</v>
      </c>
      <c r="O112" s="1">
        <v>0</v>
      </c>
      <c r="Q112" s="3">
        <f>IF(F112="ABC", ((C112/G112)*H112), 0)</f>
        <v>0.83333333333333337</v>
      </c>
      <c r="R112" s="11">
        <v>0</v>
      </c>
    </row>
    <row r="113" spans="1:22" x14ac:dyDescent="0.35">
      <c r="C113" s="1">
        <v>21</v>
      </c>
      <c r="D113" s="1" t="s">
        <v>5</v>
      </c>
      <c r="F113" s="1" t="s">
        <v>92</v>
      </c>
      <c r="G113" s="1">
        <v>3</v>
      </c>
      <c r="H113" s="1">
        <v>0.5</v>
      </c>
      <c r="I113" s="3">
        <f t="shared" si="5"/>
        <v>0</v>
      </c>
      <c r="J113" s="1">
        <f t="shared" si="6"/>
        <v>0</v>
      </c>
      <c r="K113" s="1">
        <f t="shared" si="7"/>
        <v>3.5</v>
      </c>
      <c r="M113" s="3">
        <f t="shared" si="8"/>
        <v>0</v>
      </c>
      <c r="N113" s="1">
        <f t="shared" si="9"/>
        <v>3.5</v>
      </c>
      <c r="O113" s="1">
        <v>0</v>
      </c>
      <c r="Q113" s="3">
        <f>IF(F113="ABC", ((C113/G113)*H113), 0)</f>
        <v>3.5</v>
      </c>
      <c r="R113" s="11">
        <v>0</v>
      </c>
    </row>
    <row r="114" spans="1:22" x14ac:dyDescent="0.35">
      <c r="C114" s="1">
        <v>2</v>
      </c>
      <c r="D114" s="1" t="s">
        <v>15</v>
      </c>
      <c r="F114" s="1" t="s">
        <v>92</v>
      </c>
      <c r="G114" s="1">
        <v>3</v>
      </c>
      <c r="H114" s="1">
        <v>0.5</v>
      </c>
      <c r="I114" s="3">
        <f t="shared" si="5"/>
        <v>0</v>
      </c>
      <c r="J114" s="1">
        <f t="shared" si="6"/>
        <v>0</v>
      </c>
      <c r="K114" s="1">
        <f t="shared" si="7"/>
        <v>0.33333333333333331</v>
      </c>
      <c r="M114" s="3">
        <f t="shared" si="8"/>
        <v>0</v>
      </c>
      <c r="N114" s="1">
        <f t="shared" si="9"/>
        <v>0.33333333333333331</v>
      </c>
      <c r="O114" s="1">
        <v>0</v>
      </c>
      <c r="Q114" s="3">
        <f>IF(F114="ABC", ((C114/G114)*H114), 0)</f>
        <v>0.33333333333333331</v>
      </c>
      <c r="R114" s="11">
        <v>0</v>
      </c>
    </row>
    <row r="115" spans="1:22" x14ac:dyDescent="0.35">
      <c r="L115" s="1">
        <f>SUM(I112:K114)</f>
        <v>4.6666666666666661</v>
      </c>
      <c r="P115" s="1">
        <f>SUM(M112:O114)</f>
        <v>4.6666666666666661</v>
      </c>
      <c r="S115" s="1">
        <f>SUM(Q112:R114)</f>
        <v>4.6666666666666661</v>
      </c>
      <c r="V115" s="6">
        <f>SUM(L115:S115)</f>
        <v>13.999999999999998</v>
      </c>
    </row>
    <row r="116" spans="1:22" s="2" customFormat="1" x14ac:dyDescent="0.35">
      <c r="A116" s="2" t="s">
        <v>58</v>
      </c>
      <c r="I116" s="4"/>
      <c r="M116" s="4"/>
      <c r="Q116" s="4"/>
      <c r="R116" s="12"/>
      <c r="V116" s="7"/>
    </row>
    <row r="117" spans="1:22" ht="31" x14ac:dyDescent="0.35">
      <c r="A117" s="1" t="s">
        <v>59</v>
      </c>
      <c r="E117" s="1" t="s">
        <v>60</v>
      </c>
    </row>
    <row r="118" spans="1:22" x14ac:dyDescent="0.35">
      <c r="C118" s="1">
        <v>4</v>
      </c>
      <c r="D118" s="1" t="s">
        <v>14</v>
      </c>
      <c r="F118" s="1" t="s">
        <v>92</v>
      </c>
      <c r="G118" s="1">
        <v>3</v>
      </c>
      <c r="H118" s="1">
        <v>0.45</v>
      </c>
      <c r="I118" s="3">
        <f t="shared" si="5"/>
        <v>0</v>
      </c>
      <c r="J118" s="1">
        <f t="shared" si="6"/>
        <v>0</v>
      </c>
      <c r="K118" s="1">
        <f t="shared" si="7"/>
        <v>0.6</v>
      </c>
      <c r="M118" s="3">
        <f t="shared" si="8"/>
        <v>0</v>
      </c>
      <c r="N118" s="1">
        <f t="shared" si="9"/>
        <v>0.6</v>
      </c>
      <c r="O118" s="1">
        <v>0</v>
      </c>
      <c r="Q118" s="3">
        <f>IF(F118="ABC", ((C118/G118)*H118), 0)</f>
        <v>0.6</v>
      </c>
      <c r="R118" s="11">
        <v>0</v>
      </c>
    </row>
    <row r="119" spans="1:22" x14ac:dyDescent="0.35">
      <c r="C119" s="1">
        <v>1</v>
      </c>
      <c r="D119" s="1" t="s">
        <v>4</v>
      </c>
      <c r="F119" s="1" t="s">
        <v>92</v>
      </c>
      <c r="G119" s="1">
        <v>3</v>
      </c>
      <c r="H119" s="1">
        <v>0.45</v>
      </c>
      <c r="I119" s="3">
        <f t="shared" si="5"/>
        <v>0</v>
      </c>
      <c r="J119" s="1">
        <f t="shared" si="6"/>
        <v>0</v>
      </c>
      <c r="K119" s="1">
        <f t="shared" si="7"/>
        <v>0.15</v>
      </c>
      <c r="M119" s="3">
        <f t="shared" si="8"/>
        <v>0</v>
      </c>
      <c r="N119" s="1">
        <f t="shared" si="9"/>
        <v>0.15</v>
      </c>
      <c r="O119" s="1">
        <v>0</v>
      </c>
      <c r="Q119" s="3">
        <f>IF(F119="ABC", ((C119/G119)*H119), 0)</f>
        <v>0.15</v>
      </c>
      <c r="R119" s="11">
        <v>0</v>
      </c>
    </row>
    <row r="120" spans="1:22" x14ac:dyDescent="0.35">
      <c r="C120" s="1">
        <v>2</v>
      </c>
      <c r="D120" s="1" t="s">
        <v>15</v>
      </c>
      <c r="F120" s="1" t="s">
        <v>92</v>
      </c>
      <c r="G120" s="1">
        <v>3</v>
      </c>
      <c r="H120" s="1">
        <v>0.45</v>
      </c>
      <c r="I120" s="3">
        <f t="shared" si="5"/>
        <v>0</v>
      </c>
      <c r="J120" s="1">
        <f t="shared" si="6"/>
        <v>0</v>
      </c>
      <c r="K120" s="1">
        <f t="shared" si="7"/>
        <v>0.3</v>
      </c>
      <c r="M120" s="3">
        <f t="shared" si="8"/>
        <v>0</v>
      </c>
      <c r="N120" s="1">
        <f t="shared" si="9"/>
        <v>0.3</v>
      </c>
      <c r="O120" s="1">
        <v>0</v>
      </c>
      <c r="Q120" s="3">
        <f>IF(F120="ABC", ((C120/G120)*H120), 0)</f>
        <v>0.3</v>
      </c>
      <c r="R120" s="11">
        <v>0</v>
      </c>
    </row>
    <row r="121" spans="1:22" x14ac:dyDescent="0.35">
      <c r="L121" s="1">
        <f>SUM(I118:K120)</f>
        <v>1.05</v>
      </c>
      <c r="P121" s="1">
        <f>SUM(M118:O120)</f>
        <v>1.05</v>
      </c>
      <c r="S121" s="1">
        <f>SUM(Q118:R120)</f>
        <v>1.05</v>
      </c>
      <c r="V121" s="6">
        <f>SUM(L121:T121)</f>
        <v>3.1500000000000004</v>
      </c>
    </row>
    <row r="122" spans="1:22" s="2" customFormat="1" x14ac:dyDescent="0.35">
      <c r="A122" s="2" t="s">
        <v>61</v>
      </c>
      <c r="I122" s="4"/>
      <c r="M122" s="4"/>
      <c r="Q122" s="4"/>
      <c r="R122" s="12"/>
      <c r="V122" s="7"/>
    </row>
    <row r="123" spans="1:22" x14ac:dyDescent="0.35">
      <c r="A123" s="1" t="s">
        <v>62</v>
      </c>
      <c r="E123" s="1" t="s">
        <v>63</v>
      </c>
    </row>
    <row r="124" spans="1:22" x14ac:dyDescent="0.35">
      <c r="C124" s="1">
        <v>1</v>
      </c>
      <c r="D124" s="1" t="s">
        <v>14</v>
      </c>
      <c r="F124" s="1" t="s">
        <v>94</v>
      </c>
      <c r="G124" s="1">
        <v>1</v>
      </c>
      <c r="H124" s="1">
        <v>0.15</v>
      </c>
      <c r="I124" s="3">
        <f t="shared" si="5"/>
        <v>0.15</v>
      </c>
      <c r="J124" s="1">
        <f t="shared" si="6"/>
        <v>0</v>
      </c>
      <c r="K124" s="1">
        <f t="shared" si="7"/>
        <v>0</v>
      </c>
      <c r="M124" s="3">
        <f t="shared" si="8"/>
        <v>0</v>
      </c>
      <c r="N124" s="1">
        <f t="shared" si="9"/>
        <v>0</v>
      </c>
      <c r="O124" s="1">
        <v>0</v>
      </c>
      <c r="Q124" s="3">
        <f>IF(F124="ABC", ((C124/G124)*H124), 0)</f>
        <v>0</v>
      </c>
      <c r="R124" s="11">
        <v>0</v>
      </c>
    </row>
    <row r="125" spans="1:22" x14ac:dyDescent="0.35">
      <c r="C125" s="1">
        <v>2</v>
      </c>
      <c r="D125" s="1" t="s">
        <v>5</v>
      </c>
      <c r="F125" s="1" t="s">
        <v>94</v>
      </c>
      <c r="G125" s="1">
        <v>1</v>
      </c>
      <c r="H125" s="1">
        <v>0.15</v>
      </c>
      <c r="I125" s="3">
        <f t="shared" si="5"/>
        <v>0.3</v>
      </c>
      <c r="J125" s="1">
        <f t="shared" si="6"/>
        <v>0</v>
      </c>
      <c r="K125" s="1">
        <f t="shared" si="7"/>
        <v>0</v>
      </c>
      <c r="M125" s="3">
        <f t="shared" si="8"/>
        <v>0</v>
      </c>
      <c r="N125" s="1">
        <f t="shared" si="9"/>
        <v>0</v>
      </c>
      <c r="O125" s="1">
        <v>0</v>
      </c>
      <c r="Q125" s="3">
        <f>IF(F125="ABC", ((C125/G125)*H125), 0)</f>
        <v>0</v>
      </c>
      <c r="R125" s="11">
        <v>0</v>
      </c>
    </row>
    <row r="126" spans="1:22" x14ac:dyDescent="0.35">
      <c r="C126" s="1">
        <v>1</v>
      </c>
      <c r="D126" s="1" t="s">
        <v>15</v>
      </c>
      <c r="F126" s="1" t="s">
        <v>94</v>
      </c>
      <c r="G126" s="1">
        <v>1</v>
      </c>
      <c r="H126" s="1">
        <v>0.15</v>
      </c>
      <c r="I126" s="3">
        <f t="shared" si="5"/>
        <v>0.15</v>
      </c>
      <c r="J126" s="1">
        <f t="shared" si="6"/>
        <v>0</v>
      </c>
      <c r="K126" s="1">
        <f t="shared" si="7"/>
        <v>0</v>
      </c>
      <c r="M126" s="3">
        <f t="shared" si="8"/>
        <v>0</v>
      </c>
      <c r="N126" s="1">
        <f t="shared" si="9"/>
        <v>0</v>
      </c>
      <c r="O126" s="1">
        <v>0</v>
      </c>
      <c r="Q126" s="3">
        <f>IF(F126="ABC", ((C126/G126)*H126), 0)</f>
        <v>0</v>
      </c>
      <c r="R126" s="11">
        <v>0</v>
      </c>
    </row>
    <row r="127" spans="1:22" ht="46.5" x14ac:dyDescent="0.35">
      <c r="A127" s="1" t="s">
        <v>64</v>
      </c>
      <c r="E127" s="1" t="s">
        <v>65</v>
      </c>
    </row>
    <row r="128" spans="1:22" x14ac:dyDescent="0.35">
      <c r="C128" s="1">
        <v>1</v>
      </c>
      <c r="D128" s="1" t="s">
        <v>14</v>
      </c>
      <c r="F128" s="1" t="s">
        <v>94</v>
      </c>
      <c r="G128" s="1">
        <v>1</v>
      </c>
      <c r="H128" s="1">
        <v>0.25</v>
      </c>
      <c r="I128" s="3">
        <f t="shared" si="5"/>
        <v>0.25</v>
      </c>
      <c r="J128" s="1">
        <f t="shared" si="6"/>
        <v>0</v>
      </c>
      <c r="K128" s="1">
        <f t="shared" si="7"/>
        <v>0</v>
      </c>
      <c r="M128" s="3">
        <f t="shared" si="8"/>
        <v>0</v>
      </c>
      <c r="N128" s="1">
        <f t="shared" si="9"/>
        <v>0</v>
      </c>
      <c r="O128" s="1">
        <v>0</v>
      </c>
      <c r="Q128" s="3">
        <f>IF(F128="ABC", ((C128/G128)*H128), 0)</f>
        <v>0</v>
      </c>
      <c r="R128" s="11">
        <v>0</v>
      </c>
    </row>
    <row r="129" spans="1:22" x14ac:dyDescent="0.35">
      <c r="C129" s="1">
        <v>6</v>
      </c>
      <c r="D129" s="1" t="s">
        <v>5</v>
      </c>
      <c r="F129" s="1" t="s">
        <v>94</v>
      </c>
      <c r="G129" s="1">
        <v>1</v>
      </c>
      <c r="H129" s="1">
        <v>0.25</v>
      </c>
      <c r="I129" s="3">
        <f t="shared" si="5"/>
        <v>1.5</v>
      </c>
      <c r="J129" s="1">
        <f t="shared" si="6"/>
        <v>0</v>
      </c>
      <c r="K129" s="1">
        <f t="shared" si="7"/>
        <v>0</v>
      </c>
      <c r="M129" s="3">
        <f t="shared" si="8"/>
        <v>0</v>
      </c>
      <c r="N129" s="1">
        <f t="shared" si="9"/>
        <v>0</v>
      </c>
      <c r="O129" s="1">
        <v>0</v>
      </c>
      <c r="Q129" s="3">
        <f>IF(F129="ABC", ((C129/G129)*H129), 0)</f>
        <v>0</v>
      </c>
      <c r="R129" s="11">
        <v>0</v>
      </c>
    </row>
    <row r="130" spans="1:22" x14ac:dyDescent="0.35">
      <c r="C130" s="1">
        <v>4</v>
      </c>
      <c r="D130" s="1" t="s">
        <v>15</v>
      </c>
      <c r="F130" s="1" t="s">
        <v>94</v>
      </c>
      <c r="G130" s="1">
        <v>1</v>
      </c>
      <c r="H130" s="1">
        <v>0.25</v>
      </c>
      <c r="I130" s="3">
        <f t="shared" si="5"/>
        <v>1</v>
      </c>
      <c r="J130" s="1">
        <f t="shared" si="6"/>
        <v>0</v>
      </c>
      <c r="K130" s="1">
        <f t="shared" si="7"/>
        <v>0</v>
      </c>
      <c r="M130" s="3">
        <f t="shared" si="8"/>
        <v>0</v>
      </c>
      <c r="N130" s="1">
        <f t="shared" si="9"/>
        <v>0</v>
      </c>
      <c r="O130" s="1">
        <v>0</v>
      </c>
      <c r="Q130" s="3">
        <f>IF(F130="ABC", ((C130/G130)*H130), 0)</f>
        <v>0</v>
      </c>
      <c r="R130" s="11">
        <v>0</v>
      </c>
    </row>
    <row r="131" spans="1:22" x14ac:dyDescent="0.35">
      <c r="L131" s="1">
        <f>SUM(I124:K130)</f>
        <v>3.35</v>
      </c>
      <c r="P131" s="1">
        <f>SUM(M124:O130)</f>
        <v>0</v>
      </c>
      <c r="S131" s="1">
        <v>0</v>
      </c>
      <c r="V131" s="6">
        <v>3.35</v>
      </c>
    </row>
    <row r="132" spans="1:22" s="2" customFormat="1" x14ac:dyDescent="0.35">
      <c r="A132" s="2" t="s">
        <v>66</v>
      </c>
      <c r="I132" s="4"/>
      <c r="M132" s="4"/>
      <c r="Q132" s="4"/>
      <c r="R132" s="12"/>
      <c r="V132" s="7"/>
    </row>
    <row r="133" spans="1:22" ht="31" x14ac:dyDescent="0.35">
      <c r="A133" s="1" t="s">
        <v>27</v>
      </c>
      <c r="E133" s="1" t="s">
        <v>47</v>
      </c>
    </row>
    <row r="134" spans="1:22" x14ac:dyDescent="0.35">
      <c r="C134" s="1">
        <v>5</v>
      </c>
      <c r="D134" s="1" t="s">
        <v>14</v>
      </c>
      <c r="F134" s="1" t="s">
        <v>94</v>
      </c>
      <c r="G134" s="1">
        <v>1</v>
      </c>
      <c r="H134" s="1">
        <v>0.25</v>
      </c>
      <c r="I134" s="3">
        <f t="shared" si="5"/>
        <v>1.25</v>
      </c>
      <c r="J134" s="1">
        <f t="shared" si="6"/>
        <v>0</v>
      </c>
      <c r="K134" s="1">
        <f t="shared" si="7"/>
        <v>0</v>
      </c>
      <c r="M134" s="3">
        <f t="shared" si="8"/>
        <v>0</v>
      </c>
      <c r="N134" s="1">
        <f t="shared" si="9"/>
        <v>0</v>
      </c>
      <c r="O134" s="1">
        <v>0</v>
      </c>
      <c r="Q134" s="3">
        <f>IF(F134="ABC", ((C134/G134)*H134), 0)</f>
        <v>0</v>
      </c>
      <c r="R134" s="11">
        <v>0</v>
      </c>
    </row>
    <row r="135" spans="1:22" x14ac:dyDescent="0.35">
      <c r="C135" s="1">
        <v>2</v>
      </c>
      <c r="D135" s="1" t="s">
        <v>5</v>
      </c>
      <c r="F135" s="1" t="s">
        <v>94</v>
      </c>
      <c r="G135" s="1">
        <v>1</v>
      </c>
      <c r="H135" s="1">
        <v>0.25</v>
      </c>
      <c r="I135" s="3">
        <f t="shared" si="5"/>
        <v>0.5</v>
      </c>
      <c r="J135" s="1">
        <f t="shared" si="6"/>
        <v>0</v>
      </c>
      <c r="K135" s="1">
        <f t="shared" si="7"/>
        <v>0</v>
      </c>
      <c r="M135" s="3">
        <f t="shared" si="8"/>
        <v>0</v>
      </c>
      <c r="N135" s="1">
        <f t="shared" si="9"/>
        <v>0</v>
      </c>
      <c r="O135" s="1">
        <v>0</v>
      </c>
      <c r="Q135" s="3">
        <f>IF(F135="ABC", ((C135/G135)*H135), 0)</f>
        <v>0</v>
      </c>
      <c r="R135" s="11">
        <v>0</v>
      </c>
    </row>
    <row r="136" spans="1:22" x14ac:dyDescent="0.35">
      <c r="C136" s="1">
        <v>2</v>
      </c>
      <c r="D136" s="1" t="s">
        <v>4</v>
      </c>
      <c r="F136" s="1" t="s">
        <v>94</v>
      </c>
      <c r="G136" s="1">
        <v>1</v>
      </c>
      <c r="H136" s="1">
        <v>0.25</v>
      </c>
      <c r="I136" s="3">
        <f t="shared" si="5"/>
        <v>0.5</v>
      </c>
      <c r="J136" s="1">
        <f t="shared" si="6"/>
        <v>0</v>
      </c>
      <c r="K136" s="1">
        <f t="shared" si="7"/>
        <v>0</v>
      </c>
      <c r="M136" s="3">
        <f t="shared" si="8"/>
        <v>0</v>
      </c>
      <c r="N136" s="1">
        <f t="shared" si="9"/>
        <v>0</v>
      </c>
      <c r="O136" s="1">
        <v>0</v>
      </c>
      <c r="Q136" s="3">
        <f>IF(F136="ABC", ((C136/G136)*H136), 0)</f>
        <v>0</v>
      </c>
      <c r="R136" s="11">
        <v>0</v>
      </c>
    </row>
    <row r="137" spans="1:22" ht="31" x14ac:dyDescent="0.35">
      <c r="A137" s="1" t="s">
        <v>67</v>
      </c>
      <c r="E137" s="1" t="s">
        <v>68</v>
      </c>
    </row>
    <row r="138" spans="1:22" x14ac:dyDescent="0.35">
      <c r="C138" s="1">
        <v>1</v>
      </c>
      <c r="D138" s="1" t="s">
        <v>5</v>
      </c>
      <c r="F138" s="1" t="s">
        <v>94</v>
      </c>
      <c r="G138" s="1">
        <v>1</v>
      </c>
      <c r="H138" s="1">
        <v>0.25</v>
      </c>
      <c r="I138" s="3">
        <f t="shared" si="5"/>
        <v>0.25</v>
      </c>
      <c r="J138" s="1">
        <f t="shared" si="6"/>
        <v>0</v>
      </c>
      <c r="K138" s="1">
        <f t="shared" si="7"/>
        <v>0</v>
      </c>
      <c r="M138" s="3">
        <f t="shared" si="8"/>
        <v>0</v>
      </c>
      <c r="N138" s="1">
        <f t="shared" si="9"/>
        <v>0</v>
      </c>
      <c r="O138" s="1">
        <v>0</v>
      </c>
      <c r="Q138" s="3">
        <f>IF(F138="ABC", ((C138/G138)*H138), 0)</f>
        <v>0</v>
      </c>
      <c r="R138" s="11">
        <v>0</v>
      </c>
    </row>
    <row r="139" spans="1:22" x14ac:dyDescent="0.35">
      <c r="C139" s="1">
        <v>2</v>
      </c>
      <c r="D139" s="1" t="s">
        <v>15</v>
      </c>
      <c r="F139" s="1" t="s">
        <v>94</v>
      </c>
      <c r="G139" s="1">
        <v>1</v>
      </c>
      <c r="H139" s="1">
        <v>0.25</v>
      </c>
      <c r="I139" s="3">
        <f t="shared" si="5"/>
        <v>0.5</v>
      </c>
      <c r="J139" s="1">
        <f t="shared" si="6"/>
        <v>0</v>
      </c>
      <c r="K139" s="1">
        <f t="shared" si="7"/>
        <v>0</v>
      </c>
      <c r="M139" s="3">
        <f t="shared" si="8"/>
        <v>0</v>
      </c>
      <c r="N139" s="1">
        <f t="shared" si="9"/>
        <v>0</v>
      </c>
      <c r="O139" s="1">
        <v>0</v>
      </c>
      <c r="Q139" s="3">
        <f>IF(F139="ABC", ((C139/G139)*H139), 0)</f>
        <v>0</v>
      </c>
      <c r="R139" s="11">
        <v>0</v>
      </c>
    </row>
    <row r="140" spans="1:22" x14ac:dyDescent="0.35">
      <c r="L140" s="1">
        <f>SUM(I134:K139)</f>
        <v>3</v>
      </c>
      <c r="P140" s="1">
        <f>SUM(M134:O139)</f>
        <v>0</v>
      </c>
      <c r="S140" s="1">
        <v>0</v>
      </c>
      <c r="V140" s="6">
        <v>3</v>
      </c>
    </row>
    <row r="141" spans="1:22" s="2" customFormat="1" x14ac:dyDescent="0.35">
      <c r="A141" s="2" t="s">
        <v>69</v>
      </c>
      <c r="I141" s="4"/>
      <c r="M141" s="4"/>
      <c r="Q141" s="4"/>
      <c r="R141" s="12"/>
      <c r="V141" s="7"/>
    </row>
    <row r="142" spans="1:22" ht="46.5" x14ac:dyDescent="0.35">
      <c r="A142" s="1" t="s">
        <v>70</v>
      </c>
      <c r="E142" s="1" t="s">
        <v>65</v>
      </c>
    </row>
    <row r="143" spans="1:22" x14ac:dyDescent="0.35">
      <c r="C143" s="1">
        <v>2</v>
      </c>
      <c r="D143" s="1" t="s">
        <v>14</v>
      </c>
      <c r="F143" s="1" t="s">
        <v>94</v>
      </c>
      <c r="G143" s="1">
        <v>1</v>
      </c>
      <c r="H143" s="1">
        <v>0.25</v>
      </c>
      <c r="I143" s="3">
        <f t="shared" ref="I143:I186" si="11">IF(F143="A", ((C143/G143)*H143), 0)</f>
        <v>0.5</v>
      </c>
      <c r="J143" s="1">
        <f t="shared" ref="J143:J186" si="12">IF(F143="AB", ((C143/G143)*H143), 0)</f>
        <v>0</v>
      </c>
      <c r="K143" s="1">
        <f t="shared" ref="K143:K186" si="13">IF(F143="ABC", ((C143/G143)*H143), 0)</f>
        <v>0</v>
      </c>
      <c r="M143" s="3">
        <f t="shared" ref="M143:M186" si="14">IF(F143="AB", ((C143/G143)*H143), 0)</f>
        <v>0</v>
      </c>
      <c r="N143" s="1">
        <f t="shared" ref="N143:N186" si="15">IF(F143="ABC", ((C143/G143)*H143), 0)</f>
        <v>0</v>
      </c>
      <c r="O143" s="1">
        <v>0</v>
      </c>
      <c r="Q143" s="3">
        <f>IF(F143="ABC", ((C143/G143)*H143), 0)</f>
        <v>0</v>
      </c>
      <c r="R143" s="11">
        <v>0</v>
      </c>
    </row>
    <row r="144" spans="1:22" x14ac:dyDescent="0.35">
      <c r="C144" s="1">
        <v>3</v>
      </c>
      <c r="D144" s="1" t="s">
        <v>5</v>
      </c>
      <c r="F144" s="1" t="s">
        <v>94</v>
      </c>
      <c r="G144" s="1">
        <v>1</v>
      </c>
      <c r="H144" s="1">
        <v>0.25</v>
      </c>
      <c r="I144" s="3">
        <f t="shared" si="11"/>
        <v>0.75</v>
      </c>
      <c r="J144" s="1">
        <f t="shared" si="12"/>
        <v>0</v>
      </c>
      <c r="K144" s="1">
        <f t="shared" si="13"/>
        <v>0</v>
      </c>
      <c r="M144" s="3">
        <f t="shared" si="14"/>
        <v>0</v>
      </c>
      <c r="N144" s="1">
        <f t="shared" si="15"/>
        <v>0</v>
      </c>
      <c r="O144" s="1">
        <v>0</v>
      </c>
      <c r="Q144" s="3">
        <f>IF(F144="ABC", ((C144/G144)*H144), 0)</f>
        <v>0</v>
      </c>
      <c r="R144" s="11">
        <v>0</v>
      </c>
    </row>
    <row r="145" spans="1:22" x14ac:dyDescent="0.35">
      <c r="C145" s="1">
        <v>1</v>
      </c>
      <c r="D145" s="1" t="s">
        <v>15</v>
      </c>
      <c r="F145" s="1" t="s">
        <v>94</v>
      </c>
      <c r="G145" s="1">
        <v>1</v>
      </c>
      <c r="H145" s="1">
        <v>0.25</v>
      </c>
      <c r="I145" s="3">
        <f t="shared" si="11"/>
        <v>0.25</v>
      </c>
      <c r="J145" s="1">
        <f t="shared" si="12"/>
        <v>0</v>
      </c>
      <c r="K145" s="1">
        <f t="shared" si="13"/>
        <v>0</v>
      </c>
      <c r="M145" s="3">
        <f t="shared" si="14"/>
        <v>0</v>
      </c>
      <c r="N145" s="1">
        <f t="shared" si="15"/>
        <v>0</v>
      </c>
      <c r="O145" s="1">
        <v>0</v>
      </c>
      <c r="Q145" s="3">
        <f>IF(F145="ABC", ((C145/G145)*H145), 0)</f>
        <v>0</v>
      </c>
      <c r="R145" s="11">
        <v>0</v>
      </c>
    </row>
    <row r="146" spans="1:22" x14ac:dyDescent="0.35">
      <c r="L146" s="1">
        <f>SUM(I143:K145)</f>
        <v>1.5</v>
      </c>
      <c r="P146" s="1">
        <v>0</v>
      </c>
      <c r="S146" s="1">
        <v>0</v>
      </c>
      <c r="V146" s="6">
        <v>1.5</v>
      </c>
    </row>
    <row r="147" spans="1:22" s="2" customFormat="1" x14ac:dyDescent="0.35">
      <c r="A147" s="2" t="s">
        <v>71</v>
      </c>
      <c r="I147" s="4"/>
      <c r="M147" s="4"/>
      <c r="Q147" s="4"/>
      <c r="R147" s="12"/>
      <c r="V147" s="7"/>
    </row>
    <row r="148" spans="1:22" ht="31" x14ac:dyDescent="0.35">
      <c r="A148" s="1" t="s">
        <v>37</v>
      </c>
      <c r="E148" s="1" t="s">
        <v>47</v>
      </c>
    </row>
    <row r="149" spans="1:22" x14ac:dyDescent="0.35">
      <c r="C149" s="1">
        <v>1</v>
      </c>
      <c r="D149" s="1" t="s">
        <v>14</v>
      </c>
      <c r="F149" s="1" t="s">
        <v>94</v>
      </c>
      <c r="G149" s="1">
        <v>1</v>
      </c>
      <c r="H149" s="1">
        <v>0.25</v>
      </c>
      <c r="I149" s="3">
        <f t="shared" si="11"/>
        <v>0.25</v>
      </c>
      <c r="J149" s="1">
        <f t="shared" si="12"/>
        <v>0</v>
      </c>
      <c r="K149" s="1">
        <f t="shared" si="13"/>
        <v>0</v>
      </c>
      <c r="M149" s="3">
        <f t="shared" si="14"/>
        <v>0</v>
      </c>
      <c r="N149" s="1">
        <f t="shared" si="15"/>
        <v>0</v>
      </c>
      <c r="O149" s="1">
        <v>0</v>
      </c>
      <c r="Q149" s="3">
        <f>IF(F149="ABC", ((C149/G149)*H149), 0)</f>
        <v>0</v>
      </c>
      <c r="R149" s="11">
        <v>0</v>
      </c>
    </row>
    <row r="150" spans="1:22" x14ac:dyDescent="0.35">
      <c r="C150" s="1">
        <v>4</v>
      </c>
      <c r="D150" s="1" t="s">
        <v>5</v>
      </c>
      <c r="F150" s="1" t="s">
        <v>94</v>
      </c>
      <c r="G150" s="1">
        <v>1</v>
      </c>
      <c r="H150" s="1">
        <v>0.25</v>
      </c>
      <c r="I150" s="3">
        <f t="shared" si="11"/>
        <v>1</v>
      </c>
      <c r="J150" s="1">
        <f t="shared" si="12"/>
        <v>0</v>
      </c>
      <c r="K150" s="1">
        <f t="shared" si="13"/>
        <v>0</v>
      </c>
      <c r="M150" s="3">
        <f t="shared" si="14"/>
        <v>0</v>
      </c>
      <c r="N150" s="1">
        <f t="shared" si="15"/>
        <v>0</v>
      </c>
      <c r="O150" s="1">
        <v>0</v>
      </c>
      <c r="Q150" s="3">
        <f>IF(F150="ABC", ((C150/G150)*H150), 0)</f>
        <v>0</v>
      </c>
      <c r="R150" s="11">
        <v>0</v>
      </c>
    </row>
    <row r="151" spans="1:22" x14ac:dyDescent="0.35">
      <c r="C151" s="1">
        <v>1</v>
      </c>
      <c r="D151" s="1" t="s">
        <v>6</v>
      </c>
      <c r="F151" s="1" t="s">
        <v>94</v>
      </c>
      <c r="G151" s="1">
        <v>1</v>
      </c>
      <c r="H151" s="1">
        <v>0.25</v>
      </c>
      <c r="I151" s="3">
        <f t="shared" si="11"/>
        <v>0.25</v>
      </c>
      <c r="J151" s="1">
        <f t="shared" si="12"/>
        <v>0</v>
      </c>
      <c r="K151" s="1">
        <f t="shared" si="13"/>
        <v>0</v>
      </c>
      <c r="M151" s="3">
        <f t="shared" si="14"/>
        <v>0</v>
      </c>
      <c r="N151" s="1">
        <f t="shared" si="15"/>
        <v>0</v>
      </c>
      <c r="O151" s="1">
        <v>0</v>
      </c>
      <c r="Q151" s="3">
        <f>IF(F151="ABC", ((C151/G151)*H151), 0)</f>
        <v>0</v>
      </c>
      <c r="R151" s="11">
        <v>0</v>
      </c>
    </row>
    <row r="152" spans="1:22" x14ac:dyDescent="0.35">
      <c r="C152" s="1">
        <v>3</v>
      </c>
      <c r="D152" s="1" t="s">
        <v>15</v>
      </c>
      <c r="F152" s="1" t="s">
        <v>94</v>
      </c>
      <c r="G152" s="1">
        <v>1</v>
      </c>
      <c r="H152" s="1">
        <v>0.25</v>
      </c>
      <c r="I152" s="3">
        <f t="shared" si="11"/>
        <v>0.75</v>
      </c>
      <c r="J152" s="1">
        <f t="shared" si="12"/>
        <v>0</v>
      </c>
      <c r="K152" s="1">
        <f t="shared" si="13"/>
        <v>0</v>
      </c>
      <c r="M152" s="3">
        <f t="shared" si="14"/>
        <v>0</v>
      </c>
      <c r="N152" s="1">
        <f t="shared" si="15"/>
        <v>0</v>
      </c>
      <c r="O152" s="1">
        <v>0</v>
      </c>
      <c r="Q152" s="3">
        <f>IF(F152="ABC", ((C152/G152)*H152), 0)</f>
        <v>0</v>
      </c>
      <c r="R152" s="11">
        <v>0</v>
      </c>
    </row>
    <row r="153" spans="1:22" ht="46.5" x14ac:dyDescent="0.35">
      <c r="A153" s="1" t="s">
        <v>72</v>
      </c>
      <c r="E153" s="1" t="s">
        <v>65</v>
      </c>
    </row>
    <row r="154" spans="1:22" x14ac:dyDescent="0.35">
      <c r="C154" s="1">
        <v>1</v>
      </c>
      <c r="D154" s="1" t="s">
        <v>14</v>
      </c>
      <c r="F154" s="1" t="s">
        <v>94</v>
      </c>
      <c r="G154" s="1">
        <v>1</v>
      </c>
      <c r="H154" s="1">
        <v>0.25</v>
      </c>
      <c r="I154" s="3">
        <f t="shared" si="11"/>
        <v>0.25</v>
      </c>
      <c r="J154" s="1">
        <f t="shared" si="12"/>
        <v>0</v>
      </c>
      <c r="K154" s="1">
        <f t="shared" si="13"/>
        <v>0</v>
      </c>
      <c r="M154" s="3">
        <f t="shared" si="14"/>
        <v>0</v>
      </c>
      <c r="N154" s="1">
        <f t="shared" si="15"/>
        <v>0</v>
      </c>
      <c r="O154" s="1">
        <v>0</v>
      </c>
      <c r="Q154" s="3">
        <f>IF(F154="ABC", ((C154/G154)*H154), 0)</f>
        <v>0</v>
      </c>
      <c r="R154" s="11">
        <v>0</v>
      </c>
    </row>
    <row r="155" spans="1:22" x14ac:dyDescent="0.35">
      <c r="C155" s="1">
        <v>8</v>
      </c>
      <c r="D155" s="1" t="s">
        <v>5</v>
      </c>
      <c r="F155" s="1" t="s">
        <v>94</v>
      </c>
      <c r="G155" s="1">
        <v>1</v>
      </c>
      <c r="H155" s="1">
        <v>0.25</v>
      </c>
      <c r="I155" s="3">
        <f t="shared" si="11"/>
        <v>2</v>
      </c>
      <c r="J155" s="1">
        <f t="shared" si="12"/>
        <v>0</v>
      </c>
      <c r="K155" s="1">
        <f t="shared" si="13"/>
        <v>0</v>
      </c>
      <c r="M155" s="3">
        <f t="shared" si="14"/>
        <v>0</v>
      </c>
      <c r="N155" s="1">
        <f t="shared" si="15"/>
        <v>0</v>
      </c>
      <c r="O155" s="1">
        <v>0</v>
      </c>
      <c r="Q155" s="3">
        <f>IF(F155="ABC", ((C155/G155)*H155), 0)</f>
        <v>0</v>
      </c>
      <c r="R155" s="11">
        <v>0</v>
      </c>
    </row>
    <row r="156" spans="1:22" x14ac:dyDescent="0.35">
      <c r="C156" s="1">
        <v>5</v>
      </c>
      <c r="D156" s="1" t="s">
        <v>15</v>
      </c>
      <c r="F156" s="1" t="s">
        <v>94</v>
      </c>
      <c r="G156" s="1">
        <v>1</v>
      </c>
      <c r="H156" s="1">
        <v>0.25</v>
      </c>
      <c r="I156" s="3">
        <f t="shared" si="11"/>
        <v>1.25</v>
      </c>
      <c r="J156" s="1">
        <f t="shared" si="12"/>
        <v>0</v>
      </c>
      <c r="K156" s="1">
        <f t="shared" si="13"/>
        <v>0</v>
      </c>
      <c r="M156" s="3">
        <f t="shared" si="14"/>
        <v>0</v>
      </c>
      <c r="N156" s="1">
        <f t="shared" si="15"/>
        <v>0</v>
      </c>
      <c r="O156" s="1">
        <v>0</v>
      </c>
      <c r="Q156" s="3">
        <f>IF(F156="ABC", ((C156/G156)*H156), 0)</f>
        <v>0</v>
      </c>
      <c r="R156" s="11">
        <v>0</v>
      </c>
    </row>
    <row r="157" spans="1:22" ht="46.5" x14ac:dyDescent="0.35">
      <c r="A157" s="1" t="s">
        <v>73</v>
      </c>
      <c r="E157" s="1" t="s">
        <v>65</v>
      </c>
    </row>
    <row r="158" spans="1:22" x14ac:dyDescent="0.35">
      <c r="C158" s="1">
        <v>6</v>
      </c>
      <c r="D158" s="1" t="s">
        <v>14</v>
      </c>
      <c r="F158" s="1" t="s">
        <v>94</v>
      </c>
      <c r="G158" s="1">
        <v>1</v>
      </c>
      <c r="H158" s="1">
        <v>0.25</v>
      </c>
      <c r="I158" s="3">
        <f t="shared" si="11"/>
        <v>1.5</v>
      </c>
      <c r="J158" s="1">
        <f t="shared" si="12"/>
        <v>0</v>
      </c>
      <c r="K158" s="1">
        <f t="shared" si="13"/>
        <v>0</v>
      </c>
      <c r="M158" s="3">
        <f t="shared" si="14"/>
        <v>0</v>
      </c>
      <c r="N158" s="1">
        <f t="shared" si="15"/>
        <v>0</v>
      </c>
      <c r="O158" s="1">
        <v>0</v>
      </c>
      <c r="Q158" s="3">
        <f>IF(F158="ABC", ((C158/G158)*H158), 0)</f>
        <v>0</v>
      </c>
      <c r="R158" s="11">
        <v>0</v>
      </c>
    </row>
    <row r="159" spans="1:22" x14ac:dyDescent="0.35">
      <c r="C159" s="1">
        <v>1</v>
      </c>
      <c r="D159" s="1" t="s">
        <v>5</v>
      </c>
      <c r="F159" s="1" t="s">
        <v>94</v>
      </c>
      <c r="G159" s="1">
        <v>1</v>
      </c>
      <c r="H159" s="1">
        <v>0.25</v>
      </c>
      <c r="I159" s="3">
        <f t="shared" si="11"/>
        <v>0.25</v>
      </c>
      <c r="J159" s="1">
        <f t="shared" si="12"/>
        <v>0</v>
      </c>
      <c r="K159" s="1">
        <f t="shared" si="13"/>
        <v>0</v>
      </c>
      <c r="M159" s="3">
        <f t="shared" si="14"/>
        <v>0</v>
      </c>
      <c r="N159" s="1">
        <f t="shared" si="15"/>
        <v>0</v>
      </c>
      <c r="O159" s="1">
        <v>0</v>
      </c>
      <c r="Q159" s="3">
        <f>IF(F159="ABC", ((C159/G159)*H159), 0)</f>
        <v>0</v>
      </c>
      <c r="R159" s="11">
        <v>0</v>
      </c>
    </row>
    <row r="160" spans="1:22" ht="46.5" x14ac:dyDescent="0.35">
      <c r="A160" s="1" t="s">
        <v>74</v>
      </c>
      <c r="E160" s="1" t="s">
        <v>75</v>
      </c>
    </row>
    <row r="161" spans="1:22" x14ac:dyDescent="0.35">
      <c r="C161" s="1">
        <v>1</v>
      </c>
      <c r="D161" s="1" t="s">
        <v>14</v>
      </c>
      <c r="F161" s="1" t="s">
        <v>94</v>
      </c>
      <c r="G161" s="1">
        <v>1</v>
      </c>
      <c r="H161" s="1">
        <v>0.5</v>
      </c>
      <c r="I161" s="3">
        <f t="shared" si="11"/>
        <v>0.5</v>
      </c>
      <c r="J161" s="1">
        <f t="shared" si="12"/>
        <v>0</v>
      </c>
      <c r="K161" s="1">
        <f t="shared" si="13"/>
        <v>0</v>
      </c>
      <c r="M161" s="3">
        <f t="shared" si="14"/>
        <v>0</v>
      </c>
      <c r="N161" s="1">
        <f t="shared" si="15"/>
        <v>0</v>
      </c>
      <c r="O161" s="1">
        <v>0</v>
      </c>
      <c r="Q161" s="3">
        <f>IF(F161="ABC", ((C161/G161)*H161), 0)</f>
        <v>0</v>
      </c>
      <c r="R161" s="11">
        <v>0</v>
      </c>
    </row>
    <row r="162" spans="1:22" x14ac:dyDescent="0.35">
      <c r="C162" s="1">
        <v>2</v>
      </c>
      <c r="D162" s="1" t="s">
        <v>5</v>
      </c>
      <c r="F162" s="1" t="s">
        <v>94</v>
      </c>
      <c r="G162" s="1">
        <v>1</v>
      </c>
      <c r="H162" s="1">
        <v>0.5</v>
      </c>
      <c r="I162" s="3">
        <f t="shared" si="11"/>
        <v>1</v>
      </c>
      <c r="J162" s="1">
        <f t="shared" si="12"/>
        <v>0</v>
      </c>
      <c r="K162" s="1">
        <f t="shared" si="13"/>
        <v>0</v>
      </c>
      <c r="M162" s="3">
        <f t="shared" si="14"/>
        <v>0</v>
      </c>
      <c r="N162" s="1">
        <f t="shared" si="15"/>
        <v>0</v>
      </c>
      <c r="O162" s="1">
        <v>0</v>
      </c>
      <c r="Q162" s="3">
        <f>IF(F162="ABC", ((C162/G162)*H162), 0)</f>
        <v>0</v>
      </c>
      <c r="R162" s="11">
        <v>0</v>
      </c>
    </row>
    <row r="163" spans="1:22" x14ac:dyDescent="0.35">
      <c r="C163" s="1">
        <v>3</v>
      </c>
      <c r="D163" s="1" t="s">
        <v>15</v>
      </c>
      <c r="F163" s="1" t="s">
        <v>94</v>
      </c>
      <c r="G163" s="1">
        <v>1</v>
      </c>
      <c r="H163" s="1">
        <v>0.5</v>
      </c>
      <c r="I163" s="3">
        <v>1.5</v>
      </c>
      <c r="J163" s="1">
        <v>0</v>
      </c>
      <c r="K163" s="1">
        <v>0</v>
      </c>
      <c r="M163" s="3">
        <v>0</v>
      </c>
      <c r="N163" s="1">
        <v>0</v>
      </c>
      <c r="O163" s="1">
        <v>0</v>
      </c>
      <c r="Q163" s="3">
        <v>0</v>
      </c>
      <c r="R163" s="11">
        <v>0</v>
      </c>
    </row>
    <row r="164" spans="1:22" x14ac:dyDescent="0.35">
      <c r="L164" s="1">
        <f>SUM(I149:K163)</f>
        <v>10.5</v>
      </c>
      <c r="P164" s="1">
        <f>SUM(M149:O162)</f>
        <v>0</v>
      </c>
      <c r="S164" s="1">
        <f>SUM(Q148:R162)</f>
        <v>0</v>
      </c>
      <c r="V164" s="6">
        <f>SUM(L164:T164)</f>
        <v>10.5</v>
      </c>
    </row>
    <row r="165" spans="1:22" s="2" customFormat="1" ht="31" x14ac:dyDescent="0.35">
      <c r="A165" s="2" t="s">
        <v>76</v>
      </c>
      <c r="E165" s="2" t="s">
        <v>77</v>
      </c>
      <c r="I165" s="4"/>
      <c r="M165" s="4"/>
      <c r="Q165" s="4"/>
      <c r="R165" s="12"/>
      <c r="V165" s="7"/>
    </row>
    <row r="166" spans="1:22" x14ac:dyDescent="0.35">
      <c r="C166" s="1">
        <v>3</v>
      </c>
      <c r="D166" s="1" t="s">
        <v>5</v>
      </c>
      <c r="F166" s="1" t="s">
        <v>94</v>
      </c>
      <c r="G166" s="1">
        <v>1</v>
      </c>
      <c r="H166" s="1">
        <v>0.25</v>
      </c>
      <c r="I166" s="3">
        <f t="shared" si="11"/>
        <v>0.75</v>
      </c>
      <c r="J166" s="1">
        <f t="shared" si="12"/>
        <v>0</v>
      </c>
      <c r="K166" s="1">
        <f t="shared" si="13"/>
        <v>0</v>
      </c>
      <c r="M166" s="3">
        <f t="shared" si="14"/>
        <v>0</v>
      </c>
      <c r="N166" s="1">
        <f t="shared" si="15"/>
        <v>0</v>
      </c>
      <c r="O166" s="1">
        <v>0</v>
      </c>
      <c r="Q166" s="3">
        <f>IF(F166="ABC", ((C166/G166)*H166), 0)</f>
        <v>0</v>
      </c>
      <c r="R166" s="11">
        <v>0</v>
      </c>
    </row>
    <row r="167" spans="1:22" x14ac:dyDescent="0.35">
      <c r="C167" s="1">
        <v>1</v>
      </c>
      <c r="D167" s="1" t="s">
        <v>15</v>
      </c>
      <c r="F167" s="1" t="s">
        <v>94</v>
      </c>
      <c r="G167" s="1">
        <v>1</v>
      </c>
      <c r="H167" s="1">
        <v>0.25</v>
      </c>
      <c r="I167" s="3">
        <f t="shared" si="11"/>
        <v>0.25</v>
      </c>
      <c r="J167" s="1">
        <f t="shared" si="12"/>
        <v>0</v>
      </c>
      <c r="K167" s="1">
        <f t="shared" si="13"/>
        <v>0</v>
      </c>
      <c r="M167" s="3">
        <f t="shared" si="14"/>
        <v>0</v>
      </c>
      <c r="N167" s="1">
        <f t="shared" si="15"/>
        <v>0</v>
      </c>
      <c r="O167" s="1">
        <v>0</v>
      </c>
      <c r="Q167" s="3">
        <f>IF(F167="ABC", ((C167/G167)*H167), 0)</f>
        <v>0</v>
      </c>
      <c r="R167" s="11">
        <v>0</v>
      </c>
    </row>
    <row r="168" spans="1:22" x14ac:dyDescent="0.35">
      <c r="L168" s="1">
        <v>1</v>
      </c>
      <c r="P168" s="1">
        <v>0</v>
      </c>
      <c r="S168" s="1">
        <v>0</v>
      </c>
      <c r="V168" s="6">
        <v>1</v>
      </c>
    </row>
    <row r="169" spans="1:22" s="2" customFormat="1" x14ac:dyDescent="0.35">
      <c r="A169" s="2" t="s">
        <v>78</v>
      </c>
      <c r="I169" s="4"/>
      <c r="M169" s="4"/>
      <c r="Q169" s="4"/>
      <c r="R169" s="12"/>
      <c r="V169" s="7"/>
    </row>
    <row r="170" spans="1:22" ht="31" x14ac:dyDescent="0.35">
      <c r="A170" s="1" t="s">
        <v>26</v>
      </c>
      <c r="E170" s="1" t="s">
        <v>79</v>
      </c>
    </row>
    <row r="171" spans="1:22" x14ac:dyDescent="0.35">
      <c r="C171" s="1">
        <v>3</v>
      </c>
      <c r="D171" s="1" t="s">
        <v>14</v>
      </c>
      <c r="F171" s="1" t="s">
        <v>94</v>
      </c>
      <c r="G171" s="1">
        <v>1</v>
      </c>
      <c r="H171" s="1">
        <v>0.3</v>
      </c>
      <c r="I171" s="3">
        <f t="shared" si="11"/>
        <v>0.89999999999999991</v>
      </c>
      <c r="J171" s="1">
        <f t="shared" si="12"/>
        <v>0</v>
      </c>
      <c r="K171" s="1">
        <f t="shared" si="13"/>
        <v>0</v>
      </c>
      <c r="M171" s="3">
        <f t="shared" si="14"/>
        <v>0</v>
      </c>
      <c r="N171" s="1">
        <f t="shared" si="15"/>
        <v>0</v>
      </c>
      <c r="O171" s="1">
        <v>0</v>
      </c>
      <c r="Q171" s="3">
        <f>IF(F171="ABC", ((C171/G171)*H171), 0)</f>
        <v>0</v>
      </c>
      <c r="R171" s="11">
        <v>0</v>
      </c>
    </row>
    <row r="172" spans="1:22" x14ac:dyDescent="0.35">
      <c r="C172" s="1">
        <v>3</v>
      </c>
      <c r="D172" s="1" t="s">
        <v>5</v>
      </c>
      <c r="F172" s="1" t="s">
        <v>94</v>
      </c>
      <c r="G172" s="1">
        <v>1</v>
      </c>
      <c r="H172" s="1">
        <v>0.3</v>
      </c>
      <c r="I172" s="3">
        <f t="shared" si="11"/>
        <v>0.89999999999999991</v>
      </c>
      <c r="J172" s="1">
        <f t="shared" si="12"/>
        <v>0</v>
      </c>
      <c r="K172" s="1">
        <f t="shared" si="13"/>
        <v>0</v>
      </c>
      <c r="M172" s="3">
        <f t="shared" si="14"/>
        <v>0</v>
      </c>
      <c r="N172" s="1">
        <f t="shared" si="15"/>
        <v>0</v>
      </c>
      <c r="O172" s="1">
        <v>0</v>
      </c>
      <c r="Q172" s="3">
        <f>IF(F172="ABC", ((C172/G172)*H172), 0)</f>
        <v>0</v>
      </c>
      <c r="R172" s="11">
        <v>0</v>
      </c>
    </row>
    <row r="173" spans="1:22" ht="31" x14ac:dyDescent="0.35">
      <c r="A173" s="1" t="s">
        <v>33</v>
      </c>
      <c r="E173" s="1" t="s">
        <v>80</v>
      </c>
    </row>
    <row r="174" spans="1:22" x14ac:dyDescent="0.35">
      <c r="C174" s="1">
        <v>4</v>
      </c>
      <c r="D174" s="1" t="s">
        <v>14</v>
      </c>
      <c r="F174" s="1" t="s">
        <v>94</v>
      </c>
      <c r="G174" s="1">
        <v>1</v>
      </c>
      <c r="H174" s="1">
        <v>0.15</v>
      </c>
      <c r="I174" s="3">
        <f t="shared" si="11"/>
        <v>0.6</v>
      </c>
      <c r="J174" s="1">
        <f t="shared" si="12"/>
        <v>0</v>
      </c>
      <c r="K174" s="1">
        <f t="shared" si="13"/>
        <v>0</v>
      </c>
      <c r="M174" s="3">
        <f t="shared" si="14"/>
        <v>0</v>
      </c>
      <c r="N174" s="1">
        <f t="shared" si="15"/>
        <v>0</v>
      </c>
      <c r="O174" s="1">
        <v>0</v>
      </c>
      <c r="Q174" s="3">
        <f>IF(F174="ABC", ((C174/G174)*H174), 0)</f>
        <v>0</v>
      </c>
      <c r="R174" s="11">
        <v>0</v>
      </c>
    </row>
    <row r="175" spans="1:22" x14ac:dyDescent="0.35">
      <c r="C175" s="1">
        <v>1</v>
      </c>
      <c r="D175" s="1" t="s">
        <v>50</v>
      </c>
      <c r="F175" s="1" t="s">
        <v>94</v>
      </c>
      <c r="G175" s="1">
        <v>1</v>
      </c>
      <c r="H175" s="1">
        <v>0.15</v>
      </c>
      <c r="I175" s="3">
        <f t="shared" si="11"/>
        <v>0.15</v>
      </c>
      <c r="J175" s="1">
        <f t="shared" si="12"/>
        <v>0</v>
      </c>
      <c r="K175" s="1">
        <f t="shared" si="13"/>
        <v>0</v>
      </c>
      <c r="M175" s="3">
        <f t="shared" si="14"/>
        <v>0</v>
      </c>
      <c r="N175" s="1">
        <f t="shared" si="15"/>
        <v>0</v>
      </c>
      <c r="O175" s="1">
        <v>0</v>
      </c>
      <c r="Q175" s="3">
        <f>IF(F175="ABC", ((C175/G175)*H175), 0)</f>
        <v>0</v>
      </c>
      <c r="R175" s="11">
        <v>0</v>
      </c>
    </row>
    <row r="176" spans="1:22" x14ac:dyDescent="0.35">
      <c r="C176" s="1">
        <v>9</v>
      </c>
      <c r="D176" s="1" t="s">
        <v>5</v>
      </c>
      <c r="F176" s="1" t="s">
        <v>94</v>
      </c>
      <c r="G176" s="1">
        <v>1</v>
      </c>
      <c r="H176" s="1">
        <v>0.15</v>
      </c>
      <c r="I176" s="3">
        <f t="shared" si="11"/>
        <v>1.3499999999999999</v>
      </c>
      <c r="J176" s="1">
        <f t="shared" si="12"/>
        <v>0</v>
      </c>
      <c r="K176" s="1">
        <f t="shared" si="13"/>
        <v>0</v>
      </c>
      <c r="M176" s="3">
        <f t="shared" si="14"/>
        <v>0</v>
      </c>
      <c r="N176" s="1">
        <f t="shared" si="15"/>
        <v>0</v>
      </c>
      <c r="O176" s="1">
        <v>0</v>
      </c>
      <c r="Q176" s="3">
        <f>IF(F176="ABC", ((C176/G176)*H176), 0)</f>
        <v>0</v>
      </c>
      <c r="R176" s="11">
        <v>0</v>
      </c>
    </row>
    <row r="177" spans="1:22" ht="31" x14ac:dyDescent="0.35">
      <c r="A177" s="1" t="s">
        <v>81</v>
      </c>
      <c r="E177" s="1" t="s">
        <v>80</v>
      </c>
    </row>
    <row r="178" spans="1:22" x14ac:dyDescent="0.35">
      <c r="C178" s="1">
        <v>2</v>
      </c>
      <c r="D178" s="1" t="s">
        <v>14</v>
      </c>
      <c r="F178" s="1" t="s">
        <v>94</v>
      </c>
      <c r="G178" s="1">
        <v>1</v>
      </c>
      <c r="H178" s="1">
        <v>0.25</v>
      </c>
      <c r="I178" s="3">
        <f t="shared" si="11"/>
        <v>0.5</v>
      </c>
      <c r="J178" s="1">
        <f t="shared" si="12"/>
        <v>0</v>
      </c>
      <c r="K178" s="1">
        <f t="shared" si="13"/>
        <v>0</v>
      </c>
      <c r="M178" s="3">
        <f t="shared" si="14"/>
        <v>0</v>
      </c>
      <c r="N178" s="1">
        <f t="shared" si="15"/>
        <v>0</v>
      </c>
      <c r="O178" s="1">
        <v>0</v>
      </c>
      <c r="Q178" s="3">
        <f>IF(F178="ABC", ((C178/G178)*H178), 0)</f>
        <v>0</v>
      </c>
      <c r="R178" s="11">
        <v>0</v>
      </c>
    </row>
    <row r="179" spans="1:22" x14ac:dyDescent="0.35">
      <c r="C179" s="1">
        <v>2</v>
      </c>
      <c r="D179" s="1" t="s">
        <v>50</v>
      </c>
      <c r="F179" s="1" t="s">
        <v>94</v>
      </c>
      <c r="G179" s="1">
        <v>1</v>
      </c>
      <c r="H179" s="1">
        <v>0.25</v>
      </c>
      <c r="I179" s="3">
        <f t="shared" si="11"/>
        <v>0.5</v>
      </c>
      <c r="J179" s="1">
        <f t="shared" si="12"/>
        <v>0</v>
      </c>
      <c r="K179" s="1">
        <f t="shared" si="13"/>
        <v>0</v>
      </c>
      <c r="M179" s="3">
        <f t="shared" si="14"/>
        <v>0</v>
      </c>
      <c r="N179" s="1">
        <f t="shared" si="15"/>
        <v>0</v>
      </c>
      <c r="O179" s="1">
        <v>0</v>
      </c>
      <c r="Q179" s="3">
        <f>IF(F179="ABC", ((C179/G179)*H179), 0)</f>
        <v>0</v>
      </c>
      <c r="R179" s="11">
        <v>0</v>
      </c>
    </row>
    <row r="180" spans="1:22" x14ac:dyDescent="0.35">
      <c r="C180" s="1">
        <v>2</v>
      </c>
      <c r="D180" s="1" t="s">
        <v>5</v>
      </c>
      <c r="F180" s="1" t="s">
        <v>94</v>
      </c>
      <c r="G180" s="1">
        <v>1</v>
      </c>
      <c r="H180" s="1">
        <v>0.25</v>
      </c>
      <c r="I180" s="3">
        <f t="shared" si="11"/>
        <v>0.5</v>
      </c>
      <c r="J180" s="1">
        <f t="shared" si="12"/>
        <v>0</v>
      </c>
      <c r="K180" s="1">
        <f t="shared" si="13"/>
        <v>0</v>
      </c>
      <c r="M180" s="3">
        <f t="shared" si="14"/>
        <v>0</v>
      </c>
      <c r="N180" s="1">
        <f t="shared" si="15"/>
        <v>0</v>
      </c>
      <c r="O180" s="1">
        <v>0</v>
      </c>
      <c r="Q180" s="3">
        <f>IF(F180="ABC", ((C180/G180)*H180), 0)</f>
        <v>0</v>
      </c>
      <c r="R180" s="11">
        <v>0</v>
      </c>
    </row>
    <row r="181" spans="1:22" x14ac:dyDescent="0.35">
      <c r="L181" s="1">
        <f>SUM(I171:K180)</f>
        <v>5.3999999999999995</v>
      </c>
      <c r="P181" s="1">
        <f>SUM(M171:O180)</f>
        <v>0</v>
      </c>
      <c r="S181" s="1">
        <f>SUM(Q171:R180)</f>
        <v>0</v>
      </c>
      <c r="V181" s="6">
        <f>SUM(L181:T181)</f>
        <v>5.3999999999999995</v>
      </c>
    </row>
    <row r="182" spans="1:22" s="2" customFormat="1" x14ac:dyDescent="0.35">
      <c r="A182" s="2" t="s">
        <v>82</v>
      </c>
      <c r="I182" s="4"/>
      <c r="M182" s="4"/>
      <c r="Q182" s="4"/>
      <c r="R182" s="12"/>
      <c r="V182" s="7"/>
    </row>
    <row r="183" spans="1:22" ht="31" x14ac:dyDescent="0.35">
      <c r="A183" s="1" t="s">
        <v>83</v>
      </c>
      <c r="E183" s="1" t="s">
        <v>84</v>
      </c>
    </row>
    <row r="184" spans="1:22" x14ac:dyDescent="0.35">
      <c r="C184" s="1">
        <v>3</v>
      </c>
      <c r="D184" s="1" t="s">
        <v>5</v>
      </c>
      <c r="F184" s="1" t="s">
        <v>94</v>
      </c>
      <c r="G184" s="1">
        <v>1</v>
      </c>
      <c r="H184" s="1">
        <v>0.25</v>
      </c>
      <c r="I184" s="3">
        <f t="shared" si="11"/>
        <v>0.75</v>
      </c>
      <c r="J184" s="1">
        <f t="shared" si="12"/>
        <v>0</v>
      </c>
      <c r="K184" s="1">
        <f t="shared" si="13"/>
        <v>0</v>
      </c>
      <c r="M184" s="3">
        <f t="shared" si="14"/>
        <v>0</v>
      </c>
      <c r="N184" s="1">
        <f t="shared" si="15"/>
        <v>0</v>
      </c>
      <c r="O184" s="1">
        <v>0</v>
      </c>
      <c r="Q184" s="3">
        <f>IF(F184="ABC", ((C184/G184)*H184), 0)</f>
        <v>0</v>
      </c>
      <c r="R184" s="11">
        <v>0</v>
      </c>
    </row>
    <row r="185" spans="1:22" x14ac:dyDescent="0.35">
      <c r="C185" s="1">
        <v>1</v>
      </c>
      <c r="D185" s="1" t="s">
        <v>14</v>
      </c>
      <c r="F185" s="1" t="s">
        <v>94</v>
      </c>
      <c r="G185" s="1">
        <v>1</v>
      </c>
      <c r="H185" s="1">
        <v>0.25</v>
      </c>
      <c r="I185" s="3">
        <f t="shared" si="11"/>
        <v>0.25</v>
      </c>
      <c r="J185" s="1">
        <f t="shared" si="12"/>
        <v>0</v>
      </c>
      <c r="K185" s="1">
        <f t="shared" si="13"/>
        <v>0</v>
      </c>
      <c r="M185" s="3">
        <f t="shared" si="14"/>
        <v>0</v>
      </c>
      <c r="N185" s="1">
        <f t="shared" si="15"/>
        <v>0</v>
      </c>
      <c r="O185" s="1">
        <v>0</v>
      </c>
      <c r="Q185" s="3">
        <f>IF(F185="ABC", ((C185/G185)*H185), 0)</f>
        <v>0</v>
      </c>
      <c r="R185" s="11">
        <v>0</v>
      </c>
    </row>
    <row r="186" spans="1:22" x14ac:dyDescent="0.35">
      <c r="C186" s="1">
        <v>1</v>
      </c>
      <c r="D186" s="1" t="s">
        <v>15</v>
      </c>
      <c r="F186" s="1" t="s">
        <v>94</v>
      </c>
      <c r="G186" s="1">
        <v>1</v>
      </c>
      <c r="H186" s="1">
        <v>0.25</v>
      </c>
      <c r="I186" s="3">
        <f t="shared" si="11"/>
        <v>0.25</v>
      </c>
      <c r="J186" s="1">
        <f t="shared" si="12"/>
        <v>0</v>
      </c>
      <c r="K186" s="1">
        <f t="shared" si="13"/>
        <v>0</v>
      </c>
      <c r="M186" s="3">
        <f t="shared" si="14"/>
        <v>0</v>
      </c>
      <c r="N186" s="1">
        <f t="shared" si="15"/>
        <v>0</v>
      </c>
      <c r="O186" s="1">
        <v>0</v>
      </c>
      <c r="Q186" s="3">
        <f>IF(F186="ABC", ((C186/G186)*H186), 0)</f>
        <v>0</v>
      </c>
      <c r="R186" s="11">
        <v>0</v>
      </c>
    </row>
    <row r="187" spans="1:22" x14ac:dyDescent="0.35">
      <c r="L187" s="1">
        <f>SUM(I184:K186)</f>
        <v>1.25</v>
      </c>
      <c r="P187" s="1">
        <v>0</v>
      </c>
      <c r="S187" s="1">
        <v>0</v>
      </c>
      <c r="V187" s="6">
        <f>SUM(L187:S187)</f>
        <v>1.25</v>
      </c>
    </row>
    <row r="189" spans="1:22" ht="16" thickBot="1" x14ac:dyDescent="0.4"/>
    <row r="190" spans="1:22" s="8" customFormat="1" ht="16.5" thickTop="1" thickBot="1" x14ac:dyDescent="0.4">
      <c r="I190" s="9"/>
      <c r="L190" s="8">
        <f>SUM(L1:L187)</f>
        <v>106.32666666666665</v>
      </c>
      <c r="M190" s="9"/>
      <c r="P190" s="8">
        <f>SUM(P1:P187)</f>
        <v>59.926666666666662</v>
      </c>
      <c r="Q190" s="9"/>
      <c r="R190" s="13"/>
      <c r="S190" s="8">
        <f>SUM(S1:S187)</f>
        <v>52.276666666666664</v>
      </c>
      <c r="V190" s="10">
        <f>SUM(L190:S190)</f>
        <v>218.53</v>
      </c>
    </row>
    <row r="191" spans="1:22" ht="16" thickTop="1" x14ac:dyDescent="0.35"/>
    <row r="194" spans="3:5" ht="16" thickBot="1" x14ac:dyDescent="0.4">
      <c r="C194" s="1" t="s">
        <v>94</v>
      </c>
      <c r="D194" s="1" t="s">
        <v>95</v>
      </c>
      <c r="E194" s="1" t="s">
        <v>96</v>
      </c>
    </row>
    <row r="195" spans="3:5" ht="16.5" thickTop="1" thickBot="1" x14ac:dyDescent="0.4">
      <c r="C195" s="8">
        <v>103.82666666666665</v>
      </c>
      <c r="D195" s="8">
        <v>58.926666666666662</v>
      </c>
      <c r="E195" s="8">
        <v>52.276666666666664</v>
      </c>
    </row>
    <row r="196" spans="3:5" ht="16" thickTop="1" x14ac:dyDescent="0.35">
      <c r="C196" s="1">
        <v>106</v>
      </c>
      <c r="D196" s="1">
        <f t="shared" ref="D196" si="16">ROUND(D195,0)</f>
        <v>59</v>
      </c>
      <c r="E196" s="1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63DA-9BDE-4160-8231-908C757D0E68}">
  <dimension ref="A1:V278"/>
  <sheetViews>
    <sheetView tabSelected="1" topLeftCell="A262" workbookViewId="0">
      <selection activeCell="C279" sqref="C279"/>
    </sheetView>
  </sheetViews>
  <sheetFormatPr baseColWidth="10" defaultRowHeight="15.5" x14ac:dyDescent="0.35"/>
  <sheetData>
    <row r="1" spans="1:5" x14ac:dyDescent="0.35">
      <c r="A1" t="s">
        <v>108</v>
      </c>
    </row>
    <row r="3" spans="1:5" ht="46.5" x14ac:dyDescent="0.35">
      <c r="A3" s="2" t="s">
        <v>9</v>
      </c>
      <c r="B3" s="2"/>
      <c r="C3" s="2"/>
      <c r="D3" s="2"/>
      <c r="E3" s="2" t="s">
        <v>11</v>
      </c>
    </row>
    <row r="4" spans="1:5" x14ac:dyDescent="0.35">
      <c r="A4" s="1" t="s">
        <v>10</v>
      </c>
      <c r="B4" s="1"/>
      <c r="C4" s="1"/>
      <c r="D4" s="1"/>
      <c r="E4" s="1"/>
    </row>
    <row r="5" spans="1:5" ht="31" x14ac:dyDescent="0.35">
      <c r="A5" s="1"/>
      <c r="B5" s="1" t="s">
        <v>101</v>
      </c>
      <c r="C5" s="1">
        <v>6</v>
      </c>
      <c r="D5" s="1" t="s">
        <v>12</v>
      </c>
      <c r="E5" s="1" t="s">
        <v>90</v>
      </c>
    </row>
    <row r="6" spans="1:5" x14ac:dyDescent="0.35">
      <c r="A6" s="1"/>
      <c r="B6" s="1" t="s">
        <v>13</v>
      </c>
      <c r="C6" s="1">
        <v>4</v>
      </c>
      <c r="D6" s="1" t="s">
        <v>13</v>
      </c>
      <c r="E6" s="1"/>
    </row>
    <row r="8" spans="1:5" x14ac:dyDescent="0.35">
      <c r="A8" s="2" t="s">
        <v>1</v>
      </c>
      <c r="B8" s="2"/>
      <c r="C8" s="2"/>
      <c r="D8" s="2"/>
    </row>
    <row r="9" spans="1:5" x14ac:dyDescent="0.35">
      <c r="A9" s="1" t="s">
        <v>2</v>
      </c>
      <c r="B9" s="1"/>
      <c r="C9" s="1"/>
      <c r="D9" s="1"/>
    </row>
    <row r="10" spans="1:5" ht="31" x14ac:dyDescent="0.35">
      <c r="A10" s="1"/>
      <c r="B10" s="1" t="s">
        <v>102</v>
      </c>
      <c r="C10" s="1">
        <v>1</v>
      </c>
      <c r="D10" s="1" t="s">
        <v>103</v>
      </c>
    </row>
    <row r="11" spans="1:5" x14ac:dyDescent="0.35">
      <c r="A11" s="1"/>
      <c r="B11" s="1" t="s">
        <v>101</v>
      </c>
      <c r="C11" s="1">
        <v>2</v>
      </c>
      <c r="D11" s="1" t="s">
        <v>5</v>
      </c>
    </row>
    <row r="12" spans="1:5" x14ac:dyDescent="0.35">
      <c r="A12" s="1"/>
      <c r="B12" s="1"/>
      <c r="C12" s="1">
        <v>54</v>
      </c>
      <c r="D12" s="1" t="s">
        <v>6</v>
      </c>
    </row>
    <row r="14" spans="1:5" ht="46.5" x14ac:dyDescent="0.35">
      <c r="A14" s="1" t="s">
        <v>7</v>
      </c>
      <c r="B14" s="1"/>
      <c r="C14" s="1"/>
      <c r="D14" s="1"/>
      <c r="E14" s="1" t="s">
        <v>8</v>
      </c>
    </row>
    <row r="15" spans="1:5" ht="31" x14ac:dyDescent="0.35">
      <c r="A15" s="1"/>
      <c r="B15" s="1"/>
      <c r="C15" s="1">
        <v>1</v>
      </c>
      <c r="D15" s="1" t="s">
        <v>104</v>
      </c>
      <c r="E15" s="1" t="s">
        <v>14</v>
      </c>
    </row>
    <row r="16" spans="1:5" ht="31" x14ac:dyDescent="0.35">
      <c r="A16" s="1"/>
      <c r="B16" s="1"/>
      <c r="C16" s="1">
        <v>1</v>
      </c>
      <c r="D16" s="1" t="s">
        <v>105</v>
      </c>
      <c r="E16" s="1" t="s">
        <v>14</v>
      </c>
    </row>
    <row r="17" spans="1:22" x14ac:dyDescent="0.35">
      <c r="A17" s="1"/>
      <c r="B17" s="1"/>
      <c r="C17" s="1">
        <v>1</v>
      </c>
      <c r="D17" s="1" t="s">
        <v>107</v>
      </c>
      <c r="E17" s="1" t="s">
        <v>14</v>
      </c>
    </row>
    <row r="18" spans="1:22" x14ac:dyDescent="0.35">
      <c r="A18" s="1"/>
      <c r="B18" s="1"/>
      <c r="C18" s="1">
        <v>1</v>
      </c>
      <c r="D18" s="1" t="s">
        <v>6</v>
      </c>
      <c r="E18" s="1" t="s">
        <v>14</v>
      </c>
    </row>
    <row r="19" spans="1:22" ht="31" x14ac:dyDescent="0.35">
      <c r="A19" s="1"/>
      <c r="B19" s="1"/>
      <c r="C19" s="1">
        <v>1</v>
      </c>
      <c r="D19" s="1" t="s">
        <v>106</v>
      </c>
      <c r="E19" s="1" t="s">
        <v>14</v>
      </c>
    </row>
    <row r="20" spans="1:22" ht="31" x14ac:dyDescent="0.35">
      <c r="C20" s="1">
        <v>2</v>
      </c>
      <c r="D20" s="1" t="s">
        <v>109</v>
      </c>
      <c r="E20" s="1" t="s">
        <v>111</v>
      </c>
    </row>
    <row r="21" spans="1:22" x14ac:dyDescent="0.35">
      <c r="C21" s="1">
        <v>4</v>
      </c>
      <c r="D21" s="1" t="s">
        <v>110</v>
      </c>
      <c r="E21" s="1" t="s">
        <v>111</v>
      </c>
    </row>
    <row r="22" spans="1:22" x14ac:dyDescent="0.35">
      <c r="C22" s="1">
        <v>5</v>
      </c>
      <c r="D22" s="1" t="s">
        <v>111</v>
      </c>
      <c r="E22" s="1" t="s">
        <v>111</v>
      </c>
    </row>
    <row r="23" spans="1:22" x14ac:dyDescent="0.35">
      <c r="C23" s="1">
        <v>2</v>
      </c>
      <c r="D23" s="1" t="s">
        <v>101</v>
      </c>
      <c r="E23" s="1" t="s">
        <v>111</v>
      </c>
    </row>
    <row r="24" spans="1:22" x14ac:dyDescent="0.35">
      <c r="C24" s="1">
        <v>2</v>
      </c>
      <c r="D24" s="1" t="s">
        <v>6</v>
      </c>
      <c r="E24" s="1" t="s">
        <v>111</v>
      </c>
    </row>
    <row r="25" spans="1:22" x14ac:dyDescent="0.35">
      <c r="C25" s="1">
        <v>2</v>
      </c>
      <c r="D25" s="1" t="s">
        <v>13</v>
      </c>
      <c r="E25" s="1"/>
    </row>
    <row r="27" spans="1:22" s="2" customFormat="1" x14ac:dyDescent="0.35">
      <c r="A27" s="2" t="s">
        <v>16</v>
      </c>
      <c r="I27" s="4"/>
      <c r="M27" s="4"/>
      <c r="Q27" s="4"/>
      <c r="R27" s="12"/>
      <c r="V27" s="7"/>
    </row>
    <row r="28" spans="1:22" s="1" customFormat="1" ht="31" x14ac:dyDescent="0.35">
      <c r="A28" s="1" t="s">
        <v>17</v>
      </c>
      <c r="E28" s="1" t="s">
        <v>18</v>
      </c>
      <c r="I28" s="3"/>
      <c r="M28" s="3"/>
      <c r="Q28" s="3"/>
      <c r="R28" s="11"/>
      <c r="V28" s="6"/>
    </row>
    <row r="29" spans="1:22" x14ac:dyDescent="0.35">
      <c r="C29">
        <v>1</v>
      </c>
      <c r="D29" t="s">
        <v>101</v>
      </c>
      <c r="E29" t="s">
        <v>112</v>
      </c>
    </row>
    <row r="30" spans="1:22" x14ac:dyDescent="0.35">
      <c r="C30">
        <v>1</v>
      </c>
      <c r="D30" t="s">
        <v>101</v>
      </c>
      <c r="E30" t="s">
        <v>15</v>
      </c>
    </row>
    <row r="31" spans="1:22" x14ac:dyDescent="0.35">
      <c r="D31" t="s">
        <v>101</v>
      </c>
      <c r="E31" t="s">
        <v>6</v>
      </c>
    </row>
    <row r="33" spans="1:22" x14ac:dyDescent="0.35">
      <c r="A33" t="s">
        <v>113</v>
      </c>
      <c r="C33">
        <v>1</v>
      </c>
      <c r="D33" t="s">
        <v>114</v>
      </c>
      <c r="E33" t="s">
        <v>103</v>
      </c>
    </row>
    <row r="36" spans="1:22" s="2" customFormat="1" x14ac:dyDescent="0.35">
      <c r="A36" s="2" t="s">
        <v>21</v>
      </c>
      <c r="I36" s="4"/>
      <c r="M36" s="4"/>
      <c r="Q36" s="4"/>
      <c r="R36" s="12"/>
      <c r="V36" s="7"/>
    </row>
    <row r="37" spans="1:22" s="1" customFormat="1" x14ac:dyDescent="0.35">
      <c r="A37" s="1" t="s">
        <v>22</v>
      </c>
      <c r="E37" s="1" t="s">
        <v>23</v>
      </c>
      <c r="I37" s="3"/>
      <c r="M37" s="3"/>
      <c r="Q37" s="3"/>
      <c r="R37" s="11"/>
      <c r="V37" s="6"/>
    </row>
    <row r="38" spans="1:22" x14ac:dyDescent="0.35">
      <c r="C38">
        <v>1</v>
      </c>
      <c r="D38" t="s">
        <v>115</v>
      </c>
      <c r="E38" t="s">
        <v>116</v>
      </c>
    </row>
    <row r="39" spans="1:22" x14ac:dyDescent="0.35">
      <c r="C39">
        <v>1</v>
      </c>
      <c r="D39" t="s">
        <v>13</v>
      </c>
      <c r="E39" t="s">
        <v>117</v>
      </c>
    </row>
    <row r="41" spans="1:22" s="2" customFormat="1" x14ac:dyDescent="0.35">
      <c r="A41" s="2" t="s">
        <v>25</v>
      </c>
      <c r="I41" s="4"/>
      <c r="M41" s="4"/>
      <c r="Q41" s="4"/>
      <c r="R41" s="12"/>
      <c r="V41" s="7"/>
    </row>
    <row r="42" spans="1:22" s="1" customFormat="1" ht="46.5" x14ac:dyDescent="0.35">
      <c r="A42" s="1" t="s">
        <v>27</v>
      </c>
      <c r="E42" s="1" t="s">
        <v>28</v>
      </c>
      <c r="I42" s="3"/>
      <c r="M42" s="3"/>
      <c r="Q42" s="3"/>
      <c r="R42" s="11"/>
      <c r="V42" s="6"/>
    </row>
    <row r="43" spans="1:22" x14ac:dyDescent="0.35">
      <c r="C43">
        <v>1</v>
      </c>
      <c r="D43" t="s">
        <v>101</v>
      </c>
      <c r="E43" t="s">
        <v>111</v>
      </c>
    </row>
    <row r="45" spans="1:22" s="1" customFormat="1" ht="46.5" x14ac:dyDescent="0.35">
      <c r="A45" s="1" t="s">
        <v>29</v>
      </c>
      <c r="E45" s="1" t="s">
        <v>28</v>
      </c>
      <c r="I45" s="3"/>
      <c r="M45" s="3"/>
      <c r="O45" s="1">
        <v>0</v>
      </c>
      <c r="Q45" s="3"/>
      <c r="R45" s="11"/>
      <c r="V45" s="6"/>
    </row>
    <row r="46" spans="1:22" s="1" customFormat="1" x14ac:dyDescent="0.35">
      <c r="I46" s="5"/>
      <c r="M46" s="5"/>
      <c r="Q46" s="5"/>
      <c r="R46" s="11"/>
      <c r="V46" s="5"/>
    </row>
    <row r="47" spans="1:22" x14ac:dyDescent="0.35">
      <c r="C47">
        <v>1</v>
      </c>
      <c r="D47" t="s">
        <v>101</v>
      </c>
      <c r="E47" t="s">
        <v>111</v>
      </c>
    </row>
    <row r="48" spans="1:22" s="1" customFormat="1" ht="31" x14ac:dyDescent="0.35">
      <c r="A48" s="1" t="s">
        <v>30</v>
      </c>
      <c r="E48" s="1" t="s">
        <v>31</v>
      </c>
      <c r="I48" s="3"/>
      <c r="M48" s="3"/>
      <c r="O48" s="1">
        <v>0</v>
      </c>
      <c r="Q48" s="3"/>
      <c r="R48" s="11"/>
      <c r="V48" s="6"/>
    </row>
    <row r="49" spans="1:22" ht="31" x14ac:dyDescent="0.35">
      <c r="C49">
        <v>2</v>
      </c>
      <c r="D49" t="s">
        <v>118</v>
      </c>
      <c r="E49" s="1" t="s">
        <v>122</v>
      </c>
    </row>
    <row r="50" spans="1:22" ht="31" x14ac:dyDescent="0.35">
      <c r="C50">
        <v>1</v>
      </c>
      <c r="D50" t="s">
        <v>119</v>
      </c>
      <c r="E50" s="1" t="s">
        <v>122</v>
      </c>
    </row>
    <row r="51" spans="1:22" ht="31" x14ac:dyDescent="0.35">
      <c r="C51">
        <v>1</v>
      </c>
      <c r="D51" t="s">
        <v>120</v>
      </c>
      <c r="E51" s="1" t="s">
        <v>122</v>
      </c>
    </row>
    <row r="52" spans="1:22" ht="31" x14ac:dyDescent="0.35">
      <c r="C52">
        <v>1</v>
      </c>
      <c r="D52" t="s">
        <v>121</v>
      </c>
      <c r="E52" s="1" t="s">
        <v>122</v>
      </c>
    </row>
    <row r="53" spans="1:22" ht="31" x14ac:dyDescent="0.35">
      <c r="C53">
        <v>3</v>
      </c>
      <c r="D53" t="s">
        <v>6</v>
      </c>
      <c r="E53" s="1" t="s">
        <v>116</v>
      </c>
    </row>
    <row r="54" spans="1:22" x14ac:dyDescent="0.35">
      <c r="C54">
        <v>1</v>
      </c>
      <c r="D54" t="s">
        <v>123</v>
      </c>
      <c r="E54" s="1" t="s">
        <v>103</v>
      </c>
    </row>
    <row r="55" spans="1:22" x14ac:dyDescent="0.35">
      <c r="C55">
        <v>3</v>
      </c>
      <c r="D55" t="s">
        <v>6</v>
      </c>
      <c r="E55" s="1" t="s">
        <v>124</v>
      </c>
    </row>
    <row r="57" spans="1:22" s="2" customFormat="1" x14ac:dyDescent="0.35">
      <c r="A57" s="2" t="s">
        <v>32</v>
      </c>
      <c r="I57" s="4"/>
      <c r="M57" s="4"/>
      <c r="Q57" s="4"/>
      <c r="R57" s="12"/>
      <c r="V57" s="7"/>
    </row>
    <row r="58" spans="1:22" s="1" customFormat="1" ht="62" x14ac:dyDescent="0.35">
      <c r="A58" s="1" t="s">
        <v>33</v>
      </c>
      <c r="E58" s="1" t="s">
        <v>34</v>
      </c>
      <c r="I58" s="3"/>
      <c r="M58" s="3"/>
      <c r="Q58" s="3"/>
      <c r="R58" s="11"/>
      <c r="V58" s="6"/>
    </row>
    <row r="59" spans="1:22" ht="31" x14ac:dyDescent="0.35">
      <c r="C59">
        <v>1</v>
      </c>
      <c r="D59" t="s">
        <v>125</v>
      </c>
      <c r="E59" s="1" t="s">
        <v>116</v>
      </c>
    </row>
    <row r="60" spans="1:22" ht="31" x14ac:dyDescent="0.35">
      <c r="C60">
        <v>3</v>
      </c>
      <c r="D60" t="s">
        <v>6</v>
      </c>
      <c r="E60" s="1" t="s">
        <v>116</v>
      </c>
    </row>
    <row r="61" spans="1:22" x14ac:dyDescent="0.35">
      <c r="C61">
        <v>1</v>
      </c>
      <c r="D61" t="s">
        <v>126</v>
      </c>
      <c r="E61" s="1" t="s">
        <v>4</v>
      </c>
    </row>
    <row r="62" spans="1:22" x14ac:dyDescent="0.35">
      <c r="C62">
        <v>3</v>
      </c>
      <c r="D62" t="s">
        <v>126</v>
      </c>
      <c r="E62" s="1" t="s">
        <v>127</v>
      </c>
    </row>
    <row r="63" spans="1:22" x14ac:dyDescent="0.35">
      <c r="C63">
        <v>1</v>
      </c>
      <c r="D63" t="s">
        <v>6</v>
      </c>
      <c r="E63" s="1" t="s">
        <v>4</v>
      </c>
    </row>
    <row r="64" spans="1:22" x14ac:dyDescent="0.35">
      <c r="C64">
        <v>1</v>
      </c>
      <c r="D64" t="s">
        <v>128</v>
      </c>
      <c r="E64" s="1" t="s">
        <v>112</v>
      </c>
    </row>
    <row r="65" spans="1:22" x14ac:dyDescent="0.35">
      <c r="C65">
        <v>2</v>
      </c>
      <c r="D65" t="s">
        <v>129</v>
      </c>
      <c r="E65" s="1" t="s">
        <v>111</v>
      </c>
    </row>
    <row r="66" spans="1:22" x14ac:dyDescent="0.35">
      <c r="C66">
        <v>1</v>
      </c>
      <c r="D66" t="s">
        <v>6</v>
      </c>
      <c r="E66" s="1" t="s">
        <v>117</v>
      </c>
    </row>
    <row r="67" spans="1:22" x14ac:dyDescent="0.35">
      <c r="C67">
        <v>2</v>
      </c>
      <c r="D67" t="s">
        <v>6</v>
      </c>
      <c r="E67" s="1" t="s">
        <v>6</v>
      </c>
    </row>
    <row r="68" spans="1:22" x14ac:dyDescent="0.35">
      <c r="E68" s="1"/>
    </row>
    <row r="69" spans="1:22" s="1" customFormat="1" ht="31" x14ac:dyDescent="0.35">
      <c r="A69" s="1" t="s">
        <v>22</v>
      </c>
      <c r="E69" s="1" t="s">
        <v>36</v>
      </c>
      <c r="I69" s="3"/>
      <c r="M69" s="3"/>
      <c r="Q69" s="3"/>
      <c r="R69" s="11"/>
      <c r="V69" s="6"/>
    </row>
    <row r="70" spans="1:22" ht="31" x14ac:dyDescent="0.35">
      <c r="C70">
        <v>1</v>
      </c>
      <c r="D70" t="s">
        <v>130</v>
      </c>
      <c r="E70" s="1" t="s">
        <v>116</v>
      </c>
    </row>
    <row r="71" spans="1:22" ht="31" x14ac:dyDescent="0.35">
      <c r="C71">
        <v>1</v>
      </c>
      <c r="D71" t="s">
        <v>131</v>
      </c>
      <c r="E71" s="1" t="s">
        <v>116</v>
      </c>
    </row>
    <row r="72" spans="1:22" x14ac:dyDescent="0.35">
      <c r="C72">
        <v>1</v>
      </c>
      <c r="D72" t="s">
        <v>123</v>
      </c>
      <c r="E72" s="1" t="s">
        <v>4</v>
      </c>
    </row>
    <row r="73" spans="1:22" x14ac:dyDescent="0.35">
      <c r="C73">
        <v>1</v>
      </c>
      <c r="D73" t="s">
        <v>6</v>
      </c>
      <c r="E73" s="1" t="s">
        <v>4</v>
      </c>
    </row>
    <row r="74" spans="1:22" x14ac:dyDescent="0.35">
      <c r="C74">
        <v>1</v>
      </c>
      <c r="D74" t="s">
        <v>132</v>
      </c>
      <c r="E74" s="1" t="s">
        <v>111</v>
      </c>
    </row>
    <row r="75" spans="1:22" x14ac:dyDescent="0.35">
      <c r="C75">
        <v>2</v>
      </c>
      <c r="D75" t="s">
        <v>133</v>
      </c>
      <c r="E75" s="1" t="s">
        <v>111</v>
      </c>
    </row>
    <row r="76" spans="1:22" x14ac:dyDescent="0.35">
      <c r="C76">
        <v>1</v>
      </c>
      <c r="D76" t="s">
        <v>134</v>
      </c>
    </row>
    <row r="77" spans="1:22" x14ac:dyDescent="0.35">
      <c r="C77">
        <v>1</v>
      </c>
      <c r="D77" t="s">
        <v>15</v>
      </c>
    </row>
    <row r="79" spans="1:22" s="1" customFormat="1" ht="46.5" x14ac:dyDescent="0.35">
      <c r="A79" s="1" t="s">
        <v>37</v>
      </c>
      <c r="E79" s="1" t="s">
        <v>38</v>
      </c>
      <c r="I79" s="3"/>
      <c r="M79" s="3"/>
      <c r="Q79" s="3"/>
      <c r="R79" s="11"/>
      <c r="V79" s="6"/>
    </row>
    <row r="80" spans="1:22" x14ac:dyDescent="0.35">
      <c r="C80">
        <v>10</v>
      </c>
      <c r="D80" t="s">
        <v>6</v>
      </c>
      <c r="E80" t="s">
        <v>116</v>
      </c>
    </row>
    <row r="81" spans="1:22" x14ac:dyDescent="0.35">
      <c r="C81">
        <v>1</v>
      </c>
      <c r="D81" t="s">
        <v>135</v>
      </c>
      <c r="E81" t="s">
        <v>4</v>
      </c>
    </row>
    <row r="82" spans="1:22" x14ac:dyDescent="0.35">
      <c r="C82">
        <v>2</v>
      </c>
      <c r="D82" t="s">
        <v>136</v>
      </c>
      <c r="E82" t="s">
        <v>103</v>
      </c>
    </row>
    <row r="83" spans="1:22" x14ac:dyDescent="0.35">
      <c r="C83">
        <v>3</v>
      </c>
      <c r="D83" t="s">
        <v>137</v>
      </c>
      <c r="E83" t="s">
        <v>111</v>
      </c>
    </row>
    <row r="84" spans="1:22" x14ac:dyDescent="0.35">
      <c r="C84">
        <v>2</v>
      </c>
      <c r="D84" t="s">
        <v>138</v>
      </c>
    </row>
    <row r="85" spans="1:22" x14ac:dyDescent="0.35">
      <c r="C85">
        <v>2</v>
      </c>
      <c r="D85" t="s">
        <v>139</v>
      </c>
    </row>
    <row r="86" spans="1:22" x14ac:dyDescent="0.35">
      <c r="C86">
        <v>2</v>
      </c>
      <c r="D86" t="s">
        <v>101</v>
      </c>
    </row>
    <row r="87" spans="1:22" x14ac:dyDescent="0.35">
      <c r="C87">
        <v>5</v>
      </c>
      <c r="D87" t="s">
        <v>128</v>
      </c>
    </row>
    <row r="88" spans="1:22" x14ac:dyDescent="0.35">
      <c r="C88">
        <v>1</v>
      </c>
      <c r="D88" t="s">
        <v>140</v>
      </c>
    </row>
    <row r="89" spans="1:22" x14ac:dyDescent="0.35">
      <c r="C89">
        <v>5</v>
      </c>
      <c r="D89" t="s">
        <v>13</v>
      </c>
    </row>
    <row r="90" spans="1:22" x14ac:dyDescent="0.35">
      <c r="C90">
        <v>2</v>
      </c>
      <c r="D90" t="s">
        <v>141</v>
      </c>
    </row>
    <row r="91" spans="1:22" x14ac:dyDescent="0.35">
      <c r="C91">
        <v>1</v>
      </c>
      <c r="D91" t="s">
        <v>6</v>
      </c>
      <c r="E91" t="s">
        <v>142</v>
      </c>
    </row>
    <row r="93" spans="1:22" s="1" customFormat="1" ht="31" x14ac:dyDescent="0.35">
      <c r="A93" s="1" t="s">
        <v>39</v>
      </c>
      <c r="E93" s="1" t="s">
        <v>40</v>
      </c>
      <c r="I93" s="3"/>
      <c r="M93" s="3"/>
      <c r="Q93" s="3"/>
      <c r="R93" s="11"/>
      <c r="V93" s="6"/>
    </row>
    <row r="94" spans="1:22" x14ac:dyDescent="0.35">
      <c r="C94">
        <v>2</v>
      </c>
      <c r="D94" t="s">
        <v>120</v>
      </c>
    </row>
    <row r="95" spans="1:22" x14ac:dyDescent="0.35">
      <c r="C95">
        <v>1</v>
      </c>
      <c r="D95" t="s">
        <v>143</v>
      </c>
    </row>
    <row r="96" spans="1:22" x14ac:dyDescent="0.35">
      <c r="C96">
        <v>6</v>
      </c>
      <c r="D96" t="s">
        <v>6</v>
      </c>
      <c r="E96" t="s">
        <v>116</v>
      </c>
    </row>
    <row r="97" spans="1:22" x14ac:dyDescent="0.35">
      <c r="C97">
        <v>1</v>
      </c>
      <c r="D97" t="s">
        <v>144</v>
      </c>
      <c r="E97" t="s">
        <v>4</v>
      </c>
    </row>
    <row r="98" spans="1:22" x14ac:dyDescent="0.35">
      <c r="C98">
        <v>1</v>
      </c>
      <c r="D98" t="s">
        <v>138</v>
      </c>
      <c r="E98" t="s">
        <v>111</v>
      </c>
    </row>
    <row r="99" spans="1:22" x14ac:dyDescent="0.35">
      <c r="C99">
        <v>4</v>
      </c>
      <c r="D99" t="s">
        <v>139</v>
      </c>
    </row>
    <row r="100" spans="1:22" x14ac:dyDescent="0.35">
      <c r="C100">
        <v>3</v>
      </c>
      <c r="D100" t="s">
        <v>137</v>
      </c>
    </row>
    <row r="101" spans="1:22" x14ac:dyDescent="0.35">
      <c r="C101">
        <v>3</v>
      </c>
      <c r="D101" t="s">
        <v>6</v>
      </c>
    </row>
    <row r="102" spans="1:22" x14ac:dyDescent="0.35">
      <c r="C102">
        <v>1</v>
      </c>
      <c r="D102" t="s">
        <v>145</v>
      </c>
    </row>
    <row r="103" spans="1:22" x14ac:dyDescent="0.35">
      <c r="C103">
        <v>1</v>
      </c>
      <c r="D103" t="s">
        <v>133</v>
      </c>
    </row>
    <row r="104" spans="1:22" x14ac:dyDescent="0.35">
      <c r="C104">
        <v>1</v>
      </c>
      <c r="D104" t="s">
        <v>146</v>
      </c>
    </row>
    <row r="105" spans="1:22" x14ac:dyDescent="0.35">
      <c r="C105">
        <v>11</v>
      </c>
      <c r="D105" t="s">
        <v>110</v>
      </c>
    </row>
    <row r="106" spans="1:22" x14ac:dyDescent="0.35">
      <c r="C106">
        <v>3</v>
      </c>
      <c r="D106" t="s">
        <v>13</v>
      </c>
      <c r="E106" t="s">
        <v>117</v>
      </c>
    </row>
    <row r="107" spans="1:22" x14ac:dyDescent="0.35">
      <c r="C107">
        <v>2</v>
      </c>
      <c r="D107" t="s">
        <v>6</v>
      </c>
      <c r="E107" t="s">
        <v>142</v>
      </c>
    </row>
    <row r="109" spans="1:22" s="1" customFormat="1" ht="46.5" x14ac:dyDescent="0.35">
      <c r="A109" s="1" t="s">
        <v>41</v>
      </c>
      <c r="E109" s="1" t="s">
        <v>38</v>
      </c>
      <c r="I109" s="3"/>
      <c r="M109" s="3"/>
      <c r="Q109" s="3"/>
      <c r="R109" s="11"/>
      <c r="V109" s="6"/>
    </row>
    <row r="110" spans="1:22" x14ac:dyDescent="0.35">
      <c r="C110">
        <v>1</v>
      </c>
      <c r="D110" t="s">
        <v>6</v>
      </c>
      <c r="E110" t="s">
        <v>14</v>
      </c>
    </row>
    <row r="111" spans="1:22" x14ac:dyDescent="0.35">
      <c r="C111">
        <v>2</v>
      </c>
      <c r="D111" t="s">
        <v>110</v>
      </c>
      <c r="E111" t="s">
        <v>112</v>
      </c>
    </row>
    <row r="112" spans="1:22" x14ac:dyDescent="0.35">
      <c r="C112">
        <v>1</v>
      </c>
      <c r="D112" t="s">
        <v>101</v>
      </c>
    </row>
    <row r="113" spans="1:22" x14ac:dyDescent="0.35">
      <c r="C113">
        <v>1</v>
      </c>
      <c r="D113" t="s">
        <v>6</v>
      </c>
      <c r="E113" t="s">
        <v>142</v>
      </c>
    </row>
    <row r="115" spans="1:22" s="2" customFormat="1" x14ac:dyDescent="0.35">
      <c r="A115" s="2" t="s">
        <v>42</v>
      </c>
      <c r="I115" s="4"/>
      <c r="M115" s="4"/>
      <c r="Q115" s="4"/>
      <c r="R115" s="12"/>
      <c r="V115" s="7"/>
    </row>
    <row r="116" spans="1:22" s="1" customFormat="1" ht="31" x14ac:dyDescent="0.35">
      <c r="A116" s="1" t="s">
        <v>43</v>
      </c>
      <c r="E116" s="1" t="s">
        <v>44</v>
      </c>
      <c r="I116" s="3"/>
      <c r="M116" s="3"/>
      <c r="Q116" s="3"/>
      <c r="R116" s="11"/>
      <c r="V116" s="6"/>
    </row>
    <row r="117" spans="1:22" x14ac:dyDescent="0.35">
      <c r="C117">
        <v>2</v>
      </c>
      <c r="D117" t="s">
        <v>14</v>
      </c>
      <c r="E117" t="s">
        <v>147</v>
      </c>
    </row>
    <row r="118" spans="1:22" x14ac:dyDescent="0.35">
      <c r="C118">
        <v>1</v>
      </c>
      <c r="D118" t="s">
        <v>139</v>
      </c>
    </row>
    <row r="119" spans="1:22" x14ac:dyDescent="0.35">
      <c r="C119">
        <v>3</v>
      </c>
      <c r="D119" t="s">
        <v>139</v>
      </c>
    </row>
    <row r="120" spans="1:22" x14ac:dyDescent="0.35">
      <c r="C120">
        <v>2</v>
      </c>
      <c r="D120" t="s">
        <v>15</v>
      </c>
      <c r="E120" t="s">
        <v>142</v>
      </c>
    </row>
    <row r="122" spans="1:22" s="1" customFormat="1" ht="31" x14ac:dyDescent="0.35">
      <c r="A122" s="1" t="s">
        <v>45</v>
      </c>
      <c r="E122" s="1" t="s">
        <v>44</v>
      </c>
      <c r="I122" s="3"/>
      <c r="M122" s="3"/>
      <c r="Q122" s="3"/>
      <c r="R122" s="11"/>
      <c r="V122" s="6"/>
    </row>
    <row r="123" spans="1:22" x14ac:dyDescent="0.35">
      <c r="C123">
        <v>1</v>
      </c>
      <c r="D123" t="s">
        <v>148</v>
      </c>
      <c r="E123" t="s">
        <v>147</v>
      </c>
    </row>
    <row r="124" spans="1:22" x14ac:dyDescent="0.35">
      <c r="C124">
        <v>1</v>
      </c>
      <c r="D124" t="s">
        <v>149</v>
      </c>
      <c r="E124" t="s">
        <v>147</v>
      </c>
    </row>
    <row r="125" spans="1:22" x14ac:dyDescent="0.35">
      <c r="C125">
        <v>1</v>
      </c>
      <c r="D125" t="s">
        <v>6</v>
      </c>
      <c r="E125" t="s">
        <v>147</v>
      </c>
    </row>
    <row r="126" spans="1:22" x14ac:dyDescent="0.35">
      <c r="C126">
        <v>2</v>
      </c>
      <c r="D126" t="s">
        <v>137</v>
      </c>
      <c r="E126" t="s">
        <v>111</v>
      </c>
    </row>
    <row r="127" spans="1:22" x14ac:dyDescent="0.35">
      <c r="C127">
        <v>2</v>
      </c>
      <c r="D127" t="s">
        <v>138</v>
      </c>
    </row>
    <row r="128" spans="1:22" x14ac:dyDescent="0.35">
      <c r="C128">
        <v>1</v>
      </c>
      <c r="D128" t="s">
        <v>150</v>
      </c>
    </row>
    <row r="129" spans="1:22" x14ac:dyDescent="0.35">
      <c r="C129">
        <v>1</v>
      </c>
      <c r="D129" t="s">
        <v>110</v>
      </c>
    </row>
    <row r="130" spans="1:22" x14ac:dyDescent="0.35">
      <c r="C130">
        <v>3</v>
      </c>
      <c r="D130" t="s">
        <v>6</v>
      </c>
      <c r="E130" t="s">
        <v>6</v>
      </c>
    </row>
    <row r="131" spans="1:22" x14ac:dyDescent="0.35">
      <c r="C131">
        <v>1</v>
      </c>
      <c r="D131" t="s">
        <v>141</v>
      </c>
      <c r="E131" t="s">
        <v>141</v>
      </c>
    </row>
    <row r="133" spans="1:22" s="1" customFormat="1" ht="31" x14ac:dyDescent="0.35">
      <c r="A133" s="1" t="s">
        <v>46</v>
      </c>
      <c r="E133" s="1" t="s">
        <v>47</v>
      </c>
      <c r="I133" s="3"/>
      <c r="M133" s="3"/>
      <c r="Q133" s="3"/>
      <c r="R133" s="11"/>
      <c r="V133" s="6"/>
    </row>
    <row r="134" spans="1:22" x14ac:dyDescent="0.35">
      <c r="C134">
        <v>2</v>
      </c>
      <c r="D134" t="s">
        <v>151</v>
      </c>
      <c r="E134" t="s">
        <v>147</v>
      </c>
    </row>
    <row r="135" spans="1:22" x14ac:dyDescent="0.35">
      <c r="C135">
        <v>2</v>
      </c>
      <c r="D135" t="s">
        <v>152</v>
      </c>
    </row>
    <row r="136" spans="1:22" x14ac:dyDescent="0.35">
      <c r="C136">
        <v>1</v>
      </c>
      <c r="D136" t="s">
        <v>153</v>
      </c>
    </row>
    <row r="137" spans="1:22" x14ac:dyDescent="0.35">
      <c r="C137">
        <v>1</v>
      </c>
      <c r="D137" t="s">
        <v>154</v>
      </c>
    </row>
    <row r="138" spans="1:22" x14ac:dyDescent="0.35">
      <c r="C138">
        <v>1</v>
      </c>
      <c r="D138" t="s">
        <v>155</v>
      </c>
    </row>
    <row r="139" spans="1:22" x14ac:dyDescent="0.35">
      <c r="C139">
        <v>3</v>
      </c>
      <c r="D139" t="s">
        <v>6</v>
      </c>
      <c r="E139" t="s">
        <v>147</v>
      </c>
    </row>
    <row r="140" spans="1:22" x14ac:dyDescent="0.35">
      <c r="C140">
        <v>1</v>
      </c>
      <c r="D140" t="s">
        <v>156</v>
      </c>
      <c r="E140" t="s">
        <v>157</v>
      </c>
    </row>
    <row r="141" spans="1:22" x14ac:dyDescent="0.35">
      <c r="C141">
        <v>1</v>
      </c>
      <c r="D141" t="s">
        <v>158</v>
      </c>
    </row>
    <row r="142" spans="1:22" x14ac:dyDescent="0.35">
      <c r="C142">
        <v>1</v>
      </c>
      <c r="D142" t="s">
        <v>123</v>
      </c>
    </row>
    <row r="143" spans="1:22" x14ac:dyDescent="0.35">
      <c r="C143">
        <v>2</v>
      </c>
      <c r="D143" t="s">
        <v>137</v>
      </c>
      <c r="E143" t="s">
        <v>111</v>
      </c>
    </row>
    <row r="144" spans="1:22" x14ac:dyDescent="0.35">
      <c r="C144">
        <v>2</v>
      </c>
      <c r="D144" t="s">
        <v>138</v>
      </c>
    </row>
    <row r="145" spans="1:22" x14ac:dyDescent="0.35">
      <c r="C145">
        <v>2</v>
      </c>
      <c r="D145" t="s">
        <v>139</v>
      </c>
    </row>
    <row r="146" spans="1:22" x14ac:dyDescent="0.35">
      <c r="C146">
        <v>13</v>
      </c>
      <c r="D146" t="s">
        <v>110</v>
      </c>
    </row>
    <row r="147" spans="1:22" x14ac:dyDescent="0.35">
      <c r="C147">
        <v>1</v>
      </c>
      <c r="D147" t="s">
        <v>6</v>
      </c>
    </row>
    <row r="148" spans="1:22" x14ac:dyDescent="0.35">
      <c r="C148">
        <v>2</v>
      </c>
      <c r="D148" t="s">
        <v>6</v>
      </c>
      <c r="E148" t="s">
        <v>6</v>
      </c>
    </row>
    <row r="149" spans="1:22" x14ac:dyDescent="0.35">
      <c r="C149">
        <v>4</v>
      </c>
      <c r="D149" t="s">
        <v>6</v>
      </c>
      <c r="E149" t="s">
        <v>142</v>
      </c>
    </row>
    <row r="151" spans="1:22" s="1" customFormat="1" ht="46.5" x14ac:dyDescent="0.35">
      <c r="A151" s="1" t="s">
        <v>48</v>
      </c>
      <c r="E151" s="1" t="s">
        <v>49</v>
      </c>
      <c r="I151" s="3"/>
      <c r="M151" s="3"/>
      <c r="Q151" s="3"/>
      <c r="R151" s="11"/>
      <c r="V151" s="6"/>
    </row>
    <row r="152" spans="1:22" x14ac:dyDescent="0.35">
      <c r="C152">
        <v>1</v>
      </c>
      <c r="D152" t="s">
        <v>159</v>
      </c>
      <c r="E152" t="s">
        <v>147</v>
      </c>
    </row>
    <row r="153" spans="1:22" x14ac:dyDescent="0.35">
      <c r="C153">
        <v>2</v>
      </c>
      <c r="D153" t="s">
        <v>160</v>
      </c>
    </row>
    <row r="154" spans="1:22" x14ac:dyDescent="0.35">
      <c r="C154">
        <v>2</v>
      </c>
      <c r="D154" t="s">
        <v>161</v>
      </c>
    </row>
    <row r="155" spans="1:22" x14ac:dyDescent="0.35">
      <c r="C155">
        <v>2</v>
      </c>
      <c r="D155" t="s">
        <v>162</v>
      </c>
    </row>
    <row r="156" spans="1:22" x14ac:dyDescent="0.35">
      <c r="C156">
        <v>2</v>
      </c>
      <c r="D156" t="s">
        <v>163</v>
      </c>
    </row>
    <row r="157" spans="1:22" x14ac:dyDescent="0.35">
      <c r="C157">
        <v>2</v>
      </c>
      <c r="D157" t="s">
        <v>152</v>
      </c>
    </row>
    <row r="158" spans="1:22" x14ac:dyDescent="0.35">
      <c r="C158">
        <v>1</v>
      </c>
      <c r="D158" t="s">
        <v>164</v>
      </c>
    </row>
    <row r="159" spans="1:22" x14ac:dyDescent="0.35">
      <c r="C159">
        <v>15</v>
      </c>
      <c r="D159" t="s">
        <v>165</v>
      </c>
    </row>
    <row r="160" spans="1:22" x14ac:dyDescent="0.35">
      <c r="C160">
        <v>1</v>
      </c>
      <c r="D160" t="s">
        <v>144</v>
      </c>
      <c r="E160" t="s">
        <v>157</v>
      </c>
    </row>
    <row r="161" spans="3:5" x14ac:dyDescent="0.35">
      <c r="C161">
        <v>2</v>
      </c>
      <c r="D161" t="s">
        <v>6</v>
      </c>
    </row>
    <row r="162" spans="3:5" x14ac:dyDescent="0.35">
      <c r="C162">
        <v>6</v>
      </c>
      <c r="D162" t="s">
        <v>150</v>
      </c>
      <c r="E162" t="s">
        <v>111</v>
      </c>
    </row>
    <row r="163" spans="3:5" x14ac:dyDescent="0.35">
      <c r="C163">
        <v>4</v>
      </c>
      <c r="D163" t="s">
        <v>137</v>
      </c>
    </row>
    <row r="164" spans="3:5" x14ac:dyDescent="0.35">
      <c r="C164">
        <v>3</v>
      </c>
      <c r="D164" t="s">
        <v>138</v>
      </c>
    </row>
    <row r="165" spans="3:5" x14ac:dyDescent="0.35">
      <c r="C165">
        <v>7</v>
      </c>
      <c r="D165" t="s">
        <v>139</v>
      </c>
    </row>
    <row r="166" spans="3:5" x14ac:dyDescent="0.35">
      <c r="C166">
        <v>2</v>
      </c>
      <c r="D166" t="s">
        <v>101</v>
      </c>
    </row>
    <row r="167" spans="3:5" x14ac:dyDescent="0.35">
      <c r="C167">
        <v>2</v>
      </c>
      <c r="D167" t="s">
        <v>166</v>
      </c>
    </row>
    <row r="168" spans="3:5" x14ac:dyDescent="0.35">
      <c r="C168">
        <v>17</v>
      </c>
      <c r="D168" t="s">
        <v>110</v>
      </c>
    </row>
    <row r="169" spans="3:5" x14ac:dyDescent="0.35">
      <c r="C169">
        <v>11</v>
      </c>
      <c r="D169" t="s">
        <v>6</v>
      </c>
    </row>
    <row r="170" spans="3:5" x14ac:dyDescent="0.35">
      <c r="C170">
        <v>1</v>
      </c>
      <c r="D170" t="s">
        <v>128</v>
      </c>
    </row>
    <row r="171" spans="3:5" x14ac:dyDescent="0.35">
      <c r="C171">
        <v>7</v>
      </c>
      <c r="D171" t="s">
        <v>6</v>
      </c>
      <c r="E171" t="s">
        <v>6</v>
      </c>
    </row>
    <row r="172" spans="3:5" x14ac:dyDescent="0.35">
      <c r="C172">
        <v>6</v>
      </c>
      <c r="D172" t="s">
        <v>117</v>
      </c>
    </row>
    <row r="173" spans="3:5" x14ac:dyDescent="0.35">
      <c r="C173">
        <v>1</v>
      </c>
      <c r="D173" t="s">
        <v>141</v>
      </c>
    </row>
    <row r="174" spans="3:5" x14ac:dyDescent="0.35">
      <c r="C174">
        <v>1</v>
      </c>
      <c r="D174" t="s">
        <v>101</v>
      </c>
      <c r="E174" t="s">
        <v>142</v>
      </c>
    </row>
    <row r="175" spans="3:5" x14ac:dyDescent="0.35">
      <c r="C175">
        <v>5</v>
      </c>
      <c r="D175" t="s">
        <v>6</v>
      </c>
    </row>
    <row r="177" spans="1:22" s="1" customFormat="1" ht="31" x14ac:dyDescent="0.35">
      <c r="A177" s="1" t="s">
        <v>51</v>
      </c>
      <c r="E177" s="1" t="s">
        <v>47</v>
      </c>
      <c r="I177" s="3"/>
      <c r="M177" s="3"/>
      <c r="Q177" s="3"/>
      <c r="R177" s="11"/>
      <c r="V177" s="6"/>
    </row>
    <row r="178" spans="1:22" x14ac:dyDescent="0.35">
      <c r="C178">
        <v>3</v>
      </c>
      <c r="D178" t="s">
        <v>14</v>
      </c>
    </row>
    <row r="179" spans="1:22" x14ac:dyDescent="0.35">
      <c r="C179">
        <v>1</v>
      </c>
      <c r="D179" t="s">
        <v>167</v>
      </c>
      <c r="E179" t="s">
        <v>111</v>
      </c>
    </row>
    <row r="180" spans="1:22" x14ac:dyDescent="0.35">
      <c r="C180">
        <v>1</v>
      </c>
      <c r="D180" t="s">
        <v>139</v>
      </c>
    </row>
    <row r="181" spans="1:22" x14ac:dyDescent="0.35">
      <c r="C181">
        <v>1</v>
      </c>
      <c r="D181" t="s">
        <v>137</v>
      </c>
    </row>
    <row r="182" spans="1:22" x14ac:dyDescent="0.35">
      <c r="C182">
        <v>1</v>
      </c>
      <c r="D182" t="s">
        <v>110</v>
      </c>
    </row>
    <row r="183" spans="1:22" x14ac:dyDescent="0.35">
      <c r="C183">
        <v>1</v>
      </c>
      <c r="D183" t="s">
        <v>6</v>
      </c>
    </row>
    <row r="185" spans="1:22" s="1" customFormat="1" x14ac:dyDescent="0.35">
      <c r="A185" s="1" t="s">
        <v>52</v>
      </c>
      <c r="E185" s="1" t="s">
        <v>53</v>
      </c>
      <c r="I185" s="3"/>
      <c r="M185" s="3"/>
      <c r="Q185" s="3"/>
      <c r="R185" s="11"/>
      <c r="V185" s="6"/>
    </row>
    <row r="186" spans="1:22" x14ac:dyDescent="0.35">
      <c r="C186">
        <v>1</v>
      </c>
      <c r="D186" t="s">
        <v>137</v>
      </c>
      <c r="E186" t="s">
        <v>111</v>
      </c>
    </row>
    <row r="187" spans="1:22" x14ac:dyDescent="0.35">
      <c r="C187">
        <v>1</v>
      </c>
      <c r="D187" t="s">
        <v>167</v>
      </c>
    </row>
    <row r="188" spans="1:22" x14ac:dyDescent="0.35">
      <c r="C188">
        <v>1</v>
      </c>
      <c r="D188" t="s">
        <v>138</v>
      </c>
    </row>
    <row r="189" spans="1:22" x14ac:dyDescent="0.35">
      <c r="C189">
        <v>4</v>
      </c>
      <c r="D189" t="s">
        <v>110</v>
      </c>
    </row>
    <row r="190" spans="1:22" x14ac:dyDescent="0.35">
      <c r="C190">
        <v>1</v>
      </c>
      <c r="D190" t="s">
        <v>13</v>
      </c>
      <c r="E190" t="s">
        <v>117</v>
      </c>
    </row>
    <row r="191" spans="1:22" x14ac:dyDescent="0.35">
      <c r="C191">
        <v>1</v>
      </c>
      <c r="D191" t="s">
        <v>101</v>
      </c>
      <c r="E191" t="s">
        <v>142</v>
      </c>
    </row>
    <row r="193" spans="1:22" s="2" customFormat="1" x14ac:dyDescent="0.35">
      <c r="A193" s="2" t="s">
        <v>55</v>
      </c>
      <c r="I193" s="4"/>
      <c r="M193" s="4"/>
      <c r="Q193" s="4"/>
      <c r="R193" s="12"/>
      <c r="V193" s="7"/>
    </row>
    <row r="194" spans="1:22" s="1" customFormat="1" ht="31" x14ac:dyDescent="0.35">
      <c r="A194" s="1" t="s">
        <v>30</v>
      </c>
      <c r="E194" s="1" t="s">
        <v>54</v>
      </c>
      <c r="I194" s="3"/>
      <c r="M194" s="3"/>
      <c r="Q194" s="3"/>
      <c r="R194" s="11"/>
      <c r="V194" s="6"/>
    </row>
    <row r="195" spans="1:22" x14ac:dyDescent="0.35">
      <c r="C195">
        <v>1</v>
      </c>
      <c r="D195" t="s">
        <v>6</v>
      </c>
      <c r="E195" t="s">
        <v>147</v>
      </c>
    </row>
    <row r="196" spans="1:22" x14ac:dyDescent="0.35">
      <c r="C196">
        <v>1</v>
      </c>
      <c r="D196" t="s">
        <v>146</v>
      </c>
      <c r="E196" t="s">
        <v>111</v>
      </c>
    </row>
    <row r="197" spans="1:22" x14ac:dyDescent="0.35">
      <c r="C197">
        <v>1</v>
      </c>
      <c r="D197" t="s">
        <v>138</v>
      </c>
      <c r="E197" t="s">
        <v>111</v>
      </c>
    </row>
    <row r="198" spans="1:22" x14ac:dyDescent="0.35">
      <c r="C198">
        <v>1</v>
      </c>
      <c r="D198" t="s">
        <v>6</v>
      </c>
      <c r="E198" t="s">
        <v>15</v>
      </c>
    </row>
    <row r="200" spans="1:22" s="2" customFormat="1" x14ac:dyDescent="0.35">
      <c r="A200" s="2" t="s">
        <v>56</v>
      </c>
      <c r="I200" s="4"/>
      <c r="M200" s="4"/>
      <c r="Q200" s="4"/>
      <c r="R200" s="12"/>
      <c r="V200" s="7"/>
    </row>
    <row r="201" spans="1:22" s="1" customFormat="1" x14ac:dyDescent="0.35">
      <c r="A201" s="1" t="s">
        <v>43</v>
      </c>
      <c r="E201" s="1" t="s">
        <v>57</v>
      </c>
      <c r="I201" s="3"/>
      <c r="M201" s="3"/>
      <c r="Q201" s="3"/>
      <c r="R201" s="11"/>
      <c r="V201" s="6"/>
    </row>
    <row r="202" spans="1:22" x14ac:dyDescent="0.35">
      <c r="C202">
        <v>1</v>
      </c>
      <c r="D202" t="s">
        <v>115</v>
      </c>
    </row>
    <row r="203" spans="1:22" x14ac:dyDescent="0.35">
      <c r="C203">
        <v>1</v>
      </c>
      <c r="D203" t="s">
        <v>168</v>
      </c>
    </row>
    <row r="204" spans="1:22" x14ac:dyDescent="0.35">
      <c r="C204">
        <v>1</v>
      </c>
      <c r="D204" t="s">
        <v>164</v>
      </c>
    </row>
    <row r="205" spans="1:22" x14ac:dyDescent="0.35">
      <c r="C205">
        <v>2</v>
      </c>
      <c r="D205" t="s">
        <v>6</v>
      </c>
    </row>
    <row r="206" spans="1:22" x14ac:dyDescent="0.35">
      <c r="C206">
        <v>5</v>
      </c>
      <c r="D206" t="s">
        <v>6</v>
      </c>
      <c r="E206" t="s">
        <v>111</v>
      </c>
    </row>
    <row r="207" spans="1:22" x14ac:dyDescent="0.35">
      <c r="C207">
        <v>5</v>
      </c>
      <c r="D207" t="s">
        <v>150</v>
      </c>
    </row>
    <row r="208" spans="1:22" x14ac:dyDescent="0.35">
      <c r="C208">
        <v>1</v>
      </c>
      <c r="D208" t="s">
        <v>137</v>
      </c>
    </row>
    <row r="209" spans="1:22" x14ac:dyDescent="0.35">
      <c r="C209">
        <v>1</v>
      </c>
      <c r="D209" t="s">
        <v>138</v>
      </c>
    </row>
    <row r="210" spans="1:22" x14ac:dyDescent="0.35">
      <c r="C210">
        <v>1</v>
      </c>
      <c r="D210" t="s">
        <v>139</v>
      </c>
    </row>
    <row r="211" spans="1:22" x14ac:dyDescent="0.35">
      <c r="C211">
        <v>6</v>
      </c>
      <c r="D211" t="s">
        <v>110</v>
      </c>
    </row>
    <row r="212" spans="1:22" x14ac:dyDescent="0.35">
      <c r="C212">
        <v>1</v>
      </c>
      <c r="D212" t="s">
        <v>128</v>
      </c>
    </row>
    <row r="213" spans="1:22" x14ac:dyDescent="0.35">
      <c r="C213">
        <v>1</v>
      </c>
      <c r="D213" t="s">
        <v>141</v>
      </c>
      <c r="E213" t="s">
        <v>141</v>
      </c>
    </row>
    <row r="214" spans="1:22" x14ac:dyDescent="0.35">
      <c r="C214">
        <v>1</v>
      </c>
      <c r="D214" t="s">
        <v>117</v>
      </c>
      <c r="E214" t="s">
        <v>117</v>
      </c>
    </row>
    <row r="216" spans="1:22" s="2" customFormat="1" x14ac:dyDescent="0.35">
      <c r="A216" s="2" t="s">
        <v>71</v>
      </c>
      <c r="I216" s="4"/>
      <c r="M216" s="4"/>
      <c r="Q216" s="4"/>
      <c r="R216" s="12"/>
      <c r="V216" s="7"/>
    </row>
    <row r="217" spans="1:22" s="1" customFormat="1" ht="31" x14ac:dyDescent="0.35">
      <c r="A217" s="1" t="s">
        <v>37</v>
      </c>
      <c r="E217" s="1" t="s">
        <v>47</v>
      </c>
      <c r="I217" s="3"/>
      <c r="M217" s="3"/>
      <c r="Q217" s="3"/>
      <c r="R217" s="11"/>
      <c r="V217" s="6"/>
    </row>
    <row r="218" spans="1:22" x14ac:dyDescent="0.35">
      <c r="C218">
        <v>1</v>
      </c>
      <c r="D218" t="s">
        <v>151</v>
      </c>
      <c r="E218" t="s">
        <v>147</v>
      </c>
    </row>
    <row r="219" spans="1:22" x14ac:dyDescent="0.35">
      <c r="C219">
        <v>1</v>
      </c>
      <c r="D219" t="s">
        <v>138</v>
      </c>
      <c r="E219" t="s">
        <v>111</v>
      </c>
    </row>
    <row r="220" spans="1:22" x14ac:dyDescent="0.35">
      <c r="C220">
        <v>1</v>
      </c>
      <c r="D220" t="s">
        <v>139</v>
      </c>
    </row>
    <row r="221" spans="1:22" x14ac:dyDescent="0.35">
      <c r="C221">
        <v>2</v>
      </c>
      <c r="D221" t="s">
        <v>150</v>
      </c>
    </row>
    <row r="222" spans="1:22" x14ac:dyDescent="0.35">
      <c r="C222">
        <v>1</v>
      </c>
      <c r="D222" t="s">
        <v>6</v>
      </c>
      <c r="E222" t="s">
        <v>6</v>
      </c>
    </row>
    <row r="223" spans="1:22" x14ac:dyDescent="0.35">
      <c r="C223">
        <v>3</v>
      </c>
      <c r="D223" t="s">
        <v>13</v>
      </c>
      <c r="E223" t="s">
        <v>117</v>
      </c>
    </row>
    <row r="225" spans="1:22" s="1" customFormat="1" ht="46.5" x14ac:dyDescent="0.35">
      <c r="A225" s="1" t="s">
        <v>72</v>
      </c>
      <c r="E225" s="1" t="s">
        <v>65</v>
      </c>
      <c r="I225" s="3"/>
      <c r="M225" s="3"/>
      <c r="Q225" s="3"/>
      <c r="R225" s="11"/>
      <c r="V225" s="6"/>
    </row>
    <row r="226" spans="1:22" x14ac:dyDescent="0.35">
      <c r="C226">
        <v>1</v>
      </c>
      <c r="D226" t="s">
        <v>106</v>
      </c>
      <c r="E226" t="s">
        <v>147</v>
      </c>
    </row>
    <row r="227" spans="1:22" x14ac:dyDescent="0.35">
      <c r="C227">
        <v>4</v>
      </c>
      <c r="D227" t="s">
        <v>137</v>
      </c>
      <c r="E227" t="s">
        <v>111</v>
      </c>
    </row>
    <row r="228" spans="1:22" x14ac:dyDescent="0.35">
      <c r="C228">
        <v>1</v>
      </c>
      <c r="D228" t="s">
        <v>138</v>
      </c>
    </row>
    <row r="229" spans="1:22" x14ac:dyDescent="0.35">
      <c r="C229">
        <v>1</v>
      </c>
      <c r="D229" t="s">
        <v>139</v>
      </c>
    </row>
    <row r="230" spans="1:22" x14ac:dyDescent="0.35">
      <c r="C230">
        <v>1</v>
      </c>
      <c r="D230" t="s">
        <v>146</v>
      </c>
    </row>
    <row r="231" spans="1:22" x14ac:dyDescent="0.35">
      <c r="C231">
        <v>1</v>
      </c>
      <c r="D231" t="s">
        <v>110</v>
      </c>
    </row>
    <row r="232" spans="1:22" x14ac:dyDescent="0.35">
      <c r="C232">
        <v>5</v>
      </c>
      <c r="D232" t="s">
        <v>13</v>
      </c>
      <c r="E232" t="s">
        <v>117</v>
      </c>
    </row>
    <row r="233" spans="1:22" x14ac:dyDescent="0.35">
      <c r="C233">
        <v>1</v>
      </c>
      <c r="D233" t="s">
        <v>6</v>
      </c>
      <c r="E233" t="s">
        <v>142</v>
      </c>
    </row>
    <row r="235" spans="1:22" s="1" customFormat="1" ht="46.5" x14ac:dyDescent="0.35">
      <c r="A235" s="1" t="s">
        <v>73</v>
      </c>
      <c r="E235" s="1" t="s">
        <v>65</v>
      </c>
      <c r="I235" s="3"/>
      <c r="M235" s="3"/>
      <c r="Q235" s="3"/>
      <c r="R235" s="11"/>
      <c r="V235" s="6"/>
    </row>
    <row r="236" spans="1:22" x14ac:dyDescent="0.35">
      <c r="C236">
        <v>1</v>
      </c>
      <c r="D236" t="s">
        <v>105</v>
      </c>
      <c r="E236" t="s">
        <v>147</v>
      </c>
    </row>
    <row r="237" spans="1:22" x14ac:dyDescent="0.35">
      <c r="C237">
        <v>2</v>
      </c>
      <c r="D237" t="s">
        <v>155</v>
      </c>
    </row>
    <row r="238" spans="1:22" x14ac:dyDescent="0.35">
      <c r="C238">
        <v>1</v>
      </c>
      <c r="D238" t="s">
        <v>6</v>
      </c>
    </row>
    <row r="239" spans="1:22" x14ac:dyDescent="0.35">
      <c r="C239">
        <v>1</v>
      </c>
      <c r="D239" t="s">
        <v>110</v>
      </c>
      <c r="E239" t="s">
        <v>111</v>
      </c>
    </row>
    <row r="241" spans="1:22" s="1" customFormat="1" ht="46.5" x14ac:dyDescent="0.35">
      <c r="A241" s="1" t="s">
        <v>74</v>
      </c>
      <c r="E241" s="1" t="s">
        <v>75</v>
      </c>
      <c r="I241" s="3"/>
      <c r="M241" s="3"/>
      <c r="Q241" s="3"/>
      <c r="R241" s="11"/>
      <c r="V241" s="6"/>
    </row>
    <row r="242" spans="1:22" x14ac:dyDescent="0.35">
      <c r="C242">
        <v>1</v>
      </c>
      <c r="D242" t="s">
        <v>152</v>
      </c>
      <c r="E242" t="s">
        <v>147</v>
      </c>
    </row>
    <row r="243" spans="1:22" x14ac:dyDescent="0.35">
      <c r="C243">
        <v>2</v>
      </c>
      <c r="D243" t="s">
        <v>6</v>
      </c>
      <c r="E243" t="s">
        <v>111</v>
      </c>
    </row>
    <row r="244" spans="1:22" x14ac:dyDescent="0.35">
      <c r="C244">
        <v>3</v>
      </c>
      <c r="D244" t="s">
        <v>13</v>
      </c>
      <c r="E244" t="s">
        <v>117</v>
      </c>
    </row>
    <row r="246" spans="1:22" s="2" customFormat="1" ht="31" x14ac:dyDescent="0.35">
      <c r="A246" s="2" t="s">
        <v>76</v>
      </c>
      <c r="E246" s="2" t="s">
        <v>77</v>
      </c>
      <c r="I246" s="4"/>
      <c r="M246" s="4"/>
      <c r="Q246" s="4"/>
      <c r="R246" s="12"/>
      <c r="V246" s="7"/>
    </row>
    <row r="247" spans="1:22" x14ac:dyDescent="0.35">
      <c r="C247">
        <v>1</v>
      </c>
      <c r="D247" t="s">
        <v>101</v>
      </c>
      <c r="E247" t="s">
        <v>111</v>
      </c>
    </row>
    <row r="248" spans="1:22" x14ac:dyDescent="0.35">
      <c r="C248">
        <v>2</v>
      </c>
      <c r="D248" t="s">
        <v>110</v>
      </c>
    </row>
    <row r="249" spans="1:22" x14ac:dyDescent="0.35">
      <c r="C249">
        <v>1</v>
      </c>
      <c r="D249" t="s">
        <v>13</v>
      </c>
      <c r="E249" t="s">
        <v>117</v>
      </c>
    </row>
    <row r="251" spans="1:22" s="2" customFormat="1" x14ac:dyDescent="0.35">
      <c r="A251" s="2" t="s">
        <v>78</v>
      </c>
      <c r="I251" s="4"/>
      <c r="M251" s="4"/>
      <c r="Q251" s="4"/>
      <c r="R251" s="12"/>
      <c r="V251" s="7"/>
    </row>
    <row r="252" spans="1:22" s="1" customFormat="1" ht="31" x14ac:dyDescent="0.35">
      <c r="A252" s="1" t="s">
        <v>33</v>
      </c>
      <c r="E252" s="1" t="s">
        <v>80</v>
      </c>
      <c r="I252" s="3"/>
      <c r="M252" s="3"/>
      <c r="Q252" s="3"/>
      <c r="R252" s="11"/>
      <c r="V252" s="6"/>
    </row>
    <row r="253" spans="1:22" x14ac:dyDescent="0.35">
      <c r="C253">
        <v>1</v>
      </c>
      <c r="D253" t="s">
        <v>152</v>
      </c>
      <c r="E253" t="s">
        <v>147</v>
      </c>
    </row>
    <row r="254" spans="1:22" x14ac:dyDescent="0.35">
      <c r="C254">
        <v>2</v>
      </c>
      <c r="D254" t="s">
        <v>169</v>
      </c>
    </row>
    <row r="255" spans="1:22" x14ac:dyDescent="0.35">
      <c r="C255">
        <v>1</v>
      </c>
      <c r="D255" t="s">
        <v>6</v>
      </c>
    </row>
    <row r="256" spans="1:22" x14ac:dyDescent="0.35">
      <c r="C256">
        <v>1</v>
      </c>
      <c r="D256" t="s">
        <v>50</v>
      </c>
    </row>
    <row r="257" spans="1:22" x14ac:dyDescent="0.35">
      <c r="C257">
        <v>2</v>
      </c>
      <c r="D257" t="s">
        <v>150</v>
      </c>
      <c r="E257" t="s">
        <v>111</v>
      </c>
    </row>
    <row r="258" spans="1:22" x14ac:dyDescent="0.35">
      <c r="C258">
        <v>4</v>
      </c>
      <c r="D258" t="s">
        <v>137</v>
      </c>
    </row>
    <row r="259" spans="1:22" x14ac:dyDescent="0.35">
      <c r="C259">
        <v>1</v>
      </c>
      <c r="D259" t="s">
        <v>138</v>
      </c>
    </row>
    <row r="260" spans="1:22" x14ac:dyDescent="0.35">
      <c r="C260">
        <v>1</v>
      </c>
      <c r="D260" t="s">
        <v>139</v>
      </c>
    </row>
    <row r="261" spans="1:22" x14ac:dyDescent="0.35">
      <c r="C261">
        <v>1</v>
      </c>
      <c r="D261" t="s">
        <v>110</v>
      </c>
    </row>
    <row r="263" spans="1:22" s="1" customFormat="1" ht="31" x14ac:dyDescent="0.35">
      <c r="A263" s="1" t="s">
        <v>81</v>
      </c>
      <c r="E263" s="1" t="s">
        <v>80</v>
      </c>
      <c r="I263" s="3"/>
      <c r="M263" s="3"/>
      <c r="Q263" s="3"/>
      <c r="R263" s="11"/>
      <c r="V263" s="6"/>
    </row>
    <row r="264" spans="1:22" x14ac:dyDescent="0.35">
      <c r="C264">
        <v>2</v>
      </c>
      <c r="D264" t="s">
        <v>6</v>
      </c>
      <c r="E264" t="s">
        <v>147</v>
      </c>
    </row>
    <row r="265" spans="1:22" x14ac:dyDescent="0.35">
      <c r="C265">
        <v>2</v>
      </c>
      <c r="D265" t="s">
        <v>50</v>
      </c>
    </row>
    <row r="266" spans="1:22" x14ac:dyDescent="0.35">
      <c r="C266">
        <v>1</v>
      </c>
      <c r="D266" t="s">
        <v>110</v>
      </c>
      <c r="E266" t="s">
        <v>111</v>
      </c>
    </row>
    <row r="267" spans="1:22" x14ac:dyDescent="0.35">
      <c r="C267">
        <v>1</v>
      </c>
      <c r="D267" t="s">
        <v>6</v>
      </c>
    </row>
    <row r="269" spans="1:22" s="2" customFormat="1" x14ac:dyDescent="0.35">
      <c r="A269" s="2" t="s">
        <v>82</v>
      </c>
      <c r="I269" s="4"/>
      <c r="M269" s="4"/>
      <c r="Q269" s="4"/>
      <c r="R269" s="12"/>
      <c r="V269" s="7"/>
    </row>
    <row r="270" spans="1:22" s="1" customFormat="1" ht="31" x14ac:dyDescent="0.35">
      <c r="A270" s="1" t="s">
        <v>83</v>
      </c>
      <c r="E270" s="1" t="s">
        <v>84</v>
      </c>
      <c r="I270" s="3"/>
      <c r="M270" s="3"/>
      <c r="Q270" s="3"/>
      <c r="R270" s="11"/>
      <c r="V270" s="6"/>
    </row>
    <row r="271" spans="1:22" x14ac:dyDescent="0.35">
      <c r="C271">
        <v>1</v>
      </c>
      <c r="D271" t="s">
        <v>170</v>
      </c>
      <c r="E271" t="s">
        <v>147</v>
      </c>
    </row>
    <row r="272" spans="1:22" x14ac:dyDescent="0.35">
      <c r="C272">
        <v>2</v>
      </c>
      <c r="D272" t="s">
        <v>138</v>
      </c>
      <c r="E272" t="s">
        <v>111</v>
      </c>
    </row>
    <row r="273" spans="3:5" x14ac:dyDescent="0.35">
      <c r="C273">
        <v>1</v>
      </c>
      <c r="D273" t="s">
        <v>101</v>
      </c>
    </row>
    <row r="274" spans="3:5" x14ac:dyDescent="0.35">
      <c r="C274">
        <v>1</v>
      </c>
      <c r="D274" t="s">
        <v>171</v>
      </c>
      <c r="E274" t="s">
        <v>171</v>
      </c>
    </row>
    <row r="278" spans="3:5" x14ac:dyDescent="0.35">
      <c r="C278">
        <f>SUM(C1:C274)</f>
        <v>488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3D3-393D-904F-90AC-336317D3E396}">
  <dimension ref="A1:U126"/>
  <sheetViews>
    <sheetView topLeftCell="A91" workbookViewId="0">
      <selection activeCell="R127" sqref="R127"/>
    </sheetView>
  </sheetViews>
  <sheetFormatPr baseColWidth="10" defaultRowHeight="15.5" x14ac:dyDescent="0.35"/>
  <cols>
    <col min="11" max="11" width="11.6640625" bestFit="1" customWidth="1"/>
    <col min="15" max="15" width="11.6640625" bestFit="1" customWidth="1"/>
    <col min="18" max="18" width="11.6640625" bestFit="1" customWidth="1"/>
  </cols>
  <sheetData>
    <row r="1" spans="1:21" s="14" customFormat="1" x14ac:dyDescent="0.35">
      <c r="A1" s="14" t="s">
        <v>5</v>
      </c>
    </row>
    <row r="2" spans="1:21" s="1" customFormat="1" ht="31" x14ac:dyDescent="0.35">
      <c r="B2" s="1">
        <v>6</v>
      </c>
      <c r="C2" s="1" t="s">
        <v>12</v>
      </c>
      <c r="D2" s="1" t="s">
        <v>90</v>
      </c>
      <c r="E2" s="1" t="s">
        <v>91</v>
      </c>
      <c r="F2" s="1">
        <v>2</v>
      </c>
      <c r="G2" s="1">
        <v>0.4</v>
      </c>
      <c r="H2" s="3">
        <v>0</v>
      </c>
      <c r="I2" s="1">
        <v>1.2000000000000002</v>
      </c>
      <c r="J2" s="1">
        <v>0</v>
      </c>
      <c r="L2" s="3">
        <v>1.2000000000000002</v>
      </c>
      <c r="M2" s="1">
        <v>0</v>
      </c>
      <c r="N2" s="1">
        <v>0</v>
      </c>
      <c r="P2" s="3">
        <v>0</v>
      </c>
      <c r="Q2" s="11">
        <v>0</v>
      </c>
      <c r="U2" s="6"/>
    </row>
    <row r="3" spans="1:21" s="1" customFormat="1" x14ac:dyDescent="0.35">
      <c r="B3" s="1">
        <v>2</v>
      </c>
      <c r="C3" s="1" t="s">
        <v>5</v>
      </c>
      <c r="E3" s="1" t="s">
        <v>92</v>
      </c>
      <c r="F3" s="1">
        <v>3</v>
      </c>
      <c r="G3" s="1">
        <v>1</v>
      </c>
      <c r="H3" s="3">
        <v>0</v>
      </c>
      <c r="I3" s="1">
        <v>0</v>
      </c>
      <c r="J3" s="1">
        <v>0.66666666666666663</v>
      </c>
      <c r="L3" s="3">
        <v>0</v>
      </c>
      <c r="M3" s="1">
        <v>0.66666666666666663</v>
      </c>
      <c r="N3" s="1">
        <v>0</v>
      </c>
      <c r="P3" s="3">
        <v>0.66666666666666663</v>
      </c>
      <c r="Q3" s="11">
        <v>0</v>
      </c>
      <c r="U3" s="6"/>
    </row>
    <row r="4" spans="1:21" s="1" customFormat="1" x14ac:dyDescent="0.35">
      <c r="B4" s="1">
        <v>15</v>
      </c>
      <c r="C4" s="1" t="s">
        <v>5</v>
      </c>
      <c r="E4" s="1" t="s">
        <v>91</v>
      </c>
      <c r="F4" s="1">
        <v>2</v>
      </c>
      <c r="G4" s="1">
        <v>0.4</v>
      </c>
      <c r="H4" s="3">
        <v>0</v>
      </c>
      <c r="I4" s="1">
        <v>3</v>
      </c>
      <c r="J4" s="1">
        <v>0</v>
      </c>
      <c r="L4" s="3">
        <v>3</v>
      </c>
      <c r="M4" s="1">
        <v>0</v>
      </c>
      <c r="N4" s="1">
        <v>0</v>
      </c>
      <c r="P4" s="3">
        <v>0</v>
      </c>
      <c r="Q4" s="11">
        <v>0</v>
      </c>
      <c r="U4" s="6"/>
    </row>
    <row r="5" spans="1:21" s="1" customFormat="1" x14ac:dyDescent="0.35">
      <c r="B5" s="1">
        <v>1</v>
      </c>
      <c r="C5" s="1" t="s">
        <v>5</v>
      </c>
      <c r="E5" s="1" t="s">
        <v>92</v>
      </c>
      <c r="F5" s="1">
        <v>3</v>
      </c>
      <c r="G5" s="1">
        <v>1</v>
      </c>
      <c r="H5" s="3">
        <v>0</v>
      </c>
      <c r="I5" s="1">
        <v>0</v>
      </c>
      <c r="J5" s="1">
        <v>0.33333333333333331</v>
      </c>
      <c r="L5" s="3">
        <v>0</v>
      </c>
      <c r="M5" s="1">
        <v>0.33333333333333331</v>
      </c>
      <c r="N5" s="1">
        <v>0</v>
      </c>
      <c r="P5" s="3">
        <v>0.33333333333333331</v>
      </c>
      <c r="Q5" s="11">
        <v>0</v>
      </c>
      <c r="U5" s="6"/>
    </row>
    <row r="6" spans="1:21" s="1" customFormat="1" x14ac:dyDescent="0.35">
      <c r="B6" s="1">
        <v>1</v>
      </c>
      <c r="C6" s="1" t="s">
        <v>5</v>
      </c>
      <c r="E6" s="1" t="s">
        <v>92</v>
      </c>
      <c r="F6" s="1">
        <v>3</v>
      </c>
      <c r="G6" s="1">
        <v>1</v>
      </c>
      <c r="H6" s="3">
        <v>0</v>
      </c>
      <c r="I6" s="1">
        <v>0</v>
      </c>
      <c r="J6" s="1">
        <v>0.33333333333333331</v>
      </c>
      <c r="L6" s="3">
        <v>0</v>
      </c>
      <c r="M6" s="1">
        <v>0.33333333333333331</v>
      </c>
      <c r="N6" s="1">
        <v>0</v>
      </c>
      <c r="P6" s="3">
        <v>0.33333333333333331</v>
      </c>
      <c r="Q6" s="11">
        <v>0</v>
      </c>
      <c r="U6" s="6"/>
    </row>
    <row r="7" spans="1:21" s="1" customFormat="1" x14ac:dyDescent="0.35">
      <c r="B7" s="1">
        <v>1</v>
      </c>
      <c r="C7" s="1" t="s">
        <v>5</v>
      </c>
      <c r="E7" s="1" t="s">
        <v>92</v>
      </c>
      <c r="F7" s="1">
        <v>3</v>
      </c>
      <c r="G7" s="1">
        <v>1</v>
      </c>
      <c r="H7" s="3">
        <v>0</v>
      </c>
      <c r="I7" s="1">
        <v>0</v>
      </c>
      <c r="J7" s="1">
        <v>0.33333333333333331</v>
      </c>
      <c r="L7" s="3">
        <v>0</v>
      </c>
      <c r="M7" s="1">
        <v>0.33333333333333331</v>
      </c>
      <c r="N7" s="1">
        <v>0</v>
      </c>
      <c r="P7" s="3">
        <v>0.33333333333333331</v>
      </c>
      <c r="Q7" s="11">
        <v>0</v>
      </c>
      <c r="U7" s="6"/>
    </row>
    <row r="8" spans="1:21" s="1" customFormat="1" x14ac:dyDescent="0.35">
      <c r="B8" s="1">
        <v>3</v>
      </c>
      <c r="C8" s="1" t="s">
        <v>5</v>
      </c>
      <c r="E8" s="1" t="s">
        <v>92</v>
      </c>
      <c r="F8" s="1">
        <v>3</v>
      </c>
      <c r="G8" s="1">
        <v>0.65</v>
      </c>
      <c r="H8" s="3">
        <v>0</v>
      </c>
      <c r="I8" s="1">
        <v>0</v>
      </c>
      <c r="J8" s="1">
        <v>0.65</v>
      </c>
      <c r="L8" s="3">
        <v>0</v>
      </c>
      <c r="M8" s="1">
        <v>0.65</v>
      </c>
      <c r="N8" s="1">
        <v>0</v>
      </c>
      <c r="P8" s="3">
        <v>0.65</v>
      </c>
      <c r="Q8" s="11">
        <v>0</v>
      </c>
      <c r="U8" s="6"/>
    </row>
    <row r="9" spans="1:21" s="1" customFormat="1" x14ac:dyDescent="0.35">
      <c r="B9" s="1">
        <v>3</v>
      </c>
      <c r="C9" s="1" t="s">
        <v>5</v>
      </c>
      <c r="E9" s="1" t="s">
        <v>92</v>
      </c>
      <c r="F9" s="1">
        <v>3</v>
      </c>
      <c r="G9" s="1">
        <v>0.3</v>
      </c>
      <c r="H9" s="3">
        <v>0</v>
      </c>
      <c r="I9" s="1">
        <v>0</v>
      </c>
      <c r="J9" s="1">
        <v>0.3</v>
      </c>
      <c r="L9" s="3">
        <v>0</v>
      </c>
      <c r="M9" s="1">
        <v>0.3</v>
      </c>
      <c r="N9" s="1">
        <v>0</v>
      </c>
      <c r="P9" s="3">
        <v>0.3</v>
      </c>
      <c r="Q9" s="11">
        <v>0</v>
      </c>
      <c r="U9" s="6"/>
    </row>
    <row r="10" spans="1:21" s="1" customFormat="1" x14ac:dyDescent="0.35">
      <c r="B10" s="1">
        <v>15</v>
      </c>
      <c r="C10" s="1" t="s">
        <v>5</v>
      </c>
      <c r="E10" s="1" t="s">
        <v>92</v>
      </c>
      <c r="F10" s="1">
        <v>3</v>
      </c>
      <c r="G10" s="1">
        <v>0.8</v>
      </c>
      <c r="H10" s="3">
        <v>0</v>
      </c>
      <c r="I10" s="1">
        <v>0</v>
      </c>
      <c r="J10" s="1">
        <v>4</v>
      </c>
      <c r="L10" s="3">
        <v>0</v>
      </c>
      <c r="M10" s="1">
        <v>4</v>
      </c>
      <c r="N10" s="1">
        <v>0</v>
      </c>
      <c r="P10" s="3">
        <v>4</v>
      </c>
      <c r="Q10" s="11">
        <v>0</v>
      </c>
      <c r="U10" s="6"/>
    </row>
    <row r="11" spans="1:21" s="1" customFormat="1" x14ac:dyDescent="0.35">
      <c r="B11" s="1">
        <v>24</v>
      </c>
      <c r="C11" s="1" t="s">
        <v>5</v>
      </c>
      <c r="E11" s="1" t="s">
        <v>92</v>
      </c>
      <c r="F11" s="1">
        <v>3</v>
      </c>
      <c r="G11" s="1">
        <v>0.3</v>
      </c>
      <c r="H11" s="3">
        <v>0</v>
      </c>
      <c r="I11" s="1">
        <v>0</v>
      </c>
      <c r="J11" s="1">
        <v>2.4</v>
      </c>
      <c r="L11" s="3">
        <v>0</v>
      </c>
      <c r="M11" s="1">
        <v>2.4</v>
      </c>
      <c r="N11" s="1">
        <v>0</v>
      </c>
      <c r="P11" s="3">
        <v>2.4</v>
      </c>
      <c r="Q11" s="11">
        <v>0</v>
      </c>
      <c r="U11" s="6"/>
    </row>
    <row r="12" spans="1:21" s="1" customFormat="1" x14ac:dyDescent="0.35">
      <c r="B12" s="1">
        <v>3</v>
      </c>
      <c r="C12" s="1" t="s">
        <v>5</v>
      </c>
      <c r="E12" s="1" t="s">
        <v>91</v>
      </c>
      <c r="F12" s="1">
        <v>2</v>
      </c>
      <c r="G12" s="1">
        <v>0.5</v>
      </c>
      <c r="H12" s="3">
        <v>0</v>
      </c>
      <c r="I12" s="1">
        <v>0.75</v>
      </c>
      <c r="J12" s="1">
        <v>0</v>
      </c>
      <c r="L12" s="3">
        <v>0.75</v>
      </c>
      <c r="M12" s="1">
        <v>0</v>
      </c>
      <c r="N12" s="1">
        <v>0</v>
      </c>
      <c r="P12" s="3">
        <v>0</v>
      </c>
      <c r="Q12" s="11">
        <v>0</v>
      </c>
      <c r="U12" s="6"/>
    </row>
    <row r="13" spans="1:21" s="1" customFormat="1" x14ac:dyDescent="0.35">
      <c r="B13" s="1">
        <v>4</v>
      </c>
      <c r="C13" s="1" t="s">
        <v>5</v>
      </c>
      <c r="E13" s="1" t="s">
        <v>94</v>
      </c>
      <c r="F13" s="1">
        <v>1</v>
      </c>
      <c r="G13" s="1">
        <v>0.25</v>
      </c>
      <c r="H13" s="3">
        <v>1</v>
      </c>
      <c r="I13" s="1">
        <v>0</v>
      </c>
      <c r="J13" s="1">
        <v>0</v>
      </c>
      <c r="L13" s="3">
        <v>0</v>
      </c>
      <c r="M13" s="1">
        <v>0</v>
      </c>
      <c r="N13" s="1">
        <v>0</v>
      </c>
      <c r="P13" s="3">
        <v>0</v>
      </c>
      <c r="Q13" s="11">
        <v>0</v>
      </c>
      <c r="U13" s="6"/>
    </row>
    <row r="14" spans="1:21" s="1" customFormat="1" x14ac:dyDescent="0.35">
      <c r="B14" s="1">
        <v>6</v>
      </c>
      <c r="C14" s="1" t="s">
        <v>5</v>
      </c>
      <c r="E14" s="1" t="s">
        <v>94</v>
      </c>
      <c r="F14" s="1">
        <v>1</v>
      </c>
      <c r="G14" s="1">
        <v>0.25</v>
      </c>
      <c r="H14" s="3">
        <v>1.5</v>
      </c>
      <c r="I14" s="1">
        <v>0</v>
      </c>
      <c r="J14" s="1">
        <v>0</v>
      </c>
      <c r="L14" s="3">
        <v>0</v>
      </c>
      <c r="M14" s="1">
        <v>0</v>
      </c>
      <c r="N14" s="1">
        <v>0</v>
      </c>
      <c r="P14" s="3">
        <v>0</v>
      </c>
      <c r="Q14" s="11">
        <v>0</v>
      </c>
      <c r="U14" s="6"/>
    </row>
    <row r="15" spans="1:21" s="1" customFormat="1" x14ac:dyDescent="0.35">
      <c r="B15" s="1">
        <v>18</v>
      </c>
      <c r="C15" s="1" t="s">
        <v>5</v>
      </c>
      <c r="E15" s="1" t="s">
        <v>94</v>
      </c>
      <c r="F15" s="1">
        <v>1</v>
      </c>
      <c r="G15" s="1">
        <v>0.25</v>
      </c>
      <c r="H15" s="3">
        <v>4.5</v>
      </c>
      <c r="I15" s="1">
        <v>0</v>
      </c>
      <c r="J15" s="1">
        <v>0</v>
      </c>
      <c r="L15" s="3">
        <v>0</v>
      </c>
      <c r="M15" s="1">
        <v>0</v>
      </c>
      <c r="N15" s="1">
        <v>0</v>
      </c>
      <c r="P15" s="3">
        <v>0</v>
      </c>
      <c r="Q15" s="11">
        <v>0</v>
      </c>
      <c r="U15" s="6"/>
    </row>
    <row r="16" spans="1:21" s="1" customFormat="1" x14ac:dyDescent="0.35">
      <c r="B16" s="1">
        <v>53</v>
      </c>
      <c r="C16" s="1" t="s">
        <v>5</v>
      </c>
      <c r="E16" s="1" t="s">
        <v>92</v>
      </c>
      <c r="F16" s="1">
        <v>3</v>
      </c>
      <c r="G16" s="1">
        <v>0.18</v>
      </c>
      <c r="H16" s="3">
        <v>0</v>
      </c>
      <c r="I16" s="1">
        <v>0</v>
      </c>
      <c r="J16" s="1">
        <v>3.18</v>
      </c>
      <c r="L16" s="3">
        <v>0</v>
      </c>
      <c r="M16" s="1">
        <v>3.18</v>
      </c>
      <c r="N16" s="1">
        <v>0</v>
      </c>
      <c r="P16" s="3">
        <v>3.18</v>
      </c>
      <c r="Q16" s="11">
        <v>0</v>
      </c>
      <c r="U16" s="6"/>
    </row>
    <row r="17" spans="2:21" s="1" customFormat="1" x14ac:dyDescent="0.35">
      <c r="B17" s="1">
        <v>5</v>
      </c>
      <c r="C17" s="1" t="s">
        <v>5</v>
      </c>
      <c r="E17" s="1" t="s">
        <v>94</v>
      </c>
      <c r="F17" s="1">
        <v>1</v>
      </c>
      <c r="G17" s="1">
        <v>0.25</v>
      </c>
      <c r="H17" s="3">
        <v>1.25</v>
      </c>
      <c r="I17" s="1">
        <v>0</v>
      </c>
      <c r="J17" s="1">
        <v>0</v>
      </c>
      <c r="L17" s="3">
        <v>0</v>
      </c>
      <c r="M17" s="1">
        <v>0</v>
      </c>
      <c r="N17" s="1">
        <v>0</v>
      </c>
      <c r="P17" s="3">
        <v>0</v>
      </c>
      <c r="Q17" s="11">
        <v>0</v>
      </c>
      <c r="U17" s="6"/>
    </row>
    <row r="18" spans="2:21" s="1" customFormat="1" x14ac:dyDescent="0.35">
      <c r="B18" s="1">
        <v>7</v>
      </c>
      <c r="C18" s="1" t="s">
        <v>5</v>
      </c>
      <c r="E18" s="1" t="s">
        <v>94</v>
      </c>
      <c r="F18" s="1">
        <v>1</v>
      </c>
      <c r="G18" s="1">
        <v>0.45</v>
      </c>
      <c r="H18" s="3">
        <v>3.15</v>
      </c>
      <c r="I18" s="1">
        <v>0</v>
      </c>
      <c r="J18" s="1">
        <v>0</v>
      </c>
      <c r="L18" s="3">
        <v>0</v>
      </c>
      <c r="M18" s="1">
        <v>0</v>
      </c>
      <c r="N18" s="1">
        <v>0</v>
      </c>
      <c r="P18" s="3">
        <v>0</v>
      </c>
      <c r="Q18" s="11">
        <v>0</v>
      </c>
      <c r="U18" s="6"/>
    </row>
    <row r="19" spans="2:21" s="1" customFormat="1" x14ac:dyDescent="0.35">
      <c r="B19" s="1">
        <v>2</v>
      </c>
      <c r="C19" s="1" t="s">
        <v>5</v>
      </c>
      <c r="E19" s="1" t="s">
        <v>94</v>
      </c>
      <c r="F19" s="1">
        <v>1</v>
      </c>
      <c r="G19" s="1">
        <v>0.15</v>
      </c>
      <c r="H19" s="3">
        <v>0.3</v>
      </c>
      <c r="I19" s="1">
        <v>0</v>
      </c>
      <c r="J19" s="1">
        <v>0</v>
      </c>
      <c r="L19" s="3">
        <v>0</v>
      </c>
      <c r="M19" s="1">
        <v>0</v>
      </c>
      <c r="N19" s="1">
        <v>0</v>
      </c>
      <c r="P19" s="3">
        <v>0</v>
      </c>
      <c r="Q19" s="11">
        <v>0</v>
      </c>
      <c r="U19" s="6"/>
    </row>
    <row r="20" spans="2:21" s="1" customFormat="1" x14ac:dyDescent="0.35">
      <c r="B20" s="1">
        <v>21</v>
      </c>
      <c r="C20" s="1" t="s">
        <v>5</v>
      </c>
      <c r="E20" s="1" t="s">
        <v>92</v>
      </c>
      <c r="F20" s="1">
        <v>3</v>
      </c>
      <c r="G20" s="1">
        <v>0.5</v>
      </c>
      <c r="H20" s="3">
        <v>0</v>
      </c>
      <c r="I20" s="1">
        <v>0</v>
      </c>
      <c r="J20" s="1">
        <v>3.5</v>
      </c>
      <c r="L20" s="3">
        <v>0</v>
      </c>
      <c r="M20" s="1">
        <v>3.5</v>
      </c>
      <c r="N20" s="1">
        <v>0</v>
      </c>
      <c r="P20" s="3">
        <v>3.5</v>
      </c>
      <c r="Q20" s="11">
        <v>0</v>
      </c>
      <c r="U20" s="6"/>
    </row>
    <row r="21" spans="2:21" s="1" customFormat="1" x14ac:dyDescent="0.35">
      <c r="B21" s="1">
        <v>2</v>
      </c>
      <c r="C21" s="1" t="s">
        <v>5</v>
      </c>
      <c r="E21" s="1" t="s">
        <v>94</v>
      </c>
      <c r="F21" s="1">
        <v>1</v>
      </c>
      <c r="G21" s="1">
        <v>0.15</v>
      </c>
      <c r="H21" s="3">
        <v>0.3</v>
      </c>
      <c r="I21" s="1">
        <v>0</v>
      </c>
      <c r="J21" s="1">
        <v>0</v>
      </c>
      <c r="L21" s="3">
        <v>0</v>
      </c>
      <c r="M21" s="1">
        <v>0</v>
      </c>
      <c r="N21" s="1">
        <v>0</v>
      </c>
      <c r="P21" s="3">
        <v>0</v>
      </c>
      <c r="Q21" s="11">
        <v>0</v>
      </c>
      <c r="U21" s="6"/>
    </row>
    <row r="22" spans="2:21" s="1" customFormat="1" x14ac:dyDescent="0.35">
      <c r="B22" s="1">
        <v>6</v>
      </c>
      <c r="C22" s="1" t="s">
        <v>5</v>
      </c>
      <c r="E22" s="1" t="s">
        <v>94</v>
      </c>
      <c r="F22" s="1">
        <v>1</v>
      </c>
      <c r="G22" s="1">
        <v>0.25</v>
      </c>
      <c r="H22" s="3">
        <v>1.5</v>
      </c>
      <c r="I22" s="1">
        <v>0</v>
      </c>
      <c r="J22" s="1">
        <v>0</v>
      </c>
      <c r="L22" s="3">
        <v>0</v>
      </c>
      <c r="M22" s="1">
        <v>0</v>
      </c>
      <c r="N22" s="1">
        <v>0</v>
      </c>
      <c r="P22" s="3">
        <v>0</v>
      </c>
      <c r="Q22" s="11">
        <v>0</v>
      </c>
      <c r="U22" s="6"/>
    </row>
    <row r="23" spans="2:21" s="1" customFormat="1" x14ac:dyDescent="0.35">
      <c r="B23" s="1">
        <v>2</v>
      </c>
      <c r="C23" s="1" t="s">
        <v>5</v>
      </c>
      <c r="E23" s="1" t="s">
        <v>94</v>
      </c>
      <c r="F23" s="1">
        <v>1</v>
      </c>
      <c r="G23" s="1">
        <v>0.25</v>
      </c>
      <c r="H23" s="3">
        <v>0.5</v>
      </c>
      <c r="I23" s="1">
        <v>0</v>
      </c>
      <c r="J23" s="1">
        <v>0</v>
      </c>
      <c r="L23" s="3">
        <v>0</v>
      </c>
      <c r="M23" s="1">
        <v>0</v>
      </c>
      <c r="N23" s="1">
        <v>0</v>
      </c>
      <c r="P23" s="3">
        <v>0</v>
      </c>
      <c r="Q23" s="11">
        <v>0</v>
      </c>
      <c r="U23" s="6"/>
    </row>
    <row r="24" spans="2:21" s="1" customFormat="1" x14ac:dyDescent="0.35">
      <c r="B24" s="1">
        <v>1</v>
      </c>
      <c r="C24" s="1" t="s">
        <v>5</v>
      </c>
      <c r="E24" s="1" t="s">
        <v>94</v>
      </c>
      <c r="F24" s="1">
        <v>1</v>
      </c>
      <c r="G24" s="1">
        <v>0.25</v>
      </c>
      <c r="H24" s="3">
        <v>0.25</v>
      </c>
      <c r="I24" s="1">
        <v>0</v>
      </c>
      <c r="J24" s="1">
        <v>0</v>
      </c>
      <c r="L24" s="3">
        <v>0</v>
      </c>
      <c r="M24" s="1">
        <v>0</v>
      </c>
      <c r="N24" s="1">
        <v>0</v>
      </c>
      <c r="P24" s="3">
        <v>0</v>
      </c>
      <c r="Q24" s="11">
        <v>0</v>
      </c>
      <c r="U24" s="6"/>
    </row>
    <row r="25" spans="2:21" s="1" customFormat="1" x14ac:dyDescent="0.35">
      <c r="B25" s="1">
        <v>3</v>
      </c>
      <c r="C25" s="1" t="s">
        <v>5</v>
      </c>
      <c r="E25" s="1" t="s">
        <v>94</v>
      </c>
      <c r="F25" s="1">
        <v>1</v>
      </c>
      <c r="G25" s="1">
        <v>0.25</v>
      </c>
      <c r="H25" s="3">
        <v>0.75</v>
      </c>
      <c r="I25" s="1">
        <v>0</v>
      </c>
      <c r="J25" s="1">
        <v>0</v>
      </c>
      <c r="L25" s="3">
        <v>0</v>
      </c>
      <c r="M25" s="1">
        <v>0</v>
      </c>
      <c r="N25" s="1">
        <v>0</v>
      </c>
      <c r="P25" s="3">
        <v>0</v>
      </c>
      <c r="Q25" s="11">
        <v>0</v>
      </c>
      <c r="U25" s="6"/>
    </row>
    <row r="26" spans="2:21" s="1" customFormat="1" x14ac:dyDescent="0.35">
      <c r="B26" s="1">
        <v>4</v>
      </c>
      <c r="C26" s="1" t="s">
        <v>5</v>
      </c>
      <c r="E26" s="1" t="s">
        <v>94</v>
      </c>
      <c r="F26" s="1">
        <v>1</v>
      </c>
      <c r="G26" s="1">
        <v>0.25</v>
      </c>
      <c r="H26" s="3">
        <v>1</v>
      </c>
      <c r="I26" s="1">
        <v>0</v>
      </c>
      <c r="J26" s="1">
        <v>0</v>
      </c>
      <c r="L26" s="3">
        <v>0</v>
      </c>
      <c r="M26" s="1">
        <v>0</v>
      </c>
      <c r="N26" s="1">
        <v>0</v>
      </c>
      <c r="P26" s="3">
        <v>0</v>
      </c>
      <c r="Q26" s="11">
        <v>0</v>
      </c>
      <c r="U26" s="6"/>
    </row>
    <row r="27" spans="2:21" s="1" customFormat="1" x14ac:dyDescent="0.35">
      <c r="B27" s="1">
        <v>8</v>
      </c>
      <c r="C27" s="1" t="s">
        <v>5</v>
      </c>
      <c r="E27" s="1" t="s">
        <v>94</v>
      </c>
      <c r="F27" s="1">
        <v>1</v>
      </c>
      <c r="G27" s="1">
        <v>0.25</v>
      </c>
      <c r="H27" s="3">
        <v>2</v>
      </c>
      <c r="I27" s="1">
        <v>0</v>
      </c>
      <c r="J27" s="1">
        <v>0</v>
      </c>
      <c r="L27" s="3">
        <v>0</v>
      </c>
      <c r="M27" s="1">
        <v>0</v>
      </c>
      <c r="N27" s="1">
        <v>0</v>
      </c>
      <c r="P27" s="3">
        <v>0</v>
      </c>
      <c r="Q27" s="11">
        <v>0</v>
      </c>
      <c r="U27" s="6"/>
    </row>
    <row r="28" spans="2:21" s="1" customFormat="1" x14ac:dyDescent="0.35">
      <c r="B28" s="1">
        <v>1</v>
      </c>
      <c r="C28" s="1" t="s">
        <v>5</v>
      </c>
      <c r="E28" s="1" t="s">
        <v>94</v>
      </c>
      <c r="F28" s="1">
        <v>1</v>
      </c>
      <c r="G28" s="1">
        <v>0.25</v>
      </c>
      <c r="H28" s="3">
        <v>0.25</v>
      </c>
      <c r="I28" s="1">
        <v>0</v>
      </c>
      <c r="J28" s="1">
        <v>0</v>
      </c>
      <c r="L28" s="3">
        <v>0</v>
      </c>
      <c r="M28" s="1">
        <v>0</v>
      </c>
      <c r="N28" s="1">
        <v>0</v>
      </c>
      <c r="P28" s="3">
        <v>0</v>
      </c>
      <c r="Q28" s="11">
        <v>0</v>
      </c>
      <c r="U28" s="6"/>
    </row>
    <row r="29" spans="2:21" s="1" customFormat="1" x14ac:dyDescent="0.35">
      <c r="B29" s="1">
        <v>2</v>
      </c>
      <c r="C29" s="1" t="s">
        <v>5</v>
      </c>
      <c r="E29" s="1" t="s">
        <v>94</v>
      </c>
      <c r="F29" s="1">
        <v>1</v>
      </c>
      <c r="G29" s="1">
        <v>0.5</v>
      </c>
      <c r="H29" s="3">
        <v>1</v>
      </c>
      <c r="I29" s="1">
        <v>0</v>
      </c>
      <c r="J29" s="1">
        <v>0</v>
      </c>
      <c r="L29" s="3">
        <v>0</v>
      </c>
      <c r="M29" s="1">
        <v>0</v>
      </c>
      <c r="N29" s="1">
        <v>0</v>
      </c>
      <c r="P29" s="3">
        <v>0</v>
      </c>
      <c r="Q29" s="11">
        <v>0</v>
      </c>
      <c r="U29" s="6"/>
    </row>
    <row r="30" spans="2:21" s="1" customFormat="1" x14ac:dyDescent="0.35">
      <c r="B30" s="1">
        <v>3</v>
      </c>
      <c r="C30" s="1" t="s">
        <v>5</v>
      </c>
      <c r="E30" s="1" t="s">
        <v>94</v>
      </c>
      <c r="F30" s="1">
        <v>1</v>
      </c>
      <c r="G30" s="1">
        <v>0.25</v>
      </c>
      <c r="H30" s="3">
        <v>0.75</v>
      </c>
      <c r="I30" s="1">
        <v>0</v>
      </c>
      <c r="J30" s="1">
        <v>0</v>
      </c>
      <c r="L30" s="3">
        <v>0</v>
      </c>
      <c r="M30" s="1">
        <v>0</v>
      </c>
      <c r="N30" s="1">
        <v>0</v>
      </c>
      <c r="P30" s="3">
        <v>0</v>
      </c>
      <c r="Q30" s="11">
        <v>0</v>
      </c>
      <c r="U30" s="6"/>
    </row>
    <row r="31" spans="2:21" s="1" customFormat="1" x14ac:dyDescent="0.35">
      <c r="B31" s="1">
        <v>3</v>
      </c>
      <c r="C31" s="1" t="s">
        <v>5</v>
      </c>
      <c r="E31" s="1" t="s">
        <v>94</v>
      </c>
      <c r="F31" s="1">
        <v>1</v>
      </c>
      <c r="G31" s="1">
        <v>0.3</v>
      </c>
      <c r="H31" s="3">
        <v>0.89999999999999991</v>
      </c>
      <c r="I31" s="1">
        <v>0</v>
      </c>
      <c r="J31" s="1">
        <v>0</v>
      </c>
      <c r="L31" s="3">
        <v>0</v>
      </c>
      <c r="M31" s="1">
        <v>0</v>
      </c>
      <c r="N31" s="1">
        <v>0</v>
      </c>
      <c r="P31" s="3">
        <v>0</v>
      </c>
      <c r="Q31" s="11">
        <v>0</v>
      </c>
      <c r="U31" s="6"/>
    </row>
    <row r="32" spans="2:21" s="1" customFormat="1" x14ac:dyDescent="0.35">
      <c r="B32" s="1">
        <v>9</v>
      </c>
      <c r="C32" s="1" t="s">
        <v>5</v>
      </c>
      <c r="E32" s="1" t="s">
        <v>94</v>
      </c>
      <c r="F32" s="1">
        <v>1</v>
      </c>
      <c r="G32" s="1">
        <v>0.15</v>
      </c>
      <c r="H32" s="3">
        <v>1.3499999999999999</v>
      </c>
      <c r="I32" s="1">
        <v>0</v>
      </c>
      <c r="J32" s="1">
        <v>0</v>
      </c>
      <c r="L32" s="3">
        <v>0</v>
      </c>
      <c r="M32" s="1">
        <v>0</v>
      </c>
      <c r="N32" s="1">
        <v>0</v>
      </c>
      <c r="P32" s="3">
        <v>0</v>
      </c>
      <c r="Q32" s="11">
        <v>0</v>
      </c>
      <c r="U32" s="6"/>
    </row>
    <row r="33" spans="1:21" s="1" customFormat="1" x14ac:dyDescent="0.35">
      <c r="B33" s="1">
        <v>2</v>
      </c>
      <c r="C33" s="1" t="s">
        <v>5</v>
      </c>
      <c r="E33" s="1" t="s">
        <v>94</v>
      </c>
      <c r="F33" s="1">
        <v>1</v>
      </c>
      <c r="G33" s="1">
        <v>0.25</v>
      </c>
      <c r="H33" s="3">
        <v>0.5</v>
      </c>
      <c r="I33" s="1">
        <v>0</v>
      </c>
      <c r="J33" s="1">
        <v>0</v>
      </c>
      <c r="L33" s="3">
        <v>0</v>
      </c>
      <c r="M33" s="1">
        <v>0</v>
      </c>
      <c r="N33" s="1">
        <v>0</v>
      </c>
      <c r="P33" s="3">
        <v>0</v>
      </c>
      <c r="Q33" s="11">
        <v>0</v>
      </c>
      <c r="U33" s="6"/>
    </row>
    <row r="34" spans="1:21" s="1" customFormat="1" x14ac:dyDescent="0.35">
      <c r="B34" s="1">
        <v>3</v>
      </c>
      <c r="C34" s="1" t="s">
        <v>5</v>
      </c>
      <c r="E34" s="1" t="s">
        <v>94</v>
      </c>
      <c r="F34" s="1">
        <v>1</v>
      </c>
      <c r="G34" s="1">
        <v>0.25</v>
      </c>
      <c r="H34" s="3">
        <v>0.75</v>
      </c>
      <c r="I34" s="1">
        <v>0</v>
      </c>
      <c r="J34" s="1">
        <v>0</v>
      </c>
      <c r="L34" s="3">
        <v>0</v>
      </c>
      <c r="M34" s="1">
        <v>0</v>
      </c>
      <c r="N34" s="1">
        <v>0</v>
      </c>
      <c r="P34" s="3">
        <v>0</v>
      </c>
      <c r="Q34" s="11">
        <v>0</v>
      </c>
      <c r="U34" s="6"/>
    </row>
    <row r="35" spans="1:21" x14ac:dyDescent="0.35">
      <c r="K35">
        <f>SUM(H2:J34)</f>
        <v>44.146666666666661</v>
      </c>
      <c r="O35">
        <f>SUM(L2:N34)</f>
        <v>20.646666666666668</v>
      </c>
      <c r="R35">
        <f>SUM(P2:Q34)</f>
        <v>15.696666666666665</v>
      </c>
    </row>
    <row r="37" spans="1:21" s="14" customFormat="1" x14ac:dyDescent="0.35">
      <c r="A37" s="14" t="s">
        <v>97</v>
      </c>
    </row>
    <row r="38" spans="1:21" s="1" customFormat="1" x14ac:dyDescent="0.35">
      <c r="B38" s="1">
        <v>1</v>
      </c>
      <c r="C38" s="1" t="s">
        <v>4</v>
      </c>
      <c r="E38" s="1" t="s">
        <v>92</v>
      </c>
      <c r="F38" s="1">
        <v>3</v>
      </c>
      <c r="G38" s="1">
        <v>1</v>
      </c>
      <c r="H38" s="3">
        <v>0</v>
      </c>
      <c r="I38" s="1">
        <v>0</v>
      </c>
      <c r="J38" s="1">
        <v>0.33333333333333331</v>
      </c>
      <c r="L38" s="3">
        <v>0</v>
      </c>
      <c r="M38" s="1">
        <v>0.33333333333333331</v>
      </c>
      <c r="N38" s="1">
        <v>0</v>
      </c>
      <c r="P38" s="3">
        <v>0.33333333333333331</v>
      </c>
      <c r="Q38" s="11">
        <v>0</v>
      </c>
      <c r="U38" s="6"/>
    </row>
    <row r="39" spans="1:21" s="1" customFormat="1" x14ac:dyDescent="0.35">
      <c r="B39" s="1">
        <v>1</v>
      </c>
      <c r="C39" s="1" t="s">
        <v>4</v>
      </c>
      <c r="E39" s="1" t="s">
        <v>92</v>
      </c>
      <c r="F39" s="1">
        <v>3</v>
      </c>
      <c r="G39" s="1">
        <v>1</v>
      </c>
      <c r="H39" s="3">
        <v>0</v>
      </c>
      <c r="I39" s="1">
        <v>0</v>
      </c>
      <c r="J39" s="1">
        <v>0.33333333333333331</v>
      </c>
      <c r="L39" s="3">
        <v>0</v>
      </c>
      <c r="M39" s="1">
        <v>0.33333333333333331</v>
      </c>
      <c r="N39" s="1">
        <v>0</v>
      </c>
      <c r="P39" s="3">
        <v>0.33333333333333331</v>
      </c>
      <c r="Q39" s="11">
        <v>0</v>
      </c>
      <c r="U39" s="6"/>
    </row>
    <row r="40" spans="1:21" s="1" customFormat="1" x14ac:dyDescent="0.35">
      <c r="B40" s="1">
        <v>1</v>
      </c>
      <c r="C40" s="1" t="s">
        <v>4</v>
      </c>
      <c r="E40" s="1" t="s">
        <v>92</v>
      </c>
      <c r="F40" s="1">
        <v>3</v>
      </c>
      <c r="G40" s="1">
        <v>0.35</v>
      </c>
      <c r="H40" s="3">
        <v>0</v>
      </c>
      <c r="I40" s="1">
        <v>0</v>
      </c>
      <c r="J40" s="1">
        <v>0.11666666666666665</v>
      </c>
      <c r="L40" s="3">
        <v>0</v>
      </c>
      <c r="M40" s="1">
        <v>0.11666666666666665</v>
      </c>
      <c r="N40" s="1">
        <v>0</v>
      </c>
      <c r="P40" s="3">
        <v>0.11666666666666665</v>
      </c>
      <c r="Q40" s="11">
        <v>0</v>
      </c>
      <c r="U40" s="6"/>
    </row>
    <row r="41" spans="1:21" s="1" customFormat="1" x14ac:dyDescent="0.35">
      <c r="B41" s="1">
        <v>5</v>
      </c>
      <c r="C41" s="1" t="s">
        <v>4</v>
      </c>
      <c r="E41" s="1" t="s">
        <v>92</v>
      </c>
      <c r="F41" s="1">
        <v>3</v>
      </c>
      <c r="G41" s="1">
        <v>0.65</v>
      </c>
      <c r="H41" s="3">
        <v>0</v>
      </c>
      <c r="I41" s="1">
        <v>0</v>
      </c>
      <c r="J41" s="1">
        <v>1.0833333333333335</v>
      </c>
      <c r="L41" s="3">
        <v>0</v>
      </c>
      <c r="M41" s="1">
        <v>1.0833333333333335</v>
      </c>
      <c r="N41" s="1">
        <v>0</v>
      </c>
      <c r="P41" s="3">
        <v>1.0833333333333335</v>
      </c>
      <c r="Q41" s="11">
        <v>0</v>
      </c>
      <c r="U41" s="6"/>
    </row>
    <row r="42" spans="1:21" s="1" customFormat="1" x14ac:dyDescent="0.35">
      <c r="B42" s="1">
        <v>2</v>
      </c>
      <c r="C42" s="1" t="s">
        <v>4</v>
      </c>
      <c r="E42" s="1" t="s">
        <v>92</v>
      </c>
      <c r="F42" s="1">
        <v>3</v>
      </c>
      <c r="G42" s="1">
        <v>0.3</v>
      </c>
      <c r="H42" s="3">
        <v>0</v>
      </c>
      <c r="I42" s="1">
        <v>0</v>
      </c>
      <c r="J42" s="1">
        <v>0.19999999999999998</v>
      </c>
      <c r="L42" s="3">
        <v>0</v>
      </c>
      <c r="M42" s="1">
        <v>0.19999999999999998</v>
      </c>
      <c r="N42" s="1">
        <v>0</v>
      </c>
      <c r="P42" s="3">
        <v>0.19999999999999998</v>
      </c>
      <c r="Q42" s="11">
        <v>0</v>
      </c>
      <c r="U42" s="6"/>
    </row>
    <row r="43" spans="1:21" s="1" customFormat="1" x14ac:dyDescent="0.35">
      <c r="B43" s="1">
        <v>3</v>
      </c>
      <c r="C43" s="1" t="s">
        <v>4</v>
      </c>
      <c r="E43" s="1" t="s">
        <v>92</v>
      </c>
      <c r="F43" s="1">
        <v>3</v>
      </c>
      <c r="G43" s="1">
        <v>0.8</v>
      </c>
      <c r="H43" s="3">
        <v>0</v>
      </c>
      <c r="I43" s="1">
        <v>0</v>
      </c>
      <c r="J43" s="1">
        <v>0.8</v>
      </c>
      <c r="L43" s="3">
        <v>0</v>
      </c>
      <c r="M43" s="1">
        <v>0.8</v>
      </c>
      <c r="N43" s="1">
        <v>0</v>
      </c>
      <c r="P43" s="3">
        <v>0.8</v>
      </c>
      <c r="Q43" s="11">
        <v>0</v>
      </c>
      <c r="U43" s="6"/>
    </row>
    <row r="44" spans="1:21" s="1" customFormat="1" x14ac:dyDescent="0.35">
      <c r="B44" s="1">
        <v>1</v>
      </c>
      <c r="C44" s="1" t="s">
        <v>4</v>
      </c>
      <c r="E44" s="1" t="s">
        <v>92</v>
      </c>
      <c r="F44" s="1">
        <v>3</v>
      </c>
      <c r="G44" s="1">
        <v>0.3</v>
      </c>
      <c r="H44" s="3">
        <v>0</v>
      </c>
      <c r="I44" s="1">
        <v>0</v>
      </c>
      <c r="J44" s="1">
        <v>9.9999999999999992E-2</v>
      </c>
      <c r="L44" s="3">
        <v>0</v>
      </c>
      <c r="M44" s="1">
        <v>9.9999999999999992E-2</v>
      </c>
      <c r="N44" s="1">
        <v>0</v>
      </c>
      <c r="P44" s="3">
        <v>9.9999999999999992E-2</v>
      </c>
      <c r="Q44" s="11">
        <v>0</v>
      </c>
      <c r="U44" s="6"/>
    </row>
    <row r="45" spans="1:21" s="1" customFormat="1" x14ac:dyDescent="0.35">
      <c r="B45" s="1">
        <v>3</v>
      </c>
      <c r="C45" s="1" t="s">
        <v>4</v>
      </c>
      <c r="E45" s="1" t="s">
        <v>94</v>
      </c>
      <c r="F45" s="1">
        <v>1</v>
      </c>
      <c r="G45" s="1">
        <v>0.25</v>
      </c>
      <c r="H45" s="3">
        <v>0.75</v>
      </c>
      <c r="I45" s="1">
        <v>0</v>
      </c>
      <c r="J45" s="1">
        <v>0</v>
      </c>
      <c r="L45" s="3">
        <v>0</v>
      </c>
      <c r="M45" s="1">
        <v>0</v>
      </c>
      <c r="N45" s="1">
        <v>0</v>
      </c>
      <c r="P45" s="3">
        <v>0</v>
      </c>
      <c r="Q45" s="11">
        <v>0</v>
      </c>
      <c r="U45" s="6"/>
    </row>
    <row r="46" spans="1:21" s="1" customFormat="1" x14ac:dyDescent="0.35">
      <c r="B46" s="1">
        <v>3</v>
      </c>
      <c r="C46" s="1" t="s">
        <v>4</v>
      </c>
      <c r="E46" s="1" t="s">
        <v>92</v>
      </c>
      <c r="F46" s="1">
        <v>3</v>
      </c>
      <c r="G46" s="1">
        <v>0.18</v>
      </c>
      <c r="H46" s="3">
        <v>0</v>
      </c>
      <c r="I46" s="1">
        <v>0</v>
      </c>
      <c r="J46" s="1">
        <v>0.18</v>
      </c>
      <c r="L46" s="3">
        <v>0</v>
      </c>
      <c r="M46" s="1">
        <v>0.18</v>
      </c>
      <c r="N46" s="1">
        <v>0</v>
      </c>
      <c r="P46" s="3">
        <v>0.18</v>
      </c>
      <c r="Q46" s="11">
        <v>0</v>
      </c>
      <c r="U46" s="6"/>
    </row>
    <row r="47" spans="1:21" s="1" customFormat="1" x14ac:dyDescent="0.35">
      <c r="B47" s="1">
        <v>1</v>
      </c>
      <c r="C47" s="1" t="s">
        <v>4</v>
      </c>
      <c r="E47" s="1" t="s">
        <v>92</v>
      </c>
      <c r="F47" s="1">
        <v>3</v>
      </c>
      <c r="G47" s="1">
        <v>0.45</v>
      </c>
      <c r="H47" s="3">
        <v>0</v>
      </c>
      <c r="I47" s="1">
        <v>0</v>
      </c>
      <c r="J47" s="1">
        <v>0.15</v>
      </c>
      <c r="L47" s="3">
        <v>0</v>
      </c>
      <c r="M47" s="1">
        <v>0.15</v>
      </c>
      <c r="N47" s="1">
        <v>0</v>
      </c>
      <c r="P47" s="3">
        <v>0.15</v>
      </c>
      <c r="Q47" s="11">
        <v>0</v>
      </c>
      <c r="U47" s="6"/>
    </row>
    <row r="48" spans="1:21" s="1" customFormat="1" x14ac:dyDescent="0.35">
      <c r="B48" s="1">
        <v>2</v>
      </c>
      <c r="C48" s="1" t="s">
        <v>4</v>
      </c>
      <c r="E48" s="1" t="s">
        <v>94</v>
      </c>
      <c r="F48" s="1">
        <v>1</v>
      </c>
      <c r="G48" s="1">
        <v>0.25</v>
      </c>
      <c r="H48" s="3">
        <v>0.5</v>
      </c>
      <c r="I48" s="1">
        <v>0</v>
      </c>
      <c r="J48" s="1">
        <v>0</v>
      </c>
      <c r="L48" s="3">
        <v>0</v>
      </c>
      <c r="M48" s="1">
        <v>0</v>
      </c>
      <c r="N48" s="1">
        <v>0</v>
      </c>
      <c r="P48" s="3">
        <v>0</v>
      </c>
      <c r="Q48" s="11">
        <v>0</v>
      </c>
      <c r="U48" s="6"/>
    </row>
    <row r="49" spans="1:21" x14ac:dyDescent="0.35">
      <c r="K49">
        <f>SUM(H38:J48)</f>
        <v>4.5466666666666677</v>
      </c>
      <c r="O49">
        <f>SUM(L38:N48)</f>
        <v>3.2966666666666673</v>
      </c>
      <c r="R49">
        <f>SUM(P38:Q48)</f>
        <v>3.2966666666666673</v>
      </c>
    </row>
    <row r="51" spans="1:21" s="14" customFormat="1" x14ac:dyDescent="0.35">
      <c r="A51" s="14" t="s">
        <v>14</v>
      </c>
    </row>
    <row r="52" spans="1:21" s="1" customFormat="1" x14ac:dyDescent="0.35">
      <c r="B52" s="1">
        <v>1</v>
      </c>
      <c r="C52" s="1" t="s">
        <v>24</v>
      </c>
      <c r="E52" s="1" t="s">
        <v>93</v>
      </c>
      <c r="F52" s="1">
        <v>2</v>
      </c>
      <c r="G52" s="1">
        <v>1</v>
      </c>
      <c r="H52" s="3">
        <v>0</v>
      </c>
      <c r="I52" s="1">
        <v>0</v>
      </c>
      <c r="J52" s="1">
        <v>0</v>
      </c>
      <c r="L52" s="3">
        <v>0</v>
      </c>
      <c r="M52" s="1">
        <v>0</v>
      </c>
      <c r="N52" s="1">
        <v>0.5</v>
      </c>
      <c r="P52" s="3">
        <v>0</v>
      </c>
      <c r="Q52" s="11">
        <v>0.5</v>
      </c>
      <c r="U52" s="6"/>
    </row>
    <row r="53" spans="1:21" s="1" customFormat="1" x14ac:dyDescent="0.35">
      <c r="B53" s="1">
        <v>9</v>
      </c>
      <c r="C53" s="1" t="s">
        <v>14</v>
      </c>
      <c r="E53" s="1" t="s">
        <v>92</v>
      </c>
      <c r="F53" s="1">
        <v>3</v>
      </c>
      <c r="G53" s="1">
        <v>0.35</v>
      </c>
      <c r="H53" s="3">
        <v>0</v>
      </c>
      <c r="I53" s="1">
        <v>0</v>
      </c>
      <c r="J53" s="1">
        <v>1.0499999999999998</v>
      </c>
      <c r="L53" s="3">
        <v>0</v>
      </c>
      <c r="M53" s="1">
        <v>1.0499999999999998</v>
      </c>
      <c r="N53" s="1">
        <v>0</v>
      </c>
      <c r="P53" s="3">
        <v>1.0499999999999998</v>
      </c>
      <c r="Q53" s="11">
        <v>0</v>
      </c>
      <c r="U53" s="6"/>
    </row>
    <row r="54" spans="1:21" s="1" customFormat="1" x14ac:dyDescent="0.35">
      <c r="B54" s="1">
        <v>4</v>
      </c>
      <c r="C54" s="1" t="s">
        <v>14</v>
      </c>
      <c r="E54" s="1" t="s">
        <v>92</v>
      </c>
      <c r="F54" s="1">
        <v>3</v>
      </c>
      <c r="G54" s="1">
        <v>0.65</v>
      </c>
      <c r="H54" s="3">
        <v>0</v>
      </c>
      <c r="I54" s="1">
        <v>0</v>
      </c>
      <c r="J54" s="1">
        <v>0.8666666666666667</v>
      </c>
      <c r="L54" s="3">
        <v>0</v>
      </c>
      <c r="M54" s="1">
        <v>0.8666666666666667</v>
      </c>
      <c r="N54" s="1">
        <v>0</v>
      </c>
      <c r="P54" s="3">
        <v>0.8666666666666667</v>
      </c>
      <c r="Q54" s="11">
        <v>0</v>
      </c>
      <c r="U54" s="6"/>
    </row>
    <row r="55" spans="1:21" s="1" customFormat="1" x14ac:dyDescent="0.35">
      <c r="B55" s="1">
        <v>2</v>
      </c>
      <c r="C55" s="1" t="s">
        <v>14</v>
      </c>
      <c r="E55" s="1" t="s">
        <v>92</v>
      </c>
      <c r="F55" s="1">
        <v>3</v>
      </c>
      <c r="G55" s="1">
        <v>0.3</v>
      </c>
      <c r="H55" s="3">
        <v>0</v>
      </c>
      <c r="I55" s="1">
        <v>0</v>
      </c>
      <c r="J55" s="1">
        <v>0.19999999999999998</v>
      </c>
      <c r="L55" s="3">
        <v>0</v>
      </c>
      <c r="M55" s="1">
        <v>0.19999999999999998</v>
      </c>
      <c r="N55" s="1">
        <v>0</v>
      </c>
      <c r="P55" s="3">
        <v>0.19999999999999998</v>
      </c>
      <c r="Q55" s="11">
        <v>0</v>
      </c>
      <c r="U55" s="6"/>
    </row>
    <row r="56" spans="1:21" s="1" customFormat="1" x14ac:dyDescent="0.35">
      <c r="B56" s="1">
        <v>10</v>
      </c>
      <c r="C56" s="1" t="s">
        <v>14</v>
      </c>
      <c r="E56" s="1" t="s">
        <v>92</v>
      </c>
      <c r="F56" s="1">
        <v>3</v>
      </c>
      <c r="G56" s="1">
        <v>0.8</v>
      </c>
      <c r="H56" s="3">
        <v>0</v>
      </c>
      <c r="I56" s="1">
        <v>0</v>
      </c>
      <c r="J56" s="1">
        <v>2.666666666666667</v>
      </c>
      <c r="L56" s="3">
        <v>0</v>
      </c>
      <c r="M56" s="1">
        <v>2.666666666666667</v>
      </c>
      <c r="N56" s="1">
        <v>0</v>
      </c>
      <c r="P56" s="3">
        <v>2.666666666666667</v>
      </c>
      <c r="Q56" s="11">
        <v>0</v>
      </c>
      <c r="U56" s="6"/>
    </row>
    <row r="57" spans="1:21" s="1" customFormat="1" x14ac:dyDescent="0.35">
      <c r="B57" s="1">
        <v>9</v>
      </c>
      <c r="C57" s="1" t="s">
        <v>14</v>
      </c>
      <c r="E57" s="1" t="s">
        <v>92</v>
      </c>
      <c r="F57" s="1">
        <v>3</v>
      </c>
      <c r="G57" s="1">
        <v>0.3</v>
      </c>
      <c r="H57" s="3">
        <v>0</v>
      </c>
      <c r="I57" s="1">
        <v>0</v>
      </c>
      <c r="J57" s="1">
        <v>0.89999999999999991</v>
      </c>
      <c r="L57" s="3">
        <v>0</v>
      </c>
      <c r="M57" s="1">
        <v>0.89999999999999991</v>
      </c>
      <c r="N57" s="1">
        <v>0</v>
      </c>
      <c r="P57" s="3">
        <v>0.89999999999999991</v>
      </c>
      <c r="Q57" s="11">
        <v>0</v>
      </c>
      <c r="U57" s="6"/>
    </row>
    <row r="58" spans="1:21" s="1" customFormat="1" x14ac:dyDescent="0.35">
      <c r="B58" s="1">
        <v>1</v>
      </c>
      <c r="C58" s="1" t="s">
        <v>14</v>
      </c>
      <c r="E58" s="1" t="s">
        <v>91</v>
      </c>
      <c r="F58" s="1">
        <v>2</v>
      </c>
      <c r="G58" s="1">
        <v>0.5</v>
      </c>
      <c r="H58" s="3">
        <v>0</v>
      </c>
      <c r="I58" s="1">
        <v>0.25</v>
      </c>
      <c r="J58" s="1">
        <v>0</v>
      </c>
      <c r="L58" s="3">
        <v>0.25</v>
      </c>
      <c r="M58" s="1">
        <v>0</v>
      </c>
      <c r="N58" s="1">
        <v>0</v>
      </c>
      <c r="P58" s="3">
        <v>0</v>
      </c>
      <c r="Q58" s="11">
        <v>0</v>
      </c>
      <c r="U58" s="6"/>
    </row>
    <row r="59" spans="1:21" s="1" customFormat="1" x14ac:dyDescent="0.35">
      <c r="B59" s="1">
        <v>1</v>
      </c>
      <c r="C59" s="1" t="s">
        <v>14</v>
      </c>
      <c r="E59" s="1" t="s">
        <v>94</v>
      </c>
      <c r="F59" s="1">
        <v>1</v>
      </c>
      <c r="G59" s="1">
        <v>0.25</v>
      </c>
      <c r="H59" s="3">
        <v>0.25</v>
      </c>
      <c r="I59" s="1">
        <v>0</v>
      </c>
      <c r="J59" s="1">
        <v>0</v>
      </c>
      <c r="L59" s="3">
        <v>0</v>
      </c>
      <c r="M59" s="1">
        <v>0</v>
      </c>
      <c r="N59" s="1">
        <v>0</v>
      </c>
      <c r="P59" s="3">
        <v>0</v>
      </c>
      <c r="Q59" s="11">
        <v>0</v>
      </c>
      <c r="U59" s="6"/>
    </row>
    <row r="60" spans="1:21" s="1" customFormat="1" x14ac:dyDescent="0.35">
      <c r="B60" s="1">
        <v>3</v>
      </c>
      <c r="C60" s="1" t="s">
        <v>14</v>
      </c>
      <c r="E60" s="1" t="s">
        <v>94</v>
      </c>
      <c r="F60" s="1">
        <v>1</v>
      </c>
      <c r="G60" s="1">
        <v>0.25</v>
      </c>
      <c r="H60" s="3">
        <v>0.75</v>
      </c>
      <c r="I60" s="1">
        <v>0</v>
      </c>
      <c r="J60" s="1">
        <v>0</v>
      </c>
      <c r="L60" s="3">
        <v>0</v>
      </c>
      <c r="M60" s="1">
        <v>0</v>
      </c>
      <c r="N60" s="1">
        <v>0</v>
      </c>
      <c r="P60" s="3">
        <v>0</v>
      </c>
      <c r="Q60" s="11">
        <v>0</v>
      </c>
      <c r="U60" s="6"/>
    </row>
    <row r="61" spans="1:21" s="1" customFormat="1" x14ac:dyDescent="0.35">
      <c r="B61" s="1">
        <v>10</v>
      </c>
      <c r="C61" s="1" t="s">
        <v>14</v>
      </c>
      <c r="E61" s="1" t="s">
        <v>94</v>
      </c>
      <c r="F61" s="1">
        <v>1</v>
      </c>
      <c r="G61" s="1">
        <v>0.25</v>
      </c>
      <c r="H61" s="3">
        <v>2.5</v>
      </c>
      <c r="I61" s="1">
        <v>0</v>
      </c>
      <c r="J61" s="1">
        <v>0</v>
      </c>
      <c r="L61" s="3">
        <v>0</v>
      </c>
      <c r="M61" s="1">
        <v>0</v>
      </c>
      <c r="N61" s="1">
        <v>0</v>
      </c>
      <c r="P61" s="3">
        <v>0</v>
      </c>
      <c r="Q61" s="11">
        <v>0</v>
      </c>
      <c r="U61" s="6"/>
    </row>
    <row r="62" spans="1:21" s="1" customFormat="1" x14ac:dyDescent="0.35">
      <c r="B62" s="1">
        <v>27</v>
      </c>
      <c r="C62" s="1" t="s">
        <v>14</v>
      </c>
      <c r="E62" s="1" t="s">
        <v>92</v>
      </c>
      <c r="F62" s="1">
        <v>3</v>
      </c>
      <c r="G62" s="1">
        <v>0.18</v>
      </c>
      <c r="H62" s="3">
        <v>0</v>
      </c>
      <c r="I62" s="1">
        <v>0</v>
      </c>
      <c r="J62" s="1">
        <v>1.6199999999999999</v>
      </c>
      <c r="L62" s="3">
        <v>0</v>
      </c>
      <c r="M62" s="1">
        <v>1.6199999999999999</v>
      </c>
      <c r="N62" s="1">
        <v>0</v>
      </c>
      <c r="P62" s="3">
        <v>1.6199999999999999</v>
      </c>
      <c r="Q62" s="11">
        <v>0</v>
      </c>
      <c r="U62" s="6"/>
    </row>
    <row r="63" spans="1:21" s="1" customFormat="1" x14ac:dyDescent="0.35">
      <c r="B63" s="1">
        <v>3</v>
      </c>
      <c r="C63" s="1" t="s">
        <v>14</v>
      </c>
      <c r="E63" s="1" t="s">
        <v>94</v>
      </c>
      <c r="F63" s="1">
        <v>1</v>
      </c>
      <c r="G63" s="1">
        <v>0.25</v>
      </c>
      <c r="H63" s="3">
        <v>0.75</v>
      </c>
      <c r="I63" s="1">
        <v>0</v>
      </c>
      <c r="J63" s="1">
        <v>0</v>
      </c>
      <c r="L63" s="3">
        <v>0</v>
      </c>
      <c r="M63" s="1">
        <v>0</v>
      </c>
      <c r="N63" s="1">
        <v>0</v>
      </c>
      <c r="P63" s="3">
        <v>0</v>
      </c>
      <c r="Q63" s="11">
        <v>0</v>
      </c>
      <c r="U63" s="6"/>
    </row>
    <row r="64" spans="1:21" s="1" customFormat="1" x14ac:dyDescent="0.35">
      <c r="B64" s="1">
        <v>1</v>
      </c>
      <c r="C64" s="1" t="s">
        <v>14</v>
      </c>
      <c r="E64" s="1" t="s">
        <v>94</v>
      </c>
      <c r="F64" s="1">
        <v>1</v>
      </c>
      <c r="G64" s="1">
        <v>0.15</v>
      </c>
      <c r="H64" s="3">
        <v>0.15</v>
      </c>
      <c r="I64" s="1">
        <v>0</v>
      </c>
      <c r="J64" s="1">
        <v>0</v>
      </c>
      <c r="L64" s="3">
        <v>0</v>
      </c>
      <c r="M64" s="1">
        <v>0</v>
      </c>
      <c r="N64" s="1">
        <v>0</v>
      </c>
      <c r="P64" s="3">
        <v>0</v>
      </c>
      <c r="Q64" s="11">
        <v>0</v>
      </c>
      <c r="U64" s="6"/>
    </row>
    <row r="65" spans="2:21" s="1" customFormat="1" x14ac:dyDescent="0.35">
      <c r="B65" s="1">
        <v>5</v>
      </c>
      <c r="C65" s="1" t="s">
        <v>14</v>
      </c>
      <c r="E65" s="1" t="s">
        <v>92</v>
      </c>
      <c r="F65" s="1">
        <v>3</v>
      </c>
      <c r="G65" s="1">
        <v>0.5</v>
      </c>
      <c r="H65" s="3">
        <v>0</v>
      </c>
      <c r="I65" s="1">
        <v>0</v>
      </c>
      <c r="J65" s="1">
        <v>0.83333333333333337</v>
      </c>
      <c r="L65" s="3">
        <v>0</v>
      </c>
      <c r="M65" s="1">
        <v>0.83333333333333337</v>
      </c>
      <c r="N65" s="1">
        <v>0</v>
      </c>
      <c r="P65" s="3">
        <v>0.83333333333333337</v>
      </c>
      <c r="Q65" s="11">
        <v>0</v>
      </c>
      <c r="U65" s="6"/>
    </row>
    <row r="66" spans="2:21" s="1" customFormat="1" x14ac:dyDescent="0.35">
      <c r="B66" s="1">
        <v>4</v>
      </c>
      <c r="C66" s="1" t="s">
        <v>14</v>
      </c>
      <c r="E66" s="1" t="s">
        <v>92</v>
      </c>
      <c r="F66" s="1">
        <v>3</v>
      </c>
      <c r="G66" s="1">
        <v>0.45</v>
      </c>
      <c r="H66" s="3">
        <v>0</v>
      </c>
      <c r="I66" s="1">
        <v>0</v>
      </c>
      <c r="J66" s="1">
        <v>0.6</v>
      </c>
      <c r="L66" s="3">
        <v>0</v>
      </c>
      <c r="M66" s="1">
        <v>0.6</v>
      </c>
      <c r="N66" s="1">
        <v>0</v>
      </c>
      <c r="P66" s="3">
        <v>0.6</v>
      </c>
      <c r="Q66" s="11">
        <v>0</v>
      </c>
      <c r="U66" s="6"/>
    </row>
    <row r="67" spans="2:21" s="1" customFormat="1" x14ac:dyDescent="0.35">
      <c r="B67" s="1">
        <v>1</v>
      </c>
      <c r="C67" s="1" t="s">
        <v>14</v>
      </c>
      <c r="E67" s="1" t="s">
        <v>94</v>
      </c>
      <c r="F67" s="1">
        <v>1</v>
      </c>
      <c r="G67" s="1">
        <v>0.15</v>
      </c>
      <c r="H67" s="3">
        <v>0.15</v>
      </c>
      <c r="I67" s="1">
        <v>0</v>
      </c>
      <c r="J67" s="1">
        <v>0</v>
      </c>
      <c r="L67" s="3">
        <v>0</v>
      </c>
      <c r="M67" s="1">
        <v>0</v>
      </c>
      <c r="N67" s="1">
        <v>0</v>
      </c>
      <c r="P67" s="3">
        <v>0</v>
      </c>
      <c r="Q67" s="11">
        <v>0</v>
      </c>
      <c r="U67" s="6"/>
    </row>
    <row r="68" spans="2:21" s="1" customFormat="1" x14ac:dyDescent="0.35">
      <c r="B68" s="1">
        <v>1</v>
      </c>
      <c r="C68" s="1" t="s">
        <v>14</v>
      </c>
      <c r="E68" s="1" t="s">
        <v>94</v>
      </c>
      <c r="F68" s="1">
        <v>1</v>
      </c>
      <c r="G68" s="1">
        <v>0.25</v>
      </c>
      <c r="H68" s="3">
        <v>0.25</v>
      </c>
      <c r="I68" s="1">
        <v>0</v>
      </c>
      <c r="J68" s="1">
        <v>0</v>
      </c>
      <c r="L68" s="3">
        <v>0</v>
      </c>
      <c r="M68" s="1">
        <v>0</v>
      </c>
      <c r="N68" s="1">
        <v>0</v>
      </c>
      <c r="P68" s="3">
        <v>0</v>
      </c>
      <c r="Q68" s="11">
        <v>0</v>
      </c>
      <c r="U68" s="6"/>
    </row>
    <row r="69" spans="2:21" s="1" customFormat="1" x14ac:dyDescent="0.35">
      <c r="B69" s="1">
        <v>5</v>
      </c>
      <c r="C69" s="1" t="s">
        <v>14</v>
      </c>
      <c r="E69" s="1" t="s">
        <v>94</v>
      </c>
      <c r="F69" s="1">
        <v>1</v>
      </c>
      <c r="G69" s="1">
        <v>0.25</v>
      </c>
      <c r="H69" s="3">
        <v>1.25</v>
      </c>
      <c r="I69" s="1">
        <v>0</v>
      </c>
      <c r="J69" s="1">
        <v>0</v>
      </c>
      <c r="L69" s="3">
        <v>0</v>
      </c>
      <c r="M69" s="1">
        <v>0</v>
      </c>
      <c r="N69" s="1">
        <v>0</v>
      </c>
      <c r="P69" s="3">
        <v>0</v>
      </c>
      <c r="Q69" s="11">
        <v>0</v>
      </c>
      <c r="U69" s="6"/>
    </row>
    <row r="70" spans="2:21" s="1" customFormat="1" x14ac:dyDescent="0.35">
      <c r="B70" s="1">
        <v>2</v>
      </c>
      <c r="C70" s="1" t="s">
        <v>14</v>
      </c>
      <c r="E70" s="1" t="s">
        <v>94</v>
      </c>
      <c r="F70" s="1">
        <v>1</v>
      </c>
      <c r="G70" s="1">
        <v>0.25</v>
      </c>
      <c r="H70" s="3">
        <v>0.5</v>
      </c>
      <c r="I70" s="1">
        <v>0</v>
      </c>
      <c r="J70" s="1">
        <v>0</v>
      </c>
      <c r="L70" s="3">
        <v>0</v>
      </c>
      <c r="M70" s="1">
        <v>0</v>
      </c>
      <c r="N70" s="1">
        <v>0</v>
      </c>
      <c r="P70" s="3">
        <v>0</v>
      </c>
      <c r="Q70" s="11">
        <v>0</v>
      </c>
      <c r="U70" s="6"/>
    </row>
    <row r="71" spans="2:21" s="1" customFormat="1" x14ac:dyDescent="0.35">
      <c r="B71" s="1">
        <v>1</v>
      </c>
      <c r="C71" s="1" t="s">
        <v>14</v>
      </c>
      <c r="E71" s="1" t="s">
        <v>94</v>
      </c>
      <c r="F71" s="1">
        <v>1</v>
      </c>
      <c r="G71" s="1">
        <v>0.25</v>
      </c>
      <c r="H71" s="3">
        <v>0.25</v>
      </c>
      <c r="I71" s="1">
        <v>0</v>
      </c>
      <c r="J71" s="1">
        <v>0</v>
      </c>
      <c r="L71" s="3">
        <v>0</v>
      </c>
      <c r="M71" s="1">
        <v>0</v>
      </c>
      <c r="N71" s="1">
        <v>0</v>
      </c>
      <c r="P71" s="3">
        <v>0</v>
      </c>
      <c r="Q71" s="11">
        <v>0</v>
      </c>
      <c r="U71" s="6"/>
    </row>
    <row r="72" spans="2:21" s="1" customFormat="1" x14ac:dyDescent="0.35">
      <c r="B72" s="1">
        <v>1</v>
      </c>
      <c r="C72" s="1" t="s">
        <v>14</v>
      </c>
      <c r="E72" s="1" t="s">
        <v>94</v>
      </c>
      <c r="F72" s="1">
        <v>1</v>
      </c>
      <c r="G72" s="1">
        <v>0.25</v>
      </c>
      <c r="H72" s="3">
        <v>0.25</v>
      </c>
      <c r="I72" s="1">
        <v>0</v>
      </c>
      <c r="J72" s="1">
        <v>0</v>
      </c>
      <c r="L72" s="3">
        <v>0</v>
      </c>
      <c r="M72" s="1">
        <v>0</v>
      </c>
      <c r="N72" s="1">
        <v>0</v>
      </c>
      <c r="P72" s="3">
        <v>0</v>
      </c>
      <c r="Q72" s="11">
        <v>0</v>
      </c>
      <c r="U72" s="6"/>
    </row>
    <row r="73" spans="2:21" s="1" customFormat="1" x14ac:dyDescent="0.35">
      <c r="B73" s="1">
        <v>6</v>
      </c>
      <c r="C73" s="1" t="s">
        <v>14</v>
      </c>
      <c r="E73" s="1" t="s">
        <v>94</v>
      </c>
      <c r="F73" s="1">
        <v>1</v>
      </c>
      <c r="G73" s="1">
        <v>0.25</v>
      </c>
      <c r="H73" s="3">
        <v>1.5</v>
      </c>
      <c r="I73" s="1">
        <v>0</v>
      </c>
      <c r="J73" s="1">
        <v>0</v>
      </c>
      <c r="L73" s="3">
        <v>0</v>
      </c>
      <c r="M73" s="1">
        <v>0</v>
      </c>
      <c r="N73" s="1">
        <v>0</v>
      </c>
      <c r="P73" s="3">
        <v>0</v>
      </c>
      <c r="Q73" s="11">
        <v>0</v>
      </c>
      <c r="U73" s="6"/>
    </row>
    <row r="74" spans="2:21" s="1" customFormat="1" x14ac:dyDescent="0.35">
      <c r="B74" s="1">
        <v>1</v>
      </c>
      <c r="C74" s="1" t="s">
        <v>14</v>
      </c>
      <c r="E74" s="1" t="s">
        <v>94</v>
      </c>
      <c r="F74" s="1">
        <v>1</v>
      </c>
      <c r="G74" s="1">
        <v>0.5</v>
      </c>
      <c r="H74" s="3">
        <v>0.5</v>
      </c>
      <c r="I74" s="1">
        <v>0</v>
      </c>
      <c r="J74" s="1">
        <v>0</v>
      </c>
      <c r="L74" s="3">
        <v>0</v>
      </c>
      <c r="M74" s="1">
        <v>0</v>
      </c>
      <c r="N74" s="1">
        <v>0</v>
      </c>
      <c r="P74" s="3">
        <v>0</v>
      </c>
      <c r="Q74" s="11">
        <v>0</v>
      </c>
      <c r="U74" s="6"/>
    </row>
    <row r="75" spans="2:21" s="1" customFormat="1" x14ac:dyDescent="0.35">
      <c r="B75" s="1">
        <v>3</v>
      </c>
      <c r="C75" s="1" t="s">
        <v>14</v>
      </c>
      <c r="E75" s="1" t="s">
        <v>94</v>
      </c>
      <c r="F75" s="1">
        <v>1</v>
      </c>
      <c r="G75" s="1">
        <v>0.3</v>
      </c>
      <c r="H75" s="3">
        <v>0.89999999999999991</v>
      </c>
      <c r="I75" s="1">
        <v>0</v>
      </c>
      <c r="J75" s="1">
        <v>0</v>
      </c>
      <c r="L75" s="3">
        <v>0</v>
      </c>
      <c r="M75" s="1">
        <v>0</v>
      </c>
      <c r="N75" s="1">
        <v>0</v>
      </c>
      <c r="P75" s="3">
        <v>0</v>
      </c>
      <c r="Q75" s="11">
        <v>0</v>
      </c>
      <c r="U75" s="6"/>
    </row>
    <row r="76" spans="2:21" s="1" customFormat="1" x14ac:dyDescent="0.35">
      <c r="B76" s="1">
        <v>4</v>
      </c>
      <c r="C76" s="1" t="s">
        <v>14</v>
      </c>
      <c r="E76" s="1" t="s">
        <v>94</v>
      </c>
      <c r="F76" s="1">
        <v>1</v>
      </c>
      <c r="G76" s="1">
        <v>0.15</v>
      </c>
      <c r="H76" s="3">
        <v>0.6</v>
      </c>
      <c r="I76" s="1">
        <v>0</v>
      </c>
      <c r="J76" s="1">
        <v>0</v>
      </c>
      <c r="L76" s="3">
        <v>0</v>
      </c>
      <c r="M76" s="1">
        <v>0</v>
      </c>
      <c r="N76" s="1">
        <v>0</v>
      </c>
      <c r="P76" s="3">
        <v>0</v>
      </c>
      <c r="Q76" s="11">
        <v>0</v>
      </c>
      <c r="U76" s="6"/>
    </row>
    <row r="77" spans="2:21" s="1" customFormat="1" x14ac:dyDescent="0.35">
      <c r="B77" s="1">
        <v>2</v>
      </c>
      <c r="C77" s="1" t="s">
        <v>14</v>
      </c>
      <c r="E77" s="1" t="s">
        <v>94</v>
      </c>
      <c r="F77" s="1">
        <v>1</v>
      </c>
      <c r="G77" s="1">
        <v>0.25</v>
      </c>
      <c r="H77" s="3">
        <v>0.5</v>
      </c>
      <c r="I77" s="1">
        <v>0</v>
      </c>
      <c r="J77" s="1">
        <v>0</v>
      </c>
      <c r="L77" s="3">
        <v>0</v>
      </c>
      <c r="M77" s="1">
        <v>0</v>
      </c>
      <c r="N77" s="1">
        <v>0</v>
      </c>
      <c r="P77" s="3">
        <v>0</v>
      </c>
      <c r="Q77" s="11">
        <v>0</v>
      </c>
      <c r="U77" s="6"/>
    </row>
    <row r="78" spans="2:21" s="1" customFormat="1" x14ac:dyDescent="0.35">
      <c r="B78" s="1">
        <v>1</v>
      </c>
      <c r="C78" s="1" t="s">
        <v>14</v>
      </c>
      <c r="E78" s="1" t="s">
        <v>94</v>
      </c>
      <c r="F78" s="1">
        <v>1</v>
      </c>
      <c r="G78" s="1">
        <v>0.25</v>
      </c>
      <c r="H78" s="3">
        <v>0.25</v>
      </c>
      <c r="I78" s="1">
        <v>0</v>
      </c>
      <c r="J78" s="1">
        <v>0</v>
      </c>
      <c r="L78" s="3">
        <v>0</v>
      </c>
      <c r="M78" s="1">
        <v>0</v>
      </c>
      <c r="N78" s="1">
        <v>0</v>
      </c>
      <c r="P78" s="3">
        <v>0</v>
      </c>
      <c r="Q78" s="11">
        <v>0</v>
      </c>
      <c r="U78" s="6"/>
    </row>
    <row r="79" spans="2:21" s="1" customFormat="1" x14ac:dyDescent="0.35">
      <c r="B79" s="1">
        <v>5</v>
      </c>
      <c r="C79" s="1" t="s">
        <v>14</v>
      </c>
      <c r="E79" s="1" t="s">
        <v>91</v>
      </c>
      <c r="F79" s="1">
        <v>2</v>
      </c>
      <c r="G79" s="1">
        <v>0.4</v>
      </c>
      <c r="H79" s="3">
        <f t="shared" ref="H79" si="0">IF(E79="A", ((B79/F79)*G79), 0)</f>
        <v>0</v>
      </c>
      <c r="I79" s="1">
        <f t="shared" ref="I79" si="1">IF(E79="AB", ((B79/F79)*G79), 0)</f>
        <v>1</v>
      </c>
      <c r="J79" s="1">
        <f t="shared" ref="J79" si="2">IF(E79="ABC", ((B79/F79)*G79), 0)</f>
        <v>0</v>
      </c>
      <c r="L79" s="3">
        <f t="shared" ref="L79" si="3">IF(E79="AB", ((B79/F79)*G79), 0)</f>
        <v>1</v>
      </c>
      <c r="M79" s="1">
        <f t="shared" ref="M79" si="4">IF(E79="ABC", ((B79/F79)*G79), 0)</f>
        <v>0</v>
      </c>
      <c r="N79" s="1">
        <v>0</v>
      </c>
      <c r="P79" s="3">
        <f>IF(E79="ABC", ((B79/F79)*G79), 0)</f>
        <v>0</v>
      </c>
      <c r="Q79" s="11">
        <v>0</v>
      </c>
      <c r="U79" s="6"/>
    </row>
    <row r="80" spans="2:21" s="1" customFormat="1" x14ac:dyDescent="0.35">
      <c r="H80" s="5"/>
      <c r="K80" s="1">
        <f>SUM(H52:J79)</f>
        <v>21.286666666666669</v>
      </c>
      <c r="L80" s="5"/>
      <c r="O80" s="1">
        <f>SUM(L52:N79)</f>
        <v>10.486666666666666</v>
      </c>
      <c r="P80" s="5"/>
      <c r="Q80" s="11"/>
      <c r="R80" s="1">
        <f>SUM(P52:Q79)</f>
        <v>9.2366666666666664</v>
      </c>
      <c r="U80" s="5"/>
    </row>
    <row r="82" spans="1:21" s="14" customFormat="1" x14ac:dyDescent="0.35">
      <c r="A82" s="14" t="s">
        <v>15</v>
      </c>
    </row>
    <row r="83" spans="1:21" s="1" customFormat="1" x14ac:dyDescent="0.35">
      <c r="B83" s="1">
        <v>2</v>
      </c>
      <c r="C83" s="1" t="s">
        <v>15</v>
      </c>
      <c r="E83" s="1" t="s">
        <v>91</v>
      </c>
      <c r="F83" s="1">
        <v>2</v>
      </c>
      <c r="G83" s="1">
        <v>0.4</v>
      </c>
      <c r="H83" s="3">
        <v>0</v>
      </c>
      <c r="I83" s="1">
        <v>0.4</v>
      </c>
      <c r="J83" s="1">
        <v>0</v>
      </c>
      <c r="L83" s="3">
        <v>0.4</v>
      </c>
      <c r="M83" s="1">
        <v>0</v>
      </c>
      <c r="N83" s="1">
        <v>0</v>
      </c>
      <c r="P83" s="3">
        <v>0</v>
      </c>
      <c r="Q83" s="11">
        <v>0</v>
      </c>
      <c r="U83" s="6"/>
    </row>
    <row r="84" spans="1:21" s="1" customFormat="1" x14ac:dyDescent="0.35">
      <c r="B84" s="1">
        <v>1</v>
      </c>
      <c r="C84" s="1" t="s">
        <v>15</v>
      </c>
      <c r="H84" s="3">
        <v>0</v>
      </c>
      <c r="I84" s="1">
        <v>0</v>
      </c>
      <c r="J84" s="1">
        <v>0</v>
      </c>
      <c r="L84" s="3">
        <v>0</v>
      </c>
      <c r="M84" s="1">
        <v>0</v>
      </c>
      <c r="N84" s="1">
        <v>0</v>
      </c>
      <c r="P84" s="3">
        <v>0</v>
      </c>
      <c r="Q84" s="11">
        <v>0</v>
      </c>
      <c r="U84" s="6"/>
    </row>
    <row r="85" spans="1:21" s="1" customFormat="1" x14ac:dyDescent="0.35">
      <c r="B85" s="1">
        <v>1</v>
      </c>
      <c r="C85" s="1" t="s">
        <v>15</v>
      </c>
      <c r="E85" s="1" t="s">
        <v>93</v>
      </c>
      <c r="F85" s="1">
        <v>2</v>
      </c>
      <c r="G85" s="1">
        <v>1</v>
      </c>
      <c r="H85" s="3">
        <v>0</v>
      </c>
      <c r="I85" s="1">
        <v>0</v>
      </c>
      <c r="J85" s="1">
        <v>0</v>
      </c>
      <c r="L85" s="3">
        <v>0</v>
      </c>
      <c r="M85" s="1">
        <v>0</v>
      </c>
      <c r="N85" s="1">
        <v>0.5</v>
      </c>
      <c r="P85" s="3">
        <v>0</v>
      </c>
      <c r="Q85" s="11">
        <v>0.5</v>
      </c>
      <c r="U85" s="6"/>
    </row>
    <row r="86" spans="1:21" s="1" customFormat="1" x14ac:dyDescent="0.35">
      <c r="B86" s="1">
        <v>3</v>
      </c>
      <c r="C86" s="1" t="s">
        <v>15</v>
      </c>
      <c r="E86" s="1" t="s">
        <v>92</v>
      </c>
      <c r="F86" s="1">
        <v>3</v>
      </c>
      <c r="G86" s="1">
        <v>0.35</v>
      </c>
      <c r="H86" s="3">
        <v>0</v>
      </c>
      <c r="I86" s="1">
        <v>0</v>
      </c>
      <c r="J86" s="1">
        <v>0.35</v>
      </c>
      <c r="L86" s="3">
        <v>0</v>
      </c>
      <c r="M86" s="1">
        <v>0.35</v>
      </c>
      <c r="N86" s="1">
        <v>0</v>
      </c>
      <c r="P86" s="3">
        <v>0.35</v>
      </c>
      <c r="Q86" s="11">
        <v>0</v>
      </c>
      <c r="U86" s="6"/>
    </row>
    <row r="87" spans="1:21" s="1" customFormat="1" x14ac:dyDescent="0.35">
      <c r="B87" s="1">
        <v>1</v>
      </c>
      <c r="C87" s="1" t="s">
        <v>35</v>
      </c>
      <c r="E87" s="1" t="s">
        <v>92</v>
      </c>
      <c r="F87" s="1">
        <v>3</v>
      </c>
      <c r="G87" s="1">
        <v>0.65</v>
      </c>
      <c r="H87" s="3">
        <v>0</v>
      </c>
      <c r="I87" s="1">
        <v>0</v>
      </c>
      <c r="J87" s="1">
        <v>0.21666666666666667</v>
      </c>
      <c r="L87" s="3">
        <v>0</v>
      </c>
      <c r="M87" s="1">
        <v>0.21666666666666667</v>
      </c>
      <c r="N87" s="1">
        <v>0</v>
      </c>
      <c r="P87" s="3">
        <v>0.21666666666666667</v>
      </c>
      <c r="Q87" s="11">
        <v>0</v>
      </c>
      <c r="U87" s="6"/>
    </row>
    <row r="88" spans="1:21" s="1" customFormat="1" x14ac:dyDescent="0.35">
      <c r="B88" s="1">
        <v>2</v>
      </c>
      <c r="C88" s="1" t="s">
        <v>15</v>
      </c>
      <c r="E88" s="1" t="s">
        <v>92</v>
      </c>
      <c r="F88" s="1">
        <v>3</v>
      </c>
      <c r="G88" s="1">
        <v>0.3</v>
      </c>
      <c r="H88" s="3">
        <v>0</v>
      </c>
      <c r="I88" s="1">
        <v>0</v>
      </c>
      <c r="J88" s="1">
        <v>0.19999999999999998</v>
      </c>
      <c r="L88" s="3">
        <v>0</v>
      </c>
      <c r="M88" s="1">
        <v>0.19999999999999998</v>
      </c>
      <c r="N88" s="1">
        <v>0</v>
      </c>
      <c r="P88" s="3">
        <v>0.19999999999999998</v>
      </c>
      <c r="Q88" s="11">
        <v>0</v>
      </c>
      <c r="U88" s="6"/>
    </row>
    <row r="89" spans="1:21" s="1" customFormat="1" x14ac:dyDescent="0.35">
      <c r="B89" s="1">
        <v>8</v>
      </c>
      <c r="C89" s="1" t="s">
        <v>15</v>
      </c>
      <c r="E89" s="1" t="s">
        <v>92</v>
      </c>
      <c r="F89" s="1">
        <v>3</v>
      </c>
      <c r="G89" s="1">
        <v>0.8</v>
      </c>
      <c r="H89" s="3">
        <v>0</v>
      </c>
      <c r="I89" s="1">
        <v>0</v>
      </c>
      <c r="J89" s="1">
        <v>2.1333333333333333</v>
      </c>
      <c r="L89" s="3">
        <v>0</v>
      </c>
      <c r="M89" s="1">
        <v>2.1333333333333333</v>
      </c>
      <c r="N89" s="1">
        <v>0</v>
      </c>
      <c r="P89" s="3">
        <v>2.1333333333333333</v>
      </c>
      <c r="Q89" s="11">
        <v>0</v>
      </c>
      <c r="U89" s="6"/>
    </row>
    <row r="90" spans="1:21" s="1" customFormat="1" x14ac:dyDescent="0.35">
      <c r="B90" s="1">
        <v>5</v>
      </c>
      <c r="C90" s="1" t="s">
        <v>15</v>
      </c>
      <c r="E90" s="1" t="s">
        <v>92</v>
      </c>
      <c r="F90" s="1">
        <v>3</v>
      </c>
      <c r="G90" s="1">
        <v>0.3</v>
      </c>
      <c r="H90" s="3">
        <v>0</v>
      </c>
      <c r="I90" s="1">
        <v>0</v>
      </c>
      <c r="J90" s="1">
        <v>0.5</v>
      </c>
      <c r="L90" s="3">
        <v>0</v>
      </c>
      <c r="M90" s="1">
        <v>0.5</v>
      </c>
      <c r="N90" s="1">
        <v>0</v>
      </c>
      <c r="P90" s="3">
        <v>0.5</v>
      </c>
      <c r="Q90" s="11">
        <v>0</v>
      </c>
      <c r="U90" s="6"/>
    </row>
    <row r="91" spans="1:21" s="1" customFormat="1" x14ac:dyDescent="0.35">
      <c r="B91" s="1">
        <v>1</v>
      </c>
      <c r="C91" s="1" t="s">
        <v>15</v>
      </c>
      <c r="E91" s="1" t="s">
        <v>91</v>
      </c>
      <c r="F91" s="1">
        <v>2</v>
      </c>
      <c r="G91" s="1">
        <v>0.5</v>
      </c>
      <c r="H91" s="3">
        <v>0</v>
      </c>
      <c r="I91" s="1">
        <v>0.25</v>
      </c>
      <c r="J91" s="1">
        <v>0</v>
      </c>
      <c r="L91" s="3">
        <v>0.25</v>
      </c>
      <c r="M91" s="1">
        <v>0</v>
      </c>
      <c r="N91" s="1">
        <v>0</v>
      </c>
      <c r="P91" s="3">
        <v>0</v>
      </c>
      <c r="Q91" s="11">
        <v>0</v>
      </c>
      <c r="U91" s="6"/>
    </row>
    <row r="92" spans="1:21" s="1" customFormat="1" x14ac:dyDescent="0.35">
      <c r="B92" s="1">
        <v>1</v>
      </c>
      <c r="C92" s="1" t="s">
        <v>15</v>
      </c>
      <c r="E92" s="1" t="s">
        <v>94</v>
      </c>
      <c r="F92" s="1">
        <v>1</v>
      </c>
      <c r="G92" s="1">
        <v>0.25</v>
      </c>
      <c r="H92" s="3">
        <v>0.25</v>
      </c>
      <c r="I92" s="1">
        <v>0</v>
      </c>
      <c r="J92" s="1">
        <v>0</v>
      </c>
      <c r="L92" s="3">
        <v>0</v>
      </c>
      <c r="M92" s="1">
        <v>0</v>
      </c>
      <c r="N92" s="1">
        <v>0</v>
      </c>
      <c r="P92" s="3">
        <v>0</v>
      </c>
      <c r="Q92" s="11">
        <v>0</v>
      </c>
      <c r="U92" s="6"/>
    </row>
    <row r="93" spans="1:21" s="1" customFormat="1" x14ac:dyDescent="0.35">
      <c r="B93" s="1">
        <v>4</v>
      </c>
      <c r="C93" s="1" t="s">
        <v>15</v>
      </c>
      <c r="E93" s="1" t="s">
        <v>94</v>
      </c>
      <c r="F93" s="1">
        <v>1</v>
      </c>
      <c r="G93" s="1">
        <v>0.25</v>
      </c>
      <c r="H93" s="3">
        <v>1</v>
      </c>
      <c r="I93" s="1">
        <v>0</v>
      </c>
      <c r="J93" s="1">
        <v>0</v>
      </c>
      <c r="L93" s="3">
        <v>0</v>
      </c>
      <c r="M93" s="1">
        <v>0</v>
      </c>
      <c r="N93" s="1">
        <v>0</v>
      </c>
      <c r="P93" s="3">
        <v>0</v>
      </c>
      <c r="Q93" s="11">
        <v>0</v>
      </c>
      <c r="U93" s="6"/>
    </row>
    <row r="94" spans="1:21" s="1" customFormat="1" x14ac:dyDescent="0.35">
      <c r="B94" s="1">
        <v>4</v>
      </c>
      <c r="C94" s="1" t="s">
        <v>15</v>
      </c>
      <c r="E94" s="1" t="s">
        <v>94</v>
      </c>
      <c r="F94" s="1">
        <v>1</v>
      </c>
      <c r="G94" s="1">
        <v>0.25</v>
      </c>
      <c r="H94" s="3">
        <v>1</v>
      </c>
      <c r="I94" s="1">
        <v>0</v>
      </c>
      <c r="J94" s="1">
        <v>0</v>
      </c>
      <c r="L94" s="3">
        <v>0</v>
      </c>
      <c r="M94" s="1">
        <v>0</v>
      </c>
      <c r="N94" s="1">
        <v>0</v>
      </c>
      <c r="P94" s="3">
        <v>0</v>
      </c>
      <c r="Q94" s="11">
        <v>0</v>
      </c>
      <c r="U94" s="6"/>
    </row>
    <row r="95" spans="1:21" s="1" customFormat="1" x14ac:dyDescent="0.35">
      <c r="B95" s="1">
        <v>10</v>
      </c>
      <c r="C95" s="1" t="s">
        <v>15</v>
      </c>
      <c r="E95" s="1" t="s">
        <v>92</v>
      </c>
      <c r="F95" s="1">
        <v>3</v>
      </c>
      <c r="G95" s="1">
        <v>0.18</v>
      </c>
      <c r="H95" s="3">
        <v>0</v>
      </c>
      <c r="I95" s="1">
        <v>0</v>
      </c>
      <c r="J95" s="1">
        <v>0.6</v>
      </c>
      <c r="L95" s="3">
        <v>0</v>
      </c>
      <c r="M95" s="1">
        <v>0.6</v>
      </c>
      <c r="N95" s="1">
        <v>0</v>
      </c>
      <c r="P95" s="3">
        <v>0.6</v>
      </c>
      <c r="Q95" s="11">
        <v>0</v>
      </c>
      <c r="U95" s="6"/>
    </row>
    <row r="96" spans="1:21" s="1" customFormat="1" x14ac:dyDescent="0.35">
      <c r="B96" s="1">
        <v>1</v>
      </c>
      <c r="C96" s="1" t="s">
        <v>15</v>
      </c>
      <c r="E96" s="1" t="s">
        <v>94</v>
      </c>
      <c r="F96" s="1">
        <v>1</v>
      </c>
      <c r="G96" s="1">
        <v>0.25</v>
      </c>
      <c r="H96" s="3">
        <v>0.25</v>
      </c>
      <c r="I96" s="1">
        <v>0</v>
      </c>
      <c r="J96" s="1">
        <v>0</v>
      </c>
      <c r="L96" s="3">
        <v>0</v>
      </c>
      <c r="M96" s="1">
        <v>0</v>
      </c>
      <c r="N96" s="1">
        <v>0</v>
      </c>
      <c r="P96" s="3">
        <v>0</v>
      </c>
      <c r="Q96" s="11">
        <v>0</v>
      </c>
      <c r="U96" s="6"/>
    </row>
    <row r="97" spans="1:21" s="1" customFormat="1" x14ac:dyDescent="0.35">
      <c r="B97" s="1">
        <v>2</v>
      </c>
      <c r="C97" s="1" t="s">
        <v>15</v>
      </c>
      <c r="E97" s="1" t="s">
        <v>94</v>
      </c>
      <c r="F97" s="1">
        <v>1</v>
      </c>
      <c r="G97" s="1">
        <v>0.45</v>
      </c>
      <c r="H97" s="3">
        <v>0.9</v>
      </c>
      <c r="I97" s="1">
        <v>0</v>
      </c>
      <c r="J97" s="1">
        <v>0</v>
      </c>
      <c r="L97" s="3">
        <v>0</v>
      </c>
      <c r="M97" s="1">
        <v>0</v>
      </c>
      <c r="N97" s="1">
        <v>0</v>
      </c>
      <c r="P97" s="3">
        <v>0</v>
      </c>
      <c r="Q97" s="11">
        <v>0</v>
      </c>
      <c r="U97" s="6"/>
    </row>
    <row r="98" spans="1:21" s="1" customFormat="1" x14ac:dyDescent="0.35">
      <c r="B98" s="1">
        <v>1</v>
      </c>
      <c r="C98" s="1" t="s">
        <v>15</v>
      </c>
      <c r="E98" s="1" t="s">
        <v>94</v>
      </c>
      <c r="F98" s="1">
        <v>1</v>
      </c>
      <c r="G98" s="1">
        <v>0.15</v>
      </c>
      <c r="H98" s="3">
        <v>0.15</v>
      </c>
      <c r="I98" s="1">
        <v>0</v>
      </c>
      <c r="J98" s="1">
        <v>0</v>
      </c>
      <c r="L98" s="3">
        <v>0</v>
      </c>
      <c r="M98" s="1">
        <v>0</v>
      </c>
      <c r="N98" s="1">
        <v>0</v>
      </c>
      <c r="P98" s="3">
        <v>0</v>
      </c>
      <c r="Q98" s="11">
        <v>0</v>
      </c>
      <c r="U98" s="6"/>
    </row>
    <row r="99" spans="1:21" s="1" customFormat="1" x14ac:dyDescent="0.35">
      <c r="B99" s="1">
        <v>2</v>
      </c>
      <c r="C99" s="1" t="s">
        <v>15</v>
      </c>
      <c r="E99" s="1" t="s">
        <v>92</v>
      </c>
      <c r="F99" s="1">
        <v>3</v>
      </c>
      <c r="G99" s="1">
        <v>0.5</v>
      </c>
      <c r="H99" s="3">
        <v>0</v>
      </c>
      <c r="I99" s="1">
        <v>0</v>
      </c>
      <c r="J99" s="1">
        <v>0.33333333333333331</v>
      </c>
      <c r="L99" s="3">
        <v>0</v>
      </c>
      <c r="M99" s="1">
        <v>0.33333333333333331</v>
      </c>
      <c r="N99" s="1">
        <v>0</v>
      </c>
      <c r="P99" s="3">
        <v>0.33333333333333331</v>
      </c>
      <c r="Q99" s="11">
        <v>0</v>
      </c>
      <c r="U99" s="6"/>
    </row>
    <row r="100" spans="1:21" s="1" customFormat="1" x14ac:dyDescent="0.35">
      <c r="B100" s="1">
        <v>2</v>
      </c>
      <c r="C100" s="1" t="s">
        <v>15</v>
      </c>
      <c r="E100" s="1" t="s">
        <v>92</v>
      </c>
      <c r="F100" s="1">
        <v>3</v>
      </c>
      <c r="G100" s="1">
        <v>0.45</v>
      </c>
      <c r="H100" s="3">
        <v>0</v>
      </c>
      <c r="I100" s="1">
        <v>0</v>
      </c>
      <c r="J100" s="1">
        <v>0.3</v>
      </c>
      <c r="L100" s="3">
        <v>0</v>
      </c>
      <c r="M100" s="1">
        <v>0.3</v>
      </c>
      <c r="N100" s="1">
        <v>0</v>
      </c>
      <c r="P100" s="3">
        <v>0.3</v>
      </c>
      <c r="Q100" s="11">
        <v>0</v>
      </c>
      <c r="U100" s="6"/>
    </row>
    <row r="101" spans="1:21" s="1" customFormat="1" x14ac:dyDescent="0.35">
      <c r="B101" s="1">
        <v>1</v>
      </c>
      <c r="C101" s="1" t="s">
        <v>15</v>
      </c>
      <c r="E101" s="1" t="s">
        <v>94</v>
      </c>
      <c r="F101" s="1">
        <v>1</v>
      </c>
      <c r="G101" s="1">
        <v>0.15</v>
      </c>
      <c r="H101" s="3">
        <v>0.15</v>
      </c>
      <c r="I101" s="1">
        <v>0</v>
      </c>
      <c r="J101" s="1">
        <v>0</v>
      </c>
      <c r="L101" s="3">
        <v>0</v>
      </c>
      <c r="M101" s="1">
        <v>0</v>
      </c>
      <c r="N101" s="1">
        <v>0</v>
      </c>
      <c r="P101" s="3">
        <v>0</v>
      </c>
      <c r="Q101" s="11">
        <v>0</v>
      </c>
      <c r="U101" s="6"/>
    </row>
    <row r="102" spans="1:21" s="1" customFormat="1" x14ac:dyDescent="0.35">
      <c r="B102" s="1">
        <v>4</v>
      </c>
      <c r="C102" s="1" t="s">
        <v>15</v>
      </c>
      <c r="E102" s="1" t="s">
        <v>94</v>
      </c>
      <c r="F102" s="1">
        <v>1</v>
      </c>
      <c r="G102" s="1">
        <v>0.25</v>
      </c>
      <c r="H102" s="3">
        <v>1</v>
      </c>
      <c r="I102" s="1">
        <v>0</v>
      </c>
      <c r="J102" s="1">
        <v>0</v>
      </c>
      <c r="L102" s="3">
        <v>0</v>
      </c>
      <c r="M102" s="1">
        <v>0</v>
      </c>
      <c r="N102" s="1">
        <v>0</v>
      </c>
      <c r="P102" s="3">
        <v>0</v>
      </c>
      <c r="Q102" s="11">
        <v>0</v>
      </c>
      <c r="U102" s="6"/>
    </row>
    <row r="103" spans="1:21" s="1" customFormat="1" x14ac:dyDescent="0.35">
      <c r="B103" s="1">
        <v>2</v>
      </c>
      <c r="C103" s="1" t="s">
        <v>15</v>
      </c>
      <c r="E103" s="1" t="s">
        <v>94</v>
      </c>
      <c r="F103" s="1">
        <v>1</v>
      </c>
      <c r="G103" s="1">
        <v>0.25</v>
      </c>
      <c r="H103" s="3">
        <v>0.5</v>
      </c>
      <c r="I103" s="1">
        <v>0</v>
      </c>
      <c r="J103" s="1">
        <v>0</v>
      </c>
      <c r="L103" s="3">
        <v>0</v>
      </c>
      <c r="M103" s="1">
        <v>0</v>
      </c>
      <c r="N103" s="1">
        <v>0</v>
      </c>
      <c r="P103" s="3">
        <v>0</v>
      </c>
      <c r="Q103" s="11">
        <v>0</v>
      </c>
      <c r="U103" s="6"/>
    </row>
    <row r="104" spans="1:21" s="1" customFormat="1" x14ac:dyDescent="0.35">
      <c r="B104" s="1">
        <v>1</v>
      </c>
      <c r="C104" s="1" t="s">
        <v>15</v>
      </c>
      <c r="E104" s="1" t="s">
        <v>94</v>
      </c>
      <c r="F104" s="1">
        <v>1</v>
      </c>
      <c r="G104" s="1">
        <v>0.25</v>
      </c>
      <c r="H104" s="3">
        <v>0.25</v>
      </c>
      <c r="I104" s="1">
        <v>0</v>
      </c>
      <c r="J104" s="1">
        <v>0</v>
      </c>
      <c r="L104" s="3">
        <v>0</v>
      </c>
      <c r="M104" s="1">
        <v>0</v>
      </c>
      <c r="N104" s="1">
        <v>0</v>
      </c>
      <c r="P104" s="3">
        <v>0</v>
      </c>
      <c r="Q104" s="11">
        <v>0</v>
      </c>
      <c r="U104" s="6"/>
    </row>
    <row r="105" spans="1:21" s="1" customFormat="1" x14ac:dyDescent="0.35">
      <c r="B105" s="1">
        <v>3</v>
      </c>
      <c r="C105" s="1" t="s">
        <v>15</v>
      </c>
      <c r="E105" s="1" t="s">
        <v>94</v>
      </c>
      <c r="F105" s="1">
        <v>1</v>
      </c>
      <c r="G105" s="1">
        <v>0.25</v>
      </c>
      <c r="H105" s="3">
        <v>0.75</v>
      </c>
      <c r="I105" s="1">
        <v>0</v>
      </c>
      <c r="J105" s="1">
        <v>0</v>
      </c>
      <c r="L105" s="3">
        <v>0</v>
      </c>
      <c r="M105" s="1">
        <v>0</v>
      </c>
      <c r="N105" s="1">
        <v>0</v>
      </c>
      <c r="P105" s="3">
        <v>0</v>
      </c>
      <c r="Q105" s="11">
        <v>0</v>
      </c>
      <c r="U105" s="6"/>
    </row>
    <row r="106" spans="1:21" s="1" customFormat="1" x14ac:dyDescent="0.35">
      <c r="B106" s="1">
        <v>5</v>
      </c>
      <c r="C106" s="1" t="s">
        <v>15</v>
      </c>
      <c r="E106" s="1" t="s">
        <v>94</v>
      </c>
      <c r="F106" s="1">
        <v>1</v>
      </c>
      <c r="G106" s="1">
        <v>0.25</v>
      </c>
      <c r="H106" s="3">
        <v>1.25</v>
      </c>
      <c r="I106" s="1">
        <v>0</v>
      </c>
      <c r="J106" s="1">
        <v>0</v>
      </c>
      <c r="L106" s="3">
        <v>0</v>
      </c>
      <c r="M106" s="1">
        <v>0</v>
      </c>
      <c r="N106" s="1">
        <v>0</v>
      </c>
      <c r="P106" s="3">
        <v>0</v>
      </c>
      <c r="Q106" s="11">
        <v>0</v>
      </c>
      <c r="U106" s="6"/>
    </row>
    <row r="107" spans="1:21" s="1" customFormat="1" x14ac:dyDescent="0.35">
      <c r="B107" s="1">
        <v>3</v>
      </c>
      <c r="C107" s="1" t="s">
        <v>15</v>
      </c>
      <c r="E107" s="1" t="s">
        <v>94</v>
      </c>
      <c r="F107" s="1">
        <v>1</v>
      </c>
      <c r="G107" s="1">
        <v>0.5</v>
      </c>
      <c r="H107" s="3">
        <v>1.5</v>
      </c>
      <c r="I107" s="1">
        <v>0</v>
      </c>
      <c r="J107" s="1">
        <v>0</v>
      </c>
      <c r="L107" s="3">
        <v>0</v>
      </c>
      <c r="M107" s="1">
        <v>0</v>
      </c>
      <c r="N107" s="1">
        <v>0</v>
      </c>
      <c r="P107" s="3">
        <v>0</v>
      </c>
      <c r="Q107" s="11">
        <v>0</v>
      </c>
      <c r="U107" s="6"/>
    </row>
    <row r="108" spans="1:21" s="1" customFormat="1" x14ac:dyDescent="0.35">
      <c r="B108" s="1">
        <v>1</v>
      </c>
      <c r="C108" s="1" t="s">
        <v>15</v>
      </c>
      <c r="E108" s="1" t="s">
        <v>94</v>
      </c>
      <c r="F108" s="1">
        <v>1</v>
      </c>
      <c r="G108" s="1">
        <v>0.25</v>
      </c>
      <c r="H108" s="3">
        <v>0.25</v>
      </c>
      <c r="I108" s="1">
        <v>0</v>
      </c>
      <c r="J108" s="1">
        <v>0</v>
      </c>
      <c r="L108" s="3">
        <v>0</v>
      </c>
      <c r="M108" s="1">
        <v>0</v>
      </c>
      <c r="N108" s="1">
        <v>0</v>
      </c>
      <c r="P108" s="3">
        <v>0</v>
      </c>
      <c r="Q108" s="11">
        <v>0</v>
      </c>
      <c r="U108" s="6"/>
    </row>
    <row r="109" spans="1:21" s="1" customFormat="1" x14ac:dyDescent="0.35">
      <c r="B109" s="1">
        <v>1</v>
      </c>
      <c r="C109" s="1" t="s">
        <v>15</v>
      </c>
      <c r="E109" s="1" t="s">
        <v>94</v>
      </c>
      <c r="F109" s="1">
        <v>1</v>
      </c>
      <c r="G109" s="1">
        <v>0.25</v>
      </c>
      <c r="H109" s="3">
        <v>0.25</v>
      </c>
      <c r="I109" s="1">
        <v>0</v>
      </c>
      <c r="J109" s="1">
        <v>0</v>
      </c>
      <c r="L109" s="3">
        <v>0</v>
      </c>
      <c r="M109" s="1">
        <v>0</v>
      </c>
      <c r="N109" s="1">
        <v>0</v>
      </c>
      <c r="P109" s="3">
        <v>0</v>
      </c>
      <c r="Q109" s="11">
        <v>0</v>
      </c>
      <c r="U109" s="6"/>
    </row>
    <row r="110" spans="1:21" x14ac:dyDescent="0.35">
      <c r="K110">
        <f>SUM(H83:J109)</f>
        <v>14.733333333333334</v>
      </c>
      <c r="O110">
        <f>SUM(L83:N109)</f>
        <v>5.7833333333333323</v>
      </c>
      <c r="R110">
        <f>SUM(P83:Q109)</f>
        <v>5.1333333333333329</v>
      </c>
    </row>
    <row r="112" spans="1:21" s="14" customFormat="1" x14ac:dyDescent="0.35">
      <c r="A112" s="14" t="s">
        <v>98</v>
      </c>
    </row>
    <row r="113" spans="2:21" s="1" customFormat="1" x14ac:dyDescent="0.35">
      <c r="B113" s="1">
        <v>4</v>
      </c>
      <c r="C113" s="1" t="s">
        <v>13</v>
      </c>
      <c r="E113" s="1" t="s">
        <v>91</v>
      </c>
      <c r="F113" s="1">
        <v>2</v>
      </c>
      <c r="G113" s="1">
        <v>0.4</v>
      </c>
      <c r="H113" s="3">
        <v>0</v>
      </c>
      <c r="I113" s="1">
        <v>0.8</v>
      </c>
      <c r="J113" s="1">
        <v>0</v>
      </c>
      <c r="L113" s="3">
        <v>0.8</v>
      </c>
      <c r="M113" s="1">
        <v>0</v>
      </c>
      <c r="N113" s="1">
        <v>0</v>
      </c>
      <c r="P113" s="3">
        <v>0</v>
      </c>
      <c r="Q113" s="11">
        <v>0</v>
      </c>
      <c r="U113" s="6"/>
    </row>
    <row r="114" spans="2:21" s="1" customFormat="1" x14ac:dyDescent="0.35">
      <c r="B114" s="1">
        <v>54</v>
      </c>
      <c r="C114" s="1" t="s">
        <v>6</v>
      </c>
      <c r="E114" s="1" t="s">
        <v>92</v>
      </c>
      <c r="F114" s="1">
        <v>3</v>
      </c>
      <c r="G114" s="1">
        <v>1</v>
      </c>
      <c r="H114" s="3">
        <v>0</v>
      </c>
      <c r="I114" s="1">
        <v>0</v>
      </c>
      <c r="J114" s="1">
        <v>18</v>
      </c>
      <c r="L114" s="3">
        <v>0</v>
      </c>
      <c r="M114" s="1">
        <v>18</v>
      </c>
      <c r="N114" s="1">
        <v>0</v>
      </c>
      <c r="P114" s="3">
        <v>18</v>
      </c>
      <c r="Q114" s="11">
        <v>0</v>
      </c>
      <c r="U114" s="6"/>
    </row>
    <row r="115" spans="2:21" s="1" customFormat="1" x14ac:dyDescent="0.35">
      <c r="B115" s="1">
        <v>2</v>
      </c>
      <c r="C115" s="1" t="s">
        <v>6</v>
      </c>
      <c r="E115" s="1" t="s">
        <v>92</v>
      </c>
      <c r="F115" s="1">
        <v>3</v>
      </c>
      <c r="G115" s="1">
        <v>0.65</v>
      </c>
      <c r="H115" s="3">
        <v>0</v>
      </c>
      <c r="I115" s="1">
        <v>0</v>
      </c>
      <c r="J115" s="1">
        <v>0.43333333333333335</v>
      </c>
      <c r="L115" s="3">
        <v>0</v>
      </c>
      <c r="M115" s="1">
        <v>0.43333333333333335</v>
      </c>
      <c r="N115" s="1">
        <v>0</v>
      </c>
      <c r="P115" s="3">
        <v>0.43333333333333335</v>
      </c>
      <c r="Q115" s="11">
        <v>0</v>
      </c>
      <c r="U115" s="6"/>
    </row>
    <row r="116" spans="2:21" s="1" customFormat="1" x14ac:dyDescent="0.35">
      <c r="B116" s="1">
        <v>2</v>
      </c>
      <c r="C116" s="1" t="s">
        <v>6</v>
      </c>
      <c r="E116" s="1" t="s">
        <v>94</v>
      </c>
      <c r="F116" s="1">
        <v>1</v>
      </c>
      <c r="G116" s="1">
        <v>0.25</v>
      </c>
      <c r="H116" s="3">
        <v>0.5</v>
      </c>
      <c r="I116" s="1">
        <v>0</v>
      </c>
      <c r="J116" s="1">
        <v>0</v>
      </c>
      <c r="L116" s="3">
        <v>0</v>
      </c>
      <c r="M116" s="1">
        <v>0</v>
      </c>
      <c r="N116" s="1">
        <v>0</v>
      </c>
      <c r="P116" s="3">
        <v>0</v>
      </c>
      <c r="Q116" s="11">
        <v>0</v>
      </c>
      <c r="U116" s="6"/>
    </row>
    <row r="117" spans="2:21" s="1" customFormat="1" x14ac:dyDescent="0.35">
      <c r="B117" s="1">
        <v>2</v>
      </c>
      <c r="C117" s="1" t="s">
        <v>6</v>
      </c>
      <c r="E117" s="1" t="s">
        <v>94</v>
      </c>
      <c r="F117" s="1">
        <v>1</v>
      </c>
      <c r="G117" s="1">
        <v>0.25</v>
      </c>
      <c r="H117" s="3">
        <v>0.5</v>
      </c>
      <c r="I117" s="1">
        <v>0</v>
      </c>
      <c r="J117" s="1">
        <v>0</v>
      </c>
      <c r="L117" s="3">
        <v>0</v>
      </c>
      <c r="M117" s="1">
        <v>0</v>
      </c>
      <c r="N117" s="1">
        <v>0</v>
      </c>
      <c r="P117" s="3">
        <v>0</v>
      </c>
      <c r="Q117" s="11">
        <v>0</v>
      </c>
      <c r="U117" s="6"/>
    </row>
    <row r="118" spans="2:21" s="1" customFormat="1" x14ac:dyDescent="0.35">
      <c r="B118" s="1">
        <v>1</v>
      </c>
      <c r="C118" s="1" t="s">
        <v>50</v>
      </c>
      <c r="E118" s="1" t="s">
        <v>92</v>
      </c>
      <c r="F118" s="1">
        <v>3</v>
      </c>
      <c r="G118" s="1">
        <v>0.18</v>
      </c>
      <c r="H118" s="3">
        <v>0</v>
      </c>
      <c r="I118" s="1">
        <v>0</v>
      </c>
      <c r="J118" s="1">
        <v>0.06</v>
      </c>
      <c r="L118" s="3">
        <v>0</v>
      </c>
      <c r="M118" s="1">
        <v>0.06</v>
      </c>
      <c r="N118" s="1">
        <v>0</v>
      </c>
      <c r="P118" s="3">
        <v>0.06</v>
      </c>
      <c r="Q118" s="11">
        <v>0</v>
      </c>
      <c r="U118" s="6"/>
    </row>
    <row r="119" spans="2:21" s="1" customFormat="1" x14ac:dyDescent="0.35">
      <c r="B119" s="1">
        <v>7</v>
      </c>
      <c r="C119" s="1" t="s">
        <v>6</v>
      </c>
      <c r="E119" s="1" t="s">
        <v>92</v>
      </c>
      <c r="F119" s="1">
        <v>3</v>
      </c>
      <c r="G119" s="1">
        <v>0.18</v>
      </c>
      <c r="H119" s="3">
        <v>0</v>
      </c>
      <c r="I119" s="1">
        <v>0</v>
      </c>
      <c r="J119" s="1">
        <v>0.42</v>
      </c>
      <c r="L119" s="3">
        <v>0</v>
      </c>
      <c r="M119" s="1">
        <v>0.42</v>
      </c>
      <c r="N119" s="1">
        <v>0</v>
      </c>
      <c r="P119" s="3">
        <v>0.42</v>
      </c>
      <c r="Q119" s="11">
        <v>0</v>
      </c>
      <c r="U119" s="6"/>
    </row>
    <row r="120" spans="2:21" s="1" customFormat="1" x14ac:dyDescent="0.35">
      <c r="B120" s="1">
        <v>1</v>
      </c>
      <c r="C120" s="1" t="s">
        <v>6</v>
      </c>
      <c r="E120" s="1" t="s">
        <v>94</v>
      </c>
      <c r="F120" s="1">
        <v>1</v>
      </c>
      <c r="G120" s="1">
        <v>0.25</v>
      </c>
      <c r="H120" s="3">
        <v>0.25</v>
      </c>
      <c r="I120" s="1">
        <v>0</v>
      </c>
      <c r="J120" s="1">
        <v>0</v>
      </c>
      <c r="L120" s="3">
        <v>0</v>
      </c>
      <c r="M120" s="1">
        <v>0</v>
      </c>
      <c r="N120" s="1">
        <v>0</v>
      </c>
      <c r="P120" s="3">
        <v>0</v>
      </c>
      <c r="Q120" s="11">
        <v>0</v>
      </c>
      <c r="U120" s="6"/>
    </row>
    <row r="121" spans="2:21" s="1" customFormat="1" x14ac:dyDescent="0.35">
      <c r="B121" s="1">
        <v>1</v>
      </c>
      <c r="C121" s="1" t="s">
        <v>50</v>
      </c>
      <c r="E121" s="1" t="s">
        <v>94</v>
      </c>
      <c r="F121" s="1">
        <v>1</v>
      </c>
      <c r="G121" s="1">
        <v>0.15</v>
      </c>
      <c r="H121" s="3">
        <v>0.15</v>
      </c>
      <c r="I121" s="1">
        <v>0</v>
      </c>
      <c r="J121" s="1">
        <v>0</v>
      </c>
      <c r="L121" s="3">
        <v>0</v>
      </c>
      <c r="M121" s="1">
        <v>0</v>
      </c>
      <c r="N121" s="1">
        <v>0</v>
      </c>
      <c r="P121" s="3">
        <v>0</v>
      </c>
      <c r="Q121" s="11">
        <v>0</v>
      </c>
      <c r="U121" s="6"/>
    </row>
    <row r="122" spans="2:21" s="1" customFormat="1" x14ac:dyDescent="0.35">
      <c r="B122" s="1">
        <v>2</v>
      </c>
      <c r="C122" s="1" t="s">
        <v>50</v>
      </c>
      <c r="E122" s="1" t="s">
        <v>94</v>
      </c>
      <c r="F122" s="1">
        <v>1</v>
      </c>
      <c r="G122" s="1">
        <v>0.25</v>
      </c>
      <c r="H122" s="3">
        <v>0.5</v>
      </c>
      <c r="I122" s="1">
        <v>0</v>
      </c>
      <c r="J122" s="1">
        <v>0</v>
      </c>
      <c r="L122" s="3">
        <v>0</v>
      </c>
      <c r="M122" s="1">
        <v>0</v>
      </c>
      <c r="N122" s="1">
        <v>0</v>
      </c>
      <c r="P122" s="3">
        <v>0</v>
      </c>
      <c r="Q122" s="11">
        <v>0</v>
      </c>
      <c r="U122" s="6"/>
    </row>
    <row r="123" spans="2:21" x14ac:dyDescent="0.35">
      <c r="K123">
        <f>SUM(H113:J122)</f>
        <v>21.613333333333333</v>
      </c>
      <c r="O123">
        <f>SUM(L113:N122)</f>
        <v>19.713333333333335</v>
      </c>
      <c r="R123">
        <f>SUM(P113:Q122)</f>
        <v>18.913333333333334</v>
      </c>
    </row>
    <row r="126" spans="2:21" x14ac:dyDescent="0.35">
      <c r="K126">
        <f>SUM(K1:K123)</f>
        <v>106.32666666666665</v>
      </c>
      <c r="O126">
        <f>SUM(O1:O123)</f>
        <v>59.926666666666662</v>
      </c>
      <c r="R126">
        <f>SUM(R1:R123)</f>
        <v>52.276666666666664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D1F-E68A-3B4F-896D-8D4DD941582E}">
  <dimension ref="A2:M8"/>
  <sheetViews>
    <sheetView workbookViewId="0">
      <selection activeCell="A2" sqref="A2:A6"/>
    </sheetView>
  </sheetViews>
  <sheetFormatPr baseColWidth="10" defaultRowHeight="15.5" x14ac:dyDescent="0.35"/>
  <sheetData>
    <row r="2" spans="1:13" x14ac:dyDescent="0.35">
      <c r="A2" t="s">
        <v>5</v>
      </c>
      <c r="B2">
        <v>44.146666666666661</v>
      </c>
      <c r="C2">
        <v>20.646666666666668</v>
      </c>
      <c r="D2">
        <v>15.696666666666665</v>
      </c>
      <c r="F2">
        <f>B2/(106.32666/100)</f>
        <v>41.519847107646065</v>
      </c>
      <c r="G2">
        <f>C2/(59.92666/100)</f>
        <v>34.453224435779781</v>
      </c>
      <c r="H2">
        <f>D2/(52.2766/100)</f>
        <v>30.026181248716757</v>
      </c>
      <c r="J2">
        <f>ROUND(F2,0)</f>
        <v>42</v>
      </c>
      <c r="K2">
        <f t="shared" ref="K2:M6" si="0">ROUND(G2,0)</f>
        <v>34</v>
      </c>
      <c r="L2">
        <f t="shared" si="0"/>
        <v>30</v>
      </c>
      <c r="M2">
        <f t="shared" si="0"/>
        <v>0</v>
      </c>
    </row>
    <row r="3" spans="1:13" x14ac:dyDescent="0.35">
      <c r="A3" t="s">
        <v>4</v>
      </c>
      <c r="B3">
        <v>4.5466666666666677</v>
      </c>
      <c r="C3">
        <v>3.2966666666666673</v>
      </c>
      <c r="D3">
        <v>3.2966666666666673</v>
      </c>
      <c r="F3">
        <f t="shared" ref="F3:F6" si="1">B3/(106.32666/100)</f>
        <v>4.2761304330133836</v>
      </c>
      <c r="G3">
        <f t="shared" ref="G3:G6" si="2">C3/(59.92666/100)</f>
        <v>5.5011687063264789</v>
      </c>
      <c r="H3">
        <f t="shared" ref="H3:H6" si="3">D3/(52.2766/100)</f>
        <v>6.3061994595414905</v>
      </c>
      <c r="J3">
        <f t="shared" ref="J3:J6" si="4">ROUND(F3,0)</f>
        <v>4</v>
      </c>
      <c r="K3">
        <f t="shared" si="0"/>
        <v>6</v>
      </c>
      <c r="L3">
        <f t="shared" si="0"/>
        <v>6</v>
      </c>
      <c r="M3">
        <f t="shared" si="0"/>
        <v>0</v>
      </c>
    </row>
    <row r="4" spans="1:13" x14ac:dyDescent="0.35">
      <c r="A4" t="s">
        <v>14</v>
      </c>
      <c r="B4" s="1">
        <v>21.286666666666669</v>
      </c>
      <c r="C4" s="1">
        <v>10.486666666666666</v>
      </c>
      <c r="D4" s="1">
        <v>9.2366666666666664</v>
      </c>
      <c r="F4">
        <f t="shared" si="1"/>
        <v>20.020065209108111</v>
      </c>
      <c r="G4">
        <f t="shared" si="2"/>
        <v>17.499167593633061</v>
      </c>
      <c r="H4">
        <f t="shared" si="3"/>
        <v>17.668835897259321</v>
      </c>
      <c r="J4">
        <f t="shared" si="4"/>
        <v>20</v>
      </c>
      <c r="K4">
        <f t="shared" si="0"/>
        <v>17</v>
      </c>
      <c r="L4">
        <f t="shared" si="0"/>
        <v>18</v>
      </c>
      <c r="M4">
        <f t="shared" si="0"/>
        <v>0</v>
      </c>
    </row>
    <row r="5" spans="1:13" x14ac:dyDescent="0.35">
      <c r="A5" t="s">
        <v>15</v>
      </c>
      <c r="B5">
        <v>14.733333333333334</v>
      </c>
      <c r="C5">
        <v>5.7833333333333323</v>
      </c>
      <c r="D5">
        <v>5.1333333333333329</v>
      </c>
      <c r="F5">
        <f t="shared" si="1"/>
        <v>13.856668998474451</v>
      </c>
      <c r="G5">
        <f t="shared" si="2"/>
        <v>9.6506852431510985</v>
      </c>
      <c r="H5">
        <f t="shared" si="3"/>
        <v>9.8195623535833096</v>
      </c>
      <c r="J5">
        <f t="shared" si="4"/>
        <v>14</v>
      </c>
      <c r="K5">
        <f t="shared" si="0"/>
        <v>10</v>
      </c>
      <c r="L5">
        <f t="shared" si="0"/>
        <v>10</v>
      </c>
      <c r="M5">
        <f t="shared" si="0"/>
        <v>0</v>
      </c>
    </row>
    <row r="6" spans="1:13" x14ac:dyDescent="0.35">
      <c r="A6" t="s">
        <v>99</v>
      </c>
      <c r="B6">
        <v>21.613333333333333</v>
      </c>
      <c r="C6">
        <v>19.713333333333335</v>
      </c>
      <c r="D6">
        <v>18.913333333333334</v>
      </c>
      <c r="F6">
        <f t="shared" si="1"/>
        <v>20.327294521743969</v>
      </c>
      <c r="G6">
        <f t="shared" si="2"/>
        <v>32.8957651458188</v>
      </c>
      <c r="H6">
        <f t="shared" si="3"/>
        <v>36.179348567682922</v>
      </c>
      <c r="J6">
        <f t="shared" si="4"/>
        <v>20</v>
      </c>
      <c r="K6">
        <f t="shared" si="0"/>
        <v>33</v>
      </c>
      <c r="L6">
        <f t="shared" si="0"/>
        <v>36</v>
      </c>
      <c r="M6">
        <f t="shared" si="0"/>
        <v>0</v>
      </c>
    </row>
    <row r="8" spans="1:13" x14ac:dyDescent="0.35">
      <c r="B8">
        <f>SUM(B2:B6)</f>
        <v>106.32666666666665</v>
      </c>
      <c r="C8">
        <f t="shared" ref="C8:D8" si="5">SUM(C2:C6)</f>
        <v>59.926666666666662</v>
      </c>
      <c r="D8">
        <f t="shared" si="5"/>
        <v>52.276666666666664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66F7-7DD5-254C-ABC0-A6AFC4964036}">
  <dimension ref="A1:D7"/>
  <sheetViews>
    <sheetView topLeftCell="A6" workbookViewId="0">
      <selection activeCell="D7" sqref="D7"/>
    </sheetView>
  </sheetViews>
  <sheetFormatPr baseColWidth="10" defaultRowHeight="15.5" x14ac:dyDescent="0.35"/>
  <sheetData>
    <row r="1" spans="1:4" x14ac:dyDescent="0.35">
      <c r="B1" t="s">
        <v>94</v>
      </c>
      <c r="C1" t="s">
        <v>95</v>
      </c>
      <c r="D1" t="s">
        <v>96</v>
      </c>
    </row>
    <row r="2" spans="1:4" x14ac:dyDescent="0.35">
      <c r="A2" t="s">
        <v>5</v>
      </c>
      <c r="B2" s="15">
        <v>42</v>
      </c>
      <c r="C2" s="15">
        <v>34</v>
      </c>
      <c r="D2" s="15">
        <v>30</v>
      </c>
    </row>
    <row r="3" spans="1:4" x14ac:dyDescent="0.35">
      <c r="A3" t="s">
        <v>4</v>
      </c>
      <c r="B3" s="15">
        <v>4</v>
      </c>
      <c r="C3" s="15">
        <v>6</v>
      </c>
      <c r="D3" s="15">
        <v>6</v>
      </c>
    </row>
    <row r="4" spans="1:4" x14ac:dyDescent="0.35">
      <c r="A4" t="s">
        <v>14</v>
      </c>
      <c r="B4" s="15">
        <v>20</v>
      </c>
      <c r="C4" s="15">
        <v>17</v>
      </c>
      <c r="D4" s="15">
        <v>18</v>
      </c>
    </row>
    <row r="5" spans="1:4" x14ac:dyDescent="0.35">
      <c r="A5" t="s">
        <v>15</v>
      </c>
      <c r="B5" s="15">
        <v>14</v>
      </c>
      <c r="C5" s="15">
        <v>10</v>
      </c>
      <c r="D5" s="15">
        <v>10</v>
      </c>
    </row>
    <row r="6" spans="1:4" x14ac:dyDescent="0.35">
      <c r="A6" t="s">
        <v>99</v>
      </c>
      <c r="B6" s="15">
        <v>20</v>
      </c>
      <c r="C6" s="15">
        <v>33</v>
      </c>
      <c r="D6" s="15">
        <v>36</v>
      </c>
    </row>
    <row r="7" spans="1:4" x14ac:dyDescent="0.35">
      <c r="B7" s="15">
        <v>106</v>
      </c>
      <c r="C7" s="15">
        <v>59</v>
      </c>
      <c r="D7" s="15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by publication</vt:lpstr>
      <vt:lpstr>Tabelle1</vt:lpstr>
      <vt:lpstr>by origin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2022-07-21T12:09:45Z</dcterms:created>
  <dcterms:modified xsi:type="dcterms:W3CDTF">2023-04-17T12:42:51Z</dcterms:modified>
</cp:coreProperties>
</file>