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zerzeropulos/Desktop/AbgabeKSMTeil2/Diss/RomanEconomy/Material/Amphorae/"/>
    </mc:Choice>
  </mc:AlternateContent>
  <xr:revisionPtr revIDLastSave="0" documentId="13_ncr:1_{30BA9E69-53A9-DE41-BB32-124841501F8B}" xr6:coauthVersionLast="47" xr6:coauthVersionMax="47" xr10:uidLastSave="{00000000-0000-0000-0000-000000000000}"/>
  <bookViews>
    <workbookView xWindow="33140" yWindow="1480" windowWidth="27120" windowHeight="16440" activeTab="3" xr2:uid="{6A81EFEB-76B8-CD46-8711-38FA88EB5F93}"/>
  </bookViews>
  <sheets>
    <sheet name="Sheet1" sheetId="1" r:id="rId1"/>
    <sheet name="by origin" sheetId="2" r:id="rId2"/>
    <sheet name="by percentage" sheetId="3" r:id="rId3"/>
    <sheet name="charts percentag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3" l="1"/>
  <c r="I3" i="3"/>
  <c r="I4" i="3"/>
  <c r="I5" i="3"/>
  <c r="I6" i="3"/>
  <c r="I7" i="3"/>
  <c r="I8" i="3"/>
  <c r="I9" i="3"/>
  <c r="I10" i="3"/>
  <c r="H3" i="3"/>
  <c r="H4" i="3"/>
  <c r="H5" i="3"/>
  <c r="H6" i="3"/>
  <c r="H7" i="3"/>
  <c r="H8" i="3"/>
  <c r="H9" i="3"/>
  <c r="H10" i="3"/>
  <c r="H2" i="3"/>
  <c r="F11" i="3"/>
  <c r="F3" i="3"/>
  <c r="F4" i="3"/>
  <c r="F5" i="3"/>
  <c r="F6" i="3"/>
  <c r="F7" i="3"/>
  <c r="F8" i="3"/>
  <c r="F9" i="3"/>
  <c r="F10" i="3"/>
  <c r="F2" i="3"/>
  <c r="E3" i="3"/>
  <c r="E4" i="3"/>
  <c r="E5" i="3"/>
  <c r="E6" i="3"/>
  <c r="E7" i="3"/>
  <c r="E8" i="3"/>
  <c r="E9" i="3"/>
  <c r="E10" i="3"/>
  <c r="E2" i="3"/>
  <c r="C11" i="3"/>
  <c r="B11" i="3"/>
  <c r="I114" i="2"/>
  <c r="I101" i="2"/>
  <c r="K90" i="2"/>
  <c r="I90" i="2"/>
  <c r="K79" i="2"/>
  <c r="I79" i="2"/>
  <c r="K68" i="2"/>
  <c r="I68" i="2"/>
  <c r="K56" i="2"/>
  <c r="I56" i="2"/>
  <c r="K45" i="2"/>
  <c r="I45" i="2"/>
  <c r="K24" i="2"/>
  <c r="I24" i="2"/>
  <c r="K12" i="2"/>
  <c r="I12" i="2"/>
  <c r="K97" i="1"/>
  <c r="I97" i="1"/>
  <c r="J88" i="1"/>
  <c r="J89" i="1"/>
  <c r="J90" i="1"/>
  <c r="J91" i="1"/>
  <c r="J92" i="1"/>
  <c r="J93" i="1"/>
  <c r="J94" i="1"/>
  <c r="J95" i="1"/>
  <c r="J96" i="1"/>
  <c r="J87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66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3" i="1"/>
  <c r="B27" i="1"/>
  <c r="B55" i="1"/>
</calcChain>
</file>

<file path=xl/sharedStrings.xml><?xml version="1.0" encoding="utf-8"?>
<sst xmlns="http://schemas.openxmlformats.org/spreadsheetml/2006/main" count="647" uniqueCount="36">
  <si>
    <t>Rome Amphorae</t>
  </si>
  <si>
    <t>Sherds</t>
  </si>
  <si>
    <t>Trench</t>
  </si>
  <si>
    <t>Dating</t>
  </si>
  <si>
    <t>Via Nova</t>
  </si>
  <si>
    <t>Neronian</t>
  </si>
  <si>
    <t>Italian</t>
  </si>
  <si>
    <t>Meta Sudans</t>
  </si>
  <si>
    <t>Gallia</t>
  </si>
  <si>
    <t>Baetica</t>
  </si>
  <si>
    <t>Iberian Peninsula</t>
  </si>
  <si>
    <t>Tarraconensi</t>
  </si>
  <si>
    <t>North African</t>
  </si>
  <si>
    <t>Egypt</t>
  </si>
  <si>
    <t>Eastern Mediterranean</t>
  </si>
  <si>
    <t>Aegean</t>
  </si>
  <si>
    <t>unidentified</t>
  </si>
  <si>
    <t>Flavian</t>
  </si>
  <si>
    <t>Crypta Balbi</t>
  </si>
  <si>
    <t>Forum Transitorium</t>
  </si>
  <si>
    <t>Vigna Barberini</t>
  </si>
  <si>
    <t>iberia</t>
  </si>
  <si>
    <t>North Africa</t>
  </si>
  <si>
    <t>Tarraconensis</t>
  </si>
  <si>
    <t>Trajanic</t>
  </si>
  <si>
    <t>Italy</t>
  </si>
  <si>
    <t>Lusitania</t>
  </si>
  <si>
    <t>Eastern</t>
  </si>
  <si>
    <t>Antonine</t>
  </si>
  <si>
    <t>Gallic</t>
  </si>
  <si>
    <t>Baetican</t>
  </si>
  <si>
    <t>Time slice</t>
  </si>
  <si>
    <t>Slice number</t>
  </si>
  <si>
    <t>Dating percentage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</si>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</sst>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General\%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1" xfId="0" applyBorder="1"/>
    <xf numFmtId="0" fontId="0" fillId="2" borderId="0" xfId="0" applyFill="1"/>
    <xf numFmtId="0" fontId="0" fillId="0" borderId="0" xfId="0" applyFill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>
                <a:solidFill>
                  <a:schemeClr val="tx1"/>
                </a:solidFill>
                <a:latin typeface="Arial" panose="020B0604020202020204" pitchFamily="34" charset="0"/>
              </a:rPr>
              <a:t>Rome Amphorae per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Sheet1!$M$103:$N$103</c:f>
              <c:strCache>
                <c:ptCount val="2"/>
                <c:pt idx="0">
                  <c:v>C</c:v>
                </c:pt>
                <c:pt idx="1">
                  <c:v>D</c:v>
                </c:pt>
              </c:strCache>
            </c:strRef>
          </c:cat>
          <c:val>
            <c:numRef>
              <c:f>Sheet1!$M$104:$N$104</c:f>
              <c:numCache>
                <c:formatCode>General</c:formatCode>
                <c:ptCount val="2"/>
                <c:pt idx="0">
                  <c:v>4767</c:v>
                </c:pt>
                <c:pt idx="1">
                  <c:v>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F-CD44-9B18-30ABF1B603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8355999"/>
        <c:axId val="388847151"/>
      </c:barChart>
      <c:catAx>
        <c:axId val="103835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88847151"/>
        <c:crosses val="autoZero"/>
        <c:auto val="1"/>
        <c:lblAlgn val="ctr"/>
        <c:lblOffset val="100"/>
        <c:noMultiLvlLbl val="0"/>
      </c:catAx>
      <c:valAx>
        <c:axId val="3888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835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Rome Amphorae Percentage</a:t>
            </a:r>
            <a:r>
              <a:rPr lang="en-GB" baseline="0"/>
              <a:t> C - 51-100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3743554114559217"/>
                  <c:y val="0.1175321813442261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8.0284939872712069E-2"/>
                  <c:y val="-0.1206154094219451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9.051790094865593E-2"/>
                  <c:y val="-0.2037932331837359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1.9657379544238362E-2"/>
                  <c:y val="-2.02700230652987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layout>
                <c:manualLayout>
                  <c:x val="0.14000291630212891"/>
                  <c:y val="2.492891886807664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1733312747671269E-2"/>
                  <c:y val="3.335868426003063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layout>
                <c:manualLayout>
                  <c:x val="0.23991971591786321"/>
                  <c:y val="2.832522641154497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chemeClr val="tx1"/>
                        </a:solidFill>
                      </a:rPr>
                      <a:t>Unidentified</a:t>
                    </a:r>
                  </a:p>
                  <a:p>
                    <a:pPr>
                      <a:defRPr sz="1100" b="0" i="0" u="none" strike="noStrike" kern="1200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+mn-cs"/>
                      </a:defRPr>
                    </a:pPr>
                    <a:fld id="{E9775664-8625-5D4C-9F56-303FCF0573BE}" type="VALUE">
                      <a:rPr lang="en-US">
                        <a:solidFill>
                          <a:schemeClr val="tx1"/>
                        </a:solidFill>
                      </a:rPr>
                      <a:pPr>
                        <a:defRPr sz="1100" b="0" i="0" u="none" strike="noStrike" kern="1200" baseline="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ea typeface="+mn-ea"/>
                          <a:cs typeface="+mn-cs"/>
                        </a:defRPr>
                      </a:pPr>
                      <a:t>[VALUE]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'charts percentage'!$A$2:$A$10</c:f>
              <c:strCache>
                <c:ptCount val="9"/>
                <c:pt idx="0">
                  <c:v>Italy</c:v>
                </c:pt>
                <c:pt idx="1">
                  <c:v>Gallic</c:v>
                </c:pt>
                <c:pt idx="2">
                  <c:v>Iberian Peninsula</c:v>
                </c:pt>
                <c:pt idx="3">
                  <c:v>Tarraconensis</c:v>
                </c:pt>
                <c:pt idx="4">
                  <c:v>Aegean</c:v>
                </c:pt>
                <c:pt idx="5">
                  <c:v>North Africa</c:v>
                </c:pt>
                <c:pt idx="6">
                  <c:v>Egypt</c:v>
                </c:pt>
                <c:pt idx="7">
                  <c:v>Eastern Mediterranean</c:v>
                </c:pt>
                <c:pt idx="8">
                  <c:v>unidentified</c:v>
                </c:pt>
              </c:strCache>
            </c:strRef>
          </c:cat>
          <c:val>
            <c:numRef>
              <c:f>'charts percentage'!$B$2:$B$10</c:f>
              <c:numCache>
                <c:formatCode>General\%</c:formatCode>
                <c:ptCount val="9"/>
                <c:pt idx="0">
                  <c:v>36</c:v>
                </c:pt>
                <c:pt idx="1">
                  <c:v>6</c:v>
                </c:pt>
                <c:pt idx="2">
                  <c:v>24</c:v>
                </c:pt>
                <c:pt idx="3">
                  <c:v>2</c:v>
                </c:pt>
                <c:pt idx="4">
                  <c:v>18</c:v>
                </c:pt>
                <c:pt idx="5">
                  <c:v>5</c:v>
                </c:pt>
                <c:pt idx="6">
                  <c:v>0</c:v>
                </c:pt>
                <c:pt idx="7">
                  <c:v>3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Rome Amphorae Percentages D - 101-150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0730558846073453"/>
                  <c:y val="0.1451784162431201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0.1223397324228276"/>
                  <c:y val="-8.362046717404471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1.0871890460595E-2"/>
                  <c:y val="-0.1661135543675769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1.9657379544238362E-2"/>
                  <c:y val="-2.02700230652987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layout>
                <c:manualLayout>
                  <c:x val="0.14604017141662601"/>
                  <c:y val="-1.492376162009855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0.11791199219566585"/>
                  <c:y val="0.1631085244779185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layout>
                <c:manualLayout>
                  <c:x val="-0.21158612640234131"/>
                  <c:y val="6.435151291707265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layout>
                <c:manualLayout>
                  <c:x val="0.17809281583164929"/>
                  <c:y val="1.351591920575145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chemeClr val="tx1"/>
                        </a:solidFill>
                      </a:rPr>
                      <a:t>Unidentified</a:t>
                    </a:r>
                  </a:p>
                  <a:p>
                    <a:pPr>
                      <a:defRPr sz="1100" b="0" i="0" u="none" strike="noStrike" kern="1200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+mn-cs"/>
                      </a:defRPr>
                    </a:pPr>
                    <a:fld id="{9AFAD3E3-FF82-9C47-9168-8523A05110F1}" type="VALUE">
                      <a:rPr lang="en-US">
                        <a:solidFill>
                          <a:schemeClr val="tx1"/>
                        </a:solidFill>
                      </a:rPr>
                      <a:pPr>
                        <a:defRPr sz="1100" b="0" i="0" u="none" strike="noStrike" kern="1200" baseline="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ea typeface="+mn-ea"/>
                          <a:cs typeface="+mn-cs"/>
                        </a:defRPr>
                      </a:pPr>
                      <a:t>[VALUE]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'charts percentage'!$A$2:$A$10</c:f>
              <c:strCache>
                <c:ptCount val="9"/>
                <c:pt idx="0">
                  <c:v>Italy</c:v>
                </c:pt>
                <c:pt idx="1">
                  <c:v>Gallic</c:v>
                </c:pt>
                <c:pt idx="2">
                  <c:v>Iberian Peninsula</c:v>
                </c:pt>
                <c:pt idx="3">
                  <c:v>Tarraconensis</c:v>
                </c:pt>
                <c:pt idx="4">
                  <c:v>Aegean</c:v>
                </c:pt>
                <c:pt idx="5">
                  <c:v>North Africa</c:v>
                </c:pt>
                <c:pt idx="6">
                  <c:v>Egypt</c:v>
                </c:pt>
                <c:pt idx="7">
                  <c:v>Eastern Mediterranean</c:v>
                </c:pt>
                <c:pt idx="8">
                  <c:v>unidentified</c:v>
                </c:pt>
              </c:strCache>
            </c:strRef>
          </c:cat>
          <c:val>
            <c:numRef>
              <c:f>'charts percentage'!$C$2:$C$10</c:f>
              <c:numCache>
                <c:formatCode>General\%</c:formatCode>
                <c:ptCount val="9"/>
                <c:pt idx="0">
                  <c:v>27</c:v>
                </c:pt>
                <c:pt idx="1">
                  <c:v>10</c:v>
                </c:pt>
                <c:pt idx="2">
                  <c:v>27</c:v>
                </c:pt>
                <c:pt idx="3">
                  <c:v>2</c:v>
                </c:pt>
                <c:pt idx="4">
                  <c:v>15</c:v>
                </c:pt>
                <c:pt idx="5">
                  <c:v>17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933450</xdr:colOff>
      <xdr:row>100</xdr:row>
      <xdr:rowOff>0</xdr:rowOff>
    </xdr:from>
    <xdr:to>
      <xdr:col>8</xdr:col>
      <xdr:colOff>400050</xdr:colOff>
      <xdr:row>113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65E1FC-F4FF-34EE-6219-BC4D55CDB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444500</xdr:colOff>
      <xdr:row>12</xdr:row>
      <xdr:rowOff>50800</xdr:rowOff>
    </xdr:from>
    <xdr:to>
      <xdr:col>7</xdr:col>
      <xdr:colOff>495300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E015DB-518D-518D-B8AF-08B57E216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609600</xdr:colOff>
      <xdr:row>12</xdr:row>
      <xdr:rowOff>25400</xdr:rowOff>
    </xdr:from>
    <xdr:to>
      <xdr:col>14</xdr:col>
      <xdr:colOff>571500</xdr:colOff>
      <xdr:row>30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26E9AF-214E-C268-1A1F-4D80C1C0F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0.64924</cdr:x>
      <cdr:y>0.8157</cdr:y>
    </cdr:from>
    <cdr:to>
      <cdr:x>0.91721</cdr:x>
      <cdr:y>0.88737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569EC132-632F-33F8-73EC-8738CFF4272A}"/>
            </a:ext>
          </a:extLst>
        </cdr:cNvPr>
        <cdr:cNvSpPr txBox="1"/>
      </cdr:nvSpPr>
      <cdr:spPr>
        <a:xfrm xmlns:a="http://schemas.openxmlformats.org/drawingml/2006/main">
          <a:off x="3784600" y="3035300"/>
          <a:ext cx="1562100" cy="266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 baseline="0"/>
            <a:t>Total: 4723 fragments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0.65044</cdr:x>
      <cdr:y>0.82274</cdr:y>
    </cdr:from>
    <cdr:to>
      <cdr:x>0.92257</cdr:x>
      <cdr:y>0.89298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569EC132-632F-33F8-73EC-8738CFF4272A}"/>
            </a:ext>
          </a:extLst>
        </cdr:cNvPr>
        <cdr:cNvSpPr txBox="1"/>
      </cdr:nvSpPr>
      <cdr:spPr>
        <a:xfrm xmlns:a="http://schemas.openxmlformats.org/drawingml/2006/main">
          <a:off x="3733800" y="3124200"/>
          <a:ext cx="1562100" cy="266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 baseline="0"/>
            <a:t>Total: 860 fragments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E31DE-149D-9C41-8353-EC551F3C9CA1}">
  <dimension ref="A1:N104"/>
  <sheetViews>
    <sheetView topLeftCell="A72" workbookViewId="0">
      <selection activeCell="A94" activeCellId="4" sqref="A15:XFD15 A52:XFD55 A80:XFD80 A81:XFD81 A94:XFD94"/>
    </sheetView>
  </sheetViews>
  <sheetFormatPr baseColWidth="10" defaultRowHeight="16" x14ac:dyDescent="0.2"/>
  <cols>
    <col min="3" max="3" width="12.83203125" style="1" customWidth="1"/>
    <col min="8" max="8" width="10.83203125" style="3"/>
    <col min="10" max="10" width="10.83203125" style="3"/>
  </cols>
  <sheetData>
    <row r="1" spans="1:10" x14ac:dyDescent="0.2">
      <c r="A1" t="s">
        <v>0</v>
      </c>
      <c r="H1" s="3" t="s">
        <v>34</v>
      </c>
      <c r="J1" s="3" t="s">
        <v>35</v>
      </c>
    </row>
    <row r="2" spans="1:10" ht="17" x14ac:dyDescent="0.2">
      <c r="B2" t="s">
        <v>1</v>
      </c>
      <c r="C2" s="1" t="s">
        <v>2</v>
      </c>
      <c r="D2" t="s">
        <v>3</v>
      </c>
      <c r="E2" t="s">
        <v>31</v>
      </c>
      <c r="F2" t="s">
        <v>32</v>
      </c>
      <c r="G2" t="s">
        <v>33</v>
      </c>
      <c r="H2" s="3" t="s">
        <v>34</v>
      </c>
      <c r="J2" s="3" t="s">
        <v>35</v>
      </c>
    </row>
    <row r="3" spans="1:10" ht="17" x14ac:dyDescent="0.2">
      <c r="A3" t="s">
        <v>6</v>
      </c>
      <c r="B3">
        <v>134</v>
      </c>
      <c r="C3" s="1" t="s">
        <v>4</v>
      </c>
      <c r="D3" t="s">
        <v>5</v>
      </c>
      <c r="E3" t="s">
        <v>34</v>
      </c>
      <c r="F3">
        <v>1</v>
      </c>
      <c r="G3">
        <v>1</v>
      </c>
      <c r="H3" s="3">
        <f>B3</f>
        <v>134</v>
      </c>
    </row>
    <row r="4" spans="1:10" ht="34" x14ac:dyDescent="0.2">
      <c r="B4">
        <v>390</v>
      </c>
      <c r="C4" s="1" t="s">
        <v>7</v>
      </c>
      <c r="D4" t="s">
        <v>5</v>
      </c>
      <c r="E4" t="s">
        <v>34</v>
      </c>
      <c r="F4">
        <v>1</v>
      </c>
      <c r="G4">
        <v>1</v>
      </c>
      <c r="H4" s="3">
        <f t="shared" ref="H4:H63" si="0">B4</f>
        <v>390</v>
      </c>
    </row>
    <row r="5" spans="1:10" ht="17" x14ac:dyDescent="0.2">
      <c r="A5" t="s">
        <v>8</v>
      </c>
      <c r="B5">
        <v>1</v>
      </c>
      <c r="C5" s="1" t="s">
        <v>4</v>
      </c>
      <c r="D5" t="s">
        <v>5</v>
      </c>
      <c r="E5" t="s">
        <v>34</v>
      </c>
      <c r="F5">
        <v>1</v>
      </c>
      <c r="G5">
        <v>1</v>
      </c>
      <c r="H5" s="3">
        <f t="shared" si="0"/>
        <v>1</v>
      </c>
    </row>
    <row r="6" spans="1:10" ht="34" x14ac:dyDescent="0.2">
      <c r="B6">
        <v>17</v>
      </c>
      <c r="C6" s="1" t="s">
        <v>7</v>
      </c>
      <c r="D6" t="s">
        <v>5</v>
      </c>
      <c r="E6" t="s">
        <v>34</v>
      </c>
      <c r="F6">
        <v>1</v>
      </c>
      <c r="G6">
        <v>1</v>
      </c>
      <c r="H6" s="3">
        <f t="shared" si="0"/>
        <v>17</v>
      </c>
    </row>
    <row r="7" spans="1:10" ht="17" x14ac:dyDescent="0.2">
      <c r="A7" t="s">
        <v>9</v>
      </c>
      <c r="B7">
        <v>88</v>
      </c>
      <c r="C7" s="1" t="s">
        <v>4</v>
      </c>
      <c r="D7" t="s">
        <v>5</v>
      </c>
      <c r="E7" t="s">
        <v>34</v>
      </c>
      <c r="F7">
        <v>1</v>
      </c>
      <c r="G7">
        <v>1</v>
      </c>
      <c r="H7" s="3">
        <f t="shared" si="0"/>
        <v>88</v>
      </c>
    </row>
    <row r="8" spans="1:10" ht="34" x14ac:dyDescent="0.2">
      <c r="B8">
        <v>258</v>
      </c>
      <c r="C8" s="1" t="s">
        <v>7</v>
      </c>
      <c r="D8" t="s">
        <v>5</v>
      </c>
      <c r="E8" t="s">
        <v>34</v>
      </c>
      <c r="F8">
        <v>1</v>
      </c>
      <c r="G8">
        <v>1</v>
      </c>
      <c r="H8" s="3">
        <f t="shared" si="0"/>
        <v>258</v>
      </c>
    </row>
    <row r="9" spans="1:10" ht="17" x14ac:dyDescent="0.2">
      <c r="A9" t="s">
        <v>10</v>
      </c>
      <c r="B9">
        <v>10</v>
      </c>
      <c r="C9" s="1" t="s">
        <v>4</v>
      </c>
      <c r="D9" t="s">
        <v>5</v>
      </c>
      <c r="E9" t="s">
        <v>34</v>
      </c>
      <c r="F9">
        <v>1</v>
      </c>
      <c r="G9">
        <v>1</v>
      </c>
      <c r="H9" s="3">
        <f t="shared" si="0"/>
        <v>10</v>
      </c>
    </row>
    <row r="10" spans="1:10" ht="34" x14ac:dyDescent="0.2">
      <c r="B10">
        <v>4</v>
      </c>
      <c r="C10" s="1" t="s">
        <v>7</v>
      </c>
      <c r="D10" t="s">
        <v>5</v>
      </c>
      <c r="E10" t="s">
        <v>34</v>
      </c>
      <c r="F10">
        <v>1</v>
      </c>
      <c r="G10">
        <v>1</v>
      </c>
      <c r="H10" s="3">
        <f t="shared" si="0"/>
        <v>4</v>
      </c>
    </row>
    <row r="11" spans="1:10" ht="34" x14ac:dyDescent="0.2">
      <c r="A11" t="s">
        <v>11</v>
      </c>
      <c r="B11">
        <v>36</v>
      </c>
      <c r="C11" s="1" t="s">
        <v>7</v>
      </c>
      <c r="D11" t="s">
        <v>5</v>
      </c>
      <c r="E11" t="s">
        <v>34</v>
      </c>
      <c r="F11">
        <v>1</v>
      </c>
      <c r="G11">
        <v>1</v>
      </c>
      <c r="H11" s="3">
        <f t="shared" si="0"/>
        <v>36</v>
      </c>
    </row>
    <row r="12" spans="1:10" ht="17" x14ac:dyDescent="0.2">
      <c r="A12" t="s">
        <v>12</v>
      </c>
      <c r="B12">
        <v>13</v>
      </c>
      <c r="C12" s="1" t="s">
        <v>4</v>
      </c>
      <c r="D12" t="s">
        <v>5</v>
      </c>
      <c r="E12" t="s">
        <v>34</v>
      </c>
      <c r="F12">
        <v>1</v>
      </c>
      <c r="G12">
        <v>1</v>
      </c>
      <c r="H12" s="3">
        <f t="shared" si="0"/>
        <v>13</v>
      </c>
    </row>
    <row r="13" spans="1:10" ht="34" x14ac:dyDescent="0.2">
      <c r="B13">
        <v>40</v>
      </c>
      <c r="C13" s="1" t="s">
        <v>7</v>
      </c>
      <c r="D13" t="s">
        <v>5</v>
      </c>
      <c r="E13" t="s">
        <v>34</v>
      </c>
      <c r="F13">
        <v>1</v>
      </c>
      <c r="G13">
        <v>1</v>
      </c>
      <c r="H13" s="3">
        <f t="shared" si="0"/>
        <v>40</v>
      </c>
    </row>
    <row r="14" spans="1:10" ht="34" x14ac:dyDescent="0.2">
      <c r="A14" t="s">
        <v>13</v>
      </c>
      <c r="B14">
        <v>3</v>
      </c>
      <c r="C14" s="1" t="s">
        <v>7</v>
      </c>
      <c r="D14" t="s">
        <v>5</v>
      </c>
      <c r="E14" t="s">
        <v>34</v>
      </c>
      <c r="F14">
        <v>1</v>
      </c>
      <c r="G14">
        <v>1</v>
      </c>
      <c r="H14" s="3">
        <f t="shared" si="0"/>
        <v>3</v>
      </c>
    </row>
    <row r="15" spans="1:10" ht="17" x14ac:dyDescent="0.2">
      <c r="A15" t="s">
        <v>14</v>
      </c>
      <c r="B15">
        <v>1</v>
      </c>
      <c r="C15" s="1" t="s">
        <v>4</v>
      </c>
      <c r="D15" t="s">
        <v>5</v>
      </c>
      <c r="E15" t="s">
        <v>34</v>
      </c>
      <c r="F15">
        <v>1</v>
      </c>
      <c r="G15">
        <v>1</v>
      </c>
      <c r="H15" s="3">
        <f t="shared" si="0"/>
        <v>1</v>
      </c>
    </row>
    <row r="16" spans="1:10" ht="34" x14ac:dyDescent="0.2">
      <c r="B16">
        <v>4</v>
      </c>
      <c r="C16" s="1" t="s">
        <v>7</v>
      </c>
      <c r="D16" t="s">
        <v>5</v>
      </c>
      <c r="E16" t="s">
        <v>34</v>
      </c>
      <c r="F16">
        <v>1</v>
      </c>
      <c r="G16">
        <v>1</v>
      </c>
      <c r="H16" s="3">
        <f t="shared" si="0"/>
        <v>4</v>
      </c>
    </row>
    <row r="17" spans="1:8" ht="17" x14ac:dyDescent="0.2">
      <c r="A17" t="s">
        <v>15</v>
      </c>
      <c r="B17">
        <v>42</v>
      </c>
      <c r="C17" s="1" t="s">
        <v>4</v>
      </c>
      <c r="D17" t="s">
        <v>5</v>
      </c>
      <c r="E17" t="s">
        <v>34</v>
      </c>
      <c r="F17">
        <v>1</v>
      </c>
      <c r="G17">
        <v>1</v>
      </c>
      <c r="H17" s="3">
        <f t="shared" si="0"/>
        <v>42</v>
      </c>
    </row>
    <row r="18" spans="1:8" ht="34" x14ac:dyDescent="0.2">
      <c r="B18">
        <v>152</v>
      </c>
      <c r="C18" s="1" t="s">
        <v>7</v>
      </c>
      <c r="D18" t="s">
        <v>5</v>
      </c>
      <c r="E18" t="s">
        <v>34</v>
      </c>
      <c r="F18">
        <v>1</v>
      </c>
      <c r="G18">
        <v>1</v>
      </c>
      <c r="H18" s="3">
        <f t="shared" si="0"/>
        <v>152</v>
      </c>
    </row>
    <row r="19" spans="1:8" ht="17" x14ac:dyDescent="0.2">
      <c r="A19" t="s">
        <v>16</v>
      </c>
      <c r="B19">
        <v>52</v>
      </c>
      <c r="C19" s="1" t="s">
        <v>4</v>
      </c>
      <c r="D19" t="s">
        <v>5</v>
      </c>
      <c r="E19" t="s">
        <v>34</v>
      </c>
      <c r="F19">
        <v>1</v>
      </c>
      <c r="G19">
        <v>1</v>
      </c>
      <c r="H19" s="3">
        <f t="shared" si="0"/>
        <v>52</v>
      </c>
    </row>
    <row r="20" spans="1:8" ht="34" x14ac:dyDescent="0.2">
      <c r="B20">
        <v>11</v>
      </c>
      <c r="C20" s="1" t="s">
        <v>7</v>
      </c>
      <c r="D20" t="s">
        <v>5</v>
      </c>
      <c r="E20" t="s">
        <v>34</v>
      </c>
      <c r="F20">
        <v>1</v>
      </c>
      <c r="G20">
        <v>1</v>
      </c>
      <c r="H20" s="3">
        <f t="shared" si="0"/>
        <v>11</v>
      </c>
    </row>
    <row r="21" spans="1:8" x14ac:dyDescent="0.2">
      <c r="H21" s="3">
        <f t="shared" si="0"/>
        <v>0</v>
      </c>
    </row>
    <row r="22" spans="1:8" x14ac:dyDescent="0.2">
      <c r="H22" s="3">
        <f t="shared" si="0"/>
        <v>0</v>
      </c>
    </row>
    <row r="23" spans="1:8" x14ac:dyDescent="0.2">
      <c r="A23" t="s">
        <v>17</v>
      </c>
      <c r="H23" s="3">
        <f t="shared" si="0"/>
        <v>0</v>
      </c>
    </row>
    <row r="24" spans="1:8" ht="17" x14ac:dyDescent="0.2">
      <c r="A24" t="s">
        <v>6</v>
      </c>
      <c r="B24">
        <v>112</v>
      </c>
      <c r="C24" s="1" t="s">
        <v>4</v>
      </c>
      <c r="D24" t="s">
        <v>17</v>
      </c>
      <c r="E24" t="s">
        <v>34</v>
      </c>
      <c r="F24">
        <v>1</v>
      </c>
      <c r="G24">
        <v>1</v>
      </c>
      <c r="H24" s="3">
        <f t="shared" si="0"/>
        <v>112</v>
      </c>
    </row>
    <row r="25" spans="1:8" ht="34" x14ac:dyDescent="0.2">
      <c r="B25">
        <v>79</v>
      </c>
      <c r="C25" s="1" t="s">
        <v>18</v>
      </c>
      <c r="D25" t="s">
        <v>17</v>
      </c>
      <c r="E25" t="s">
        <v>34</v>
      </c>
      <c r="F25">
        <v>1</v>
      </c>
      <c r="G25">
        <v>1</v>
      </c>
      <c r="H25" s="3">
        <f t="shared" si="0"/>
        <v>79</v>
      </c>
    </row>
    <row r="26" spans="1:8" ht="51" x14ac:dyDescent="0.2">
      <c r="B26">
        <v>63</v>
      </c>
      <c r="C26" s="1" t="s">
        <v>19</v>
      </c>
      <c r="D26" t="s">
        <v>17</v>
      </c>
      <c r="E26" t="s">
        <v>34</v>
      </c>
      <c r="F26">
        <v>1</v>
      </c>
      <c r="G26">
        <v>1</v>
      </c>
      <c r="H26" s="3">
        <f t="shared" si="0"/>
        <v>63</v>
      </c>
    </row>
    <row r="27" spans="1:8" ht="34" x14ac:dyDescent="0.2">
      <c r="B27">
        <f>826+76</f>
        <v>902</v>
      </c>
      <c r="C27" s="1" t="s">
        <v>20</v>
      </c>
      <c r="D27" t="s">
        <v>17</v>
      </c>
      <c r="E27" t="s">
        <v>34</v>
      </c>
      <c r="F27">
        <v>1</v>
      </c>
      <c r="G27">
        <v>1</v>
      </c>
      <c r="H27" s="3">
        <f t="shared" si="0"/>
        <v>902</v>
      </c>
    </row>
    <row r="28" spans="1:8" ht="17" x14ac:dyDescent="0.2">
      <c r="A28" t="s">
        <v>8</v>
      </c>
      <c r="B28">
        <v>1</v>
      </c>
      <c r="C28" s="1" t="s">
        <v>4</v>
      </c>
      <c r="D28" t="s">
        <v>17</v>
      </c>
      <c r="E28" t="s">
        <v>34</v>
      </c>
      <c r="F28">
        <v>1</v>
      </c>
      <c r="G28">
        <v>1</v>
      </c>
      <c r="H28" s="3">
        <f t="shared" si="0"/>
        <v>1</v>
      </c>
    </row>
    <row r="29" spans="1:8" ht="34" x14ac:dyDescent="0.2">
      <c r="B29">
        <v>6</v>
      </c>
      <c r="C29" s="1" t="s">
        <v>18</v>
      </c>
      <c r="D29" t="s">
        <v>17</v>
      </c>
      <c r="E29" t="s">
        <v>34</v>
      </c>
      <c r="F29">
        <v>1</v>
      </c>
      <c r="G29">
        <v>1</v>
      </c>
      <c r="H29" s="3">
        <f t="shared" si="0"/>
        <v>6</v>
      </c>
    </row>
    <row r="30" spans="1:8" ht="51" x14ac:dyDescent="0.2">
      <c r="B30">
        <v>9</v>
      </c>
      <c r="C30" s="1" t="s">
        <v>19</v>
      </c>
      <c r="D30" t="s">
        <v>17</v>
      </c>
      <c r="E30" t="s">
        <v>34</v>
      </c>
      <c r="F30">
        <v>1</v>
      </c>
      <c r="G30">
        <v>1</v>
      </c>
      <c r="H30" s="3">
        <f t="shared" si="0"/>
        <v>9</v>
      </c>
    </row>
    <row r="31" spans="1:8" ht="34" x14ac:dyDescent="0.2">
      <c r="B31">
        <v>244</v>
      </c>
      <c r="C31" s="1" t="s">
        <v>20</v>
      </c>
      <c r="D31" t="s">
        <v>17</v>
      </c>
      <c r="E31" t="s">
        <v>34</v>
      </c>
      <c r="F31">
        <v>1</v>
      </c>
      <c r="G31">
        <v>1</v>
      </c>
      <c r="H31" s="3">
        <f t="shared" si="0"/>
        <v>244</v>
      </c>
    </row>
    <row r="32" spans="1:8" ht="17" x14ac:dyDescent="0.2">
      <c r="A32" t="s">
        <v>9</v>
      </c>
      <c r="B32">
        <v>88</v>
      </c>
      <c r="C32" s="2" t="s">
        <v>4</v>
      </c>
      <c r="D32" t="s">
        <v>17</v>
      </c>
      <c r="E32" t="s">
        <v>34</v>
      </c>
      <c r="F32">
        <v>1</v>
      </c>
      <c r="G32">
        <v>1</v>
      </c>
      <c r="H32" s="3">
        <f t="shared" si="0"/>
        <v>88</v>
      </c>
    </row>
    <row r="33" spans="1:8" ht="34" x14ac:dyDescent="0.2">
      <c r="B33">
        <v>30</v>
      </c>
      <c r="C33" s="2" t="s">
        <v>18</v>
      </c>
      <c r="D33" t="s">
        <v>17</v>
      </c>
      <c r="E33" t="s">
        <v>34</v>
      </c>
      <c r="F33">
        <v>1</v>
      </c>
      <c r="G33">
        <v>1</v>
      </c>
      <c r="H33" s="3">
        <f t="shared" si="0"/>
        <v>30</v>
      </c>
    </row>
    <row r="34" spans="1:8" ht="51" x14ac:dyDescent="0.2">
      <c r="B34">
        <v>92</v>
      </c>
      <c r="C34" s="2" t="s">
        <v>19</v>
      </c>
      <c r="D34" t="s">
        <v>17</v>
      </c>
      <c r="E34" t="s">
        <v>34</v>
      </c>
      <c r="F34">
        <v>1</v>
      </c>
      <c r="G34">
        <v>1</v>
      </c>
      <c r="H34" s="3">
        <f t="shared" si="0"/>
        <v>92</v>
      </c>
    </row>
    <row r="35" spans="1:8" ht="34" x14ac:dyDescent="0.2">
      <c r="B35">
        <v>443</v>
      </c>
      <c r="C35" s="2" t="s">
        <v>20</v>
      </c>
      <c r="D35" t="s">
        <v>17</v>
      </c>
      <c r="E35" t="s">
        <v>34</v>
      </c>
      <c r="F35">
        <v>1</v>
      </c>
      <c r="G35">
        <v>1</v>
      </c>
      <c r="H35" s="3">
        <f t="shared" si="0"/>
        <v>443</v>
      </c>
    </row>
    <row r="36" spans="1:8" ht="17" x14ac:dyDescent="0.2">
      <c r="A36" t="s">
        <v>21</v>
      </c>
      <c r="B36">
        <v>10</v>
      </c>
      <c r="C36" s="2" t="s">
        <v>4</v>
      </c>
      <c r="D36" t="s">
        <v>17</v>
      </c>
      <c r="E36" t="s">
        <v>34</v>
      </c>
      <c r="F36">
        <v>1</v>
      </c>
      <c r="G36">
        <v>1</v>
      </c>
      <c r="H36" s="3">
        <f t="shared" si="0"/>
        <v>10</v>
      </c>
    </row>
    <row r="37" spans="1:8" ht="17" x14ac:dyDescent="0.2">
      <c r="B37">
        <v>7</v>
      </c>
      <c r="C37" s="2" t="s">
        <v>18</v>
      </c>
      <c r="D37" t="s">
        <v>17</v>
      </c>
      <c r="E37" t="s">
        <v>34</v>
      </c>
      <c r="F37">
        <v>1</v>
      </c>
      <c r="G37">
        <v>1</v>
      </c>
      <c r="H37" s="3">
        <f t="shared" si="0"/>
        <v>7</v>
      </c>
    </row>
    <row r="38" spans="1:8" ht="34" x14ac:dyDescent="0.2">
      <c r="B38">
        <v>0</v>
      </c>
      <c r="C38" s="2" t="s">
        <v>19</v>
      </c>
      <c r="D38" t="s">
        <v>17</v>
      </c>
      <c r="E38" t="s">
        <v>34</v>
      </c>
      <c r="F38">
        <v>1</v>
      </c>
      <c r="G38">
        <v>1</v>
      </c>
      <c r="H38" s="3">
        <f t="shared" si="0"/>
        <v>0</v>
      </c>
    </row>
    <row r="39" spans="1:8" ht="34" x14ac:dyDescent="0.2">
      <c r="B39">
        <v>85</v>
      </c>
      <c r="C39" s="2" t="s">
        <v>20</v>
      </c>
      <c r="D39" t="s">
        <v>17</v>
      </c>
      <c r="E39" t="s">
        <v>34</v>
      </c>
      <c r="F39">
        <v>1</v>
      </c>
      <c r="G39">
        <v>1</v>
      </c>
      <c r="H39" s="3">
        <f t="shared" si="0"/>
        <v>85</v>
      </c>
    </row>
    <row r="40" spans="1:8" ht="17" x14ac:dyDescent="0.2">
      <c r="A40" t="s">
        <v>23</v>
      </c>
      <c r="B40">
        <v>0</v>
      </c>
      <c r="C40" s="2" t="s">
        <v>4</v>
      </c>
      <c r="D40" t="s">
        <v>17</v>
      </c>
      <c r="E40" t="s">
        <v>34</v>
      </c>
      <c r="F40">
        <v>1</v>
      </c>
      <c r="G40">
        <v>1</v>
      </c>
      <c r="H40" s="3">
        <f t="shared" si="0"/>
        <v>0</v>
      </c>
    </row>
    <row r="41" spans="1:8" ht="17" x14ac:dyDescent="0.2">
      <c r="B41">
        <v>0</v>
      </c>
      <c r="C41" s="2" t="s">
        <v>18</v>
      </c>
      <c r="D41" t="s">
        <v>17</v>
      </c>
      <c r="E41" t="s">
        <v>34</v>
      </c>
      <c r="F41">
        <v>1</v>
      </c>
      <c r="G41">
        <v>1</v>
      </c>
      <c r="H41" s="3">
        <f t="shared" si="0"/>
        <v>0</v>
      </c>
    </row>
    <row r="42" spans="1:8" ht="34" x14ac:dyDescent="0.2">
      <c r="B42">
        <v>12</v>
      </c>
      <c r="C42" s="2" t="s">
        <v>19</v>
      </c>
      <c r="D42" t="s">
        <v>17</v>
      </c>
      <c r="E42" t="s">
        <v>34</v>
      </c>
      <c r="F42">
        <v>1</v>
      </c>
      <c r="G42">
        <v>1</v>
      </c>
      <c r="H42" s="3">
        <f t="shared" si="0"/>
        <v>12</v>
      </c>
    </row>
    <row r="43" spans="1:8" ht="34" x14ac:dyDescent="0.2">
      <c r="B43">
        <v>52</v>
      </c>
      <c r="C43" s="2" t="s">
        <v>20</v>
      </c>
      <c r="D43" t="s">
        <v>17</v>
      </c>
      <c r="E43" t="s">
        <v>34</v>
      </c>
      <c r="F43">
        <v>1</v>
      </c>
      <c r="G43">
        <v>1</v>
      </c>
      <c r="H43" s="3">
        <f t="shared" si="0"/>
        <v>52</v>
      </c>
    </row>
    <row r="44" spans="1:8" ht="17" x14ac:dyDescent="0.2">
      <c r="A44" t="s">
        <v>22</v>
      </c>
      <c r="B44">
        <v>13</v>
      </c>
      <c r="C44" s="2" t="s">
        <v>4</v>
      </c>
      <c r="D44" t="s">
        <v>17</v>
      </c>
      <c r="E44" t="s">
        <v>34</v>
      </c>
      <c r="F44">
        <v>1</v>
      </c>
      <c r="G44">
        <v>1</v>
      </c>
      <c r="H44" s="3">
        <f t="shared" si="0"/>
        <v>13</v>
      </c>
    </row>
    <row r="45" spans="1:8" ht="17" x14ac:dyDescent="0.2">
      <c r="B45">
        <v>18</v>
      </c>
      <c r="C45" s="2" t="s">
        <v>18</v>
      </c>
      <c r="D45" t="s">
        <v>17</v>
      </c>
      <c r="E45" t="s">
        <v>34</v>
      </c>
      <c r="F45">
        <v>1</v>
      </c>
      <c r="G45">
        <v>1</v>
      </c>
      <c r="H45" s="3">
        <f t="shared" si="0"/>
        <v>18</v>
      </c>
    </row>
    <row r="46" spans="1:8" ht="34" x14ac:dyDescent="0.2">
      <c r="B46">
        <v>19</v>
      </c>
      <c r="C46" s="2" t="s">
        <v>19</v>
      </c>
      <c r="D46" t="s">
        <v>17</v>
      </c>
      <c r="E46" t="s">
        <v>34</v>
      </c>
      <c r="F46">
        <v>1</v>
      </c>
      <c r="G46">
        <v>1</v>
      </c>
      <c r="H46" s="3">
        <f t="shared" si="0"/>
        <v>19</v>
      </c>
    </row>
    <row r="47" spans="1:8" ht="34" x14ac:dyDescent="0.2">
      <c r="B47">
        <v>180</v>
      </c>
      <c r="C47" s="2" t="s">
        <v>20</v>
      </c>
      <c r="D47" t="s">
        <v>17</v>
      </c>
      <c r="E47" t="s">
        <v>34</v>
      </c>
      <c r="F47">
        <v>1</v>
      </c>
      <c r="G47">
        <v>1</v>
      </c>
      <c r="H47" s="3">
        <f t="shared" si="0"/>
        <v>180</v>
      </c>
    </row>
    <row r="48" spans="1:8" ht="17" x14ac:dyDescent="0.2">
      <c r="A48" t="s">
        <v>13</v>
      </c>
      <c r="B48">
        <v>0</v>
      </c>
      <c r="C48" s="2" t="s">
        <v>4</v>
      </c>
      <c r="D48" t="s">
        <v>17</v>
      </c>
      <c r="E48" t="s">
        <v>34</v>
      </c>
      <c r="F48">
        <v>1</v>
      </c>
      <c r="G48">
        <v>1</v>
      </c>
      <c r="H48" s="3">
        <f t="shared" si="0"/>
        <v>0</v>
      </c>
    </row>
    <row r="49" spans="1:8" ht="17" x14ac:dyDescent="0.2">
      <c r="B49">
        <v>1</v>
      </c>
      <c r="C49" s="2" t="s">
        <v>18</v>
      </c>
      <c r="D49" t="s">
        <v>17</v>
      </c>
      <c r="E49" t="s">
        <v>34</v>
      </c>
      <c r="F49">
        <v>1</v>
      </c>
      <c r="G49">
        <v>1</v>
      </c>
      <c r="H49" s="3">
        <f t="shared" si="0"/>
        <v>1</v>
      </c>
    </row>
    <row r="50" spans="1:8" ht="34" x14ac:dyDescent="0.2">
      <c r="B50">
        <v>0</v>
      </c>
      <c r="C50" s="2" t="s">
        <v>19</v>
      </c>
      <c r="D50" t="s">
        <v>17</v>
      </c>
      <c r="E50" t="s">
        <v>34</v>
      </c>
      <c r="F50">
        <v>1</v>
      </c>
      <c r="G50">
        <v>1</v>
      </c>
      <c r="H50" s="3">
        <f t="shared" si="0"/>
        <v>0</v>
      </c>
    </row>
    <row r="51" spans="1:8" ht="34" x14ac:dyDescent="0.2">
      <c r="B51">
        <v>5</v>
      </c>
      <c r="C51" s="2" t="s">
        <v>20</v>
      </c>
      <c r="D51" t="s">
        <v>17</v>
      </c>
      <c r="E51" t="s">
        <v>34</v>
      </c>
      <c r="F51">
        <v>1</v>
      </c>
      <c r="G51">
        <v>1</v>
      </c>
      <c r="H51" s="3">
        <f t="shared" si="0"/>
        <v>5</v>
      </c>
    </row>
    <row r="52" spans="1:8" ht="17" x14ac:dyDescent="0.2">
      <c r="A52" t="s">
        <v>14</v>
      </c>
      <c r="B52">
        <v>7</v>
      </c>
      <c r="C52" s="2" t="s">
        <v>4</v>
      </c>
      <c r="D52" t="s">
        <v>17</v>
      </c>
      <c r="E52" t="s">
        <v>34</v>
      </c>
      <c r="F52">
        <v>1</v>
      </c>
      <c r="G52">
        <v>1</v>
      </c>
      <c r="H52" s="3">
        <f t="shared" si="0"/>
        <v>7</v>
      </c>
    </row>
    <row r="53" spans="1:8" ht="17" x14ac:dyDescent="0.2">
      <c r="B53">
        <v>0</v>
      </c>
      <c r="C53" s="2" t="s">
        <v>18</v>
      </c>
      <c r="D53" t="s">
        <v>17</v>
      </c>
      <c r="E53" t="s">
        <v>34</v>
      </c>
      <c r="F53">
        <v>1</v>
      </c>
      <c r="G53">
        <v>1</v>
      </c>
      <c r="H53" s="3">
        <f t="shared" si="0"/>
        <v>0</v>
      </c>
    </row>
    <row r="54" spans="1:8" ht="34" x14ac:dyDescent="0.2">
      <c r="B54">
        <v>72</v>
      </c>
      <c r="C54" s="2" t="s">
        <v>19</v>
      </c>
      <c r="D54" t="s">
        <v>17</v>
      </c>
      <c r="E54" t="s">
        <v>34</v>
      </c>
      <c r="F54">
        <v>1</v>
      </c>
      <c r="G54">
        <v>1</v>
      </c>
      <c r="H54" s="3">
        <f t="shared" si="0"/>
        <v>72</v>
      </c>
    </row>
    <row r="55" spans="1:8" ht="34" x14ac:dyDescent="0.2">
      <c r="B55">
        <f>19+49</f>
        <v>68</v>
      </c>
      <c r="C55" s="2" t="s">
        <v>20</v>
      </c>
      <c r="D55" t="s">
        <v>17</v>
      </c>
      <c r="E55" t="s">
        <v>34</v>
      </c>
      <c r="F55">
        <v>1</v>
      </c>
      <c r="G55">
        <v>1</v>
      </c>
      <c r="H55" s="3">
        <f t="shared" si="0"/>
        <v>68</v>
      </c>
    </row>
    <row r="56" spans="1:8" ht="17" x14ac:dyDescent="0.2">
      <c r="A56" t="s">
        <v>15</v>
      </c>
      <c r="B56">
        <v>38</v>
      </c>
      <c r="C56" s="2" t="s">
        <v>4</v>
      </c>
      <c r="D56" t="s">
        <v>17</v>
      </c>
      <c r="E56" t="s">
        <v>34</v>
      </c>
      <c r="F56">
        <v>1</v>
      </c>
      <c r="G56">
        <v>1</v>
      </c>
      <c r="H56" s="3">
        <f t="shared" si="0"/>
        <v>38</v>
      </c>
    </row>
    <row r="57" spans="1:8" ht="17" x14ac:dyDescent="0.2">
      <c r="B57">
        <v>39</v>
      </c>
      <c r="C57" s="2" t="s">
        <v>18</v>
      </c>
      <c r="D57" t="s">
        <v>17</v>
      </c>
      <c r="E57" t="s">
        <v>34</v>
      </c>
      <c r="F57">
        <v>1</v>
      </c>
      <c r="G57">
        <v>1</v>
      </c>
      <c r="H57" s="3">
        <f t="shared" si="0"/>
        <v>39</v>
      </c>
    </row>
    <row r="58" spans="1:8" ht="34" x14ac:dyDescent="0.2">
      <c r="B58">
        <v>104</v>
      </c>
      <c r="C58" s="2" t="s">
        <v>19</v>
      </c>
      <c r="D58" t="s">
        <v>17</v>
      </c>
      <c r="E58" t="s">
        <v>34</v>
      </c>
      <c r="F58">
        <v>1</v>
      </c>
      <c r="G58">
        <v>1</v>
      </c>
      <c r="H58" s="3">
        <f t="shared" si="0"/>
        <v>104</v>
      </c>
    </row>
    <row r="59" spans="1:8" ht="34" x14ac:dyDescent="0.2">
      <c r="B59">
        <v>487</v>
      </c>
      <c r="C59" s="2" t="s">
        <v>20</v>
      </c>
      <c r="D59" t="s">
        <v>17</v>
      </c>
      <c r="E59" t="s">
        <v>34</v>
      </c>
      <c r="F59">
        <v>1</v>
      </c>
      <c r="G59">
        <v>1</v>
      </c>
      <c r="H59" s="3">
        <f t="shared" si="0"/>
        <v>487</v>
      </c>
    </row>
    <row r="60" spans="1:8" ht="17" x14ac:dyDescent="0.2">
      <c r="A60" t="s">
        <v>16</v>
      </c>
      <c r="B60">
        <v>75</v>
      </c>
      <c r="C60" s="2" t="s">
        <v>4</v>
      </c>
      <c r="D60" t="s">
        <v>17</v>
      </c>
      <c r="E60" t="s">
        <v>34</v>
      </c>
      <c r="F60">
        <v>1</v>
      </c>
      <c r="G60">
        <v>1</v>
      </c>
      <c r="H60" s="3">
        <f t="shared" si="0"/>
        <v>75</v>
      </c>
    </row>
    <row r="61" spans="1:8" ht="17" x14ac:dyDescent="0.2">
      <c r="B61">
        <v>42</v>
      </c>
      <c r="C61" s="2" t="s">
        <v>18</v>
      </c>
      <c r="D61" t="s">
        <v>17</v>
      </c>
      <c r="E61" t="s">
        <v>34</v>
      </c>
      <c r="F61">
        <v>1</v>
      </c>
      <c r="G61">
        <v>1</v>
      </c>
      <c r="H61" s="3">
        <f t="shared" si="0"/>
        <v>42</v>
      </c>
    </row>
    <row r="62" spans="1:8" ht="34" x14ac:dyDescent="0.2">
      <c r="B62">
        <v>55</v>
      </c>
      <c r="C62" s="2" t="s">
        <v>19</v>
      </c>
      <c r="D62" t="s">
        <v>17</v>
      </c>
      <c r="E62" t="s">
        <v>34</v>
      </c>
      <c r="F62">
        <v>1</v>
      </c>
      <c r="G62">
        <v>1</v>
      </c>
      <c r="H62" s="3">
        <f t="shared" si="0"/>
        <v>55</v>
      </c>
    </row>
    <row r="63" spans="1:8" ht="34" x14ac:dyDescent="0.2">
      <c r="B63">
        <v>53</v>
      </c>
      <c r="C63" s="2" t="s">
        <v>20</v>
      </c>
      <c r="D63" t="s">
        <v>17</v>
      </c>
      <c r="E63" t="s">
        <v>34</v>
      </c>
      <c r="F63">
        <v>1</v>
      </c>
      <c r="G63">
        <v>1</v>
      </c>
      <c r="H63" s="3">
        <f t="shared" si="0"/>
        <v>53</v>
      </c>
    </row>
    <row r="66" spans="1:10" ht="17" x14ac:dyDescent="0.2">
      <c r="A66" t="s">
        <v>25</v>
      </c>
      <c r="B66">
        <v>88</v>
      </c>
      <c r="C66" s="1" t="s">
        <v>4</v>
      </c>
      <c r="D66" t="s">
        <v>24</v>
      </c>
      <c r="E66" t="s">
        <v>35</v>
      </c>
      <c r="F66">
        <v>1</v>
      </c>
      <c r="G66">
        <v>1</v>
      </c>
      <c r="H66" s="3">
        <v>0</v>
      </c>
      <c r="J66">
        <f>B66</f>
        <v>88</v>
      </c>
    </row>
    <row r="67" spans="1:10" ht="17" x14ac:dyDescent="0.2">
      <c r="B67">
        <v>49</v>
      </c>
      <c r="C67" s="1" t="s">
        <v>18</v>
      </c>
      <c r="D67" t="s">
        <v>24</v>
      </c>
      <c r="E67" t="s">
        <v>35</v>
      </c>
      <c r="F67">
        <v>1</v>
      </c>
      <c r="G67">
        <v>1</v>
      </c>
      <c r="H67" s="3">
        <v>0</v>
      </c>
      <c r="J67">
        <f>B67</f>
        <v>49</v>
      </c>
    </row>
    <row r="68" spans="1:10" ht="17" x14ac:dyDescent="0.2">
      <c r="A68" t="s">
        <v>8</v>
      </c>
      <c r="B68">
        <v>46</v>
      </c>
      <c r="C68" s="2" t="s">
        <v>4</v>
      </c>
      <c r="D68" t="s">
        <v>24</v>
      </c>
      <c r="E68" t="s">
        <v>35</v>
      </c>
      <c r="F68">
        <v>1</v>
      </c>
      <c r="G68">
        <v>1</v>
      </c>
      <c r="H68" s="3">
        <v>0</v>
      </c>
      <c r="J68">
        <f>B68</f>
        <v>46</v>
      </c>
    </row>
    <row r="69" spans="1:10" ht="17" x14ac:dyDescent="0.2">
      <c r="B69">
        <v>12</v>
      </c>
      <c r="C69" s="2" t="s">
        <v>18</v>
      </c>
      <c r="D69" t="s">
        <v>24</v>
      </c>
      <c r="E69" t="s">
        <v>35</v>
      </c>
      <c r="F69">
        <v>1</v>
      </c>
      <c r="G69">
        <v>1</v>
      </c>
      <c r="H69" s="3">
        <v>0</v>
      </c>
      <c r="J69">
        <f>B69</f>
        <v>12</v>
      </c>
    </row>
    <row r="70" spans="1:10" ht="17" x14ac:dyDescent="0.2">
      <c r="A70" t="s">
        <v>9</v>
      </c>
      <c r="B70">
        <v>123</v>
      </c>
      <c r="C70" s="2" t="s">
        <v>4</v>
      </c>
      <c r="D70" t="s">
        <v>24</v>
      </c>
      <c r="E70" t="s">
        <v>35</v>
      </c>
      <c r="F70">
        <v>1</v>
      </c>
      <c r="G70">
        <v>1</v>
      </c>
      <c r="H70" s="3">
        <v>0</v>
      </c>
      <c r="J70">
        <f>B70</f>
        <v>123</v>
      </c>
    </row>
    <row r="71" spans="1:10" ht="17" x14ac:dyDescent="0.2">
      <c r="B71">
        <v>42</v>
      </c>
      <c r="C71" s="2" t="s">
        <v>18</v>
      </c>
      <c r="D71" t="s">
        <v>24</v>
      </c>
      <c r="E71" t="s">
        <v>35</v>
      </c>
      <c r="F71">
        <v>1</v>
      </c>
      <c r="G71">
        <v>1</v>
      </c>
      <c r="H71" s="3">
        <v>0</v>
      </c>
      <c r="J71">
        <f>B71</f>
        <v>42</v>
      </c>
    </row>
    <row r="72" spans="1:10" ht="17" x14ac:dyDescent="0.2">
      <c r="A72" t="s">
        <v>23</v>
      </c>
      <c r="B72">
        <v>5</v>
      </c>
      <c r="C72" s="2" t="s">
        <v>4</v>
      </c>
      <c r="D72" t="s">
        <v>24</v>
      </c>
      <c r="E72" t="s">
        <v>35</v>
      </c>
      <c r="F72">
        <v>1</v>
      </c>
      <c r="G72">
        <v>1</v>
      </c>
      <c r="H72" s="3">
        <v>0</v>
      </c>
      <c r="J72">
        <f>B72</f>
        <v>5</v>
      </c>
    </row>
    <row r="73" spans="1:10" ht="17" x14ac:dyDescent="0.2">
      <c r="B73">
        <v>8</v>
      </c>
      <c r="C73" s="2" t="s">
        <v>18</v>
      </c>
      <c r="D73" t="s">
        <v>24</v>
      </c>
      <c r="E73" t="s">
        <v>35</v>
      </c>
      <c r="F73">
        <v>1</v>
      </c>
      <c r="G73">
        <v>1</v>
      </c>
      <c r="H73" s="3">
        <v>0</v>
      </c>
      <c r="J73">
        <f>B73</f>
        <v>8</v>
      </c>
    </row>
    <row r="74" spans="1:10" ht="17" x14ac:dyDescent="0.2">
      <c r="A74" t="s">
        <v>26</v>
      </c>
      <c r="B74">
        <v>0</v>
      </c>
      <c r="C74" s="2" t="s">
        <v>4</v>
      </c>
      <c r="D74" t="s">
        <v>24</v>
      </c>
      <c r="E74" t="s">
        <v>35</v>
      </c>
      <c r="F74">
        <v>1</v>
      </c>
      <c r="G74">
        <v>1</v>
      </c>
      <c r="H74" s="3">
        <v>0</v>
      </c>
      <c r="J74">
        <f>B74</f>
        <v>0</v>
      </c>
    </row>
    <row r="75" spans="1:10" ht="17" x14ac:dyDescent="0.2">
      <c r="B75">
        <v>8</v>
      </c>
      <c r="C75" s="2" t="s">
        <v>18</v>
      </c>
      <c r="D75" t="s">
        <v>24</v>
      </c>
      <c r="E75" t="s">
        <v>35</v>
      </c>
      <c r="F75">
        <v>1</v>
      </c>
      <c r="G75">
        <v>1</v>
      </c>
      <c r="H75" s="3">
        <v>0</v>
      </c>
      <c r="J75">
        <f>B75</f>
        <v>8</v>
      </c>
    </row>
    <row r="76" spans="1:10" ht="17" x14ac:dyDescent="0.2">
      <c r="A76" t="s">
        <v>22</v>
      </c>
      <c r="B76">
        <v>32</v>
      </c>
      <c r="C76" s="2" t="s">
        <v>4</v>
      </c>
      <c r="D76" t="s">
        <v>24</v>
      </c>
      <c r="E76" t="s">
        <v>35</v>
      </c>
      <c r="F76">
        <v>1</v>
      </c>
      <c r="G76">
        <v>1</v>
      </c>
      <c r="H76" s="3">
        <v>0</v>
      </c>
      <c r="J76">
        <f>B76</f>
        <v>32</v>
      </c>
    </row>
    <row r="77" spans="1:10" ht="17" x14ac:dyDescent="0.2">
      <c r="B77">
        <v>24</v>
      </c>
      <c r="C77" s="2" t="s">
        <v>18</v>
      </c>
      <c r="D77" t="s">
        <v>24</v>
      </c>
      <c r="E77" t="s">
        <v>35</v>
      </c>
      <c r="F77">
        <v>1</v>
      </c>
      <c r="G77">
        <v>1</v>
      </c>
      <c r="H77" s="3">
        <v>0</v>
      </c>
      <c r="J77">
        <f>B77</f>
        <v>24</v>
      </c>
    </row>
    <row r="78" spans="1:10" ht="17" x14ac:dyDescent="0.2">
      <c r="A78" t="s">
        <v>13</v>
      </c>
      <c r="B78">
        <v>0</v>
      </c>
      <c r="C78" s="2" t="s">
        <v>4</v>
      </c>
      <c r="D78" t="s">
        <v>24</v>
      </c>
      <c r="E78" t="s">
        <v>35</v>
      </c>
      <c r="F78">
        <v>1</v>
      </c>
      <c r="G78">
        <v>1</v>
      </c>
      <c r="H78" s="3">
        <v>0</v>
      </c>
      <c r="J78">
        <f>B78</f>
        <v>0</v>
      </c>
    </row>
    <row r="79" spans="1:10" ht="17" x14ac:dyDescent="0.2">
      <c r="B79">
        <v>1</v>
      </c>
      <c r="C79" s="2" t="s">
        <v>18</v>
      </c>
      <c r="D79" t="s">
        <v>24</v>
      </c>
      <c r="E79" t="s">
        <v>35</v>
      </c>
      <c r="F79">
        <v>1</v>
      </c>
      <c r="G79">
        <v>1</v>
      </c>
      <c r="H79" s="3">
        <v>0</v>
      </c>
      <c r="J79">
        <f>B79</f>
        <v>1</v>
      </c>
    </row>
    <row r="80" spans="1:10" ht="17" x14ac:dyDescent="0.2">
      <c r="A80" t="s">
        <v>27</v>
      </c>
      <c r="B80">
        <v>0</v>
      </c>
      <c r="C80" s="2" t="s">
        <v>4</v>
      </c>
      <c r="D80" t="s">
        <v>24</v>
      </c>
      <c r="E80" t="s">
        <v>35</v>
      </c>
      <c r="F80">
        <v>1</v>
      </c>
      <c r="G80">
        <v>1</v>
      </c>
      <c r="H80" s="3">
        <v>0</v>
      </c>
      <c r="J80">
        <f>B80</f>
        <v>0</v>
      </c>
    </row>
    <row r="81" spans="1:10" ht="17" x14ac:dyDescent="0.2">
      <c r="B81">
        <v>1</v>
      </c>
      <c r="C81" s="2" t="s">
        <v>18</v>
      </c>
      <c r="D81" t="s">
        <v>24</v>
      </c>
      <c r="E81" t="s">
        <v>35</v>
      </c>
      <c r="F81">
        <v>1</v>
      </c>
      <c r="G81">
        <v>1</v>
      </c>
      <c r="H81" s="3">
        <v>0</v>
      </c>
      <c r="J81">
        <f>B81</f>
        <v>1</v>
      </c>
    </row>
    <row r="82" spans="1:10" ht="17" x14ac:dyDescent="0.2">
      <c r="A82" t="s">
        <v>15</v>
      </c>
      <c r="B82">
        <v>44</v>
      </c>
      <c r="C82" s="2" t="s">
        <v>4</v>
      </c>
      <c r="D82" t="s">
        <v>24</v>
      </c>
      <c r="E82" t="s">
        <v>35</v>
      </c>
      <c r="F82">
        <v>1</v>
      </c>
      <c r="G82">
        <v>1</v>
      </c>
      <c r="H82" s="3">
        <v>0</v>
      </c>
      <c r="J82">
        <f>B82</f>
        <v>44</v>
      </c>
    </row>
    <row r="83" spans="1:10" ht="17" x14ac:dyDescent="0.2">
      <c r="B83">
        <v>9</v>
      </c>
      <c r="C83" s="2" t="s">
        <v>18</v>
      </c>
      <c r="D83" t="s">
        <v>24</v>
      </c>
      <c r="E83" t="s">
        <v>35</v>
      </c>
      <c r="F83">
        <v>1</v>
      </c>
      <c r="G83">
        <v>1</v>
      </c>
      <c r="H83" s="3">
        <v>0</v>
      </c>
      <c r="J83">
        <f>B83</f>
        <v>9</v>
      </c>
    </row>
    <row r="84" spans="1:10" ht="17" x14ac:dyDescent="0.2">
      <c r="A84" t="s">
        <v>16</v>
      </c>
      <c r="B84">
        <v>3</v>
      </c>
      <c r="C84" s="2" t="s">
        <v>4</v>
      </c>
      <c r="D84" t="s">
        <v>24</v>
      </c>
      <c r="E84" t="s">
        <v>35</v>
      </c>
      <c r="F84">
        <v>1</v>
      </c>
      <c r="G84">
        <v>1</v>
      </c>
      <c r="H84" s="3">
        <v>0</v>
      </c>
      <c r="J84">
        <f>B84</f>
        <v>3</v>
      </c>
    </row>
    <row r="85" spans="1:10" ht="17" x14ac:dyDescent="0.2">
      <c r="B85">
        <v>0</v>
      </c>
      <c r="C85" s="2" t="s">
        <v>18</v>
      </c>
      <c r="D85" t="s">
        <v>24</v>
      </c>
      <c r="E85" t="s">
        <v>35</v>
      </c>
      <c r="F85">
        <v>1</v>
      </c>
      <c r="G85">
        <v>1</v>
      </c>
      <c r="H85" s="3">
        <v>0</v>
      </c>
      <c r="J85">
        <f>B85</f>
        <v>0</v>
      </c>
    </row>
    <row r="86" spans="1:10" x14ac:dyDescent="0.2">
      <c r="H86" s="3">
        <v>0</v>
      </c>
      <c r="J86"/>
    </row>
    <row r="87" spans="1:10" ht="17" x14ac:dyDescent="0.2">
      <c r="A87" t="s">
        <v>25</v>
      </c>
      <c r="B87">
        <v>121</v>
      </c>
      <c r="C87" s="2" t="s">
        <v>7</v>
      </c>
      <c r="D87" t="s">
        <v>28</v>
      </c>
      <c r="E87" t="s">
        <v>35</v>
      </c>
      <c r="F87">
        <v>1</v>
      </c>
      <c r="G87">
        <v>0.8</v>
      </c>
      <c r="H87" s="3">
        <v>0</v>
      </c>
      <c r="J87">
        <f>B87*G87</f>
        <v>96.800000000000011</v>
      </c>
    </row>
    <row r="88" spans="1:10" ht="17" x14ac:dyDescent="0.2">
      <c r="A88" t="s">
        <v>29</v>
      </c>
      <c r="B88">
        <v>33</v>
      </c>
      <c r="C88" s="2" t="s">
        <v>7</v>
      </c>
      <c r="D88" t="s">
        <v>28</v>
      </c>
      <c r="E88" t="s">
        <v>35</v>
      </c>
      <c r="F88">
        <v>1</v>
      </c>
      <c r="G88">
        <v>0.8</v>
      </c>
      <c r="H88" s="3">
        <v>0</v>
      </c>
      <c r="J88">
        <f>B88*G88</f>
        <v>26.400000000000002</v>
      </c>
    </row>
    <row r="89" spans="1:10" ht="17" x14ac:dyDescent="0.2">
      <c r="A89" t="s">
        <v>30</v>
      </c>
      <c r="B89">
        <v>59</v>
      </c>
      <c r="C89" s="2" t="s">
        <v>7</v>
      </c>
      <c r="D89" t="s">
        <v>28</v>
      </c>
      <c r="E89" t="s">
        <v>35</v>
      </c>
      <c r="F89">
        <v>1</v>
      </c>
      <c r="G89">
        <v>0.8</v>
      </c>
      <c r="H89" s="3">
        <v>0</v>
      </c>
      <c r="J89">
        <f>B89*G89</f>
        <v>47.2</v>
      </c>
    </row>
    <row r="90" spans="1:10" ht="17" x14ac:dyDescent="0.2">
      <c r="A90" t="s">
        <v>23</v>
      </c>
      <c r="B90">
        <v>1</v>
      </c>
      <c r="C90" s="2" t="s">
        <v>7</v>
      </c>
      <c r="D90" t="s">
        <v>28</v>
      </c>
      <c r="E90" t="s">
        <v>35</v>
      </c>
      <c r="F90">
        <v>1</v>
      </c>
      <c r="G90">
        <v>0.8</v>
      </c>
      <c r="H90" s="3">
        <v>0</v>
      </c>
      <c r="J90">
        <f>B90*G90</f>
        <v>0.8</v>
      </c>
    </row>
    <row r="91" spans="1:10" ht="17" x14ac:dyDescent="0.2">
      <c r="A91" t="s">
        <v>10</v>
      </c>
      <c r="B91">
        <v>18</v>
      </c>
      <c r="C91" s="2" t="s">
        <v>7</v>
      </c>
      <c r="D91" t="s">
        <v>28</v>
      </c>
      <c r="E91" t="s">
        <v>35</v>
      </c>
      <c r="F91">
        <v>1</v>
      </c>
      <c r="G91">
        <v>0.8</v>
      </c>
      <c r="H91" s="3">
        <v>0</v>
      </c>
      <c r="J91">
        <f>B91*G91</f>
        <v>14.4</v>
      </c>
    </row>
    <row r="92" spans="1:10" ht="17" x14ac:dyDescent="0.2">
      <c r="A92" t="s">
        <v>13</v>
      </c>
      <c r="B92">
        <v>1</v>
      </c>
      <c r="C92" s="2" t="s">
        <v>7</v>
      </c>
      <c r="D92" t="s">
        <v>28</v>
      </c>
      <c r="E92" t="s">
        <v>35</v>
      </c>
      <c r="F92">
        <v>1</v>
      </c>
      <c r="G92">
        <v>0.8</v>
      </c>
      <c r="H92" s="3">
        <v>0</v>
      </c>
      <c r="J92">
        <f>B92*G92</f>
        <v>0.8</v>
      </c>
    </row>
    <row r="93" spans="1:10" ht="17" x14ac:dyDescent="0.2">
      <c r="A93" t="s">
        <v>22</v>
      </c>
      <c r="B93">
        <v>112</v>
      </c>
      <c r="C93" s="2" t="s">
        <v>7</v>
      </c>
      <c r="D93" t="s">
        <v>28</v>
      </c>
      <c r="E93" t="s">
        <v>35</v>
      </c>
      <c r="F93">
        <v>1</v>
      </c>
      <c r="G93">
        <v>0.8</v>
      </c>
      <c r="H93" s="3">
        <v>0</v>
      </c>
      <c r="J93">
        <f>B93*G93</f>
        <v>89.600000000000009</v>
      </c>
    </row>
    <row r="94" spans="1:10" ht="17" x14ac:dyDescent="0.2">
      <c r="A94" t="s">
        <v>14</v>
      </c>
      <c r="B94">
        <v>11</v>
      </c>
      <c r="C94" s="2" t="s">
        <v>7</v>
      </c>
      <c r="D94" t="s">
        <v>28</v>
      </c>
      <c r="E94" t="s">
        <v>35</v>
      </c>
      <c r="F94">
        <v>1</v>
      </c>
      <c r="G94">
        <v>0.8</v>
      </c>
      <c r="H94" s="3">
        <v>0</v>
      </c>
      <c r="J94">
        <f>B94*G94</f>
        <v>8.8000000000000007</v>
      </c>
    </row>
    <row r="95" spans="1:10" ht="17" x14ac:dyDescent="0.2">
      <c r="A95" t="s">
        <v>15</v>
      </c>
      <c r="B95">
        <v>92</v>
      </c>
      <c r="C95" s="2" t="s">
        <v>7</v>
      </c>
      <c r="D95" t="s">
        <v>28</v>
      </c>
      <c r="E95" t="s">
        <v>35</v>
      </c>
      <c r="F95">
        <v>1</v>
      </c>
      <c r="G95">
        <v>0.8</v>
      </c>
      <c r="H95" s="3">
        <v>0</v>
      </c>
      <c r="J95">
        <f>B95*G95</f>
        <v>73.600000000000009</v>
      </c>
    </row>
    <row r="96" spans="1:10" ht="17" x14ac:dyDescent="0.2">
      <c r="A96" t="s">
        <v>16</v>
      </c>
      <c r="B96">
        <v>8</v>
      </c>
      <c r="C96" s="2" t="s">
        <v>7</v>
      </c>
      <c r="D96" t="s">
        <v>28</v>
      </c>
      <c r="E96" t="s">
        <v>35</v>
      </c>
      <c r="F96">
        <v>1</v>
      </c>
      <c r="G96">
        <v>0.8</v>
      </c>
      <c r="H96" s="3">
        <v>0</v>
      </c>
      <c r="J96">
        <f>B96*G96</f>
        <v>6.4</v>
      </c>
    </row>
    <row r="97" spans="9:14" x14ac:dyDescent="0.2">
      <c r="I97">
        <f>SUM(H3:I96)</f>
        <v>4767</v>
      </c>
      <c r="K97">
        <f>SUM(J3:K96)</f>
        <v>859.79999999999984</v>
      </c>
    </row>
    <row r="103" spans="9:14" x14ac:dyDescent="0.2">
      <c r="M103" t="s">
        <v>34</v>
      </c>
      <c r="N103" t="s">
        <v>35</v>
      </c>
    </row>
    <row r="104" spans="9:14" x14ac:dyDescent="0.2">
      <c r="M104">
        <v>4767</v>
      </c>
      <c r="N104">
        <v>860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6AAAB-ABF1-5B40-BD58-610C93BEADC3}">
  <dimension ref="A2:K114"/>
  <sheetViews>
    <sheetView topLeftCell="A103" workbookViewId="0">
      <selection activeCell="K114" activeCellId="17" sqref="I12 K12 I24 K24 I45 K45 I56 K56 I68 K68 I79 K79 I90 K90 I101 K101 I114 K114"/>
    </sheetView>
  </sheetViews>
  <sheetFormatPr baseColWidth="10" defaultRowHeight="16" x14ac:dyDescent="0.2"/>
  <sheetData>
    <row r="2" spans="1:11" s="4" customFormat="1" x14ac:dyDescent="0.2">
      <c r="A2" s="4" t="s">
        <v>25</v>
      </c>
    </row>
    <row r="3" spans="1:11" ht="17" x14ac:dyDescent="0.2">
      <c r="A3" t="s">
        <v>6</v>
      </c>
      <c r="B3">
        <v>134</v>
      </c>
      <c r="C3" s="1" t="s">
        <v>4</v>
      </c>
      <c r="D3" t="s">
        <v>5</v>
      </c>
      <c r="E3" t="s">
        <v>34</v>
      </c>
      <c r="F3">
        <v>1</v>
      </c>
      <c r="G3">
        <v>1</v>
      </c>
      <c r="H3" s="3">
        <v>134</v>
      </c>
      <c r="J3" s="3"/>
    </row>
    <row r="4" spans="1:11" ht="34" x14ac:dyDescent="0.2">
      <c r="B4">
        <v>390</v>
      </c>
      <c r="C4" s="1" t="s">
        <v>7</v>
      </c>
      <c r="D4" t="s">
        <v>5</v>
      </c>
      <c r="E4" t="s">
        <v>34</v>
      </c>
      <c r="F4">
        <v>1</v>
      </c>
      <c r="G4">
        <v>1</v>
      </c>
      <c r="H4" s="3">
        <v>390</v>
      </c>
      <c r="J4" s="3"/>
    </row>
    <row r="5" spans="1:11" ht="17" x14ac:dyDescent="0.2">
      <c r="A5" t="s">
        <v>6</v>
      </c>
      <c r="B5">
        <v>112</v>
      </c>
      <c r="C5" s="1" t="s">
        <v>4</v>
      </c>
      <c r="D5" t="s">
        <v>17</v>
      </c>
      <c r="E5" t="s">
        <v>34</v>
      </c>
      <c r="F5">
        <v>1</v>
      </c>
      <c r="G5">
        <v>1</v>
      </c>
      <c r="H5" s="3">
        <v>112</v>
      </c>
      <c r="J5" s="3"/>
    </row>
    <row r="6" spans="1:11" ht="34" x14ac:dyDescent="0.2">
      <c r="B6">
        <v>79</v>
      </c>
      <c r="C6" s="1" t="s">
        <v>18</v>
      </c>
      <c r="D6" t="s">
        <v>17</v>
      </c>
      <c r="E6" t="s">
        <v>34</v>
      </c>
      <c r="F6">
        <v>1</v>
      </c>
      <c r="G6">
        <v>1</v>
      </c>
      <c r="H6" s="3">
        <v>79</v>
      </c>
      <c r="J6" s="3"/>
    </row>
    <row r="7" spans="1:11" ht="51" x14ac:dyDescent="0.2">
      <c r="B7">
        <v>63</v>
      </c>
      <c r="C7" s="1" t="s">
        <v>19</v>
      </c>
      <c r="D7" t="s">
        <v>17</v>
      </c>
      <c r="E7" t="s">
        <v>34</v>
      </c>
      <c r="F7">
        <v>1</v>
      </c>
      <c r="G7">
        <v>1</v>
      </c>
      <c r="H7" s="3">
        <v>63</v>
      </c>
      <c r="J7" s="3"/>
    </row>
    <row r="8" spans="1:11" ht="34" x14ac:dyDescent="0.2">
      <c r="B8">
        <v>902</v>
      </c>
      <c r="C8" s="1" t="s">
        <v>20</v>
      </c>
      <c r="D8" t="s">
        <v>17</v>
      </c>
      <c r="E8" t="s">
        <v>34</v>
      </c>
      <c r="F8">
        <v>1</v>
      </c>
      <c r="G8">
        <v>1</v>
      </c>
      <c r="H8" s="3">
        <v>902</v>
      </c>
      <c r="J8" s="3"/>
    </row>
    <row r="9" spans="1:11" ht="17" x14ac:dyDescent="0.2">
      <c r="A9" t="s">
        <v>25</v>
      </c>
      <c r="B9">
        <v>88</v>
      </c>
      <c r="C9" s="1" t="s">
        <v>4</v>
      </c>
      <c r="D9" t="s">
        <v>24</v>
      </c>
      <c r="E9" t="s">
        <v>35</v>
      </c>
      <c r="F9">
        <v>1</v>
      </c>
      <c r="G9">
        <v>1</v>
      </c>
      <c r="H9" s="3">
        <v>0</v>
      </c>
      <c r="J9">
        <v>88</v>
      </c>
    </row>
    <row r="10" spans="1:11" ht="17" x14ac:dyDescent="0.2">
      <c r="B10">
        <v>49</v>
      </c>
      <c r="C10" s="1" t="s">
        <v>18</v>
      </c>
      <c r="D10" t="s">
        <v>24</v>
      </c>
      <c r="E10" t="s">
        <v>35</v>
      </c>
      <c r="F10">
        <v>1</v>
      </c>
      <c r="G10">
        <v>1</v>
      </c>
      <c r="H10" s="3">
        <v>0</v>
      </c>
      <c r="J10">
        <v>49</v>
      </c>
    </row>
    <row r="11" spans="1:11" ht="17" x14ac:dyDescent="0.2">
      <c r="A11" t="s">
        <v>25</v>
      </c>
      <c r="B11">
        <v>121</v>
      </c>
      <c r="C11" s="2" t="s">
        <v>7</v>
      </c>
      <c r="D11" t="s">
        <v>28</v>
      </c>
      <c r="E11" t="s">
        <v>35</v>
      </c>
      <c r="F11">
        <v>1</v>
      </c>
      <c r="G11">
        <v>0.8</v>
      </c>
      <c r="H11" s="3">
        <v>0</v>
      </c>
      <c r="J11">
        <v>96.800000000000011</v>
      </c>
    </row>
    <row r="12" spans="1:11" x14ac:dyDescent="0.2">
      <c r="I12">
        <f>SUM(H3:H11)</f>
        <v>1680</v>
      </c>
      <c r="K12">
        <f>SUM(J3:J11)</f>
        <v>233.8</v>
      </c>
    </row>
    <row r="14" spans="1:11" s="4" customFormat="1" x14ac:dyDescent="0.2">
      <c r="A14" s="4" t="s">
        <v>29</v>
      </c>
    </row>
    <row r="15" spans="1:11" ht="17" x14ac:dyDescent="0.2">
      <c r="A15" t="s">
        <v>8</v>
      </c>
      <c r="B15">
        <v>1</v>
      </c>
      <c r="C15" s="1" t="s">
        <v>4</v>
      </c>
      <c r="D15" t="s">
        <v>5</v>
      </c>
      <c r="E15" t="s">
        <v>34</v>
      </c>
      <c r="F15">
        <v>1</v>
      </c>
      <c r="G15">
        <v>1</v>
      </c>
      <c r="H15" s="3">
        <v>1</v>
      </c>
      <c r="J15" s="3"/>
    </row>
    <row r="16" spans="1:11" ht="34" x14ac:dyDescent="0.2">
      <c r="B16">
        <v>17</v>
      </c>
      <c r="C16" s="1" t="s">
        <v>7</v>
      </c>
      <c r="D16" t="s">
        <v>5</v>
      </c>
      <c r="E16" t="s">
        <v>34</v>
      </c>
      <c r="F16">
        <v>1</v>
      </c>
      <c r="G16">
        <v>1</v>
      </c>
      <c r="H16" s="3">
        <v>17</v>
      </c>
      <c r="J16" s="3"/>
    </row>
    <row r="17" spans="1:11" ht="17" x14ac:dyDescent="0.2">
      <c r="A17" t="s">
        <v>8</v>
      </c>
      <c r="B17">
        <v>1</v>
      </c>
      <c r="C17" s="1" t="s">
        <v>4</v>
      </c>
      <c r="D17" t="s">
        <v>17</v>
      </c>
      <c r="E17" t="s">
        <v>34</v>
      </c>
      <c r="F17">
        <v>1</v>
      </c>
      <c r="G17">
        <v>1</v>
      </c>
      <c r="H17" s="3">
        <v>1</v>
      </c>
      <c r="J17" s="3"/>
    </row>
    <row r="18" spans="1:11" ht="34" x14ac:dyDescent="0.2">
      <c r="B18">
        <v>6</v>
      </c>
      <c r="C18" s="1" t="s">
        <v>18</v>
      </c>
      <c r="D18" t="s">
        <v>17</v>
      </c>
      <c r="E18" t="s">
        <v>34</v>
      </c>
      <c r="F18">
        <v>1</v>
      </c>
      <c r="G18">
        <v>1</v>
      </c>
      <c r="H18" s="3">
        <v>6</v>
      </c>
      <c r="J18" s="3"/>
    </row>
    <row r="19" spans="1:11" ht="51" x14ac:dyDescent="0.2">
      <c r="B19">
        <v>9</v>
      </c>
      <c r="C19" s="1" t="s">
        <v>19</v>
      </c>
      <c r="D19" t="s">
        <v>17</v>
      </c>
      <c r="E19" t="s">
        <v>34</v>
      </c>
      <c r="F19">
        <v>1</v>
      </c>
      <c r="G19">
        <v>1</v>
      </c>
      <c r="H19" s="3">
        <v>9</v>
      </c>
      <c r="J19" s="3"/>
    </row>
    <row r="20" spans="1:11" ht="34" x14ac:dyDescent="0.2">
      <c r="B20">
        <v>244</v>
      </c>
      <c r="C20" s="1" t="s">
        <v>20</v>
      </c>
      <c r="D20" t="s">
        <v>17</v>
      </c>
      <c r="E20" t="s">
        <v>34</v>
      </c>
      <c r="F20">
        <v>1</v>
      </c>
      <c r="G20">
        <v>1</v>
      </c>
      <c r="H20" s="3">
        <v>244</v>
      </c>
      <c r="J20" s="3"/>
    </row>
    <row r="21" spans="1:11" ht="17" x14ac:dyDescent="0.2">
      <c r="A21" t="s">
        <v>8</v>
      </c>
      <c r="B21">
        <v>46</v>
      </c>
      <c r="C21" s="2" t="s">
        <v>4</v>
      </c>
      <c r="D21" t="s">
        <v>24</v>
      </c>
      <c r="E21" t="s">
        <v>35</v>
      </c>
      <c r="F21">
        <v>1</v>
      </c>
      <c r="G21">
        <v>1</v>
      </c>
      <c r="H21" s="3">
        <v>0</v>
      </c>
      <c r="J21">
        <v>46</v>
      </c>
    </row>
    <row r="22" spans="1:11" ht="17" x14ac:dyDescent="0.2">
      <c r="B22">
        <v>12</v>
      </c>
      <c r="C22" s="2" t="s">
        <v>18</v>
      </c>
      <c r="D22" t="s">
        <v>24</v>
      </c>
      <c r="E22" t="s">
        <v>35</v>
      </c>
      <c r="F22">
        <v>1</v>
      </c>
      <c r="G22">
        <v>1</v>
      </c>
      <c r="H22" s="3">
        <v>0</v>
      </c>
      <c r="J22">
        <v>12</v>
      </c>
    </row>
    <row r="23" spans="1:11" ht="17" x14ac:dyDescent="0.2">
      <c r="A23" t="s">
        <v>29</v>
      </c>
      <c r="B23">
        <v>33</v>
      </c>
      <c r="C23" s="2" t="s">
        <v>7</v>
      </c>
      <c r="D23" t="s">
        <v>28</v>
      </c>
      <c r="E23" t="s">
        <v>35</v>
      </c>
      <c r="F23">
        <v>1</v>
      </c>
      <c r="G23">
        <v>0.8</v>
      </c>
      <c r="H23" s="3">
        <v>0</v>
      </c>
      <c r="J23">
        <v>26.400000000000002</v>
      </c>
    </row>
    <row r="24" spans="1:11" x14ac:dyDescent="0.2">
      <c r="I24">
        <f>SUM(H15:H23)</f>
        <v>278</v>
      </c>
      <c r="K24">
        <f>SUM(J21:J23)</f>
        <v>84.4</v>
      </c>
    </row>
    <row r="26" spans="1:11" s="4" customFormat="1" x14ac:dyDescent="0.2">
      <c r="A26" s="4" t="s">
        <v>10</v>
      </c>
    </row>
    <row r="27" spans="1:11" ht="17" x14ac:dyDescent="0.2">
      <c r="A27" t="s">
        <v>9</v>
      </c>
      <c r="B27">
        <v>88</v>
      </c>
      <c r="C27" s="1" t="s">
        <v>4</v>
      </c>
      <c r="D27" t="s">
        <v>5</v>
      </c>
      <c r="E27" t="s">
        <v>34</v>
      </c>
      <c r="F27">
        <v>1</v>
      </c>
      <c r="G27">
        <v>1</v>
      </c>
      <c r="H27" s="3">
        <v>88</v>
      </c>
      <c r="J27" s="3"/>
    </row>
    <row r="28" spans="1:11" ht="34" x14ac:dyDescent="0.2">
      <c r="B28">
        <v>258</v>
      </c>
      <c r="C28" s="1" t="s">
        <v>7</v>
      </c>
      <c r="D28" t="s">
        <v>5</v>
      </c>
      <c r="E28" t="s">
        <v>34</v>
      </c>
      <c r="F28">
        <v>1</v>
      </c>
      <c r="G28">
        <v>1</v>
      </c>
      <c r="H28" s="3">
        <v>258</v>
      </c>
      <c r="J28" s="3"/>
    </row>
    <row r="29" spans="1:11" ht="17" x14ac:dyDescent="0.2">
      <c r="A29" t="s">
        <v>10</v>
      </c>
      <c r="B29">
        <v>10</v>
      </c>
      <c r="C29" s="1" t="s">
        <v>4</v>
      </c>
      <c r="D29" t="s">
        <v>5</v>
      </c>
      <c r="E29" t="s">
        <v>34</v>
      </c>
      <c r="F29">
        <v>1</v>
      </c>
      <c r="G29">
        <v>1</v>
      </c>
      <c r="H29" s="3">
        <v>10</v>
      </c>
      <c r="J29" s="3"/>
    </row>
    <row r="30" spans="1:11" ht="34" x14ac:dyDescent="0.2">
      <c r="B30">
        <v>4</v>
      </c>
      <c r="C30" s="1" t="s">
        <v>7</v>
      </c>
      <c r="D30" t="s">
        <v>5</v>
      </c>
      <c r="E30" t="s">
        <v>34</v>
      </c>
      <c r="F30">
        <v>1</v>
      </c>
      <c r="G30">
        <v>1</v>
      </c>
      <c r="H30" s="3">
        <v>4</v>
      </c>
      <c r="J30" s="3"/>
    </row>
    <row r="31" spans="1:11" ht="17" x14ac:dyDescent="0.2">
      <c r="A31" t="s">
        <v>9</v>
      </c>
      <c r="B31">
        <v>88</v>
      </c>
      <c r="C31" s="2" t="s">
        <v>4</v>
      </c>
      <c r="D31" t="s">
        <v>17</v>
      </c>
      <c r="E31" t="s">
        <v>34</v>
      </c>
      <c r="F31">
        <v>1</v>
      </c>
      <c r="G31">
        <v>1</v>
      </c>
      <c r="H31" s="3">
        <v>88</v>
      </c>
      <c r="J31" s="3"/>
    </row>
    <row r="32" spans="1:11" ht="34" x14ac:dyDescent="0.2">
      <c r="B32">
        <v>30</v>
      </c>
      <c r="C32" s="2" t="s">
        <v>18</v>
      </c>
      <c r="D32" t="s">
        <v>17</v>
      </c>
      <c r="E32" t="s">
        <v>34</v>
      </c>
      <c r="F32">
        <v>1</v>
      </c>
      <c r="G32">
        <v>1</v>
      </c>
      <c r="H32" s="3">
        <v>30</v>
      </c>
      <c r="J32" s="3"/>
    </row>
    <row r="33" spans="1:11" ht="51" x14ac:dyDescent="0.2">
      <c r="B33">
        <v>92</v>
      </c>
      <c r="C33" s="2" t="s">
        <v>19</v>
      </c>
      <c r="D33" t="s">
        <v>17</v>
      </c>
      <c r="E33" t="s">
        <v>34</v>
      </c>
      <c r="F33">
        <v>1</v>
      </c>
      <c r="G33">
        <v>1</v>
      </c>
      <c r="H33" s="3">
        <v>92</v>
      </c>
      <c r="J33" s="3"/>
    </row>
    <row r="34" spans="1:11" ht="34" x14ac:dyDescent="0.2">
      <c r="B34">
        <v>443</v>
      </c>
      <c r="C34" s="2" t="s">
        <v>20</v>
      </c>
      <c r="D34" t="s">
        <v>17</v>
      </c>
      <c r="E34" t="s">
        <v>34</v>
      </c>
      <c r="F34">
        <v>1</v>
      </c>
      <c r="G34">
        <v>1</v>
      </c>
      <c r="H34" s="3">
        <v>443</v>
      </c>
      <c r="J34" s="3"/>
    </row>
    <row r="35" spans="1:11" ht="17" x14ac:dyDescent="0.2">
      <c r="A35" t="s">
        <v>21</v>
      </c>
      <c r="B35">
        <v>10</v>
      </c>
      <c r="C35" s="2" t="s">
        <v>4</v>
      </c>
      <c r="D35" t="s">
        <v>17</v>
      </c>
      <c r="E35" t="s">
        <v>34</v>
      </c>
      <c r="F35">
        <v>1</v>
      </c>
      <c r="G35">
        <v>1</v>
      </c>
      <c r="H35" s="3">
        <v>10</v>
      </c>
      <c r="J35" s="3"/>
    </row>
    <row r="36" spans="1:11" ht="34" x14ac:dyDescent="0.2">
      <c r="B36">
        <v>7</v>
      </c>
      <c r="C36" s="2" t="s">
        <v>18</v>
      </c>
      <c r="D36" t="s">
        <v>17</v>
      </c>
      <c r="E36" t="s">
        <v>34</v>
      </c>
      <c r="F36">
        <v>1</v>
      </c>
      <c r="G36">
        <v>1</v>
      </c>
      <c r="H36" s="3">
        <v>7</v>
      </c>
      <c r="J36" s="3"/>
    </row>
    <row r="37" spans="1:11" ht="51" x14ac:dyDescent="0.2">
      <c r="B37">
        <v>0</v>
      </c>
      <c r="C37" s="2" t="s">
        <v>19</v>
      </c>
      <c r="D37" t="s">
        <v>17</v>
      </c>
      <c r="E37" t="s">
        <v>34</v>
      </c>
      <c r="F37">
        <v>1</v>
      </c>
      <c r="G37">
        <v>1</v>
      </c>
      <c r="H37" s="3">
        <v>0</v>
      </c>
      <c r="J37" s="3"/>
    </row>
    <row r="38" spans="1:11" ht="34" x14ac:dyDescent="0.2">
      <c r="B38">
        <v>85</v>
      </c>
      <c r="C38" s="2" t="s">
        <v>20</v>
      </c>
      <c r="D38" t="s">
        <v>17</v>
      </c>
      <c r="E38" t="s">
        <v>34</v>
      </c>
      <c r="F38">
        <v>1</v>
      </c>
      <c r="G38">
        <v>1</v>
      </c>
      <c r="H38" s="3">
        <v>85</v>
      </c>
      <c r="J38" s="3"/>
    </row>
    <row r="39" spans="1:11" ht="17" x14ac:dyDescent="0.2">
      <c r="A39" t="s">
        <v>9</v>
      </c>
      <c r="B39">
        <v>123</v>
      </c>
      <c r="C39" s="2" t="s">
        <v>4</v>
      </c>
      <c r="D39" t="s">
        <v>24</v>
      </c>
      <c r="E39" t="s">
        <v>35</v>
      </c>
      <c r="F39">
        <v>1</v>
      </c>
      <c r="G39">
        <v>1</v>
      </c>
      <c r="H39" s="3">
        <v>0</v>
      </c>
      <c r="J39">
        <v>123</v>
      </c>
    </row>
    <row r="40" spans="1:11" ht="34" x14ac:dyDescent="0.2">
      <c r="B40">
        <v>42</v>
      </c>
      <c r="C40" s="2" t="s">
        <v>18</v>
      </c>
      <c r="D40" t="s">
        <v>24</v>
      </c>
      <c r="E40" t="s">
        <v>35</v>
      </c>
      <c r="F40">
        <v>1</v>
      </c>
      <c r="G40">
        <v>1</v>
      </c>
      <c r="H40" s="3">
        <v>0</v>
      </c>
      <c r="J40">
        <v>42</v>
      </c>
    </row>
    <row r="41" spans="1:11" ht="17" x14ac:dyDescent="0.2">
      <c r="A41" t="s">
        <v>26</v>
      </c>
      <c r="B41">
        <v>0</v>
      </c>
      <c r="C41" s="2" t="s">
        <v>4</v>
      </c>
      <c r="D41" t="s">
        <v>24</v>
      </c>
      <c r="E41" t="s">
        <v>35</v>
      </c>
      <c r="F41">
        <v>1</v>
      </c>
      <c r="G41">
        <v>1</v>
      </c>
      <c r="H41" s="3">
        <v>0</v>
      </c>
      <c r="J41">
        <v>0</v>
      </c>
    </row>
    <row r="42" spans="1:11" ht="34" x14ac:dyDescent="0.2">
      <c r="B42">
        <v>8</v>
      </c>
      <c r="C42" s="2" t="s">
        <v>18</v>
      </c>
      <c r="D42" t="s">
        <v>24</v>
      </c>
      <c r="E42" t="s">
        <v>35</v>
      </c>
      <c r="F42">
        <v>1</v>
      </c>
      <c r="G42">
        <v>1</v>
      </c>
      <c r="H42" s="3">
        <v>0</v>
      </c>
      <c r="J42">
        <v>8</v>
      </c>
    </row>
    <row r="43" spans="1:11" ht="34" x14ac:dyDescent="0.2">
      <c r="A43" t="s">
        <v>30</v>
      </c>
      <c r="B43">
        <v>59</v>
      </c>
      <c r="C43" s="2" t="s">
        <v>7</v>
      </c>
      <c r="D43" t="s">
        <v>28</v>
      </c>
      <c r="E43" t="s">
        <v>35</v>
      </c>
      <c r="F43">
        <v>1</v>
      </c>
      <c r="G43">
        <v>0.8</v>
      </c>
      <c r="H43" s="3">
        <v>0</v>
      </c>
      <c r="J43">
        <v>47.2</v>
      </c>
    </row>
    <row r="44" spans="1:11" ht="34" x14ac:dyDescent="0.2">
      <c r="A44" t="s">
        <v>10</v>
      </c>
      <c r="B44">
        <v>18</v>
      </c>
      <c r="C44" s="2" t="s">
        <v>7</v>
      </c>
      <c r="D44" t="s">
        <v>28</v>
      </c>
      <c r="E44" t="s">
        <v>35</v>
      </c>
      <c r="F44">
        <v>1</v>
      </c>
      <c r="G44">
        <v>0.8</v>
      </c>
      <c r="H44" s="3">
        <v>0</v>
      </c>
      <c r="J44">
        <v>14.4</v>
      </c>
    </row>
    <row r="45" spans="1:11" x14ac:dyDescent="0.2">
      <c r="I45">
        <f>SUM(H27:H44)</f>
        <v>1115</v>
      </c>
      <c r="K45">
        <f>SUM(J39:J44)</f>
        <v>234.6</v>
      </c>
    </row>
    <row r="47" spans="1:11" s="4" customFormat="1" x14ac:dyDescent="0.2">
      <c r="A47" s="4" t="s">
        <v>23</v>
      </c>
    </row>
    <row r="48" spans="1:11" ht="34" x14ac:dyDescent="0.2">
      <c r="A48" t="s">
        <v>11</v>
      </c>
      <c r="B48">
        <v>36</v>
      </c>
      <c r="C48" s="1" t="s">
        <v>7</v>
      </c>
      <c r="D48" t="s">
        <v>5</v>
      </c>
      <c r="E48" t="s">
        <v>34</v>
      </c>
      <c r="F48">
        <v>1</v>
      </c>
      <c r="G48">
        <v>1</v>
      </c>
      <c r="H48" s="3">
        <v>36</v>
      </c>
      <c r="J48" s="3"/>
    </row>
    <row r="49" spans="1:11" ht="17" x14ac:dyDescent="0.2">
      <c r="A49" t="s">
        <v>23</v>
      </c>
      <c r="B49">
        <v>0</v>
      </c>
      <c r="C49" s="2" t="s">
        <v>4</v>
      </c>
      <c r="D49" t="s">
        <v>17</v>
      </c>
      <c r="E49" t="s">
        <v>34</v>
      </c>
      <c r="F49">
        <v>1</v>
      </c>
      <c r="G49">
        <v>1</v>
      </c>
      <c r="H49" s="3">
        <v>0</v>
      </c>
      <c r="J49" s="3"/>
    </row>
    <row r="50" spans="1:11" ht="34" x14ac:dyDescent="0.2">
      <c r="B50">
        <v>0</v>
      </c>
      <c r="C50" s="2" t="s">
        <v>18</v>
      </c>
      <c r="D50" t="s">
        <v>17</v>
      </c>
      <c r="E50" t="s">
        <v>34</v>
      </c>
      <c r="F50">
        <v>1</v>
      </c>
      <c r="G50">
        <v>1</v>
      </c>
      <c r="H50" s="3">
        <v>0</v>
      </c>
      <c r="J50" s="3"/>
    </row>
    <row r="51" spans="1:11" ht="51" x14ac:dyDescent="0.2">
      <c r="B51">
        <v>12</v>
      </c>
      <c r="C51" s="2" t="s">
        <v>19</v>
      </c>
      <c r="D51" t="s">
        <v>17</v>
      </c>
      <c r="E51" t="s">
        <v>34</v>
      </c>
      <c r="F51">
        <v>1</v>
      </c>
      <c r="G51">
        <v>1</v>
      </c>
      <c r="H51" s="3">
        <v>12</v>
      </c>
      <c r="J51" s="3"/>
    </row>
    <row r="52" spans="1:11" ht="34" x14ac:dyDescent="0.2">
      <c r="B52">
        <v>52</v>
      </c>
      <c r="C52" s="2" t="s">
        <v>20</v>
      </c>
      <c r="D52" t="s">
        <v>17</v>
      </c>
      <c r="E52" t="s">
        <v>34</v>
      </c>
      <c r="F52">
        <v>1</v>
      </c>
      <c r="G52">
        <v>1</v>
      </c>
      <c r="H52" s="3">
        <v>52</v>
      </c>
      <c r="J52" s="3"/>
    </row>
    <row r="53" spans="1:11" ht="17" x14ac:dyDescent="0.2">
      <c r="A53" t="s">
        <v>23</v>
      </c>
      <c r="B53">
        <v>5</v>
      </c>
      <c r="C53" s="2" t="s">
        <v>4</v>
      </c>
      <c r="D53" t="s">
        <v>24</v>
      </c>
      <c r="E53" t="s">
        <v>35</v>
      </c>
      <c r="F53">
        <v>1</v>
      </c>
      <c r="G53">
        <v>1</v>
      </c>
      <c r="H53" s="3">
        <v>0</v>
      </c>
      <c r="J53">
        <v>5</v>
      </c>
    </row>
    <row r="54" spans="1:11" ht="34" x14ac:dyDescent="0.2">
      <c r="B54">
        <v>8</v>
      </c>
      <c r="C54" s="2" t="s">
        <v>18</v>
      </c>
      <c r="D54" t="s">
        <v>24</v>
      </c>
      <c r="E54" t="s">
        <v>35</v>
      </c>
      <c r="F54">
        <v>1</v>
      </c>
      <c r="G54">
        <v>1</v>
      </c>
      <c r="H54" s="3">
        <v>0</v>
      </c>
      <c r="J54">
        <v>8</v>
      </c>
    </row>
    <row r="55" spans="1:11" ht="34" x14ac:dyDescent="0.2">
      <c r="A55" t="s">
        <v>23</v>
      </c>
      <c r="B55">
        <v>1</v>
      </c>
      <c r="C55" s="2" t="s">
        <v>7</v>
      </c>
      <c r="D55" t="s">
        <v>28</v>
      </c>
      <c r="E55" t="s">
        <v>35</v>
      </c>
      <c r="F55">
        <v>1</v>
      </c>
      <c r="G55">
        <v>0.8</v>
      </c>
      <c r="H55" s="3">
        <v>0</v>
      </c>
      <c r="J55">
        <v>0.8</v>
      </c>
    </row>
    <row r="56" spans="1:11" x14ac:dyDescent="0.2">
      <c r="I56">
        <f>SUM(H48:H55)</f>
        <v>100</v>
      </c>
      <c r="K56">
        <f>SUM(J53:J55)</f>
        <v>13.8</v>
      </c>
    </row>
    <row r="58" spans="1:11" s="4" customFormat="1" x14ac:dyDescent="0.2">
      <c r="A58" s="4" t="s">
        <v>15</v>
      </c>
    </row>
    <row r="59" spans="1:11" ht="17" x14ac:dyDescent="0.2">
      <c r="A59" t="s">
        <v>15</v>
      </c>
      <c r="B59">
        <v>42</v>
      </c>
      <c r="C59" s="1" t="s">
        <v>4</v>
      </c>
      <c r="D59" t="s">
        <v>5</v>
      </c>
      <c r="E59" t="s">
        <v>34</v>
      </c>
      <c r="F59">
        <v>1</v>
      </c>
      <c r="G59">
        <v>1</v>
      </c>
      <c r="H59" s="3">
        <v>42</v>
      </c>
      <c r="J59" s="3"/>
    </row>
    <row r="60" spans="1:11" ht="34" x14ac:dyDescent="0.2">
      <c r="B60">
        <v>152</v>
      </c>
      <c r="C60" s="1" t="s">
        <v>7</v>
      </c>
      <c r="D60" t="s">
        <v>5</v>
      </c>
      <c r="E60" t="s">
        <v>34</v>
      </c>
      <c r="F60">
        <v>1</v>
      </c>
      <c r="G60">
        <v>1</v>
      </c>
      <c r="H60" s="3">
        <v>152</v>
      </c>
      <c r="J60" s="3"/>
    </row>
    <row r="61" spans="1:11" ht="17" x14ac:dyDescent="0.2">
      <c r="A61" t="s">
        <v>15</v>
      </c>
      <c r="B61">
        <v>38</v>
      </c>
      <c r="C61" s="2" t="s">
        <v>4</v>
      </c>
      <c r="D61" t="s">
        <v>17</v>
      </c>
      <c r="E61" t="s">
        <v>34</v>
      </c>
      <c r="F61">
        <v>1</v>
      </c>
      <c r="G61">
        <v>1</v>
      </c>
      <c r="H61" s="3">
        <v>38</v>
      </c>
      <c r="J61" s="3"/>
    </row>
    <row r="62" spans="1:11" ht="34" x14ac:dyDescent="0.2">
      <c r="B62">
        <v>39</v>
      </c>
      <c r="C62" s="2" t="s">
        <v>18</v>
      </c>
      <c r="D62" t="s">
        <v>17</v>
      </c>
      <c r="E62" t="s">
        <v>34</v>
      </c>
      <c r="F62">
        <v>1</v>
      </c>
      <c r="G62">
        <v>1</v>
      </c>
      <c r="H62" s="3">
        <v>39</v>
      </c>
      <c r="J62" s="3"/>
    </row>
    <row r="63" spans="1:11" ht="51" x14ac:dyDescent="0.2">
      <c r="B63">
        <v>104</v>
      </c>
      <c r="C63" s="2" t="s">
        <v>19</v>
      </c>
      <c r="D63" t="s">
        <v>17</v>
      </c>
      <c r="E63" t="s">
        <v>34</v>
      </c>
      <c r="F63">
        <v>1</v>
      </c>
      <c r="G63">
        <v>1</v>
      </c>
      <c r="H63" s="3">
        <v>104</v>
      </c>
      <c r="J63" s="3"/>
    </row>
    <row r="64" spans="1:11" ht="34" x14ac:dyDescent="0.2">
      <c r="B64">
        <v>487</v>
      </c>
      <c r="C64" s="2" t="s">
        <v>20</v>
      </c>
      <c r="D64" t="s">
        <v>17</v>
      </c>
      <c r="E64" t="s">
        <v>34</v>
      </c>
      <c r="F64">
        <v>1</v>
      </c>
      <c r="G64">
        <v>1</v>
      </c>
      <c r="H64" s="3">
        <v>487</v>
      </c>
      <c r="J64" s="3"/>
    </row>
    <row r="65" spans="1:11" ht="17" x14ac:dyDescent="0.2">
      <c r="A65" t="s">
        <v>15</v>
      </c>
      <c r="B65">
        <v>44</v>
      </c>
      <c r="C65" s="2" t="s">
        <v>4</v>
      </c>
      <c r="D65" t="s">
        <v>24</v>
      </c>
      <c r="E65" t="s">
        <v>35</v>
      </c>
      <c r="F65">
        <v>1</v>
      </c>
      <c r="G65">
        <v>1</v>
      </c>
      <c r="H65" s="3">
        <v>0</v>
      </c>
      <c r="J65">
        <v>44</v>
      </c>
    </row>
    <row r="66" spans="1:11" ht="34" x14ac:dyDescent="0.2">
      <c r="B66">
        <v>9</v>
      </c>
      <c r="C66" s="2" t="s">
        <v>18</v>
      </c>
      <c r="D66" t="s">
        <v>24</v>
      </c>
      <c r="E66" t="s">
        <v>35</v>
      </c>
      <c r="F66">
        <v>1</v>
      </c>
      <c r="G66">
        <v>1</v>
      </c>
      <c r="H66" s="3">
        <v>0</v>
      </c>
      <c r="J66">
        <v>9</v>
      </c>
    </row>
    <row r="67" spans="1:11" ht="34" x14ac:dyDescent="0.2">
      <c r="A67" t="s">
        <v>15</v>
      </c>
      <c r="B67">
        <v>92</v>
      </c>
      <c r="C67" s="2" t="s">
        <v>7</v>
      </c>
      <c r="D67" t="s">
        <v>28</v>
      </c>
      <c r="E67" t="s">
        <v>35</v>
      </c>
      <c r="F67">
        <v>1</v>
      </c>
      <c r="G67">
        <v>0.8</v>
      </c>
      <c r="H67" s="3">
        <v>0</v>
      </c>
      <c r="J67">
        <v>73.600000000000009</v>
      </c>
    </row>
    <row r="68" spans="1:11" x14ac:dyDescent="0.2">
      <c r="I68">
        <f>SUM(H59:H67)</f>
        <v>862</v>
      </c>
      <c r="K68">
        <f>SUM(J65:J67)</f>
        <v>126.60000000000001</v>
      </c>
    </row>
    <row r="70" spans="1:11" s="4" customFormat="1" x14ac:dyDescent="0.2">
      <c r="A70" s="4" t="s">
        <v>22</v>
      </c>
    </row>
    <row r="71" spans="1:11" ht="17" x14ac:dyDescent="0.2">
      <c r="A71" t="s">
        <v>12</v>
      </c>
      <c r="B71">
        <v>13</v>
      </c>
      <c r="C71" s="1" t="s">
        <v>4</v>
      </c>
      <c r="D71" t="s">
        <v>5</v>
      </c>
      <c r="E71" t="s">
        <v>34</v>
      </c>
      <c r="F71">
        <v>1</v>
      </c>
      <c r="G71">
        <v>1</v>
      </c>
      <c r="H71" s="3">
        <v>13</v>
      </c>
      <c r="J71" s="3"/>
    </row>
    <row r="72" spans="1:11" ht="17" x14ac:dyDescent="0.2">
      <c r="A72" t="s">
        <v>22</v>
      </c>
      <c r="B72">
        <v>13</v>
      </c>
      <c r="C72" s="2" t="s">
        <v>4</v>
      </c>
      <c r="D72" t="s">
        <v>17</v>
      </c>
      <c r="E72" t="s">
        <v>34</v>
      </c>
      <c r="F72">
        <v>1</v>
      </c>
      <c r="G72">
        <v>1</v>
      </c>
      <c r="H72" s="3">
        <v>13</v>
      </c>
      <c r="J72" s="3"/>
    </row>
    <row r="73" spans="1:11" ht="34" x14ac:dyDescent="0.2">
      <c r="B73">
        <v>18</v>
      </c>
      <c r="C73" s="2" t="s">
        <v>18</v>
      </c>
      <c r="D73" t="s">
        <v>17</v>
      </c>
      <c r="E73" t="s">
        <v>34</v>
      </c>
      <c r="F73">
        <v>1</v>
      </c>
      <c r="G73">
        <v>1</v>
      </c>
      <c r="H73" s="3">
        <v>18</v>
      </c>
      <c r="J73" s="3"/>
    </row>
    <row r="74" spans="1:11" ht="51" x14ac:dyDescent="0.2">
      <c r="B74">
        <v>19</v>
      </c>
      <c r="C74" s="2" t="s">
        <v>19</v>
      </c>
      <c r="D74" t="s">
        <v>17</v>
      </c>
      <c r="E74" t="s">
        <v>34</v>
      </c>
      <c r="F74">
        <v>1</v>
      </c>
      <c r="G74">
        <v>1</v>
      </c>
      <c r="H74" s="3">
        <v>19</v>
      </c>
      <c r="J74" s="3"/>
    </row>
    <row r="75" spans="1:11" ht="34" x14ac:dyDescent="0.2">
      <c r="B75">
        <v>180</v>
      </c>
      <c r="C75" s="2" t="s">
        <v>20</v>
      </c>
      <c r="D75" t="s">
        <v>17</v>
      </c>
      <c r="E75" t="s">
        <v>34</v>
      </c>
      <c r="F75">
        <v>1</v>
      </c>
      <c r="G75">
        <v>1</v>
      </c>
      <c r="H75" s="3">
        <v>180</v>
      </c>
      <c r="J75" s="3"/>
    </row>
    <row r="76" spans="1:11" ht="17" x14ac:dyDescent="0.2">
      <c r="A76" t="s">
        <v>22</v>
      </c>
      <c r="B76">
        <v>32</v>
      </c>
      <c r="C76" s="2" t="s">
        <v>4</v>
      </c>
      <c r="D76" t="s">
        <v>24</v>
      </c>
      <c r="E76" t="s">
        <v>35</v>
      </c>
      <c r="F76">
        <v>1</v>
      </c>
      <c r="G76">
        <v>1</v>
      </c>
      <c r="H76" s="3">
        <v>0</v>
      </c>
      <c r="J76">
        <v>32</v>
      </c>
    </row>
    <row r="77" spans="1:11" ht="34" x14ac:dyDescent="0.2">
      <c r="B77">
        <v>24</v>
      </c>
      <c r="C77" s="2" t="s">
        <v>18</v>
      </c>
      <c r="D77" t="s">
        <v>24</v>
      </c>
      <c r="E77" t="s">
        <v>35</v>
      </c>
      <c r="F77">
        <v>1</v>
      </c>
      <c r="G77">
        <v>1</v>
      </c>
      <c r="H77" s="3">
        <v>0</v>
      </c>
      <c r="J77">
        <v>24</v>
      </c>
    </row>
    <row r="78" spans="1:11" ht="34" x14ac:dyDescent="0.2">
      <c r="A78" t="s">
        <v>22</v>
      </c>
      <c r="B78">
        <v>112</v>
      </c>
      <c r="C78" s="2" t="s">
        <v>7</v>
      </c>
      <c r="D78" t="s">
        <v>28</v>
      </c>
      <c r="E78" t="s">
        <v>35</v>
      </c>
      <c r="F78">
        <v>1</v>
      </c>
      <c r="G78">
        <v>0.8</v>
      </c>
      <c r="H78" s="3">
        <v>0</v>
      </c>
      <c r="J78">
        <v>89.600000000000009</v>
      </c>
    </row>
    <row r="79" spans="1:11" x14ac:dyDescent="0.2">
      <c r="I79">
        <f>SUM(H71:H78)</f>
        <v>243</v>
      </c>
      <c r="K79">
        <f>SUM(J76:J78)</f>
        <v>145.60000000000002</v>
      </c>
    </row>
    <row r="81" spans="1:11" s="4" customFormat="1" x14ac:dyDescent="0.2">
      <c r="A81" s="4" t="s">
        <v>13</v>
      </c>
    </row>
    <row r="82" spans="1:11" ht="34" x14ac:dyDescent="0.2">
      <c r="A82" t="s">
        <v>13</v>
      </c>
      <c r="B82">
        <v>3</v>
      </c>
      <c r="C82" s="1" t="s">
        <v>7</v>
      </c>
      <c r="D82" t="s">
        <v>5</v>
      </c>
      <c r="E82" t="s">
        <v>34</v>
      </c>
      <c r="F82">
        <v>1</v>
      </c>
      <c r="G82">
        <v>1</v>
      </c>
      <c r="H82" s="3">
        <v>3</v>
      </c>
      <c r="J82" s="3"/>
    </row>
    <row r="83" spans="1:11" ht="17" x14ac:dyDescent="0.2">
      <c r="A83" t="s">
        <v>13</v>
      </c>
      <c r="B83">
        <v>0</v>
      </c>
      <c r="C83" s="2" t="s">
        <v>4</v>
      </c>
      <c r="D83" t="s">
        <v>17</v>
      </c>
      <c r="E83" t="s">
        <v>34</v>
      </c>
      <c r="F83">
        <v>1</v>
      </c>
      <c r="G83">
        <v>1</v>
      </c>
      <c r="H83" s="3">
        <v>0</v>
      </c>
      <c r="J83" s="3"/>
    </row>
    <row r="84" spans="1:11" ht="34" x14ac:dyDescent="0.2">
      <c r="B84">
        <v>1</v>
      </c>
      <c r="C84" s="2" t="s">
        <v>18</v>
      </c>
      <c r="D84" t="s">
        <v>17</v>
      </c>
      <c r="E84" t="s">
        <v>34</v>
      </c>
      <c r="F84">
        <v>1</v>
      </c>
      <c r="G84">
        <v>1</v>
      </c>
      <c r="H84" s="3">
        <v>1</v>
      </c>
      <c r="J84" s="3"/>
    </row>
    <row r="85" spans="1:11" ht="51" x14ac:dyDescent="0.2">
      <c r="B85">
        <v>0</v>
      </c>
      <c r="C85" s="2" t="s">
        <v>19</v>
      </c>
      <c r="D85" t="s">
        <v>17</v>
      </c>
      <c r="E85" t="s">
        <v>34</v>
      </c>
      <c r="F85">
        <v>1</v>
      </c>
      <c r="G85">
        <v>1</v>
      </c>
      <c r="H85" s="3">
        <v>0</v>
      </c>
      <c r="J85" s="3"/>
    </row>
    <row r="86" spans="1:11" ht="34" x14ac:dyDescent="0.2">
      <c r="B86">
        <v>5</v>
      </c>
      <c r="C86" s="2" t="s">
        <v>20</v>
      </c>
      <c r="D86" t="s">
        <v>17</v>
      </c>
      <c r="E86" t="s">
        <v>34</v>
      </c>
      <c r="F86">
        <v>1</v>
      </c>
      <c r="G86">
        <v>1</v>
      </c>
      <c r="H86" s="3">
        <v>5</v>
      </c>
      <c r="J86" s="3"/>
    </row>
    <row r="87" spans="1:11" ht="17" x14ac:dyDescent="0.2">
      <c r="A87" t="s">
        <v>13</v>
      </c>
      <c r="B87">
        <v>0</v>
      </c>
      <c r="C87" s="2" t="s">
        <v>4</v>
      </c>
      <c r="D87" t="s">
        <v>24</v>
      </c>
      <c r="E87" t="s">
        <v>35</v>
      </c>
      <c r="F87">
        <v>1</v>
      </c>
      <c r="G87">
        <v>1</v>
      </c>
      <c r="H87" s="3">
        <v>0</v>
      </c>
      <c r="J87">
        <v>0</v>
      </c>
    </row>
    <row r="88" spans="1:11" ht="34" x14ac:dyDescent="0.2">
      <c r="B88">
        <v>1</v>
      </c>
      <c r="C88" s="2" t="s">
        <v>18</v>
      </c>
      <c r="D88" t="s">
        <v>24</v>
      </c>
      <c r="E88" t="s">
        <v>35</v>
      </c>
      <c r="F88">
        <v>1</v>
      </c>
      <c r="G88">
        <v>1</v>
      </c>
      <c r="H88" s="3">
        <v>0</v>
      </c>
      <c r="J88">
        <v>1</v>
      </c>
    </row>
    <row r="89" spans="1:11" ht="34" x14ac:dyDescent="0.2">
      <c r="A89" t="s">
        <v>13</v>
      </c>
      <c r="B89">
        <v>1</v>
      </c>
      <c r="C89" s="2" t="s">
        <v>7</v>
      </c>
      <c r="D89" t="s">
        <v>28</v>
      </c>
      <c r="E89" t="s">
        <v>35</v>
      </c>
      <c r="F89">
        <v>1</v>
      </c>
      <c r="G89">
        <v>0.8</v>
      </c>
      <c r="H89" s="3">
        <v>0</v>
      </c>
      <c r="J89">
        <v>0.8</v>
      </c>
    </row>
    <row r="90" spans="1:11" x14ac:dyDescent="0.2">
      <c r="I90">
        <f>SUM(H82:H89)</f>
        <v>9</v>
      </c>
      <c r="K90">
        <f>SUM(J87:J89)</f>
        <v>1.8</v>
      </c>
    </row>
    <row r="92" spans="1:11" s="4" customFormat="1" x14ac:dyDescent="0.2">
      <c r="A92" s="4" t="s">
        <v>14</v>
      </c>
    </row>
    <row r="93" spans="1:11" ht="17" x14ac:dyDescent="0.2">
      <c r="A93" t="s">
        <v>14</v>
      </c>
      <c r="B93">
        <v>1</v>
      </c>
      <c r="C93" s="1" t="s">
        <v>4</v>
      </c>
      <c r="D93" t="s">
        <v>5</v>
      </c>
      <c r="E93" t="s">
        <v>34</v>
      </c>
      <c r="F93">
        <v>1</v>
      </c>
      <c r="G93">
        <v>1</v>
      </c>
      <c r="H93" s="3">
        <v>1</v>
      </c>
      <c r="J93" s="3"/>
    </row>
    <row r="94" spans="1:11" ht="17" x14ac:dyDescent="0.2">
      <c r="A94" t="s">
        <v>14</v>
      </c>
      <c r="B94">
        <v>7</v>
      </c>
      <c r="C94" s="2" t="s">
        <v>4</v>
      </c>
      <c r="D94" t="s">
        <v>17</v>
      </c>
      <c r="E94" t="s">
        <v>34</v>
      </c>
      <c r="F94">
        <v>1</v>
      </c>
      <c r="G94">
        <v>1</v>
      </c>
      <c r="H94" s="3">
        <v>7</v>
      </c>
      <c r="J94" s="3"/>
    </row>
    <row r="95" spans="1:11" ht="34" x14ac:dyDescent="0.2">
      <c r="B95">
        <v>0</v>
      </c>
      <c r="C95" s="2" t="s">
        <v>18</v>
      </c>
      <c r="D95" t="s">
        <v>17</v>
      </c>
      <c r="E95" t="s">
        <v>34</v>
      </c>
      <c r="F95">
        <v>1</v>
      </c>
      <c r="G95">
        <v>1</v>
      </c>
      <c r="H95" s="3">
        <v>0</v>
      </c>
      <c r="J95" s="3"/>
    </row>
    <row r="96" spans="1:11" ht="51" x14ac:dyDescent="0.2">
      <c r="B96">
        <v>72</v>
      </c>
      <c r="C96" s="2" t="s">
        <v>19</v>
      </c>
      <c r="D96" t="s">
        <v>17</v>
      </c>
      <c r="E96" t="s">
        <v>34</v>
      </c>
      <c r="F96">
        <v>1</v>
      </c>
      <c r="G96">
        <v>1</v>
      </c>
      <c r="H96" s="3">
        <v>72</v>
      </c>
      <c r="J96" s="3"/>
    </row>
    <row r="97" spans="1:11" ht="34" x14ac:dyDescent="0.2">
      <c r="B97">
        <v>68</v>
      </c>
      <c r="C97" s="2" t="s">
        <v>20</v>
      </c>
      <c r="D97" t="s">
        <v>17</v>
      </c>
      <c r="E97" t="s">
        <v>34</v>
      </c>
      <c r="F97">
        <v>1</v>
      </c>
      <c r="G97">
        <v>1</v>
      </c>
      <c r="H97" s="3">
        <v>68</v>
      </c>
      <c r="J97" s="3"/>
    </row>
    <row r="98" spans="1:11" ht="17" x14ac:dyDescent="0.2">
      <c r="A98" t="s">
        <v>27</v>
      </c>
      <c r="B98">
        <v>0</v>
      </c>
      <c r="C98" s="2" t="s">
        <v>4</v>
      </c>
      <c r="D98" t="s">
        <v>24</v>
      </c>
      <c r="E98" t="s">
        <v>35</v>
      </c>
      <c r="F98">
        <v>1</v>
      </c>
      <c r="G98">
        <v>1</v>
      </c>
      <c r="H98" s="3">
        <v>0</v>
      </c>
      <c r="J98">
        <v>0</v>
      </c>
    </row>
    <row r="99" spans="1:11" ht="34" x14ac:dyDescent="0.2">
      <c r="B99">
        <v>1</v>
      </c>
      <c r="C99" s="2" t="s">
        <v>18</v>
      </c>
      <c r="D99" t="s">
        <v>24</v>
      </c>
      <c r="E99" t="s">
        <v>35</v>
      </c>
      <c r="F99">
        <v>1</v>
      </c>
      <c r="G99">
        <v>1</v>
      </c>
      <c r="H99" s="3">
        <v>0</v>
      </c>
      <c r="J99">
        <v>1</v>
      </c>
    </row>
    <row r="100" spans="1:11" ht="34" x14ac:dyDescent="0.2">
      <c r="A100" t="s">
        <v>14</v>
      </c>
      <c r="B100">
        <v>11</v>
      </c>
      <c r="C100" s="2" t="s">
        <v>7</v>
      </c>
      <c r="D100" t="s">
        <v>28</v>
      </c>
      <c r="E100" t="s">
        <v>35</v>
      </c>
      <c r="F100">
        <v>1</v>
      </c>
      <c r="G100">
        <v>0.8</v>
      </c>
      <c r="H100" s="3">
        <v>0</v>
      </c>
      <c r="J100">
        <v>8.8000000000000007</v>
      </c>
    </row>
    <row r="101" spans="1:11" x14ac:dyDescent="0.2">
      <c r="I101">
        <f>SUM(H93:H100)</f>
        <v>148</v>
      </c>
      <c r="K101">
        <v>9.8000000000000007</v>
      </c>
    </row>
    <row r="104" spans="1:11" s="4" customFormat="1" x14ac:dyDescent="0.2">
      <c r="A104" s="4" t="s">
        <v>16</v>
      </c>
    </row>
    <row r="105" spans="1:11" ht="17" x14ac:dyDescent="0.2">
      <c r="A105" t="s">
        <v>16</v>
      </c>
      <c r="B105">
        <v>52</v>
      </c>
      <c r="C105" s="1" t="s">
        <v>4</v>
      </c>
      <c r="D105" t="s">
        <v>5</v>
      </c>
      <c r="E105" t="s">
        <v>34</v>
      </c>
      <c r="F105">
        <v>1</v>
      </c>
      <c r="G105">
        <v>1</v>
      </c>
      <c r="H105" s="3">
        <v>52</v>
      </c>
      <c r="J105" s="3"/>
    </row>
    <row r="106" spans="1:11" ht="34" x14ac:dyDescent="0.2">
      <c r="B106">
        <v>11</v>
      </c>
      <c r="C106" s="1" t="s">
        <v>7</v>
      </c>
      <c r="D106" t="s">
        <v>5</v>
      </c>
      <c r="E106" t="s">
        <v>34</v>
      </c>
      <c r="F106">
        <v>1</v>
      </c>
      <c r="G106">
        <v>1</v>
      </c>
      <c r="H106" s="3">
        <v>11</v>
      </c>
      <c r="J106" s="3"/>
    </row>
    <row r="107" spans="1:11" ht="17" x14ac:dyDescent="0.2">
      <c r="A107" t="s">
        <v>16</v>
      </c>
      <c r="B107">
        <v>75</v>
      </c>
      <c r="C107" s="2" t="s">
        <v>4</v>
      </c>
      <c r="D107" t="s">
        <v>17</v>
      </c>
      <c r="E107" t="s">
        <v>34</v>
      </c>
      <c r="F107">
        <v>1</v>
      </c>
      <c r="G107">
        <v>1</v>
      </c>
      <c r="H107" s="3">
        <v>75</v>
      </c>
      <c r="J107" s="3"/>
    </row>
    <row r="108" spans="1:11" ht="34" x14ac:dyDescent="0.2">
      <c r="B108">
        <v>42</v>
      </c>
      <c r="C108" s="2" t="s">
        <v>18</v>
      </c>
      <c r="D108" t="s">
        <v>17</v>
      </c>
      <c r="E108" t="s">
        <v>34</v>
      </c>
      <c r="F108">
        <v>1</v>
      </c>
      <c r="G108">
        <v>1</v>
      </c>
      <c r="H108" s="3">
        <v>42</v>
      </c>
      <c r="J108" s="3"/>
    </row>
    <row r="109" spans="1:11" ht="51" x14ac:dyDescent="0.2">
      <c r="B109">
        <v>55</v>
      </c>
      <c r="C109" s="2" t="s">
        <v>19</v>
      </c>
      <c r="D109" t="s">
        <v>17</v>
      </c>
      <c r="E109" t="s">
        <v>34</v>
      </c>
      <c r="F109">
        <v>1</v>
      </c>
      <c r="G109">
        <v>1</v>
      </c>
      <c r="H109" s="3">
        <v>55</v>
      </c>
      <c r="J109" s="3"/>
    </row>
    <row r="110" spans="1:11" ht="34" x14ac:dyDescent="0.2">
      <c r="B110">
        <v>53</v>
      </c>
      <c r="C110" s="2" t="s">
        <v>20</v>
      </c>
      <c r="D110" t="s">
        <v>17</v>
      </c>
      <c r="E110" t="s">
        <v>34</v>
      </c>
      <c r="F110">
        <v>1</v>
      </c>
      <c r="G110">
        <v>1</v>
      </c>
      <c r="H110" s="3">
        <v>53</v>
      </c>
      <c r="J110" s="3"/>
    </row>
    <row r="111" spans="1:11" ht="17" x14ac:dyDescent="0.2">
      <c r="A111" t="s">
        <v>16</v>
      </c>
      <c r="B111">
        <v>3</v>
      </c>
      <c r="C111" s="2" t="s">
        <v>4</v>
      </c>
      <c r="D111" t="s">
        <v>24</v>
      </c>
      <c r="E111" t="s">
        <v>35</v>
      </c>
      <c r="F111">
        <v>1</v>
      </c>
      <c r="G111">
        <v>1</v>
      </c>
      <c r="H111" s="3">
        <v>0</v>
      </c>
      <c r="J111">
        <v>3</v>
      </c>
    </row>
    <row r="112" spans="1:11" ht="34" x14ac:dyDescent="0.2">
      <c r="B112">
        <v>0</v>
      </c>
      <c r="C112" s="2" t="s">
        <v>18</v>
      </c>
      <c r="D112" t="s">
        <v>24</v>
      </c>
      <c r="E112" t="s">
        <v>35</v>
      </c>
      <c r="F112">
        <v>1</v>
      </c>
      <c r="G112">
        <v>1</v>
      </c>
      <c r="H112" s="3">
        <v>0</v>
      </c>
      <c r="J112">
        <v>0</v>
      </c>
    </row>
    <row r="113" spans="1:11" ht="34" x14ac:dyDescent="0.2">
      <c r="A113" t="s">
        <v>16</v>
      </c>
      <c r="B113">
        <v>8</v>
      </c>
      <c r="C113" s="2" t="s">
        <v>7</v>
      </c>
      <c r="D113" t="s">
        <v>28</v>
      </c>
      <c r="E113" t="s">
        <v>35</v>
      </c>
      <c r="F113">
        <v>1</v>
      </c>
      <c r="G113">
        <v>0.8</v>
      </c>
      <c r="H113" s="3">
        <v>0</v>
      </c>
      <c r="J113">
        <v>6.4</v>
      </c>
    </row>
    <row r="114" spans="1:11" x14ac:dyDescent="0.2">
      <c r="I114">
        <f>SUM(H105:H113)</f>
        <v>288</v>
      </c>
      <c r="K114">
        <v>9.4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22442-BD6B-CC45-8B8F-850D0A5BE44D}">
  <dimension ref="A1:I11"/>
  <sheetViews>
    <sheetView workbookViewId="0">
      <selection activeCell="B11" sqref="B11:C11"/>
    </sheetView>
  </sheetViews>
  <sheetFormatPr baseColWidth="10" defaultRowHeight="16" x14ac:dyDescent="0.2"/>
  <sheetData>
    <row r="1" spans="1:9" x14ac:dyDescent="0.2">
      <c r="B1" t="s">
        <v>34</v>
      </c>
      <c r="C1" t="s">
        <v>35</v>
      </c>
    </row>
    <row r="2" spans="1:9" x14ac:dyDescent="0.2">
      <c r="A2" s="5" t="s">
        <v>25</v>
      </c>
      <c r="B2">
        <v>1680</v>
      </c>
      <c r="C2">
        <v>233.8</v>
      </c>
      <c r="E2">
        <f>B2/(4723/100)</f>
        <v>35.570611899216601</v>
      </c>
      <c r="F2">
        <f>C2/(859.8/100)</f>
        <v>27.192370318678766</v>
      </c>
      <c r="H2">
        <f>ROUND(E2,0)</f>
        <v>36</v>
      </c>
      <c r="I2">
        <f>ROUND(F2,0)</f>
        <v>27</v>
      </c>
    </row>
    <row r="3" spans="1:9" x14ac:dyDescent="0.2">
      <c r="A3" s="5" t="s">
        <v>29</v>
      </c>
      <c r="B3">
        <v>278</v>
      </c>
      <c r="C3">
        <v>84.4</v>
      </c>
      <c r="E3">
        <f t="shared" ref="E3:E10" si="0">B3/(4723/100)</f>
        <v>5.8860893499894136</v>
      </c>
      <c r="F3">
        <f t="shared" ref="F3:F10" si="1">C3/(859.8/100)</f>
        <v>9.8162363340311725</v>
      </c>
      <c r="H3">
        <f t="shared" ref="H3:I10" si="2">ROUND(E3,0)</f>
        <v>6</v>
      </c>
      <c r="I3">
        <f t="shared" si="2"/>
        <v>10</v>
      </c>
    </row>
    <row r="4" spans="1:9" x14ac:dyDescent="0.2">
      <c r="A4" s="5" t="s">
        <v>10</v>
      </c>
      <c r="B4">
        <v>1115</v>
      </c>
      <c r="C4">
        <v>234.6</v>
      </c>
      <c r="E4">
        <f t="shared" si="0"/>
        <v>23.607876349777687</v>
      </c>
      <c r="F4">
        <f t="shared" si="1"/>
        <v>27.285415212840199</v>
      </c>
      <c r="H4">
        <f t="shared" si="2"/>
        <v>24</v>
      </c>
      <c r="I4">
        <f t="shared" si="2"/>
        <v>27</v>
      </c>
    </row>
    <row r="5" spans="1:9" x14ac:dyDescent="0.2">
      <c r="A5" s="5" t="s">
        <v>23</v>
      </c>
      <c r="B5">
        <v>100</v>
      </c>
      <c r="C5">
        <v>13.8</v>
      </c>
      <c r="E5">
        <f t="shared" si="0"/>
        <v>2.1172983273343213</v>
      </c>
      <c r="F5">
        <f t="shared" si="1"/>
        <v>1.6050244242847176</v>
      </c>
      <c r="H5">
        <f t="shared" si="2"/>
        <v>2</v>
      </c>
      <c r="I5">
        <f t="shared" si="2"/>
        <v>2</v>
      </c>
    </row>
    <row r="6" spans="1:9" x14ac:dyDescent="0.2">
      <c r="A6" s="5" t="s">
        <v>15</v>
      </c>
      <c r="B6">
        <v>862</v>
      </c>
      <c r="C6">
        <v>126.60000000000001</v>
      </c>
      <c r="E6">
        <f t="shared" si="0"/>
        <v>18.251111581621853</v>
      </c>
      <c r="F6">
        <f t="shared" si="1"/>
        <v>14.724354501046758</v>
      </c>
      <c r="H6">
        <f t="shared" si="2"/>
        <v>18</v>
      </c>
      <c r="I6">
        <f t="shared" si="2"/>
        <v>15</v>
      </c>
    </row>
    <row r="7" spans="1:9" x14ac:dyDescent="0.2">
      <c r="A7" s="5" t="s">
        <v>22</v>
      </c>
      <c r="B7">
        <v>243</v>
      </c>
      <c r="C7">
        <v>145.60000000000002</v>
      </c>
      <c r="E7">
        <f t="shared" si="0"/>
        <v>5.1450349354224016</v>
      </c>
      <c r="F7">
        <f t="shared" si="1"/>
        <v>16.934170737380789</v>
      </c>
      <c r="H7">
        <f t="shared" si="2"/>
        <v>5</v>
      </c>
      <c r="I7">
        <f t="shared" si="2"/>
        <v>17</v>
      </c>
    </row>
    <row r="8" spans="1:9" x14ac:dyDescent="0.2">
      <c r="A8" s="5" t="s">
        <v>13</v>
      </c>
      <c r="B8">
        <v>9</v>
      </c>
      <c r="C8">
        <v>1.8</v>
      </c>
      <c r="E8">
        <f t="shared" si="0"/>
        <v>0.19055684946008894</v>
      </c>
      <c r="F8">
        <f t="shared" si="1"/>
        <v>0.20935101186322402</v>
      </c>
      <c r="H8">
        <f t="shared" si="2"/>
        <v>0</v>
      </c>
      <c r="I8">
        <f t="shared" si="2"/>
        <v>0</v>
      </c>
    </row>
    <row r="9" spans="1:9" x14ac:dyDescent="0.2">
      <c r="A9" s="5" t="s">
        <v>14</v>
      </c>
      <c r="B9">
        <v>148</v>
      </c>
      <c r="C9">
        <v>9.8000000000000007</v>
      </c>
      <c r="E9">
        <f t="shared" si="0"/>
        <v>3.1336015244547957</v>
      </c>
      <c r="F9">
        <f t="shared" si="1"/>
        <v>1.1397999534775531</v>
      </c>
      <c r="H9">
        <f t="shared" si="2"/>
        <v>3</v>
      </c>
      <c r="I9">
        <f t="shared" si="2"/>
        <v>1</v>
      </c>
    </row>
    <row r="10" spans="1:9" x14ac:dyDescent="0.2">
      <c r="A10" s="5" t="s">
        <v>16</v>
      </c>
      <c r="B10">
        <v>288</v>
      </c>
      <c r="C10">
        <v>9.4</v>
      </c>
      <c r="E10">
        <f t="shared" si="0"/>
        <v>6.0978191827228461</v>
      </c>
      <c r="F10">
        <f t="shared" si="1"/>
        <v>1.0932775063968367</v>
      </c>
      <c r="H10">
        <f t="shared" si="2"/>
        <v>6</v>
      </c>
      <c r="I10">
        <f t="shared" si="2"/>
        <v>1</v>
      </c>
    </row>
    <row r="11" spans="1:9" x14ac:dyDescent="0.2">
      <c r="B11">
        <f>SUM(B2:B10)</f>
        <v>4723</v>
      </c>
      <c r="C11">
        <f>SUM(C2:C10)</f>
        <v>859.8</v>
      </c>
      <c r="F11">
        <f>C11/(859.8/100)</f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6F4FE-BB44-D14E-B08F-4157433C4638}">
  <dimension ref="A1:C11"/>
  <sheetViews>
    <sheetView tabSelected="1" workbookViewId="0">
      <selection activeCell="C2" activeCellId="1" sqref="A2:A10 C2:C10"/>
    </sheetView>
  </sheetViews>
  <sheetFormatPr baseColWidth="10" defaultRowHeight="16" x14ac:dyDescent="0.2"/>
  <sheetData>
    <row r="1" spans="1:3" x14ac:dyDescent="0.2">
      <c r="B1" t="s">
        <v>34</v>
      </c>
      <c r="C1" t="s">
        <v>35</v>
      </c>
    </row>
    <row r="2" spans="1:3" x14ac:dyDescent="0.2">
      <c r="A2" s="5" t="s">
        <v>25</v>
      </c>
      <c r="B2" s="6">
        <v>36</v>
      </c>
      <c r="C2" s="6">
        <v>27</v>
      </c>
    </row>
    <row r="3" spans="1:3" x14ac:dyDescent="0.2">
      <c r="A3" s="5" t="s">
        <v>29</v>
      </c>
      <c r="B3" s="6">
        <v>6</v>
      </c>
      <c r="C3" s="6">
        <v>10</v>
      </c>
    </row>
    <row r="4" spans="1:3" x14ac:dyDescent="0.2">
      <c r="A4" s="5" t="s">
        <v>10</v>
      </c>
      <c r="B4" s="6">
        <v>24</v>
      </c>
      <c r="C4" s="6">
        <v>27</v>
      </c>
    </row>
    <row r="5" spans="1:3" x14ac:dyDescent="0.2">
      <c r="A5" s="5" t="s">
        <v>23</v>
      </c>
      <c r="B5" s="6">
        <v>2</v>
      </c>
      <c r="C5" s="6">
        <v>2</v>
      </c>
    </row>
    <row r="6" spans="1:3" x14ac:dyDescent="0.2">
      <c r="A6" s="5" t="s">
        <v>15</v>
      </c>
      <c r="B6" s="6">
        <v>18</v>
      </c>
      <c r="C6" s="6">
        <v>15</v>
      </c>
    </row>
    <row r="7" spans="1:3" x14ac:dyDescent="0.2">
      <c r="A7" s="5" t="s">
        <v>22</v>
      </c>
      <c r="B7" s="6">
        <v>5</v>
      </c>
      <c r="C7" s="6">
        <v>17</v>
      </c>
    </row>
    <row r="8" spans="1:3" x14ac:dyDescent="0.2">
      <c r="A8" s="5" t="s">
        <v>13</v>
      </c>
      <c r="B8" s="6">
        <v>0</v>
      </c>
      <c r="C8" s="6">
        <v>0</v>
      </c>
    </row>
    <row r="9" spans="1:3" x14ac:dyDescent="0.2">
      <c r="A9" s="5" t="s">
        <v>14</v>
      </c>
      <c r="B9" s="6">
        <v>3</v>
      </c>
      <c r="C9" s="6">
        <v>1</v>
      </c>
    </row>
    <row r="10" spans="1:3" x14ac:dyDescent="0.2">
      <c r="A10" s="5" t="s">
        <v>16</v>
      </c>
      <c r="B10" s="6">
        <v>6</v>
      </c>
      <c r="C10" s="6">
        <v>1</v>
      </c>
    </row>
    <row r="11" spans="1:3" x14ac:dyDescent="0.2">
      <c r="B11">
        <v>4723</v>
      </c>
      <c r="C11">
        <v>859.8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by origin</vt:lpstr>
      <vt:lpstr>by percentage</vt:lpstr>
      <vt:lpstr>charts percentage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Zerzeropulos</dc:creator>
  <cp:lastModifiedBy>K. Zerzeropulos</cp:lastModifiedBy>
  <dcterms:created xsi:type="dcterms:W3CDTF">2022-04-28T13:09:48Z</dcterms:created>
  <dcterms:modified xsi:type="dcterms:W3CDTF">2022-05-07T09:51:19Z</dcterms:modified>
</cp:coreProperties>
</file>