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rzeropulos/Desktop/Diss/RomanEconomy/Material/Amphorae/"/>
    </mc:Choice>
  </mc:AlternateContent>
  <xr:revisionPtr revIDLastSave="0" documentId="13_ncr:1_{8B730CD1-9C44-134B-BDDC-98076F9A76B0}" xr6:coauthVersionLast="47" xr6:coauthVersionMax="47" xr10:uidLastSave="{00000000-0000-0000-0000-000000000000}"/>
  <bookViews>
    <workbookView xWindow="36160" yWindow="1780" windowWidth="27160" windowHeight="16440" activeTab="3" xr2:uid="{541D8475-2BC4-494A-9FC5-D4C758306CB6}"/>
  </bookViews>
  <sheets>
    <sheet name="by publication" sheetId="1" r:id="rId1"/>
    <sheet name="by origin" sheetId="2" r:id="rId2"/>
    <sheet name="Sheet2" sheetId="3" r:id="rId3"/>
    <sheet name="char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" i="3" l="1"/>
  <c r="C22" i="3"/>
  <c r="C23" i="3"/>
  <c r="C24" i="3"/>
  <c r="C20" i="3"/>
  <c r="B21" i="3"/>
  <c r="B22" i="3"/>
  <c r="B23" i="3"/>
  <c r="B24" i="3"/>
  <c r="B20" i="3"/>
  <c r="C14" i="3"/>
  <c r="C15" i="3"/>
  <c r="C16" i="3"/>
  <c r="C17" i="3"/>
  <c r="C13" i="3"/>
  <c r="B14" i="3"/>
  <c r="B15" i="3"/>
  <c r="B16" i="3"/>
  <c r="B17" i="3"/>
  <c r="B13" i="3"/>
  <c r="P42" i="2"/>
  <c r="N42" i="2"/>
  <c r="K42" i="2"/>
  <c r="C8" i="3"/>
  <c r="B8" i="3"/>
  <c r="P39" i="2"/>
  <c r="N39" i="2"/>
  <c r="K39" i="2"/>
  <c r="N31" i="2"/>
  <c r="N23" i="2"/>
  <c r="K23" i="2"/>
  <c r="P15" i="2"/>
  <c r="N15" i="2"/>
  <c r="K15" i="2"/>
  <c r="N7" i="2"/>
  <c r="K17" i="1"/>
  <c r="K10" i="1"/>
  <c r="M34" i="1"/>
  <c r="M35" i="1"/>
  <c r="M36" i="1"/>
  <c r="M37" i="1"/>
  <c r="M33" i="1"/>
  <c r="M27" i="1"/>
  <c r="M28" i="1"/>
  <c r="M29" i="1"/>
  <c r="M30" i="1"/>
  <c r="M26" i="1"/>
  <c r="M20" i="1"/>
  <c r="M21" i="1"/>
  <c r="M22" i="1"/>
  <c r="M23" i="1"/>
  <c r="M19" i="1"/>
  <c r="L13" i="1"/>
  <c r="L14" i="1"/>
  <c r="L15" i="1"/>
  <c r="L16" i="1"/>
  <c r="L12" i="1"/>
  <c r="J13" i="1"/>
  <c r="J14" i="1"/>
  <c r="J15" i="1"/>
  <c r="J16" i="1"/>
  <c r="J12" i="1"/>
  <c r="I6" i="1"/>
  <c r="I7" i="1"/>
  <c r="I8" i="1"/>
  <c r="I9" i="1"/>
  <c r="I5" i="1"/>
</calcChain>
</file>

<file path=xl/sharedStrings.xml><?xml version="1.0" encoding="utf-8"?>
<sst xmlns="http://schemas.openxmlformats.org/spreadsheetml/2006/main" count="197" uniqueCount="26">
  <si>
    <t>Saint Romain en Gal Amphores</t>
  </si>
  <si>
    <t>Italian</t>
  </si>
  <si>
    <t>Hispanic</t>
  </si>
  <si>
    <t>Oriental</t>
  </si>
  <si>
    <t>Gallic</t>
  </si>
  <si>
    <t>unknown</t>
  </si>
  <si>
    <t>SRG1</t>
  </si>
  <si>
    <t>30/20 BCE</t>
  </si>
  <si>
    <t>SRG2</t>
  </si>
  <si>
    <t>15 BCE - 5 CE</t>
  </si>
  <si>
    <t>SRG3</t>
  </si>
  <si>
    <t>15/20 CE</t>
  </si>
  <si>
    <t>SRG4</t>
  </si>
  <si>
    <t>40/50 CE</t>
  </si>
  <si>
    <t>SRG5</t>
  </si>
  <si>
    <t>50 CE</t>
  </si>
  <si>
    <t>Percentage</t>
  </si>
  <si>
    <t>Sherds (by percentage)</t>
  </si>
  <si>
    <t>Dating</t>
  </si>
  <si>
    <t>Dating slice</t>
  </si>
  <si>
    <t>slice number</t>
  </si>
  <si>
    <t>dating percentage</t>
  </si>
  <si>
    <t>A</t>
  </si>
  <si>
    <t>AB</t>
  </si>
  <si>
    <t>B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</si>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</sst>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double">
        <color theme="5" tint="-0.499984740745262"/>
      </top>
      <bottom style="double">
        <color theme="5" tint="-0.499984740745262"/>
      </bottom>
      <diagonal/>
    </border>
    <border>
      <left style="thin">
        <color auto="1"/>
      </left>
      <right/>
      <top style="double">
        <color theme="5" tint="-0.499984740745262"/>
      </top>
      <bottom style="double">
        <color theme="5" tint="-0.499984740745262"/>
      </bottom>
      <diagonal/>
    </border>
    <border>
      <left style="double">
        <color theme="5" tint="-0.499984740745262"/>
      </left>
      <right style="double">
        <color theme="5" tint="-0.499984740745262"/>
      </right>
      <top/>
      <bottom/>
      <diagonal/>
    </border>
    <border>
      <left style="double">
        <color theme="5" tint="-0.499984740745262"/>
      </left>
      <right style="double">
        <color theme="5" tint="-0.499984740745262"/>
      </right>
      <top style="double">
        <color theme="5" tint="-0.499984740745262"/>
      </top>
      <bottom style="double">
        <color theme="5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NumberFormat="1" applyFill="1" applyAlignment="1">
      <alignment wrapText="1"/>
    </xf>
    <xf numFmtId="9" fontId="0" fillId="0" borderId="0" xfId="0" applyNumberForma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5" xfId="0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chemeClr val="tx1"/>
                </a:solidFill>
                <a:latin typeface="Arial" panose="020B0604020202020204" pitchFamily="34" charset="0"/>
              </a:rPr>
              <a:t>Saint Romain en Gal Amphorae per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'by publication'!$B$45:$C$45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'by publication'!$B$46:$C$46</c:f>
              <c:numCache>
                <c:formatCode>General</c:formatCode>
                <c:ptCount val="2"/>
                <c:pt idx="0">
                  <c:v>150</c:v>
                </c:pt>
                <c:pt idx="1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F-CD44-9B18-30ABF1B603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38355999"/>
        <c:axId val="388847151"/>
      </c:barChart>
      <c:catAx>
        <c:axId val="103835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88847151"/>
        <c:crosses val="autoZero"/>
        <c:auto val="1"/>
        <c:lblAlgn val="ctr"/>
        <c:lblOffset val="100"/>
        <c:noMultiLvlLbl val="0"/>
      </c:catAx>
      <c:valAx>
        <c:axId val="3888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3835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Saint Romain en Gal Amphores A - 50 BCE</a:t>
            </a:r>
            <a:r>
              <a:rPr lang="en-GB" baseline="0"/>
              <a:t> - 0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01-1A41-96F9-CB7A25CB39C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E01-1A41-96F9-CB7A25CB39C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E01-1A41-96F9-CB7A25CB39C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47-DD49-AB40-EDB74E4A803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47-DD49-AB40-EDB74E4A803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E01-1A41-96F9-CB7A25CB39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7-DD49-AB40-EDB74E4A803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47-DD49-AB40-EDB74E4A803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47-DD49-AB40-EDB74E4A803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E01-1A41-96F9-CB7A25CB39CB}"/>
              </c:ext>
            </c:extLst>
          </c:dPt>
          <c:dLbls>
            <c:dLbl>
              <c:idx val="0"/>
              <c:layout>
                <c:manualLayout>
                  <c:x val="-6.5911723721102031E-2"/>
                  <c:y val="0.1689307114290853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01-1A41-96F9-CB7A25CB39CB}"/>
                </c:ext>
              </c:extLst>
            </c:dLbl>
            <c:dLbl>
              <c:idx val="1"/>
              <c:layout>
                <c:manualLayout>
                  <c:x val="-0.1579312660544297"/>
                  <c:y val="-6.819700261544642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01-1A41-96F9-CB7A25CB39CB}"/>
                </c:ext>
              </c:extLst>
            </c:dLbl>
            <c:dLbl>
              <c:idx val="2"/>
              <c:layout>
                <c:manualLayout>
                  <c:x val="5.4270436344710564E-2"/>
                  <c:y val="-0.1664544787789049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01-1A41-96F9-CB7A25CB39CB}"/>
                </c:ext>
              </c:extLst>
            </c:dLbl>
            <c:dLbl>
              <c:idx val="3"/>
              <c:layout>
                <c:manualLayout>
                  <c:x val="0.13599298222050607"/>
                  <c:y val="-6.596432475817506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47-DD49-AB40-EDB74E4A8031}"/>
                </c:ext>
              </c:extLst>
            </c:dLbl>
            <c:dLbl>
              <c:idx val="4"/>
              <c:layout>
                <c:manualLayout>
                  <c:x val="0.10019533938854658"/>
                  <c:y val="0.16151391445137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47-DD49-AB40-EDB74E4A8031}"/>
                </c:ext>
              </c:extLst>
            </c:dLbl>
            <c:dLbl>
              <c:idx val="5"/>
              <c:layout>
                <c:manualLayout>
                  <c:x val="-5.9817500747093282E-3"/>
                  <c:y val="-7.7109679471884193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01-1A41-96F9-CB7A25CB39CB}"/>
                </c:ext>
              </c:extLst>
            </c:dLbl>
            <c:dLbl>
              <c:idx val="6"/>
              <c:layout>
                <c:manualLayout>
                  <c:x val="-1.1319679479606414E-3"/>
                  <c:y val="-1.70985445001193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47-DD49-AB40-EDB74E4A803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47-DD49-AB40-EDB74E4A803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47-DD49-AB40-EDB74E4A803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E01-1A41-96F9-CB7A25CB3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charts!$A$1:$A$5</c:f>
              <c:strCache>
                <c:ptCount val="5"/>
                <c:pt idx="0">
                  <c:v>Italian</c:v>
                </c:pt>
                <c:pt idx="1">
                  <c:v>Spanish</c:v>
                </c:pt>
                <c:pt idx="2">
                  <c:v>Gallic</c:v>
                </c:pt>
                <c:pt idx="3">
                  <c:v>Oriental</c:v>
                </c:pt>
                <c:pt idx="4">
                  <c:v>unknown</c:v>
                </c:pt>
              </c:strCache>
            </c:strRef>
          </c:cat>
          <c:val>
            <c:numRef>
              <c:f>charts!$B$1:$B$5</c:f>
              <c:numCache>
                <c:formatCode>General\%</c:formatCode>
                <c:ptCount val="5"/>
                <c:pt idx="0">
                  <c:v>11</c:v>
                </c:pt>
                <c:pt idx="1">
                  <c:v>38</c:v>
                </c:pt>
                <c:pt idx="2">
                  <c:v>11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DD49-AB40-EDB74E4A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Saint Romain en Gal Amphores B - 1-50 CE</a:t>
            </a:r>
            <a:endParaRPr lang="en-D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01-1A41-96F9-CB7A25CB39C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E01-1A41-96F9-CB7A25CB39C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E01-1A41-96F9-CB7A25CB39C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47-DD49-AB40-EDB74E4A803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47-DD49-AB40-EDB74E4A803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E01-1A41-96F9-CB7A25CB39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7-DD49-AB40-EDB74E4A803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47-DD49-AB40-EDB74E4A803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47-DD49-AB40-EDB74E4A803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E01-1A41-96F9-CB7A25CB39CB}"/>
              </c:ext>
            </c:extLst>
          </c:dPt>
          <c:dLbls>
            <c:dLbl>
              <c:idx val="0"/>
              <c:layout>
                <c:manualLayout>
                  <c:x val="-9.6362134420697493E-2"/>
                  <c:y val="0.158398168705269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01-1A41-96F9-CB7A25CB39CB}"/>
                </c:ext>
              </c:extLst>
            </c:dLbl>
            <c:dLbl>
              <c:idx val="1"/>
              <c:layout>
                <c:manualLayout>
                  <c:x val="-0.13037928852643418"/>
                  <c:y val="-0.1699209840451204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01-1A41-96F9-CB7A25CB39CB}"/>
                </c:ext>
              </c:extLst>
            </c:dLbl>
            <c:dLbl>
              <c:idx val="2"/>
              <c:layout>
                <c:manualLayout>
                  <c:x val="0.11507135826771654"/>
                  <c:y val="-0.1208957899527007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01-1A41-96F9-CB7A25CB39CB}"/>
                </c:ext>
              </c:extLst>
            </c:dLbl>
            <c:dLbl>
              <c:idx val="3"/>
              <c:layout>
                <c:manualLayout>
                  <c:x val="0.1231996976940382"/>
                  <c:y val="9.181405739343878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pPr>
                    <a:fld id="{2C78FAB9-F88B-E948-A81B-FD33402229CB}" type="CATEGORYNAME">
                      <a:rPr lang="en-US">
                        <a:solidFill>
                          <a:schemeClr val="bg1"/>
                        </a:solidFill>
                      </a:rPr>
                      <a:pPr>
                        <a:defRPr sz="1100">
                          <a:solidFill>
                            <a:schemeClr val="tx1"/>
                          </a:solidFill>
                          <a:latin typeface="Arial" panose="020B0604020202020204" pitchFamily="34" charset="0"/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01078C15-F166-5049-A29D-BF782B024377}" type="VALUE">
                      <a:rPr lang="en-US" baseline="0">
                        <a:solidFill>
                          <a:schemeClr val="bg1"/>
                        </a:solidFill>
                      </a:rPr>
                      <a:pPr>
                        <a:defRPr sz="1100">
                          <a:solidFill>
                            <a:schemeClr val="tx1"/>
                          </a:solidFill>
                          <a:latin typeface="Arial" panose="020B0604020202020204" pitchFamily="34" charset="0"/>
                        </a:defRPr>
                      </a:pPr>
                      <a:t>[VALUE]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847-DD49-AB40-EDB74E4A8031}"/>
                </c:ext>
              </c:extLst>
            </c:dLbl>
            <c:dLbl>
              <c:idx val="4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47-DD49-AB40-EDB74E4A8031}"/>
                </c:ext>
              </c:extLst>
            </c:dLbl>
            <c:dLbl>
              <c:idx val="5"/>
              <c:layout>
                <c:manualLayout>
                  <c:x val="-5.9817500747093282E-3"/>
                  <c:y val="-7.7109679471884193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01-1A41-96F9-CB7A25CB39CB}"/>
                </c:ext>
              </c:extLst>
            </c:dLbl>
            <c:dLbl>
              <c:idx val="6"/>
              <c:layout>
                <c:manualLayout>
                  <c:x val="-1.1319679479606414E-3"/>
                  <c:y val="-1.70985445001193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47-DD49-AB40-EDB74E4A803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47-DD49-AB40-EDB74E4A803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47-DD49-AB40-EDB74E4A803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E01-1A41-96F9-CB7A25CB3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charts!$A$1:$A$5</c:f>
              <c:strCache>
                <c:ptCount val="5"/>
                <c:pt idx="0">
                  <c:v>Italian</c:v>
                </c:pt>
                <c:pt idx="1">
                  <c:v>Spanish</c:v>
                </c:pt>
                <c:pt idx="2">
                  <c:v>Gallic</c:v>
                </c:pt>
                <c:pt idx="3">
                  <c:v>Oriental</c:v>
                </c:pt>
                <c:pt idx="4">
                  <c:v>unknown</c:v>
                </c:pt>
              </c:strCache>
            </c:strRef>
          </c:cat>
          <c:val>
            <c:numRef>
              <c:f>charts!$C$1:$C$5</c:f>
              <c:numCache>
                <c:formatCode>General\%</c:formatCode>
                <c:ptCount val="5"/>
                <c:pt idx="0">
                  <c:v>18</c:v>
                </c:pt>
                <c:pt idx="1">
                  <c:v>38</c:v>
                </c:pt>
                <c:pt idx="2">
                  <c:v>19</c:v>
                </c:pt>
                <c:pt idx="3">
                  <c:v>14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DD49-AB40-EDB74E4A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41</xdr:row>
      <xdr:rowOff>171450</xdr:rowOff>
    </xdr:from>
    <xdr:to>
      <xdr:col>9</xdr:col>
      <xdr:colOff>400050</xdr:colOff>
      <xdr:row>55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8F4B6F-6A4C-5798-AC99-0F74E2CA6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7</xdr:row>
      <xdr:rowOff>31750</xdr:rowOff>
    </xdr:from>
    <xdr:to>
      <xdr:col>7</xdr:col>
      <xdr:colOff>215900</xdr:colOff>
      <xdr:row>24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0D2C75-4B27-AFA9-7D5C-7E1F4FF26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584200</xdr:colOff>
      <xdr:row>7</xdr:row>
      <xdr:rowOff>44450</xdr:rowOff>
    </xdr:from>
    <xdr:to>
      <xdr:col>14</xdr:col>
      <xdr:colOff>495300</xdr:colOff>
      <xdr:row>25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4A5E7F-19F8-91E3-90E6-53C65FB9E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C76D-9E96-4D49-8670-2668BC967607}">
  <dimension ref="A1:P46"/>
  <sheetViews>
    <sheetView topLeftCell="A12" workbookViewId="0">
      <selection activeCell="A37" activeCellId="4" sqref="A9:XFD9 A16:XFD16 A23:XFD23 A30:XFD30 A37:XFD37"/>
    </sheetView>
  </sheetViews>
  <sheetFormatPr baseColWidth="10" defaultRowHeight="16" x14ac:dyDescent="0.2"/>
  <cols>
    <col min="1" max="3" width="10.83203125" style="3"/>
    <col min="4" max="4" width="10.83203125" style="4"/>
    <col min="5" max="8" width="10.83203125" style="3"/>
    <col min="9" max="9" width="10.83203125" style="10"/>
    <col min="10" max="11" width="10.83203125" style="3"/>
    <col min="12" max="12" width="10.83203125" style="10"/>
    <col min="13" max="15" width="10.83203125" style="3"/>
    <col min="16" max="16" width="10.83203125" style="15"/>
    <col min="17" max="16384" width="10.83203125" style="3"/>
  </cols>
  <sheetData>
    <row r="1" spans="1:16" ht="68" x14ac:dyDescent="0.2">
      <c r="A1" s="3" t="s">
        <v>0</v>
      </c>
    </row>
    <row r="2" spans="1:16" ht="17" x14ac:dyDescent="0.2">
      <c r="I2" s="10" t="s">
        <v>22</v>
      </c>
      <c r="L2" s="10" t="s">
        <v>24</v>
      </c>
    </row>
    <row r="3" spans="1:16" ht="51" x14ac:dyDescent="0.2">
      <c r="C3" s="3" t="s">
        <v>16</v>
      </c>
      <c r="D3" s="4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10" t="s">
        <v>22</v>
      </c>
      <c r="J3" s="3" t="s">
        <v>23</v>
      </c>
      <c r="L3" s="10" t="s">
        <v>23</v>
      </c>
      <c r="M3" s="3" t="s">
        <v>24</v>
      </c>
    </row>
    <row r="4" spans="1:16" s="5" customFormat="1" ht="17" x14ac:dyDescent="0.2">
      <c r="A4" s="5" t="s">
        <v>6</v>
      </c>
      <c r="D4" s="6"/>
      <c r="I4" s="11"/>
      <c r="L4" s="11"/>
      <c r="P4" s="16"/>
    </row>
    <row r="5" spans="1:16" ht="17" x14ac:dyDescent="0.2">
      <c r="B5" s="3" t="s">
        <v>1</v>
      </c>
      <c r="C5" s="7">
        <v>0.52</v>
      </c>
      <c r="D5" s="4">
        <v>52</v>
      </c>
      <c r="E5" s="3" t="s">
        <v>7</v>
      </c>
      <c r="F5" s="3" t="s">
        <v>22</v>
      </c>
      <c r="G5" s="3">
        <v>1</v>
      </c>
      <c r="H5" s="3">
        <v>1</v>
      </c>
      <c r="I5" s="10">
        <f>D5</f>
        <v>52</v>
      </c>
      <c r="J5" s="3">
        <v>0</v>
      </c>
      <c r="L5" s="10">
        <v>0</v>
      </c>
      <c r="M5" s="3">
        <v>0</v>
      </c>
    </row>
    <row r="6" spans="1:16" ht="17" x14ac:dyDescent="0.2">
      <c r="B6" s="3" t="s">
        <v>2</v>
      </c>
      <c r="C6" s="7">
        <v>0.18</v>
      </c>
      <c r="D6" s="4">
        <v>18</v>
      </c>
      <c r="E6" s="3" t="s">
        <v>7</v>
      </c>
      <c r="F6" s="3" t="s">
        <v>22</v>
      </c>
      <c r="G6" s="3">
        <v>1</v>
      </c>
      <c r="H6" s="3">
        <v>1</v>
      </c>
      <c r="I6" s="10">
        <f t="shared" ref="I6:I9" si="0">D6</f>
        <v>18</v>
      </c>
      <c r="J6" s="3">
        <v>0</v>
      </c>
      <c r="L6" s="10">
        <v>0</v>
      </c>
      <c r="M6" s="3">
        <v>0</v>
      </c>
    </row>
    <row r="7" spans="1:16" ht="17" x14ac:dyDescent="0.2">
      <c r="B7" s="3" t="s">
        <v>3</v>
      </c>
      <c r="C7" s="7">
        <v>0.15</v>
      </c>
      <c r="D7" s="4">
        <v>15</v>
      </c>
      <c r="E7" s="3" t="s">
        <v>7</v>
      </c>
      <c r="F7" s="3" t="s">
        <v>22</v>
      </c>
      <c r="G7" s="3">
        <v>1</v>
      </c>
      <c r="H7" s="3">
        <v>1</v>
      </c>
      <c r="I7" s="10">
        <f t="shared" si="0"/>
        <v>15</v>
      </c>
      <c r="J7" s="3">
        <v>0</v>
      </c>
      <c r="L7" s="10">
        <v>0</v>
      </c>
      <c r="M7" s="3">
        <v>0</v>
      </c>
    </row>
    <row r="8" spans="1:16" ht="17" x14ac:dyDescent="0.2">
      <c r="B8" s="3" t="s">
        <v>4</v>
      </c>
      <c r="C8" s="7">
        <v>0.02</v>
      </c>
      <c r="D8" s="4">
        <v>2</v>
      </c>
      <c r="E8" s="3" t="s">
        <v>7</v>
      </c>
      <c r="F8" s="3" t="s">
        <v>22</v>
      </c>
      <c r="G8" s="3">
        <v>1</v>
      </c>
      <c r="H8" s="3">
        <v>1</v>
      </c>
      <c r="I8" s="10">
        <f t="shared" si="0"/>
        <v>2</v>
      </c>
      <c r="J8" s="3">
        <v>0</v>
      </c>
      <c r="L8" s="10">
        <v>0</v>
      </c>
      <c r="M8" s="3">
        <v>0</v>
      </c>
    </row>
    <row r="9" spans="1:16" ht="17" x14ac:dyDescent="0.2">
      <c r="B9" s="3" t="s">
        <v>5</v>
      </c>
      <c r="C9" s="7">
        <v>0.13</v>
      </c>
      <c r="D9" s="4">
        <v>13</v>
      </c>
      <c r="E9" s="3" t="s">
        <v>7</v>
      </c>
      <c r="F9" s="3" t="s">
        <v>22</v>
      </c>
      <c r="G9" s="3">
        <v>1</v>
      </c>
      <c r="H9" s="3">
        <v>1</v>
      </c>
      <c r="I9" s="10">
        <f t="shared" si="0"/>
        <v>13</v>
      </c>
      <c r="J9" s="3">
        <v>0</v>
      </c>
      <c r="L9" s="10">
        <v>0</v>
      </c>
      <c r="M9" s="3">
        <v>0</v>
      </c>
    </row>
    <row r="10" spans="1:16" x14ac:dyDescent="0.2">
      <c r="K10" s="3">
        <f>SUM(I5:J9)</f>
        <v>100</v>
      </c>
      <c r="N10" s="3">
        <v>0</v>
      </c>
      <c r="P10" s="15">
        <v>100</v>
      </c>
    </row>
    <row r="11" spans="1:16" s="5" customFormat="1" ht="17" x14ac:dyDescent="0.2">
      <c r="A11" s="5" t="s">
        <v>8</v>
      </c>
      <c r="D11" s="6"/>
      <c r="I11" s="11"/>
      <c r="L11" s="11"/>
      <c r="P11" s="16"/>
    </row>
    <row r="12" spans="1:16" ht="34" x14ac:dyDescent="0.2">
      <c r="B12" s="3" t="s">
        <v>1</v>
      </c>
      <c r="C12" s="7">
        <v>0.21</v>
      </c>
      <c r="D12" s="4">
        <v>21</v>
      </c>
      <c r="E12" s="3" t="s">
        <v>9</v>
      </c>
      <c r="F12" s="3" t="s">
        <v>23</v>
      </c>
      <c r="G12" s="3">
        <v>2</v>
      </c>
      <c r="H12" s="3">
        <v>1</v>
      </c>
      <c r="I12" s="10">
        <v>0</v>
      </c>
      <c r="J12" s="3">
        <f>D12/2</f>
        <v>10.5</v>
      </c>
      <c r="L12" s="10">
        <f>D12/2</f>
        <v>10.5</v>
      </c>
      <c r="M12" s="3">
        <v>0</v>
      </c>
    </row>
    <row r="13" spans="1:16" ht="34" x14ac:dyDescent="0.2">
      <c r="B13" s="3" t="s">
        <v>2</v>
      </c>
      <c r="C13" s="7">
        <v>0.39</v>
      </c>
      <c r="D13" s="4">
        <v>39</v>
      </c>
      <c r="E13" s="3" t="s">
        <v>9</v>
      </c>
      <c r="F13" s="3" t="s">
        <v>23</v>
      </c>
      <c r="G13" s="3">
        <v>2</v>
      </c>
      <c r="H13" s="3">
        <v>1</v>
      </c>
      <c r="I13" s="10">
        <v>0</v>
      </c>
      <c r="J13" s="3">
        <f t="shared" ref="J13:J16" si="1">D13/2</f>
        <v>19.5</v>
      </c>
      <c r="L13" s="10">
        <f t="shared" ref="L13:L16" si="2">D13/2</f>
        <v>19.5</v>
      </c>
      <c r="M13" s="3">
        <v>0</v>
      </c>
    </row>
    <row r="14" spans="1:16" ht="34" x14ac:dyDescent="0.2">
      <c r="B14" s="3" t="s">
        <v>3</v>
      </c>
      <c r="C14" s="7">
        <v>0.1</v>
      </c>
      <c r="D14" s="4">
        <v>10</v>
      </c>
      <c r="E14" s="3" t="s">
        <v>9</v>
      </c>
      <c r="F14" s="3" t="s">
        <v>23</v>
      </c>
      <c r="G14" s="3">
        <v>2</v>
      </c>
      <c r="H14" s="3">
        <v>1</v>
      </c>
      <c r="I14" s="10">
        <v>0</v>
      </c>
      <c r="J14" s="3">
        <f t="shared" si="1"/>
        <v>5</v>
      </c>
      <c r="L14" s="10">
        <f t="shared" si="2"/>
        <v>5</v>
      </c>
      <c r="M14" s="3">
        <v>0</v>
      </c>
    </row>
    <row r="15" spans="1:16" ht="34" x14ac:dyDescent="0.2">
      <c r="B15" s="3" t="s">
        <v>4</v>
      </c>
      <c r="C15" s="7">
        <v>0.17</v>
      </c>
      <c r="D15" s="4">
        <v>17</v>
      </c>
      <c r="E15" s="3" t="s">
        <v>9</v>
      </c>
      <c r="F15" s="3" t="s">
        <v>23</v>
      </c>
      <c r="G15" s="3">
        <v>2</v>
      </c>
      <c r="H15" s="3">
        <v>1</v>
      </c>
      <c r="I15" s="10">
        <v>0</v>
      </c>
      <c r="J15" s="3">
        <f t="shared" si="1"/>
        <v>8.5</v>
      </c>
      <c r="L15" s="10">
        <f t="shared" si="2"/>
        <v>8.5</v>
      </c>
      <c r="M15" s="3">
        <v>0</v>
      </c>
    </row>
    <row r="16" spans="1:16" ht="34" x14ac:dyDescent="0.2">
      <c r="B16" s="3" t="s">
        <v>5</v>
      </c>
      <c r="C16" s="7">
        <v>0.13</v>
      </c>
      <c r="D16" s="4">
        <v>13</v>
      </c>
      <c r="E16" s="3" t="s">
        <v>9</v>
      </c>
      <c r="F16" s="3" t="s">
        <v>23</v>
      </c>
      <c r="G16" s="3">
        <v>2</v>
      </c>
      <c r="H16" s="3">
        <v>1</v>
      </c>
      <c r="I16" s="10">
        <v>0</v>
      </c>
      <c r="J16" s="3">
        <f t="shared" si="1"/>
        <v>6.5</v>
      </c>
      <c r="L16" s="10">
        <f t="shared" si="2"/>
        <v>6.5</v>
      </c>
      <c r="M16" s="3">
        <v>0</v>
      </c>
    </row>
    <row r="17" spans="1:16" x14ac:dyDescent="0.2">
      <c r="K17" s="3">
        <f>SUM(I12:J16)</f>
        <v>50</v>
      </c>
      <c r="N17" s="3">
        <v>50</v>
      </c>
      <c r="P17" s="15">
        <v>100</v>
      </c>
    </row>
    <row r="18" spans="1:16" s="5" customFormat="1" ht="17" x14ac:dyDescent="0.2">
      <c r="A18" s="8" t="s">
        <v>10</v>
      </c>
      <c r="B18" s="8"/>
      <c r="D18" s="6"/>
      <c r="I18" s="11"/>
      <c r="L18" s="11"/>
      <c r="P18" s="16"/>
    </row>
    <row r="19" spans="1:16" ht="17" x14ac:dyDescent="0.2">
      <c r="A19" s="9"/>
      <c r="B19" s="9" t="s">
        <v>1</v>
      </c>
      <c r="C19" s="7">
        <v>0.28000000000000003</v>
      </c>
      <c r="D19" s="4">
        <v>28</v>
      </c>
      <c r="E19" s="3" t="s">
        <v>11</v>
      </c>
      <c r="F19" s="3" t="s">
        <v>24</v>
      </c>
      <c r="G19" s="3">
        <v>1</v>
      </c>
      <c r="H19" s="3">
        <v>1</v>
      </c>
      <c r="I19" s="10">
        <v>0</v>
      </c>
      <c r="J19" s="3">
        <v>0</v>
      </c>
      <c r="L19" s="10">
        <v>0</v>
      </c>
      <c r="M19" s="3">
        <f>D19</f>
        <v>28</v>
      </c>
    </row>
    <row r="20" spans="1:16" ht="17" x14ac:dyDescent="0.2">
      <c r="A20" s="9"/>
      <c r="B20" s="9" t="s">
        <v>2</v>
      </c>
      <c r="C20" s="7">
        <v>0.4</v>
      </c>
      <c r="D20" s="4">
        <v>40</v>
      </c>
      <c r="E20" s="3" t="s">
        <v>11</v>
      </c>
      <c r="F20" s="3" t="s">
        <v>24</v>
      </c>
      <c r="G20" s="3">
        <v>1</v>
      </c>
      <c r="H20" s="3">
        <v>1</v>
      </c>
      <c r="I20" s="10">
        <v>0</v>
      </c>
      <c r="J20" s="3">
        <v>0</v>
      </c>
      <c r="L20" s="10">
        <v>0</v>
      </c>
      <c r="M20" s="3">
        <f t="shared" ref="M20:M23" si="3">D20</f>
        <v>40</v>
      </c>
    </row>
    <row r="21" spans="1:16" ht="17" x14ac:dyDescent="0.2">
      <c r="A21" s="9"/>
      <c r="B21" s="9" t="s">
        <v>3</v>
      </c>
      <c r="C21" s="7">
        <v>0.13</v>
      </c>
      <c r="D21" s="4">
        <v>13</v>
      </c>
      <c r="E21" s="3" t="s">
        <v>11</v>
      </c>
      <c r="F21" s="3" t="s">
        <v>24</v>
      </c>
      <c r="G21" s="3">
        <v>1</v>
      </c>
      <c r="H21" s="3">
        <v>1</v>
      </c>
      <c r="I21" s="10">
        <v>0</v>
      </c>
      <c r="J21" s="3">
        <v>0</v>
      </c>
      <c r="L21" s="10">
        <v>0</v>
      </c>
      <c r="M21" s="3">
        <f t="shared" si="3"/>
        <v>13</v>
      </c>
    </row>
    <row r="22" spans="1:16" ht="17" x14ac:dyDescent="0.2">
      <c r="A22" s="9"/>
      <c r="B22" s="9" t="s">
        <v>4</v>
      </c>
      <c r="C22" s="7">
        <v>0.1</v>
      </c>
      <c r="D22" s="4">
        <v>10</v>
      </c>
      <c r="E22" s="3" t="s">
        <v>11</v>
      </c>
      <c r="F22" s="3" t="s">
        <v>24</v>
      </c>
      <c r="G22" s="3">
        <v>1</v>
      </c>
      <c r="H22" s="3">
        <v>1</v>
      </c>
      <c r="I22" s="10">
        <v>0</v>
      </c>
      <c r="J22" s="3">
        <v>0</v>
      </c>
      <c r="L22" s="10">
        <v>0</v>
      </c>
      <c r="M22" s="3">
        <f t="shared" si="3"/>
        <v>10</v>
      </c>
    </row>
    <row r="23" spans="1:16" ht="17" x14ac:dyDescent="0.2">
      <c r="A23" s="9"/>
      <c r="B23" s="9" t="s">
        <v>5</v>
      </c>
      <c r="C23" s="7">
        <v>0.09</v>
      </c>
      <c r="D23" s="4">
        <v>9</v>
      </c>
      <c r="E23" s="3" t="s">
        <v>11</v>
      </c>
      <c r="F23" s="3" t="s">
        <v>24</v>
      </c>
      <c r="G23" s="3">
        <v>1</v>
      </c>
      <c r="H23" s="3">
        <v>1</v>
      </c>
      <c r="I23" s="10">
        <v>0</v>
      </c>
      <c r="J23" s="3">
        <v>0</v>
      </c>
      <c r="L23" s="10">
        <v>0</v>
      </c>
      <c r="M23" s="3">
        <f t="shared" si="3"/>
        <v>9</v>
      </c>
    </row>
    <row r="24" spans="1:16" x14ac:dyDescent="0.2">
      <c r="K24" s="3">
        <v>0</v>
      </c>
      <c r="N24" s="3">
        <v>100</v>
      </c>
      <c r="P24" s="15">
        <v>100</v>
      </c>
    </row>
    <row r="25" spans="1:16" s="5" customFormat="1" ht="17" x14ac:dyDescent="0.2">
      <c r="A25" s="8" t="s">
        <v>12</v>
      </c>
      <c r="B25" s="8"/>
      <c r="D25" s="6"/>
      <c r="I25" s="11"/>
      <c r="L25" s="11"/>
      <c r="P25" s="16"/>
    </row>
    <row r="26" spans="1:16" ht="17" x14ac:dyDescent="0.2">
      <c r="A26" s="9"/>
      <c r="B26" s="9" t="s">
        <v>1</v>
      </c>
      <c r="C26" s="7">
        <v>0.1</v>
      </c>
      <c r="D26" s="4">
        <v>10</v>
      </c>
      <c r="E26" s="3" t="s">
        <v>13</v>
      </c>
      <c r="F26" s="3" t="s">
        <v>24</v>
      </c>
      <c r="G26" s="3">
        <v>1</v>
      </c>
      <c r="H26" s="3">
        <v>1</v>
      </c>
      <c r="I26" s="10">
        <v>0</v>
      </c>
      <c r="J26" s="3">
        <v>0</v>
      </c>
      <c r="L26" s="10">
        <v>0</v>
      </c>
      <c r="M26" s="3">
        <f>D26</f>
        <v>10</v>
      </c>
    </row>
    <row r="27" spans="1:16" ht="17" x14ac:dyDescent="0.2">
      <c r="A27" s="9"/>
      <c r="B27" s="9" t="s">
        <v>2</v>
      </c>
      <c r="C27" s="7">
        <v>0.47</v>
      </c>
      <c r="D27" s="4">
        <v>47</v>
      </c>
      <c r="E27" s="3" t="s">
        <v>13</v>
      </c>
      <c r="F27" s="3" t="s">
        <v>24</v>
      </c>
      <c r="G27" s="3">
        <v>1</v>
      </c>
      <c r="H27" s="3">
        <v>1</v>
      </c>
      <c r="I27" s="10">
        <v>0</v>
      </c>
      <c r="J27" s="3">
        <v>0</v>
      </c>
      <c r="L27" s="10">
        <v>0</v>
      </c>
      <c r="M27" s="3">
        <f t="shared" ref="M27:M30" si="4">D27</f>
        <v>47</v>
      </c>
    </row>
    <row r="28" spans="1:16" ht="17" x14ac:dyDescent="0.2">
      <c r="A28" s="9"/>
      <c r="B28" s="9" t="s">
        <v>3</v>
      </c>
      <c r="C28" s="7">
        <v>0.11</v>
      </c>
      <c r="D28" s="4">
        <v>11</v>
      </c>
      <c r="E28" s="3" t="s">
        <v>13</v>
      </c>
      <c r="F28" s="3" t="s">
        <v>24</v>
      </c>
      <c r="G28" s="3">
        <v>1</v>
      </c>
      <c r="H28" s="3">
        <v>1</v>
      </c>
      <c r="I28" s="10">
        <v>0</v>
      </c>
      <c r="J28" s="3">
        <v>0</v>
      </c>
      <c r="L28" s="10">
        <v>0</v>
      </c>
      <c r="M28" s="3">
        <f t="shared" si="4"/>
        <v>11</v>
      </c>
    </row>
    <row r="29" spans="1:16" ht="17" x14ac:dyDescent="0.2">
      <c r="A29" s="9"/>
      <c r="B29" s="9" t="s">
        <v>4</v>
      </c>
      <c r="C29" s="7">
        <v>0.21</v>
      </c>
      <c r="D29" s="4">
        <v>21</v>
      </c>
      <c r="E29" s="3" t="s">
        <v>13</v>
      </c>
      <c r="F29" s="3" t="s">
        <v>24</v>
      </c>
      <c r="G29" s="3">
        <v>1</v>
      </c>
      <c r="H29" s="3">
        <v>1</v>
      </c>
      <c r="I29" s="10">
        <v>0</v>
      </c>
      <c r="J29" s="3">
        <v>0</v>
      </c>
      <c r="L29" s="10">
        <v>0</v>
      </c>
      <c r="M29" s="3">
        <f t="shared" si="4"/>
        <v>21</v>
      </c>
    </row>
    <row r="30" spans="1:16" ht="17" x14ac:dyDescent="0.2">
      <c r="A30" s="9"/>
      <c r="B30" s="9" t="s">
        <v>5</v>
      </c>
      <c r="C30" s="7">
        <v>0.11</v>
      </c>
      <c r="D30" s="4">
        <v>11</v>
      </c>
      <c r="E30" s="3" t="s">
        <v>13</v>
      </c>
      <c r="F30" s="3" t="s">
        <v>24</v>
      </c>
      <c r="G30" s="3">
        <v>1</v>
      </c>
      <c r="H30" s="3">
        <v>1</v>
      </c>
      <c r="I30" s="10">
        <v>0</v>
      </c>
      <c r="J30" s="3">
        <v>0</v>
      </c>
      <c r="L30" s="10">
        <v>0</v>
      </c>
      <c r="M30" s="3">
        <f t="shared" si="4"/>
        <v>11</v>
      </c>
    </row>
    <row r="31" spans="1:16" x14ac:dyDescent="0.2">
      <c r="K31" s="3">
        <v>0</v>
      </c>
      <c r="N31" s="3">
        <v>100</v>
      </c>
      <c r="P31" s="15">
        <v>100</v>
      </c>
    </row>
    <row r="32" spans="1:16" s="5" customFormat="1" ht="17" x14ac:dyDescent="0.2">
      <c r="A32" s="8" t="s">
        <v>14</v>
      </c>
      <c r="B32" s="8"/>
      <c r="D32" s="6"/>
      <c r="I32" s="11"/>
      <c r="L32" s="11"/>
      <c r="P32" s="16"/>
    </row>
    <row r="33" spans="1:16" ht="17" x14ac:dyDescent="0.2">
      <c r="A33" s="9"/>
      <c r="B33" s="9" t="s">
        <v>1</v>
      </c>
      <c r="C33" s="7">
        <v>0.13</v>
      </c>
      <c r="D33" s="4">
        <v>13</v>
      </c>
      <c r="E33" s="3" t="s">
        <v>15</v>
      </c>
      <c r="F33" s="3" t="s">
        <v>24</v>
      </c>
      <c r="G33" s="3">
        <v>1</v>
      </c>
      <c r="H33" s="3">
        <v>1</v>
      </c>
      <c r="I33" s="10">
        <v>0</v>
      </c>
      <c r="J33" s="3">
        <v>0</v>
      </c>
      <c r="L33" s="10">
        <v>0</v>
      </c>
      <c r="M33" s="3">
        <f>D33</f>
        <v>13</v>
      </c>
    </row>
    <row r="34" spans="1:16" ht="17" x14ac:dyDescent="0.2">
      <c r="A34" s="9"/>
      <c r="B34" s="9" t="s">
        <v>2</v>
      </c>
      <c r="C34" s="7">
        <v>0.24</v>
      </c>
      <c r="D34" s="4">
        <v>24</v>
      </c>
      <c r="E34" s="3" t="s">
        <v>15</v>
      </c>
      <c r="F34" s="3" t="s">
        <v>24</v>
      </c>
      <c r="G34" s="3">
        <v>1</v>
      </c>
      <c r="H34" s="3">
        <v>1</v>
      </c>
      <c r="I34" s="10">
        <v>0</v>
      </c>
      <c r="J34" s="3">
        <v>0</v>
      </c>
      <c r="L34" s="10">
        <v>0</v>
      </c>
      <c r="M34" s="3">
        <f t="shared" ref="M34:M37" si="5">D34</f>
        <v>24</v>
      </c>
    </row>
    <row r="35" spans="1:16" ht="17" x14ac:dyDescent="0.2">
      <c r="A35" s="9"/>
      <c r="B35" s="9" t="s">
        <v>3</v>
      </c>
      <c r="C35" s="7">
        <v>0.2</v>
      </c>
      <c r="D35" s="4">
        <v>20</v>
      </c>
      <c r="E35" s="3" t="s">
        <v>15</v>
      </c>
      <c r="F35" s="3" t="s">
        <v>24</v>
      </c>
      <c r="G35" s="3">
        <v>1</v>
      </c>
      <c r="H35" s="3">
        <v>1</v>
      </c>
      <c r="I35" s="10">
        <v>0</v>
      </c>
      <c r="J35" s="3">
        <v>0</v>
      </c>
      <c r="L35" s="10">
        <v>0</v>
      </c>
      <c r="M35" s="3">
        <f t="shared" si="5"/>
        <v>20</v>
      </c>
    </row>
    <row r="36" spans="1:16" ht="17" x14ac:dyDescent="0.2">
      <c r="A36" s="9"/>
      <c r="B36" s="9" t="s">
        <v>4</v>
      </c>
      <c r="C36" s="7">
        <v>0.26</v>
      </c>
      <c r="D36" s="4">
        <v>26</v>
      </c>
      <c r="E36" s="3" t="s">
        <v>15</v>
      </c>
      <c r="F36" s="3" t="s">
        <v>24</v>
      </c>
      <c r="G36" s="3">
        <v>1</v>
      </c>
      <c r="H36" s="3">
        <v>1</v>
      </c>
      <c r="I36" s="10">
        <v>0</v>
      </c>
      <c r="J36" s="3">
        <v>0</v>
      </c>
      <c r="L36" s="10">
        <v>0</v>
      </c>
      <c r="M36" s="3">
        <f t="shared" si="5"/>
        <v>26</v>
      </c>
    </row>
    <row r="37" spans="1:16" ht="17" x14ac:dyDescent="0.2">
      <c r="A37" s="9"/>
      <c r="B37" s="9" t="s">
        <v>5</v>
      </c>
      <c r="C37" s="7">
        <v>7.0000000000000007E-2</v>
      </c>
      <c r="D37" s="4">
        <v>7</v>
      </c>
      <c r="E37" s="3" t="s">
        <v>15</v>
      </c>
      <c r="F37" s="3" t="s">
        <v>24</v>
      </c>
      <c r="G37" s="3">
        <v>1</v>
      </c>
      <c r="H37" s="3">
        <v>1</v>
      </c>
      <c r="I37" s="10">
        <v>0</v>
      </c>
      <c r="J37" s="3">
        <v>0</v>
      </c>
      <c r="L37" s="10">
        <v>0</v>
      </c>
      <c r="M37" s="3">
        <f t="shared" si="5"/>
        <v>7</v>
      </c>
    </row>
    <row r="38" spans="1:16" x14ac:dyDescent="0.2">
      <c r="K38" s="3">
        <v>0</v>
      </c>
      <c r="N38" s="3">
        <v>100</v>
      </c>
      <c r="P38" s="15">
        <v>100</v>
      </c>
    </row>
    <row r="39" spans="1:16" ht="17" thickBot="1" x14ac:dyDescent="0.25"/>
    <row r="40" spans="1:16" s="12" customFormat="1" ht="18" thickTop="1" thickBot="1" x14ac:dyDescent="0.25">
      <c r="D40" s="13"/>
      <c r="I40" s="14"/>
      <c r="K40" s="12">
        <v>150</v>
      </c>
      <c r="L40" s="14"/>
      <c r="N40" s="12">
        <v>350</v>
      </c>
      <c r="P40" s="17">
        <v>500</v>
      </c>
    </row>
    <row r="41" spans="1:16" ht="17" thickTop="1" x14ac:dyDescent="0.2"/>
    <row r="45" spans="1:16" ht="17" x14ac:dyDescent="0.2">
      <c r="B45" s="3" t="s">
        <v>22</v>
      </c>
      <c r="C45" s="3" t="s">
        <v>24</v>
      </c>
    </row>
    <row r="46" spans="1:16" x14ac:dyDescent="0.2">
      <c r="B46" s="3">
        <v>150</v>
      </c>
      <c r="C46" s="3">
        <v>350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DE4F-C9E3-B74E-BE05-377E5A82C473}">
  <dimension ref="A1:P42"/>
  <sheetViews>
    <sheetView topLeftCell="B12" workbookViewId="0">
      <selection activeCell="P43" sqref="P43"/>
    </sheetView>
  </sheetViews>
  <sheetFormatPr baseColWidth="10" defaultRowHeight="16" x14ac:dyDescent="0.2"/>
  <sheetData>
    <row r="1" spans="1:16" s="1" customFormat="1" x14ac:dyDescent="0.2">
      <c r="A1" s="1" t="s">
        <v>1</v>
      </c>
    </row>
    <row r="2" spans="1:16" s="3" customFormat="1" ht="17" x14ac:dyDescent="0.2">
      <c r="B2" s="3" t="s">
        <v>1</v>
      </c>
      <c r="C2" s="7">
        <v>0.52</v>
      </c>
      <c r="D2" s="4">
        <v>52</v>
      </c>
      <c r="E2" s="3" t="s">
        <v>7</v>
      </c>
      <c r="F2" s="3" t="s">
        <v>22</v>
      </c>
      <c r="G2" s="3">
        <v>1</v>
      </c>
      <c r="H2" s="3">
        <v>1</v>
      </c>
      <c r="I2" s="10">
        <v>52</v>
      </c>
      <c r="J2" s="3">
        <v>0</v>
      </c>
      <c r="L2" s="10">
        <v>0</v>
      </c>
      <c r="M2" s="3">
        <v>0</v>
      </c>
      <c r="P2" s="15"/>
    </row>
    <row r="3" spans="1:16" s="3" customFormat="1" ht="34" x14ac:dyDescent="0.2">
      <c r="B3" s="3" t="s">
        <v>1</v>
      </c>
      <c r="C3" s="7">
        <v>0.21</v>
      </c>
      <c r="D3" s="4">
        <v>21</v>
      </c>
      <c r="E3" s="3" t="s">
        <v>9</v>
      </c>
      <c r="F3" s="3" t="s">
        <v>23</v>
      </c>
      <c r="G3" s="3">
        <v>2</v>
      </c>
      <c r="H3" s="3">
        <v>1</v>
      </c>
      <c r="I3" s="10">
        <v>0</v>
      </c>
      <c r="J3" s="3">
        <v>10.5</v>
      </c>
      <c r="L3" s="10">
        <v>10.5</v>
      </c>
      <c r="M3" s="3">
        <v>0</v>
      </c>
      <c r="P3" s="15"/>
    </row>
    <row r="4" spans="1:16" s="3" customFormat="1" ht="17" x14ac:dyDescent="0.2">
      <c r="A4" s="9"/>
      <c r="B4" s="9" t="s">
        <v>1</v>
      </c>
      <c r="C4" s="7">
        <v>0.28000000000000003</v>
      </c>
      <c r="D4" s="4">
        <v>28</v>
      </c>
      <c r="E4" s="3" t="s">
        <v>11</v>
      </c>
      <c r="F4" s="3" t="s">
        <v>24</v>
      </c>
      <c r="G4" s="3">
        <v>1</v>
      </c>
      <c r="H4" s="3">
        <v>1</v>
      </c>
      <c r="I4" s="10">
        <v>0</v>
      </c>
      <c r="J4" s="3">
        <v>0</v>
      </c>
      <c r="L4" s="10">
        <v>0</v>
      </c>
      <c r="M4" s="3">
        <v>28</v>
      </c>
      <c r="P4" s="15"/>
    </row>
    <row r="5" spans="1:16" s="3" customFormat="1" ht="17" x14ac:dyDescent="0.2">
      <c r="A5" s="9"/>
      <c r="B5" s="9" t="s">
        <v>1</v>
      </c>
      <c r="C5" s="7">
        <v>0.1</v>
      </c>
      <c r="D5" s="4">
        <v>10</v>
      </c>
      <c r="E5" s="3" t="s">
        <v>13</v>
      </c>
      <c r="F5" s="3" t="s">
        <v>24</v>
      </c>
      <c r="G5" s="3">
        <v>1</v>
      </c>
      <c r="H5" s="3">
        <v>1</v>
      </c>
      <c r="I5" s="10">
        <v>0</v>
      </c>
      <c r="J5" s="3">
        <v>0</v>
      </c>
      <c r="L5" s="10">
        <v>0</v>
      </c>
      <c r="M5" s="3">
        <v>10</v>
      </c>
      <c r="P5" s="15"/>
    </row>
    <row r="6" spans="1:16" s="3" customFormat="1" ht="17" x14ac:dyDescent="0.2">
      <c r="A6" s="9"/>
      <c r="B6" s="9" t="s">
        <v>1</v>
      </c>
      <c r="C6" s="7">
        <v>0.13</v>
      </c>
      <c r="D6" s="4">
        <v>13</v>
      </c>
      <c r="E6" s="3" t="s">
        <v>15</v>
      </c>
      <c r="F6" s="3" t="s">
        <v>24</v>
      </c>
      <c r="G6" s="3">
        <v>1</v>
      </c>
      <c r="H6" s="3">
        <v>1</v>
      </c>
      <c r="I6" s="10">
        <v>0</v>
      </c>
      <c r="J6" s="3">
        <v>0</v>
      </c>
      <c r="L6" s="10">
        <v>0</v>
      </c>
      <c r="M6" s="3">
        <v>13</v>
      </c>
      <c r="P6" s="15"/>
    </row>
    <row r="7" spans="1:16" x14ac:dyDescent="0.2">
      <c r="K7">
        <v>10.5</v>
      </c>
      <c r="N7">
        <f>SUM(L2:M6)</f>
        <v>61.5</v>
      </c>
      <c r="P7">
        <v>72</v>
      </c>
    </row>
    <row r="9" spans="1:16" s="1" customFormat="1" x14ac:dyDescent="0.2">
      <c r="A9" s="1" t="s">
        <v>25</v>
      </c>
    </row>
    <row r="10" spans="1:16" s="3" customFormat="1" ht="17" x14ac:dyDescent="0.2">
      <c r="B10" s="3" t="s">
        <v>2</v>
      </c>
      <c r="C10" s="7">
        <v>0.18</v>
      </c>
      <c r="D10" s="4">
        <v>18</v>
      </c>
      <c r="E10" s="3" t="s">
        <v>7</v>
      </c>
      <c r="F10" s="3" t="s">
        <v>22</v>
      </c>
      <c r="G10" s="3">
        <v>1</v>
      </c>
      <c r="H10" s="3">
        <v>1</v>
      </c>
      <c r="I10" s="10">
        <v>18</v>
      </c>
      <c r="J10" s="3">
        <v>0</v>
      </c>
      <c r="L10" s="10">
        <v>0</v>
      </c>
      <c r="M10" s="3">
        <v>0</v>
      </c>
      <c r="P10" s="15"/>
    </row>
    <row r="11" spans="1:16" s="3" customFormat="1" ht="34" x14ac:dyDescent="0.2">
      <c r="B11" s="3" t="s">
        <v>2</v>
      </c>
      <c r="C11" s="7">
        <v>0.39</v>
      </c>
      <c r="D11" s="4">
        <v>39</v>
      </c>
      <c r="E11" s="3" t="s">
        <v>9</v>
      </c>
      <c r="F11" s="3" t="s">
        <v>23</v>
      </c>
      <c r="G11" s="3">
        <v>2</v>
      </c>
      <c r="H11" s="3">
        <v>1</v>
      </c>
      <c r="I11" s="10">
        <v>0</v>
      </c>
      <c r="J11" s="3">
        <v>19.5</v>
      </c>
      <c r="L11" s="10">
        <v>19.5</v>
      </c>
      <c r="M11" s="3">
        <v>0</v>
      </c>
      <c r="P11" s="15"/>
    </row>
    <row r="12" spans="1:16" s="3" customFormat="1" ht="17" x14ac:dyDescent="0.2">
      <c r="A12" s="9"/>
      <c r="B12" s="9" t="s">
        <v>2</v>
      </c>
      <c r="C12" s="7">
        <v>0.4</v>
      </c>
      <c r="D12" s="4">
        <v>40</v>
      </c>
      <c r="E12" s="3" t="s">
        <v>11</v>
      </c>
      <c r="F12" s="3" t="s">
        <v>24</v>
      </c>
      <c r="G12" s="3">
        <v>1</v>
      </c>
      <c r="H12" s="3">
        <v>1</v>
      </c>
      <c r="I12" s="10">
        <v>0</v>
      </c>
      <c r="J12" s="3">
        <v>0</v>
      </c>
      <c r="L12" s="10">
        <v>0</v>
      </c>
      <c r="M12" s="3">
        <v>40</v>
      </c>
      <c r="P12" s="15"/>
    </row>
    <row r="13" spans="1:16" s="3" customFormat="1" ht="17" x14ac:dyDescent="0.2">
      <c r="A13" s="9"/>
      <c r="B13" s="9" t="s">
        <v>2</v>
      </c>
      <c r="C13" s="7">
        <v>0.47</v>
      </c>
      <c r="D13" s="4">
        <v>47</v>
      </c>
      <c r="E13" s="3" t="s">
        <v>13</v>
      </c>
      <c r="F13" s="3" t="s">
        <v>24</v>
      </c>
      <c r="G13" s="3">
        <v>1</v>
      </c>
      <c r="H13" s="3">
        <v>1</v>
      </c>
      <c r="I13" s="10">
        <v>0</v>
      </c>
      <c r="J13" s="3">
        <v>0</v>
      </c>
      <c r="L13" s="10">
        <v>0</v>
      </c>
      <c r="M13" s="3">
        <v>47</v>
      </c>
      <c r="P13" s="15"/>
    </row>
    <row r="14" spans="1:16" s="3" customFormat="1" ht="17" x14ac:dyDescent="0.2">
      <c r="A14" s="9"/>
      <c r="B14" s="9" t="s">
        <v>2</v>
      </c>
      <c r="C14" s="7">
        <v>0.24</v>
      </c>
      <c r="D14" s="4">
        <v>24</v>
      </c>
      <c r="E14" s="3" t="s">
        <v>15</v>
      </c>
      <c r="F14" s="3" t="s">
        <v>24</v>
      </c>
      <c r="G14" s="3">
        <v>1</v>
      </c>
      <c r="H14" s="3">
        <v>1</v>
      </c>
      <c r="I14" s="10">
        <v>0</v>
      </c>
      <c r="J14" s="3">
        <v>0</v>
      </c>
      <c r="L14" s="10">
        <v>0</v>
      </c>
      <c r="M14" s="3">
        <v>24</v>
      </c>
      <c r="P14" s="15"/>
    </row>
    <row r="15" spans="1:16" x14ac:dyDescent="0.2">
      <c r="K15">
        <f>SUM(I10:J14)</f>
        <v>37.5</v>
      </c>
      <c r="N15">
        <f>SUM(L10:M14)</f>
        <v>130.5</v>
      </c>
      <c r="P15">
        <f>SUM(K15:N15)</f>
        <v>168</v>
      </c>
    </row>
    <row r="17" spans="1:16" s="1" customFormat="1" x14ac:dyDescent="0.2">
      <c r="A17" s="1" t="s">
        <v>4</v>
      </c>
    </row>
    <row r="18" spans="1:16" s="3" customFormat="1" ht="17" x14ac:dyDescent="0.2">
      <c r="B18" s="3" t="s">
        <v>4</v>
      </c>
      <c r="C18" s="7">
        <v>0.02</v>
      </c>
      <c r="D18" s="4">
        <v>2</v>
      </c>
      <c r="E18" s="3" t="s">
        <v>7</v>
      </c>
      <c r="F18" s="3" t="s">
        <v>22</v>
      </c>
      <c r="G18" s="3">
        <v>1</v>
      </c>
      <c r="H18" s="3">
        <v>1</v>
      </c>
      <c r="I18" s="10">
        <v>2</v>
      </c>
      <c r="J18" s="3">
        <v>0</v>
      </c>
      <c r="L18" s="10">
        <v>0</v>
      </c>
      <c r="M18" s="3">
        <v>0</v>
      </c>
      <c r="P18" s="15"/>
    </row>
    <row r="19" spans="1:16" s="3" customFormat="1" ht="34" x14ac:dyDescent="0.2">
      <c r="B19" s="3" t="s">
        <v>4</v>
      </c>
      <c r="C19" s="7">
        <v>0.17</v>
      </c>
      <c r="D19" s="4">
        <v>17</v>
      </c>
      <c r="E19" s="3" t="s">
        <v>9</v>
      </c>
      <c r="F19" s="3" t="s">
        <v>23</v>
      </c>
      <c r="G19" s="3">
        <v>2</v>
      </c>
      <c r="H19" s="3">
        <v>1</v>
      </c>
      <c r="I19" s="10">
        <v>0</v>
      </c>
      <c r="J19" s="3">
        <v>8.5</v>
      </c>
      <c r="L19" s="10">
        <v>8.5</v>
      </c>
      <c r="M19" s="3">
        <v>0</v>
      </c>
      <c r="P19" s="15"/>
    </row>
    <row r="20" spans="1:16" s="3" customFormat="1" ht="17" x14ac:dyDescent="0.2">
      <c r="A20" s="9"/>
      <c r="B20" s="9" t="s">
        <v>4</v>
      </c>
      <c r="C20" s="7">
        <v>0.1</v>
      </c>
      <c r="D20" s="4">
        <v>10</v>
      </c>
      <c r="E20" s="3" t="s">
        <v>11</v>
      </c>
      <c r="F20" s="3" t="s">
        <v>24</v>
      </c>
      <c r="G20" s="3">
        <v>1</v>
      </c>
      <c r="H20" s="3">
        <v>1</v>
      </c>
      <c r="I20" s="10">
        <v>0</v>
      </c>
      <c r="J20" s="3">
        <v>0</v>
      </c>
      <c r="L20" s="10">
        <v>0</v>
      </c>
      <c r="M20" s="3">
        <v>10</v>
      </c>
      <c r="P20" s="15"/>
    </row>
    <row r="21" spans="1:16" s="3" customFormat="1" ht="17" x14ac:dyDescent="0.2">
      <c r="A21" s="9"/>
      <c r="B21" s="9" t="s">
        <v>4</v>
      </c>
      <c r="C21" s="7">
        <v>0.21</v>
      </c>
      <c r="D21" s="4">
        <v>21</v>
      </c>
      <c r="E21" s="3" t="s">
        <v>13</v>
      </c>
      <c r="F21" s="3" t="s">
        <v>24</v>
      </c>
      <c r="G21" s="3">
        <v>1</v>
      </c>
      <c r="H21" s="3">
        <v>1</v>
      </c>
      <c r="I21" s="10">
        <v>0</v>
      </c>
      <c r="J21" s="3">
        <v>0</v>
      </c>
      <c r="L21" s="10">
        <v>0</v>
      </c>
      <c r="M21" s="3">
        <v>21</v>
      </c>
      <c r="P21" s="15"/>
    </row>
    <row r="22" spans="1:16" s="3" customFormat="1" ht="17" x14ac:dyDescent="0.2">
      <c r="A22" s="9"/>
      <c r="B22" s="9" t="s">
        <v>4</v>
      </c>
      <c r="C22" s="7">
        <v>0.26</v>
      </c>
      <c r="D22" s="4">
        <v>26</v>
      </c>
      <c r="E22" s="3" t="s">
        <v>15</v>
      </c>
      <c r="F22" s="3" t="s">
        <v>24</v>
      </c>
      <c r="G22" s="3">
        <v>1</v>
      </c>
      <c r="H22" s="3">
        <v>1</v>
      </c>
      <c r="I22" s="10">
        <v>0</v>
      </c>
      <c r="J22" s="3">
        <v>0</v>
      </c>
      <c r="L22" s="10">
        <v>0</v>
      </c>
      <c r="M22" s="3">
        <v>26</v>
      </c>
      <c r="P22" s="15"/>
    </row>
    <row r="23" spans="1:16" x14ac:dyDescent="0.2">
      <c r="K23">
        <f>SUM(I18:J22)</f>
        <v>10.5</v>
      </c>
      <c r="N23">
        <f>SUM(L18:M22)</f>
        <v>65.5</v>
      </c>
      <c r="P23">
        <v>76</v>
      </c>
    </row>
    <row r="25" spans="1:16" s="1" customFormat="1" x14ac:dyDescent="0.2">
      <c r="A25" s="1" t="s">
        <v>3</v>
      </c>
    </row>
    <row r="26" spans="1:16" s="3" customFormat="1" ht="17" x14ac:dyDescent="0.2">
      <c r="B26" s="3" t="s">
        <v>3</v>
      </c>
      <c r="C26" s="7">
        <v>0.15</v>
      </c>
      <c r="D26" s="4">
        <v>15</v>
      </c>
      <c r="E26" s="3" t="s">
        <v>7</v>
      </c>
      <c r="F26" s="3" t="s">
        <v>22</v>
      </c>
      <c r="G26" s="3">
        <v>1</v>
      </c>
      <c r="H26" s="3">
        <v>1</v>
      </c>
      <c r="I26" s="10">
        <v>15</v>
      </c>
      <c r="J26" s="3">
        <v>0</v>
      </c>
      <c r="L26" s="10">
        <v>0</v>
      </c>
      <c r="M26" s="3">
        <v>0</v>
      </c>
      <c r="P26" s="15"/>
    </row>
    <row r="27" spans="1:16" s="3" customFormat="1" ht="34" x14ac:dyDescent="0.2">
      <c r="B27" s="3" t="s">
        <v>3</v>
      </c>
      <c r="C27" s="7">
        <v>0.1</v>
      </c>
      <c r="D27" s="4">
        <v>10</v>
      </c>
      <c r="E27" s="3" t="s">
        <v>9</v>
      </c>
      <c r="F27" s="3" t="s">
        <v>23</v>
      </c>
      <c r="G27" s="3">
        <v>2</v>
      </c>
      <c r="H27" s="3">
        <v>1</v>
      </c>
      <c r="I27" s="10">
        <v>0</v>
      </c>
      <c r="J27" s="3">
        <v>5</v>
      </c>
      <c r="L27" s="10">
        <v>5</v>
      </c>
      <c r="M27" s="3">
        <v>0</v>
      </c>
      <c r="P27" s="15"/>
    </row>
    <row r="28" spans="1:16" s="3" customFormat="1" ht="17" x14ac:dyDescent="0.2">
      <c r="A28" s="9"/>
      <c r="B28" s="9" t="s">
        <v>3</v>
      </c>
      <c r="C28" s="7">
        <v>0.13</v>
      </c>
      <c r="D28" s="4">
        <v>13</v>
      </c>
      <c r="E28" s="3" t="s">
        <v>11</v>
      </c>
      <c r="F28" s="3" t="s">
        <v>24</v>
      </c>
      <c r="G28" s="3">
        <v>1</v>
      </c>
      <c r="H28" s="3">
        <v>1</v>
      </c>
      <c r="I28" s="10">
        <v>0</v>
      </c>
      <c r="J28" s="3">
        <v>0</v>
      </c>
      <c r="L28" s="10">
        <v>0</v>
      </c>
      <c r="M28" s="3">
        <v>13</v>
      </c>
      <c r="P28" s="15"/>
    </row>
    <row r="29" spans="1:16" s="3" customFormat="1" ht="17" x14ac:dyDescent="0.2">
      <c r="A29" s="9"/>
      <c r="B29" s="9" t="s">
        <v>3</v>
      </c>
      <c r="C29" s="7">
        <v>0.11</v>
      </c>
      <c r="D29" s="4">
        <v>11</v>
      </c>
      <c r="E29" s="3" t="s">
        <v>13</v>
      </c>
      <c r="F29" s="3" t="s">
        <v>24</v>
      </c>
      <c r="G29" s="3">
        <v>1</v>
      </c>
      <c r="H29" s="3">
        <v>1</v>
      </c>
      <c r="I29" s="10">
        <v>0</v>
      </c>
      <c r="J29" s="3">
        <v>0</v>
      </c>
      <c r="L29" s="10">
        <v>0</v>
      </c>
      <c r="M29" s="3">
        <v>11</v>
      </c>
      <c r="P29" s="15"/>
    </row>
    <row r="30" spans="1:16" s="3" customFormat="1" ht="17" x14ac:dyDescent="0.2">
      <c r="A30" s="9"/>
      <c r="B30" s="9" t="s">
        <v>3</v>
      </c>
      <c r="C30" s="7">
        <v>0.2</v>
      </c>
      <c r="D30" s="4">
        <v>20</v>
      </c>
      <c r="E30" s="3" t="s">
        <v>15</v>
      </c>
      <c r="F30" s="3" t="s">
        <v>24</v>
      </c>
      <c r="G30" s="3">
        <v>1</v>
      </c>
      <c r="H30" s="3">
        <v>1</v>
      </c>
      <c r="I30" s="10">
        <v>0</v>
      </c>
      <c r="J30" s="3">
        <v>0</v>
      </c>
      <c r="L30" s="10">
        <v>0</v>
      </c>
      <c r="M30" s="3">
        <v>20</v>
      </c>
      <c r="P30" s="15"/>
    </row>
    <row r="31" spans="1:16" x14ac:dyDescent="0.2">
      <c r="K31">
        <v>20</v>
      </c>
      <c r="N31">
        <f>SUM(L26:M30)</f>
        <v>49</v>
      </c>
      <c r="P31">
        <v>69</v>
      </c>
    </row>
    <row r="33" spans="1:16" s="1" customFormat="1" x14ac:dyDescent="0.2">
      <c r="A33" s="1" t="s">
        <v>5</v>
      </c>
    </row>
    <row r="34" spans="1:16" s="3" customFormat="1" ht="17" x14ac:dyDescent="0.2">
      <c r="B34" s="3" t="s">
        <v>5</v>
      </c>
      <c r="C34" s="7">
        <v>0.13</v>
      </c>
      <c r="D34" s="4">
        <v>13</v>
      </c>
      <c r="E34" s="3" t="s">
        <v>7</v>
      </c>
      <c r="F34" s="3" t="s">
        <v>22</v>
      </c>
      <c r="G34" s="3">
        <v>1</v>
      </c>
      <c r="H34" s="3">
        <v>1</v>
      </c>
      <c r="I34" s="10">
        <v>13</v>
      </c>
      <c r="J34" s="3">
        <v>0</v>
      </c>
      <c r="L34" s="10">
        <v>0</v>
      </c>
      <c r="M34" s="3">
        <v>0</v>
      </c>
      <c r="P34" s="15"/>
    </row>
    <row r="35" spans="1:16" s="3" customFormat="1" ht="34" x14ac:dyDescent="0.2">
      <c r="B35" s="3" t="s">
        <v>5</v>
      </c>
      <c r="C35" s="7">
        <v>0.13</v>
      </c>
      <c r="D35" s="4">
        <v>13</v>
      </c>
      <c r="E35" s="3" t="s">
        <v>9</v>
      </c>
      <c r="F35" s="3" t="s">
        <v>23</v>
      </c>
      <c r="G35" s="3">
        <v>2</v>
      </c>
      <c r="H35" s="3">
        <v>1</v>
      </c>
      <c r="I35" s="10">
        <v>0</v>
      </c>
      <c r="J35" s="3">
        <v>6.5</v>
      </c>
      <c r="L35" s="10">
        <v>6.5</v>
      </c>
      <c r="M35" s="3">
        <v>0</v>
      </c>
      <c r="P35" s="15"/>
    </row>
    <row r="36" spans="1:16" s="3" customFormat="1" ht="17" x14ac:dyDescent="0.2">
      <c r="A36" s="9"/>
      <c r="B36" s="9" t="s">
        <v>5</v>
      </c>
      <c r="C36" s="7">
        <v>0.09</v>
      </c>
      <c r="D36" s="4">
        <v>9</v>
      </c>
      <c r="E36" s="3" t="s">
        <v>11</v>
      </c>
      <c r="F36" s="3" t="s">
        <v>24</v>
      </c>
      <c r="G36" s="3">
        <v>1</v>
      </c>
      <c r="H36" s="3">
        <v>1</v>
      </c>
      <c r="I36" s="10">
        <v>0</v>
      </c>
      <c r="J36" s="3">
        <v>0</v>
      </c>
      <c r="L36" s="10">
        <v>0</v>
      </c>
      <c r="M36" s="3">
        <v>9</v>
      </c>
      <c r="P36" s="15"/>
    </row>
    <row r="37" spans="1:16" s="3" customFormat="1" ht="17" x14ac:dyDescent="0.2">
      <c r="A37" s="9"/>
      <c r="B37" s="9" t="s">
        <v>5</v>
      </c>
      <c r="C37" s="7">
        <v>0.11</v>
      </c>
      <c r="D37" s="4">
        <v>11</v>
      </c>
      <c r="E37" s="3" t="s">
        <v>13</v>
      </c>
      <c r="F37" s="3" t="s">
        <v>24</v>
      </c>
      <c r="G37" s="3">
        <v>1</v>
      </c>
      <c r="H37" s="3">
        <v>1</v>
      </c>
      <c r="I37" s="10">
        <v>0</v>
      </c>
      <c r="J37" s="3">
        <v>0</v>
      </c>
      <c r="L37" s="10">
        <v>0</v>
      </c>
      <c r="M37" s="3">
        <v>11</v>
      </c>
      <c r="P37" s="15"/>
    </row>
    <row r="38" spans="1:16" s="3" customFormat="1" ht="17" x14ac:dyDescent="0.2">
      <c r="A38" s="9"/>
      <c r="B38" s="9" t="s">
        <v>5</v>
      </c>
      <c r="C38" s="7">
        <v>7.0000000000000007E-2</v>
      </c>
      <c r="D38" s="4">
        <v>7</v>
      </c>
      <c r="E38" s="3" t="s">
        <v>15</v>
      </c>
      <c r="F38" s="3" t="s">
        <v>24</v>
      </c>
      <c r="G38" s="3">
        <v>1</v>
      </c>
      <c r="H38" s="3">
        <v>1</v>
      </c>
      <c r="I38" s="10">
        <v>0</v>
      </c>
      <c r="J38" s="3">
        <v>0</v>
      </c>
      <c r="L38" s="10">
        <v>0</v>
      </c>
      <c r="M38" s="3">
        <v>7</v>
      </c>
      <c r="P38" s="15"/>
    </row>
    <row r="39" spans="1:16" x14ac:dyDescent="0.2">
      <c r="K39">
        <f>SUM(I34:J38)</f>
        <v>19.5</v>
      </c>
      <c r="N39">
        <f>SUM(L34:M38)</f>
        <v>33.5</v>
      </c>
      <c r="P39">
        <f>SUM(K39:O39)</f>
        <v>53</v>
      </c>
    </row>
    <row r="42" spans="1:16" x14ac:dyDescent="0.2">
      <c r="K42">
        <f>SUM(K1:K40)</f>
        <v>98</v>
      </c>
      <c r="N42">
        <f>SUM(N1:N39)</f>
        <v>340</v>
      </c>
      <c r="P42">
        <f>SUM(P1:P39)</f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5B21-94AC-3647-ACBC-342399438F79}">
  <dimension ref="A1:F24"/>
  <sheetViews>
    <sheetView workbookViewId="0">
      <selection activeCell="A20" sqref="A20:C24"/>
    </sheetView>
  </sheetViews>
  <sheetFormatPr baseColWidth="10" defaultRowHeight="16" x14ac:dyDescent="0.2"/>
  <sheetData>
    <row r="1" spans="1:6" x14ac:dyDescent="0.2">
      <c r="B1" t="s">
        <v>22</v>
      </c>
      <c r="C1" t="s">
        <v>24</v>
      </c>
    </row>
    <row r="2" spans="1:6" x14ac:dyDescent="0.2">
      <c r="A2" t="s">
        <v>1</v>
      </c>
      <c r="B2" s="2">
        <v>10.5</v>
      </c>
      <c r="C2" s="2">
        <v>61.5</v>
      </c>
      <c r="E2" s="18"/>
      <c r="F2" s="18"/>
    </row>
    <row r="3" spans="1:6" x14ac:dyDescent="0.2">
      <c r="A3" t="s">
        <v>25</v>
      </c>
      <c r="B3" s="2">
        <v>37.5</v>
      </c>
      <c r="C3" s="2">
        <v>130.5</v>
      </c>
      <c r="E3" s="18"/>
      <c r="F3" s="18"/>
    </row>
    <row r="4" spans="1:6" x14ac:dyDescent="0.2">
      <c r="A4" t="s">
        <v>4</v>
      </c>
      <c r="B4" s="2">
        <v>10.5</v>
      </c>
      <c r="C4" s="2">
        <v>65.5</v>
      </c>
      <c r="E4" s="18"/>
      <c r="F4" s="18"/>
    </row>
    <row r="5" spans="1:6" x14ac:dyDescent="0.2">
      <c r="A5" t="s">
        <v>3</v>
      </c>
      <c r="B5" s="2">
        <v>20</v>
      </c>
      <c r="C5" s="2">
        <v>49</v>
      </c>
      <c r="E5" s="18"/>
      <c r="F5" s="18"/>
    </row>
    <row r="6" spans="1:6" x14ac:dyDescent="0.2">
      <c r="A6" t="s">
        <v>5</v>
      </c>
      <c r="B6" s="2">
        <v>19.5</v>
      </c>
      <c r="C6" s="2">
        <v>33.5</v>
      </c>
      <c r="E6" s="18"/>
      <c r="F6" s="18"/>
    </row>
    <row r="8" spans="1:6" x14ac:dyDescent="0.2">
      <c r="B8">
        <f>SUM(B2:B6)</f>
        <v>98</v>
      </c>
      <c r="C8">
        <f>SUM(C2:C6)</f>
        <v>340</v>
      </c>
    </row>
    <row r="13" spans="1:6" x14ac:dyDescent="0.2">
      <c r="A13" t="s">
        <v>1</v>
      </c>
      <c r="B13">
        <f>B2/(98/100)</f>
        <v>10.714285714285715</v>
      </c>
      <c r="C13">
        <f>C2/(340/100)</f>
        <v>18.088235294117649</v>
      </c>
    </row>
    <row r="14" spans="1:6" x14ac:dyDescent="0.2">
      <c r="A14" t="s">
        <v>25</v>
      </c>
      <c r="B14">
        <f t="shared" ref="B14:B17" si="0">B3/(98/100)</f>
        <v>38.265306122448983</v>
      </c>
      <c r="C14">
        <f t="shared" ref="C14:C17" si="1">C3/(340/100)</f>
        <v>38.382352941176471</v>
      </c>
    </row>
    <row r="15" spans="1:6" x14ac:dyDescent="0.2">
      <c r="A15" t="s">
        <v>4</v>
      </c>
      <c r="B15">
        <f t="shared" si="0"/>
        <v>10.714285714285715</v>
      </c>
      <c r="C15">
        <f t="shared" si="1"/>
        <v>19.264705882352942</v>
      </c>
    </row>
    <row r="16" spans="1:6" x14ac:dyDescent="0.2">
      <c r="A16" t="s">
        <v>3</v>
      </c>
      <c r="B16">
        <f t="shared" si="0"/>
        <v>20.408163265306122</v>
      </c>
      <c r="C16">
        <f t="shared" si="1"/>
        <v>14.411764705882353</v>
      </c>
    </row>
    <row r="17" spans="1:3" x14ac:dyDescent="0.2">
      <c r="A17" t="s">
        <v>5</v>
      </c>
      <c r="B17">
        <f t="shared" si="0"/>
        <v>19.897959183673471</v>
      </c>
      <c r="C17">
        <f t="shared" si="1"/>
        <v>9.8529411764705888</v>
      </c>
    </row>
    <row r="20" spans="1:3" x14ac:dyDescent="0.2">
      <c r="A20" t="s">
        <v>1</v>
      </c>
      <c r="B20" s="18">
        <f>ROUND(B13,0)</f>
        <v>11</v>
      </c>
      <c r="C20" s="18">
        <f>ROUND(C13,0)</f>
        <v>18</v>
      </c>
    </row>
    <row r="21" spans="1:3" x14ac:dyDescent="0.2">
      <c r="A21" t="s">
        <v>25</v>
      </c>
      <c r="B21" s="18">
        <f t="shared" ref="B21:C25" si="2">ROUND(B14,0)</f>
        <v>38</v>
      </c>
      <c r="C21" s="18">
        <f t="shared" si="2"/>
        <v>38</v>
      </c>
    </row>
    <row r="22" spans="1:3" x14ac:dyDescent="0.2">
      <c r="A22" t="s">
        <v>4</v>
      </c>
      <c r="B22" s="18">
        <f t="shared" si="2"/>
        <v>11</v>
      </c>
      <c r="C22" s="18">
        <f t="shared" si="2"/>
        <v>19</v>
      </c>
    </row>
    <row r="23" spans="1:3" x14ac:dyDescent="0.2">
      <c r="A23" t="s">
        <v>3</v>
      </c>
      <c r="B23" s="18">
        <f t="shared" si="2"/>
        <v>20</v>
      </c>
      <c r="C23" s="18">
        <f t="shared" si="2"/>
        <v>14</v>
      </c>
    </row>
    <row r="24" spans="1:3" x14ac:dyDescent="0.2">
      <c r="A24" t="s">
        <v>5</v>
      </c>
      <c r="B24" s="18">
        <f t="shared" si="2"/>
        <v>20</v>
      </c>
      <c r="C24" s="18">
        <f t="shared" si="2"/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6BBC-1D94-4449-8DF2-FA19DD9DE49A}">
  <dimension ref="A1:C5"/>
  <sheetViews>
    <sheetView tabSelected="1" workbookViewId="0">
      <selection activeCell="G33" sqref="G33"/>
    </sheetView>
  </sheetViews>
  <sheetFormatPr baseColWidth="10" defaultRowHeight="16" x14ac:dyDescent="0.2"/>
  <sheetData>
    <row r="1" spans="1:3" x14ac:dyDescent="0.2">
      <c r="A1" t="s">
        <v>1</v>
      </c>
      <c r="B1" s="18">
        <v>11</v>
      </c>
      <c r="C1" s="18">
        <v>18</v>
      </c>
    </row>
    <row r="2" spans="1:3" x14ac:dyDescent="0.2">
      <c r="A2" t="s">
        <v>25</v>
      </c>
      <c r="B2" s="18">
        <v>38</v>
      </c>
      <c r="C2" s="18">
        <v>38</v>
      </c>
    </row>
    <row r="3" spans="1:3" x14ac:dyDescent="0.2">
      <c r="A3" t="s">
        <v>4</v>
      </c>
      <c r="B3" s="18">
        <v>11</v>
      </c>
      <c r="C3" s="18">
        <v>19</v>
      </c>
    </row>
    <row r="4" spans="1:3" x14ac:dyDescent="0.2">
      <c r="A4" t="s">
        <v>3</v>
      </c>
      <c r="B4" s="18">
        <v>20</v>
      </c>
      <c r="C4" s="18">
        <v>14</v>
      </c>
    </row>
    <row r="5" spans="1:3" x14ac:dyDescent="0.2">
      <c r="A5" t="s">
        <v>5</v>
      </c>
      <c r="B5" s="18">
        <v>20</v>
      </c>
      <c r="C5" s="18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publication</vt:lpstr>
      <vt:lpstr>by origin</vt:lpstr>
      <vt:lpstr>Sheet2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Zerzeropulos</dc:creator>
  <cp:lastModifiedBy>K. Zerzeropulos</cp:lastModifiedBy>
  <dcterms:created xsi:type="dcterms:W3CDTF">2022-07-25T10:43:52Z</dcterms:created>
  <dcterms:modified xsi:type="dcterms:W3CDTF">2022-08-13T10:55:21Z</dcterms:modified>
</cp:coreProperties>
</file>