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0178EC56-56AB-E344-AFE0-1D1E491093DE}" xr6:coauthVersionLast="47" xr6:coauthVersionMax="47" xr10:uidLastSave="{00000000-0000-0000-0000-000000000000}"/>
  <bookViews>
    <workbookView xWindow="1180" yWindow="1500" windowWidth="26780" windowHeight="15940" activeTab="3" xr2:uid="{2EA547F0-457D-7E4B-B0D2-7CA0F4F237E5}"/>
  </bookViews>
  <sheets>
    <sheet name="Sheet1" sheetId="1" r:id="rId1"/>
    <sheet name="by origin" sheetId="2" r:id="rId2"/>
    <sheet name="Sheet3" sheetId="3" r:id="rId3"/>
    <sheet name="char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C10" i="3"/>
  <c r="B10" i="3"/>
  <c r="L29" i="2"/>
  <c r="J29" i="2"/>
  <c r="J16" i="2"/>
  <c r="L9" i="2"/>
  <c r="J9" i="2"/>
  <c r="I44" i="2"/>
  <c r="N41" i="1"/>
  <c r="L38" i="1"/>
  <c r="K26" i="1"/>
  <c r="K27" i="1"/>
  <c r="K28" i="1"/>
  <c r="K29" i="1"/>
  <c r="K30" i="1"/>
  <c r="K31" i="1"/>
  <c r="K32" i="1"/>
  <c r="K33" i="1"/>
  <c r="K34" i="1"/>
  <c r="K35" i="1"/>
  <c r="K36" i="1"/>
  <c r="K37" i="1"/>
  <c r="K2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J22" i="1" s="1"/>
</calcChain>
</file>

<file path=xl/sharedStrings.xml><?xml version="1.0" encoding="utf-8"?>
<sst xmlns="http://schemas.openxmlformats.org/spreadsheetml/2006/main" count="227" uniqueCount="43">
  <si>
    <t>Albintimilium Amphorae</t>
  </si>
  <si>
    <t>VB</t>
  </si>
  <si>
    <t>VA</t>
  </si>
  <si>
    <t>Dressel 1</t>
  </si>
  <si>
    <t xml:space="preserve">Laietana 1 </t>
  </si>
  <si>
    <t>Pascual 1</t>
  </si>
  <si>
    <t>Dressel 2/4</t>
  </si>
  <si>
    <t>unknown</t>
  </si>
  <si>
    <t>Campania</t>
  </si>
  <si>
    <t>Haltern 70</t>
  </si>
  <si>
    <t>Rhodian</t>
  </si>
  <si>
    <t xml:space="preserve">Lamboglia 2 </t>
  </si>
  <si>
    <t>Lamboglia 2</t>
  </si>
  <si>
    <t>Dressel 6A</t>
  </si>
  <si>
    <t>Dressel 6B</t>
  </si>
  <si>
    <t>Oberaden 83</t>
  </si>
  <si>
    <t>Dressel 7/11</t>
  </si>
  <si>
    <t>Dressel 14</t>
  </si>
  <si>
    <t>Pelichet 46</t>
  </si>
  <si>
    <t>Dressel 18</t>
  </si>
  <si>
    <t>Dressel 28</t>
  </si>
  <si>
    <t>Gaulois</t>
  </si>
  <si>
    <t>30-0 BCE</t>
  </si>
  <si>
    <t>0-20 CE</t>
  </si>
  <si>
    <t>sherds</t>
  </si>
  <si>
    <t>type</t>
  </si>
  <si>
    <t>origin</t>
  </si>
  <si>
    <t>dating</t>
  </si>
  <si>
    <t>dating slice</t>
  </si>
  <si>
    <t>slice percentage</t>
  </si>
  <si>
    <t>number of slices</t>
  </si>
  <si>
    <t>Italy</t>
  </si>
  <si>
    <t>Tarraconensis</t>
  </si>
  <si>
    <t>Baetica</t>
  </si>
  <si>
    <t>Rhodos</t>
  </si>
  <si>
    <t>Adria</t>
  </si>
  <si>
    <t>western Mediterranean</t>
  </si>
  <si>
    <t>A</t>
  </si>
  <si>
    <t>Gallic</t>
  </si>
  <si>
    <t>B</t>
  </si>
  <si>
    <t>Western Mediterranean</t>
  </si>
  <si>
    <t>Gallia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</si>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</sst>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Albintimilium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Sheet1!$B$45:$B$46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232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Albintimilium</a:t>
            </a:r>
            <a:r>
              <a:rPr lang="en-GB" baseline="0"/>
              <a:t> Amphorae Percentages A </a:t>
            </a:r>
            <a:r>
              <a:rPr lang="en-GB" u="none" baseline="0"/>
              <a:t>- 50 CE - 0</a:t>
            </a:r>
            <a:endParaRPr lang="en-GB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591636709746954"/>
                  <c:y val="0.169253589624826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7.7850338637740213E-2"/>
                      <c:h val="0.103764705882352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6407062277733736"/>
                  <c:y val="-6.3317508105604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2.0727267017844032E-2"/>
                  <c:y val="-0.194718619731357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1381493315329602"/>
                  <c:y val="0.108260305697081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24725791130545371"/>
                  <c:y val="9.92288096340898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19455177773765317"/>
                  <c:y val="3.29013432144511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charts!$A$2:$A$8</c:f>
              <c:strCache>
                <c:ptCount val="7"/>
                <c:pt idx="0">
                  <c:v>Italy</c:v>
                </c:pt>
                <c:pt idx="1">
                  <c:v>Tarraconensis</c:v>
                </c:pt>
                <c:pt idx="2">
                  <c:v>Baetica</c:v>
                </c:pt>
                <c:pt idx="3">
                  <c:v>Western Mediterranean</c:v>
                </c:pt>
                <c:pt idx="4">
                  <c:v>Gallia</c:v>
                </c:pt>
                <c:pt idx="5">
                  <c:v>Aegean</c:v>
                </c:pt>
                <c:pt idx="6">
                  <c:v>unknown</c:v>
                </c:pt>
              </c:strCache>
            </c:strRef>
          </c:cat>
          <c:val>
            <c:numRef>
              <c:f>charts!$B$2:$B$8</c:f>
              <c:numCache>
                <c:formatCode>General\%</c:formatCode>
                <c:ptCount val="7"/>
                <c:pt idx="0">
                  <c:v>26</c:v>
                </c:pt>
                <c:pt idx="1">
                  <c:v>9</c:v>
                </c:pt>
                <c:pt idx="2">
                  <c:v>32</c:v>
                </c:pt>
                <c:pt idx="3">
                  <c:v>6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Albintimilium Amphorae Percentages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467563452189993"/>
                  <c:y val="0.124110053103827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6634285760815573E-2"/>
                  <c:y val="-9.0027467496795563E-2"/>
                </c:manualLayout>
              </c:layout>
              <c:tx>
                <c:rich>
                  <a:bodyPr/>
                  <a:lstStyle/>
                  <a:p>
                    <a:fld id="{4EDABE77-86F4-2245-9F63-676FCC1F3D25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503634DE-7928-8245-BE97-9E64205476D6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8449543600224667E-2"/>
                  <c:y val="-0.194308276872367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0383628235715624"/>
                  <c:y val="0.120899102728438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19554772044394139"/>
                  <c:y val="5.5575901849478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charts!$A$2:$A$8</c:f>
              <c:strCache>
                <c:ptCount val="7"/>
                <c:pt idx="0">
                  <c:v>Italy</c:v>
                </c:pt>
                <c:pt idx="1">
                  <c:v>Tarraconensis</c:v>
                </c:pt>
                <c:pt idx="2">
                  <c:v>Baetica</c:v>
                </c:pt>
                <c:pt idx="3">
                  <c:v>Western Mediterranean</c:v>
                </c:pt>
                <c:pt idx="4">
                  <c:v>Gallia</c:v>
                </c:pt>
                <c:pt idx="5">
                  <c:v>Aegean</c:v>
                </c:pt>
                <c:pt idx="6">
                  <c:v>unknown</c:v>
                </c:pt>
              </c:strCache>
            </c:strRef>
          </c:cat>
          <c:val>
            <c:numRef>
              <c:f>charts!$C$2:$C$8</c:f>
              <c:numCache>
                <c:formatCode>General\%</c:formatCode>
                <c:ptCount val="7"/>
                <c:pt idx="0">
                  <c:v>33</c:v>
                </c:pt>
                <c:pt idx="1">
                  <c:v>7</c:v>
                </c:pt>
                <c:pt idx="2">
                  <c:v>33</c:v>
                </c:pt>
                <c:pt idx="3">
                  <c:v>7</c:v>
                </c:pt>
                <c:pt idx="4">
                  <c:v>14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42</xdr:row>
      <xdr:rowOff>190500</xdr:rowOff>
    </xdr:from>
    <xdr:to>
      <xdr:col>9</xdr:col>
      <xdr:colOff>381000</xdr:colOff>
      <xdr:row>56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93A84-D84C-4387-19C3-BC8B20440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152400</xdr:rowOff>
    </xdr:from>
    <xdr:to>
      <xdr:col>8</xdr:col>
      <xdr:colOff>228600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C8915-557D-60BA-2A19-A366B70D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9</xdr:row>
      <xdr:rowOff>88900</xdr:rowOff>
    </xdr:from>
    <xdr:to>
      <xdr:col>16</xdr:col>
      <xdr:colOff>50800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C7DA5-00A6-7075-F7A6-162E79D0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0.69431</cdr:x>
      <cdr:y>0.83235</cdr:y>
    </cdr:from>
    <cdr:to>
      <cdr:x>1</cdr:x>
      <cdr:y>0.90588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8B05167-5A23-67C0-3D1E-05F0143B9516}"/>
            </a:ext>
          </a:extLst>
        </cdr:cNvPr>
        <cdr:cNvSpPr txBox="1"/>
      </cdr:nvSpPr>
      <cdr:spPr>
        <a:xfrm xmlns:a="http://schemas.openxmlformats.org/drawingml/2006/main">
          <a:off x="4413250" y="3594100"/>
          <a:ext cx="1943100" cy="317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232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0.68356</cdr:x>
      <cdr:y>0.86047</cdr:y>
    </cdr:from>
    <cdr:to>
      <cdr:x>1</cdr:x>
      <cdr:y>0.93314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8B05167-5A23-67C0-3D1E-05F0143B9516}"/>
            </a:ext>
          </a:extLst>
        </cdr:cNvPr>
        <cdr:cNvSpPr txBox="1"/>
      </cdr:nvSpPr>
      <cdr:spPr>
        <a:xfrm xmlns:a="http://schemas.openxmlformats.org/drawingml/2006/main">
          <a:off x="4197350" y="3759200"/>
          <a:ext cx="1943100" cy="317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91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0A53-2090-7342-B0D6-2143A080412C}">
  <dimension ref="A1:N46"/>
  <sheetViews>
    <sheetView topLeftCell="A31" workbookViewId="0">
      <selection activeCell="K55" sqref="K55"/>
    </sheetView>
  </sheetViews>
  <sheetFormatPr baseColWidth="10" defaultRowHeight="16" x14ac:dyDescent="0.2"/>
  <cols>
    <col min="1" max="8" width="10.83203125" style="1"/>
    <col min="9" max="9" width="10.83203125" style="3"/>
    <col min="10" max="10" width="10.83203125" style="1"/>
    <col min="11" max="11" width="10.83203125" style="3"/>
    <col min="12" max="13" width="10.83203125" style="1"/>
    <col min="14" max="14" width="10.83203125" style="5"/>
    <col min="15" max="16384" width="10.83203125" style="1"/>
  </cols>
  <sheetData>
    <row r="1" spans="1:14" ht="51" x14ac:dyDescent="0.2">
      <c r="A1" s="1" t="s">
        <v>0</v>
      </c>
    </row>
    <row r="2" spans="1:14" ht="17" x14ac:dyDescent="0.2">
      <c r="I2" s="3" t="s">
        <v>37</v>
      </c>
      <c r="K2" s="3" t="s">
        <v>39</v>
      </c>
    </row>
    <row r="3" spans="1:14" ht="34" x14ac:dyDescent="0.2"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30</v>
      </c>
      <c r="H3" s="1" t="s">
        <v>29</v>
      </c>
      <c r="I3" s="3" t="s">
        <v>37</v>
      </c>
      <c r="K3" s="3" t="s">
        <v>39</v>
      </c>
    </row>
    <row r="4" spans="1:14" s="2" customFormat="1" ht="17" x14ac:dyDescent="0.2">
      <c r="A4" s="2" t="s">
        <v>1</v>
      </c>
      <c r="E4" s="2" t="s">
        <v>22</v>
      </c>
      <c r="I4" s="4"/>
      <c r="K4" s="4"/>
      <c r="N4" s="6"/>
    </row>
    <row r="5" spans="1:14" ht="17" x14ac:dyDescent="0.2">
      <c r="B5" s="1">
        <v>45</v>
      </c>
      <c r="C5" s="1" t="s">
        <v>3</v>
      </c>
      <c r="D5" s="1" t="s">
        <v>31</v>
      </c>
      <c r="F5" s="1" t="s">
        <v>37</v>
      </c>
      <c r="G5" s="1">
        <v>1</v>
      </c>
      <c r="H5" s="1">
        <v>1</v>
      </c>
      <c r="I5" s="3">
        <f>B5</f>
        <v>45</v>
      </c>
      <c r="K5" s="3">
        <v>0</v>
      </c>
    </row>
    <row r="6" spans="1:14" ht="34" x14ac:dyDescent="0.2">
      <c r="B6" s="1">
        <v>2</v>
      </c>
      <c r="C6" s="1" t="s">
        <v>4</v>
      </c>
      <c r="D6" s="1" t="s">
        <v>32</v>
      </c>
      <c r="F6" s="1" t="s">
        <v>37</v>
      </c>
      <c r="G6" s="1">
        <v>1</v>
      </c>
      <c r="H6" s="1">
        <v>1</v>
      </c>
      <c r="I6" s="3">
        <f t="shared" ref="I6:I21" si="0">B6</f>
        <v>2</v>
      </c>
      <c r="K6" s="3">
        <v>0</v>
      </c>
    </row>
    <row r="7" spans="1:14" ht="34" x14ac:dyDescent="0.2">
      <c r="B7" s="1">
        <v>1</v>
      </c>
      <c r="C7" s="1" t="s">
        <v>5</v>
      </c>
      <c r="D7" s="1" t="s">
        <v>32</v>
      </c>
      <c r="F7" s="1" t="s">
        <v>37</v>
      </c>
      <c r="G7" s="1">
        <v>1</v>
      </c>
      <c r="H7" s="1">
        <v>1</v>
      </c>
      <c r="I7" s="3">
        <f t="shared" si="0"/>
        <v>1</v>
      </c>
      <c r="K7" s="3">
        <v>0</v>
      </c>
    </row>
    <row r="8" spans="1:14" ht="34" x14ac:dyDescent="0.2">
      <c r="B8" s="1">
        <v>17</v>
      </c>
      <c r="C8" s="1" t="s">
        <v>6</v>
      </c>
      <c r="D8" s="1" t="s">
        <v>32</v>
      </c>
      <c r="F8" s="1" t="s">
        <v>37</v>
      </c>
      <c r="G8" s="1">
        <v>1</v>
      </c>
      <c r="H8" s="1">
        <v>1</v>
      </c>
      <c r="I8" s="3">
        <f t="shared" si="0"/>
        <v>17</v>
      </c>
      <c r="K8" s="3">
        <v>0</v>
      </c>
    </row>
    <row r="9" spans="1:14" ht="17" x14ac:dyDescent="0.2">
      <c r="B9" s="1">
        <v>4</v>
      </c>
      <c r="C9" s="1" t="s">
        <v>6</v>
      </c>
      <c r="D9" s="1" t="s">
        <v>8</v>
      </c>
      <c r="F9" s="1" t="s">
        <v>37</v>
      </c>
      <c r="G9" s="1">
        <v>1</v>
      </c>
      <c r="H9" s="1">
        <v>1</v>
      </c>
      <c r="I9" s="3">
        <f t="shared" si="0"/>
        <v>4</v>
      </c>
      <c r="K9" s="3">
        <v>0</v>
      </c>
    </row>
    <row r="10" spans="1:14" ht="17" x14ac:dyDescent="0.2">
      <c r="B10" s="1">
        <v>12</v>
      </c>
      <c r="C10" s="1" t="s">
        <v>6</v>
      </c>
      <c r="D10" s="1" t="s">
        <v>7</v>
      </c>
      <c r="F10" s="1" t="s">
        <v>37</v>
      </c>
      <c r="G10" s="1">
        <v>1</v>
      </c>
      <c r="H10" s="1">
        <v>1</v>
      </c>
      <c r="I10" s="3">
        <f t="shared" si="0"/>
        <v>12</v>
      </c>
      <c r="K10" s="3">
        <v>0</v>
      </c>
    </row>
    <row r="11" spans="1:14" ht="17" x14ac:dyDescent="0.2">
      <c r="B11" s="1">
        <v>13</v>
      </c>
      <c r="C11" s="1" t="s">
        <v>9</v>
      </c>
      <c r="D11" s="1" t="s">
        <v>33</v>
      </c>
      <c r="F11" s="1" t="s">
        <v>37</v>
      </c>
      <c r="G11" s="1">
        <v>1</v>
      </c>
      <c r="H11" s="1">
        <v>1</v>
      </c>
      <c r="I11" s="3">
        <f t="shared" si="0"/>
        <v>13</v>
      </c>
      <c r="K11" s="3">
        <v>0</v>
      </c>
    </row>
    <row r="12" spans="1:14" ht="17" x14ac:dyDescent="0.2">
      <c r="B12" s="1">
        <v>3</v>
      </c>
      <c r="C12" s="1" t="s">
        <v>10</v>
      </c>
      <c r="D12" s="1" t="s">
        <v>34</v>
      </c>
      <c r="F12" s="1" t="s">
        <v>37</v>
      </c>
      <c r="G12" s="1">
        <v>1</v>
      </c>
      <c r="H12" s="1">
        <v>1</v>
      </c>
      <c r="I12" s="3">
        <f t="shared" si="0"/>
        <v>3</v>
      </c>
      <c r="K12" s="3">
        <v>0</v>
      </c>
    </row>
    <row r="13" spans="1:14" ht="34" x14ac:dyDescent="0.2">
      <c r="B13" s="1">
        <v>11</v>
      </c>
      <c r="C13" s="1" t="s">
        <v>11</v>
      </c>
      <c r="D13" s="1" t="s">
        <v>35</v>
      </c>
      <c r="F13" s="1" t="s">
        <v>37</v>
      </c>
      <c r="G13" s="1">
        <v>1</v>
      </c>
      <c r="H13" s="1">
        <v>1</v>
      </c>
      <c r="I13" s="3">
        <f t="shared" si="0"/>
        <v>11</v>
      </c>
      <c r="K13" s="3">
        <v>0</v>
      </c>
    </row>
    <row r="14" spans="1:14" ht="17" x14ac:dyDescent="0.2">
      <c r="B14" s="1">
        <v>8</v>
      </c>
      <c r="C14" s="1" t="s">
        <v>13</v>
      </c>
      <c r="D14" s="1" t="s">
        <v>31</v>
      </c>
      <c r="F14" s="1" t="s">
        <v>37</v>
      </c>
      <c r="G14" s="1">
        <v>1</v>
      </c>
      <c r="H14" s="1">
        <v>1</v>
      </c>
      <c r="I14" s="3">
        <f t="shared" si="0"/>
        <v>8</v>
      </c>
      <c r="K14" s="3">
        <v>0</v>
      </c>
    </row>
    <row r="15" spans="1:14" ht="17" x14ac:dyDescent="0.2">
      <c r="B15" s="1">
        <v>3</v>
      </c>
      <c r="C15" s="1" t="s">
        <v>14</v>
      </c>
      <c r="D15" s="1" t="s">
        <v>31</v>
      </c>
      <c r="F15" s="1" t="s">
        <v>37</v>
      </c>
      <c r="G15" s="1">
        <v>1</v>
      </c>
      <c r="H15" s="1">
        <v>1</v>
      </c>
      <c r="I15" s="3">
        <f t="shared" si="0"/>
        <v>3</v>
      </c>
      <c r="K15" s="3">
        <v>0</v>
      </c>
    </row>
    <row r="16" spans="1:14" ht="34" x14ac:dyDescent="0.2">
      <c r="B16" s="1">
        <v>3</v>
      </c>
      <c r="C16" s="1" t="s">
        <v>15</v>
      </c>
      <c r="D16" s="1" t="s">
        <v>33</v>
      </c>
      <c r="F16" s="1" t="s">
        <v>37</v>
      </c>
      <c r="G16" s="1">
        <v>1</v>
      </c>
      <c r="H16" s="1">
        <v>1</v>
      </c>
      <c r="I16" s="3">
        <f t="shared" si="0"/>
        <v>3</v>
      </c>
      <c r="K16" s="3">
        <v>0</v>
      </c>
    </row>
    <row r="17" spans="1:14" ht="34" x14ac:dyDescent="0.2">
      <c r="B17" s="1">
        <v>43</v>
      </c>
      <c r="C17" s="1" t="s">
        <v>16</v>
      </c>
      <c r="D17" s="1" t="s">
        <v>33</v>
      </c>
      <c r="F17" s="1" t="s">
        <v>37</v>
      </c>
      <c r="G17" s="1">
        <v>1</v>
      </c>
      <c r="H17" s="1">
        <v>1</v>
      </c>
      <c r="I17" s="3">
        <f t="shared" si="0"/>
        <v>43</v>
      </c>
      <c r="K17" s="3">
        <v>0</v>
      </c>
    </row>
    <row r="18" spans="1:14" ht="17" x14ac:dyDescent="0.2">
      <c r="B18" s="1">
        <v>8</v>
      </c>
      <c r="C18" s="1" t="s">
        <v>17</v>
      </c>
      <c r="D18" s="1" t="s">
        <v>33</v>
      </c>
      <c r="F18" s="1" t="s">
        <v>37</v>
      </c>
      <c r="G18" s="1">
        <v>1</v>
      </c>
      <c r="H18" s="1">
        <v>1</v>
      </c>
      <c r="I18" s="3">
        <f t="shared" si="0"/>
        <v>8</v>
      </c>
      <c r="K18" s="3">
        <v>0</v>
      </c>
    </row>
    <row r="19" spans="1:14" ht="17" x14ac:dyDescent="0.2">
      <c r="B19" s="1">
        <v>8</v>
      </c>
      <c r="C19" s="1" t="s">
        <v>18</v>
      </c>
      <c r="D19" s="1" t="s">
        <v>33</v>
      </c>
      <c r="F19" s="1" t="s">
        <v>37</v>
      </c>
      <c r="G19" s="1">
        <v>1</v>
      </c>
      <c r="H19" s="1">
        <v>1</v>
      </c>
      <c r="I19" s="3">
        <f t="shared" si="0"/>
        <v>8</v>
      </c>
      <c r="K19" s="3">
        <v>0</v>
      </c>
    </row>
    <row r="20" spans="1:14" ht="51" x14ac:dyDescent="0.2">
      <c r="B20" s="1">
        <v>4</v>
      </c>
      <c r="C20" s="1" t="s">
        <v>19</v>
      </c>
      <c r="D20" s="1" t="s">
        <v>36</v>
      </c>
      <c r="F20" s="1" t="s">
        <v>37</v>
      </c>
      <c r="G20" s="1">
        <v>1</v>
      </c>
      <c r="H20" s="1">
        <v>1</v>
      </c>
      <c r="I20" s="3">
        <f t="shared" si="0"/>
        <v>4</v>
      </c>
      <c r="K20" s="3">
        <v>0</v>
      </c>
    </row>
    <row r="21" spans="1:14" ht="17" x14ac:dyDescent="0.2">
      <c r="B21" s="1">
        <v>47</v>
      </c>
      <c r="C21" s="1" t="s">
        <v>20</v>
      </c>
      <c r="D21" s="1" t="s">
        <v>21</v>
      </c>
      <c r="F21" s="1" t="s">
        <v>37</v>
      </c>
      <c r="G21" s="1">
        <v>1</v>
      </c>
      <c r="H21" s="1">
        <v>1</v>
      </c>
      <c r="I21" s="3">
        <f t="shared" si="0"/>
        <v>47</v>
      </c>
      <c r="K21" s="3">
        <v>0</v>
      </c>
    </row>
    <row r="22" spans="1:14" x14ac:dyDescent="0.2">
      <c r="J22" s="1">
        <f>SUM(I5:I21)</f>
        <v>232</v>
      </c>
      <c r="L22" s="1">
        <v>0</v>
      </c>
      <c r="N22" s="5">
        <v>232</v>
      </c>
    </row>
    <row r="24" spans="1:14" s="2" customFormat="1" ht="17" x14ac:dyDescent="0.2">
      <c r="A24" s="2" t="s">
        <v>2</v>
      </c>
      <c r="E24" s="2" t="s">
        <v>23</v>
      </c>
      <c r="I24" s="4"/>
      <c r="K24" s="4"/>
      <c r="N24" s="6"/>
    </row>
    <row r="25" spans="1:14" ht="17" x14ac:dyDescent="0.2">
      <c r="B25" s="1">
        <v>12</v>
      </c>
      <c r="C25" s="1" t="s">
        <v>3</v>
      </c>
      <c r="D25" s="1" t="s">
        <v>31</v>
      </c>
      <c r="F25" s="1" t="s">
        <v>39</v>
      </c>
      <c r="G25" s="1">
        <v>1</v>
      </c>
      <c r="H25" s="1">
        <v>1</v>
      </c>
      <c r="I25" s="3">
        <v>0</v>
      </c>
      <c r="K25" s="3">
        <f>B25</f>
        <v>12</v>
      </c>
    </row>
    <row r="26" spans="1:14" ht="34" x14ac:dyDescent="0.2">
      <c r="B26" s="1">
        <v>6</v>
      </c>
      <c r="C26" s="1" t="s">
        <v>6</v>
      </c>
      <c r="D26" s="1" t="s">
        <v>32</v>
      </c>
      <c r="F26" s="1" t="s">
        <v>39</v>
      </c>
      <c r="G26" s="1">
        <v>1</v>
      </c>
      <c r="H26" s="1">
        <v>1</v>
      </c>
      <c r="I26" s="3">
        <v>0</v>
      </c>
      <c r="K26" s="3">
        <f t="shared" ref="K26:K37" si="1">B26</f>
        <v>6</v>
      </c>
    </row>
    <row r="27" spans="1:14" ht="17" x14ac:dyDescent="0.2">
      <c r="B27" s="1">
        <v>14</v>
      </c>
      <c r="C27" s="1" t="s">
        <v>6</v>
      </c>
      <c r="D27" s="1" t="s">
        <v>8</v>
      </c>
      <c r="F27" s="1" t="s">
        <v>39</v>
      </c>
      <c r="G27" s="1">
        <v>1</v>
      </c>
      <c r="H27" s="1">
        <v>1</v>
      </c>
      <c r="I27" s="3">
        <v>0</v>
      </c>
      <c r="K27" s="3">
        <f t="shared" si="1"/>
        <v>14</v>
      </c>
    </row>
    <row r="28" spans="1:14" ht="17" x14ac:dyDescent="0.2">
      <c r="B28" s="1">
        <v>6</v>
      </c>
      <c r="C28" s="1" t="s">
        <v>6</v>
      </c>
      <c r="D28" s="1" t="s">
        <v>7</v>
      </c>
      <c r="F28" s="1" t="s">
        <v>39</v>
      </c>
      <c r="G28" s="1">
        <v>1</v>
      </c>
      <c r="H28" s="1">
        <v>1</v>
      </c>
      <c r="I28" s="3">
        <v>0</v>
      </c>
      <c r="K28" s="3">
        <f t="shared" si="1"/>
        <v>6</v>
      </c>
    </row>
    <row r="29" spans="1:14" ht="17" x14ac:dyDescent="0.2">
      <c r="B29" s="1">
        <v>10</v>
      </c>
      <c r="C29" s="1" t="s">
        <v>9</v>
      </c>
      <c r="D29" s="1" t="s">
        <v>33</v>
      </c>
      <c r="F29" s="1" t="s">
        <v>39</v>
      </c>
      <c r="G29" s="1">
        <v>1</v>
      </c>
      <c r="H29" s="1">
        <v>1</v>
      </c>
      <c r="I29" s="3">
        <v>0</v>
      </c>
      <c r="K29" s="3">
        <f t="shared" si="1"/>
        <v>10</v>
      </c>
    </row>
    <row r="30" spans="1:14" ht="34" x14ac:dyDescent="0.2">
      <c r="B30" s="1">
        <v>4</v>
      </c>
      <c r="C30" s="1" t="s">
        <v>12</v>
      </c>
      <c r="D30" s="1" t="s">
        <v>35</v>
      </c>
      <c r="F30" s="1" t="s">
        <v>39</v>
      </c>
      <c r="G30" s="1">
        <v>1</v>
      </c>
      <c r="H30" s="1">
        <v>1</v>
      </c>
      <c r="I30" s="3">
        <v>0</v>
      </c>
      <c r="K30" s="3">
        <f t="shared" si="1"/>
        <v>4</v>
      </c>
    </row>
    <row r="31" spans="1:14" ht="17" x14ac:dyDescent="0.2">
      <c r="B31" s="1">
        <v>4</v>
      </c>
      <c r="C31" s="1" t="s">
        <v>13</v>
      </c>
      <c r="D31" s="1" t="s">
        <v>31</v>
      </c>
      <c r="F31" s="1" t="s">
        <v>39</v>
      </c>
      <c r="G31" s="1">
        <v>1</v>
      </c>
      <c r="H31" s="1">
        <v>1</v>
      </c>
      <c r="I31" s="3">
        <v>0</v>
      </c>
      <c r="K31" s="3">
        <f t="shared" si="1"/>
        <v>4</v>
      </c>
    </row>
    <row r="32" spans="1:14" ht="34" x14ac:dyDescent="0.2">
      <c r="B32" s="1">
        <v>6</v>
      </c>
      <c r="C32" s="1" t="s">
        <v>15</v>
      </c>
      <c r="D32" s="1" t="s">
        <v>33</v>
      </c>
      <c r="F32" s="1" t="s">
        <v>39</v>
      </c>
      <c r="G32" s="1">
        <v>1</v>
      </c>
      <c r="H32" s="1">
        <v>1</v>
      </c>
      <c r="I32" s="3">
        <v>0</v>
      </c>
      <c r="K32" s="3">
        <f t="shared" si="1"/>
        <v>6</v>
      </c>
    </row>
    <row r="33" spans="2:14" ht="34" x14ac:dyDescent="0.2">
      <c r="B33" s="1">
        <v>10</v>
      </c>
      <c r="C33" s="1" t="s">
        <v>16</v>
      </c>
      <c r="D33" s="1" t="s">
        <v>33</v>
      </c>
      <c r="F33" s="1" t="s">
        <v>39</v>
      </c>
      <c r="G33" s="1">
        <v>1</v>
      </c>
      <c r="H33" s="1">
        <v>1</v>
      </c>
      <c r="I33" s="3">
        <v>0</v>
      </c>
      <c r="K33" s="3">
        <f t="shared" si="1"/>
        <v>10</v>
      </c>
    </row>
    <row r="34" spans="2:14" ht="17" x14ac:dyDescent="0.2">
      <c r="B34" s="1">
        <v>2</v>
      </c>
      <c r="C34" s="1" t="s">
        <v>17</v>
      </c>
      <c r="D34" s="1" t="s">
        <v>33</v>
      </c>
      <c r="F34" s="1" t="s">
        <v>39</v>
      </c>
      <c r="G34" s="1">
        <v>1</v>
      </c>
      <c r="H34" s="1">
        <v>1</v>
      </c>
      <c r="I34" s="3">
        <v>0</v>
      </c>
      <c r="K34" s="3">
        <f t="shared" si="1"/>
        <v>2</v>
      </c>
    </row>
    <row r="35" spans="2:14" ht="17" x14ac:dyDescent="0.2">
      <c r="B35" s="1">
        <v>2</v>
      </c>
      <c r="C35" s="1" t="s">
        <v>18</v>
      </c>
      <c r="D35" s="1" t="s">
        <v>33</v>
      </c>
      <c r="F35" s="1" t="s">
        <v>39</v>
      </c>
      <c r="G35" s="1">
        <v>1</v>
      </c>
      <c r="H35" s="1">
        <v>1</v>
      </c>
      <c r="I35" s="3">
        <v>0</v>
      </c>
      <c r="K35" s="3">
        <f t="shared" si="1"/>
        <v>2</v>
      </c>
    </row>
    <row r="36" spans="2:14" ht="51" x14ac:dyDescent="0.2">
      <c r="B36" s="1">
        <v>2</v>
      </c>
      <c r="C36" s="1" t="s">
        <v>19</v>
      </c>
      <c r="D36" s="1" t="s">
        <v>36</v>
      </c>
      <c r="F36" s="1" t="s">
        <v>39</v>
      </c>
      <c r="G36" s="1">
        <v>1</v>
      </c>
      <c r="H36" s="1">
        <v>1</v>
      </c>
      <c r="I36" s="3">
        <v>0</v>
      </c>
      <c r="K36" s="3">
        <f t="shared" si="1"/>
        <v>2</v>
      </c>
    </row>
    <row r="37" spans="2:14" ht="17" x14ac:dyDescent="0.2">
      <c r="B37" s="1">
        <v>13</v>
      </c>
      <c r="C37" s="1" t="s">
        <v>20</v>
      </c>
      <c r="D37" s="1" t="s">
        <v>38</v>
      </c>
      <c r="F37" s="1" t="s">
        <v>39</v>
      </c>
      <c r="G37" s="1">
        <v>1</v>
      </c>
      <c r="H37" s="1">
        <v>1</v>
      </c>
      <c r="I37" s="3">
        <v>0</v>
      </c>
      <c r="K37" s="3">
        <f t="shared" si="1"/>
        <v>13</v>
      </c>
    </row>
    <row r="38" spans="2:14" x14ac:dyDescent="0.2">
      <c r="J38" s="1">
        <v>0</v>
      </c>
      <c r="L38" s="1">
        <f>SUM(K25:K37)</f>
        <v>91</v>
      </c>
      <c r="N38" s="5">
        <v>91</v>
      </c>
    </row>
    <row r="40" spans="2:14" ht="17" thickBot="1" x14ac:dyDescent="0.25"/>
    <row r="41" spans="2:14" s="7" customFormat="1" ht="18" thickTop="1" thickBot="1" x14ac:dyDescent="0.25">
      <c r="I41" s="8"/>
      <c r="J41" s="7">
        <v>232</v>
      </c>
      <c r="K41" s="8"/>
      <c r="L41" s="7">
        <v>91</v>
      </c>
      <c r="N41" s="9">
        <f>232+91</f>
        <v>323</v>
      </c>
    </row>
    <row r="42" spans="2:14" ht="17" thickTop="1" x14ac:dyDescent="0.2"/>
    <row r="45" spans="2:14" ht="17" x14ac:dyDescent="0.2">
      <c r="B45" s="1" t="s">
        <v>37</v>
      </c>
      <c r="C45" s="1">
        <v>232</v>
      </c>
    </row>
    <row r="46" spans="2:14" ht="17" x14ac:dyDescent="0.2">
      <c r="B46" s="1" t="s">
        <v>39</v>
      </c>
      <c r="C46" s="1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3188-6F87-3447-A28B-33778F01B83C}">
  <dimension ref="A1:N50"/>
  <sheetViews>
    <sheetView topLeftCell="A33" workbookViewId="0">
      <selection activeCell="L50" activeCellId="13" sqref="J9 L9 J16 L16 J29 L29 J36 L36 J41 L41 J45 L45 J50 L50"/>
    </sheetView>
  </sheetViews>
  <sheetFormatPr baseColWidth="10" defaultRowHeight="16" x14ac:dyDescent="0.2"/>
  <sheetData>
    <row r="1" spans="1:14" s="10" customFormat="1" x14ac:dyDescent="0.2">
      <c r="A1" s="10" t="s">
        <v>31</v>
      </c>
    </row>
    <row r="2" spans="1:14" s="1" customFormat="1" ht="17" x14ac:dyDescent="0.2">
      <c r="B2" s="1">
        <v>45</v>
      </c>
      <c r="C2" s="1" t="s">
        <v>3</v>
      </c>
      <c r="D2" s="1" t="s">
        <v>31</v>
      </c>
      <c r="F2" s="1" t="s">
        <v>37</v>
      </c>
      <c r="G2" s="1">
        <v>1</v>
      </c>
      <c r="H2" s="1">
        <v>1</v>
      </c>
      <c r="I2" s="3">
        <v>45</v>
      </c>
      <c r="K2" s="3">
        <v>0</v>
      </c>
      <c r="N2" s="5"/>
    </row>
    <row r="3" spans="1:14" s="1" customFormat="1" ht="17" x14ac:dyDescent="0.2">
      <c r="B3" s="1">
        <v>4</v>
      </c>
      <c r="C3" s="1" t="s">
        <v>6</v>
      </c>
      <c r="D3" s="1" t="s">
        <v>8</v>
      </c>
      <c r="F3" s="1" t="s">
        <v>37</v>
      </c>
      <c r="G3" s="1">
        <v>1</v>
      </c>
      <c r="H3" s="1">
        <v>1</v>
      </c>
      <c r="I3" s="3">
        <v>4</v>
      </c>
      <c r="K3" s="3">
        <v>0</v>
      </c>
      <c r="N3" s="5"/>
    </row>
    <row r="4" spans="1:14" s="1" customFormat="1" ht="17" x14ac:dyDescent="0.2">
      <c r="B4" s="1">
        <v>8</v>
      </c>
      <c r="C4" s="1" t="s">
        <v>13</v>
      </c>
      <c r="D4" s="1" t="s">
        <v>31</v>
      </c>
      <c r="F4" s="1" t="s">
        <v>37</v>
      </c>
      <c r="G4" s="1">
        <v>1</v>
      </c>
      <c r="H4" s="1">
        <v>1</v>
      </c>
      <c r="I4" s="3">
        <v>8</v>
      </c>
      <c r="K4" s="3">
        <v>0</v>
      </c>
      <c r="N4" s="5"/>
    </row>
    <row r="5" spans="1:14" s="1" customFormat="1" ht="17" x14ac:dyDescent="0.2">
      <c r="B5" s="1">
        <v>3</v>
      </c>
      <c r="C5" s="1" t="s">
        <v>14</v>
      </c>
      <c r="D5" s="1" t="s">
        <v>31</v>
      </c>
      <c r="F5" s="1" t="s">
        <v>37</v>
      </c>
      <c r="G5" s="1">
        <v>1</v>
      </c>
      <c r="H5" s="1">
        <v>1</v>
      </c>
      <c r="I5" s="3">
        <v>3</v>
      </c>
      <c r="K5" s="3">
        <v>0</v>
      </c>
      <c r="N5" s="5"/>
    </row>
    <row r="6" spans="1:14" s="1" customFormat="1" ht="17" x14ac:dyDescent="0.2">
      <c r="B6" s="1">
        <v>12</v>
      </c>
      <c r="C6" s="1" t="s">
        <v>3</v>
      </c>
      <c r="D6" s="1" t="s">
        <v>31</v>
      </c>
      <c r="F6" s="1" t="s">
        <v>39</v>
      </c>
      <c r="G6" s="1">
        <v>1</v>
      </c>
      <c r="H6" s="1">
        <v>1</v>
      </c>
      <c r="I6" s="3">
        <v>0</v>
      </c>
      <c r="K6" s="3">
        <v>12</v>
      </c>
      <c r="N6" s="5"/>
    </row>
    <row r="7" spans="1:14" s="1" customFormat="1" ht="17" x14ac:dyDescent="0.2">
      <c r="B7" s="1">
        <v>14</v>
      </c>
      <c r="C7" s="1" t="s">
        <v>6</v>
      </c>
      <c r="D7" s="1" t="s">
        <v>8</v>
      </c>
      <c r="F7" s="1" t="s">
        <v>39</v>
      </c>
      <c r="G7" s="1">
        <v>1</v>
      </c>
      <c r="H7" s="1">
        <v>1</v>
      </c>
      <c r="I7" s="3">
        <v>0</v>
      </c>
      <c r="K7" s="3">
        <v>14</v>
      </c>
      <c r="N7" s="5"/>
    </row>
    <row r="8" spans="1:14" s="1" customFormat="1" ht="17" x14ac:dyDescent="0.2">
      <c r="B8" s="1">
        <v>4</v>
      </c>
      <c r="C8" s="1" t="s">
        <v>13</v>
      </c>
      <c r="D8" s="1" t="s">
        <v>31</v>
      </c>
      <c r="F8" s="1" t="s">
        <v>39</v>
      </c>
      <c r="G8" s="1">
        <v>1</v>
      </c>
      <c r="H8" s="1">
        <v>1</v>
      </c>
      <c r="I8" s="3">
        <v>0</v>
      </c>
      <c r="K8" s="3">
        <v>4</v>
      </c>
      <c r="N8" s="5"/>
    </row>
    <row r="9" spans="1:14" x14ac:dyDescent="0.2">
      <c r="J9">
        <f>SUM(I2:I8)</f>
        <v>60</v>
      </c>
      <c r="L9">
        <f>SUM(K2:K8)</f>
        <v>30</v>
      </c>
      <c r="N9">
        <v>90</v>
      </c>
    </row>
    <row r="11" spans="1:14" s="10" customFormat="1" x14ac:dyDescent="0.2">
      <c r="A11" s="10" t="s">
        <v>32</v>
      </c>
    </row>
    <row r="12" spans="1:14" s="1" customFormat="1" ht="34" x14ac:dyDescent="0.2">
      <c r="B12" s="1">
        <v>2</v>
      </c>
      <c r="C12" s="1" t="s">
        <v>4</v>
      </c>
      <c r="D12" s="1" t="s">
        <v>32</v>
      </c>
      <c r="F12" s="1" t="s">
        <v>37</v>
      </c>
      <c r="G12" s="1">
        <v>1</v>
      </c>
      <c r="H12" s="1">
        <v>1</v>
      </c>
      <c r="I12" s="3">
        <v>2</v>
      </c>
      <c r="K12" s="3">
        <v>0</v>
      </c>
      <c r="N12" s="5"/>
    </row>
    <row r="13" spans="1:14" s="1" customFormat="1" ht="34" x14ac:dyDescent="0.2">
      <c r="B13" s="1">
        <v>1</v>
      </c>
      <c r="C13" s="1" t="s">
        <v>5</v>
      </c>
      <c r="D13" s="1" t="s">
        <v>32</v>
      </c>
      <c r="F13" s="1" t="s">
        <v>37</v>
      </c>
      <c r="G13" s="1">
        <v>1</v>
      </c>
      <c r="H13" s="1">
        <v>1</v>
      </c>
      <c r="I13" s="3">
        <v>1</v>
      </c>
      <c r="K13" s="3">
        <v>0</v>
      </c>
      <c r="N13" s="5"/>
    </row>
    <row r="14" spans="1:14" s="1" customFormat="1" ht="34" x14ac:dyDescent="0.2">
      <c r="B14" s="1">
        <v>17</v>
      </c>
      <c r="C14" s="1" t="s">
        <v>6</v>
      </c>
      <c r="D14" s="1" t="s">
        <v>32</v>
      </c>
      <c r="F14" s="1" t="s">
        <v>37</v>
      </c>
      <c r="G14" s="1">
        <v>1</v>
      </c>
      <c r="H14" s="1">
        <v>1</v>
      </c>
      <c r="I14" s="3">
        <v>17</v>
      </c>
      <c r="K14" s="3">
        <v>0</v>
      </c>
      <c r="N14" s="5"/>
    </row>
    <row r="15" spans="1:14" s="1" customFormat="1" ht="34" x14ac:dyDescent="0.2">
      <c r="B15" s="1">
        <v>6</v>
      </c>
      <c r="C15" s="1" t="s">
        <v>6</v>
      </c>
      <c r="D15" s="1" t="s">
        <v>32</v>
      </c>
      <c r="F15" s="1" t="s">
        <v>39</v>
      </c>
      <c r="G15" s="1">
        <v>1</v>
      </c>
      <c r="H15" s="1">
        <v>1</v>
      </c>
      <c r="I15" s="3">
        <v>0</v>
      </c>
      <c r="K15" s="3">
        <v>6</v>
      </c>
      <c r="N15" s="5"/>
    </row>
    <row r="16" spans="1:14" x14ac:dyDescent="0.2">
      <c r="J16">
        <f>SUM(I12:I15)</f>
        <v>20</v>
      </c>
      <c r="L16">
        <v>6</v>
      </c>
      <c r="N16">
        <v>26</v>
      </c>
    </row>
    <row r="18" spans="1:14" s="10" customFormat="1" x14ac:dyDescent="0.2">
      <c r="A18" s="10" t="s">
        <v>33</v>
      </c>
    </row>
    <row r="19" spans="1:14" s="1" customFormat="1" ht="17" x14ac:dyDescent="0.2">
      <c r="B19" s="1">
        <v>13</v>
      </c>
      <c r="C19" s="1" t="s">
        <v>9</v>
      </c>
      <c r="D19" s="1" t="s">
        <v>33</v>
      </c>
      <c r="F19" s="1" t="s">
        <v>37</v>
      </c>
      <c r="G19" s="1">
        <v>1</v>
      </c>
      <c r="H19" s="1">
        <v>1</v>
      </c>
      <c r="I19" s="3">
        <v>13</v>
      </c>
      <c r="K19" s="3">
        <v>0</v>
      </c>
      <c r="N19" s="5"/>
    </row>
    <row r="20" spans="1:14" s="1" customFormat="1" ht="34" x14ac:dyDescent="0.2">
      <c r="B20" s="1">
        <v>3</v>
      </c>
      <c r="C20" s="1" t="s">
        <v>15</v>
      </c>
      <c r="D20" s="1" t="s">
        <v>33</v>
      </c>
      <c r="F20" s="1" t="s">
        <v>37</v>
      </c>
      <c r="G20" s="1">
        <v>1</v>
      </c>
      <c r="H20" s="1">
        <v>1</v>
      </c>
      <c r="I20" s="3">
        <v>3</v>
      </c>
      <c r="K20" s="3">
        <v>0</v>
      </c>
      <c r="N20" s="5"/>
    </row>
    <row r="21" spans="1:14" s="1" customFormat="1" ht="34" x14ac:dyDescent="0.2">
      <c r="B21" s="1">
        <v>43</v>
      </c>
      <c r="C21" s="1" t="s">
        <v>16</v>
      </c>
      <c r="D21" s="1" t="s">
        <v>33</v>
      </c>
      <c r="F21" s="1" t="s">
        <v>37</v>
      </c>
      <c r="G21" s="1">
        <v>1</v>
      </c>
      <c r="H21" s="1">
        <v>1</v>
      </c>
      <c r="I21" s="3">
        <v>43</v>
      </c>
      <c r="K21" s="3">
        <v>0</v>
      </c>
      <c r="N21" s="5"/>
    </row>
    <row r="22" spans="1:14" s="1" customFormat="1" ht="17" x14ac:dyDescent="0.2">
      <c r="B22" s="1">
        <v>8</v>
      </c>
      <c r="C22" s="1" t="s">
        <v>17</v>
      </c>
      <c r="D22" s="1" t="s">
        <v>33</v>
      </c>
      <c r="F22" s="1" t="s">
        <v>37</v>
      </c>
      <c r="G22" s="1">
        <v>1</v>
      </c>
      <c r="H22" s="1">
        <v>1</v>
      </c>
      <c r="I22" s="3">
        <v>8</v>
      </c>
      <c r="K22" s="3">
        <v>0</v>
      </c>
      <c r="N22" s="5"/>
    </row>
    <row r="23" spans="1:14" s="1" customFormat="1" ht="17" x14ac:dyDescent="0.2">
      <c r="B23" s="1">
        <v>8</v>
      </c>
      <c r="C23" s="1" t="s">
        <v>18</v>
      </c>
      <c r="D23" s="1" t="s">
        <v>33</v>
      </c>
      <c r="F23" s="1" t="s">
        <v>37</v>
      </c>
      <c r="G23" s="1">
        <v>1</v>
      </c>
      <c r="H23" s="1">
        <v>1</v>
      </c>
      <c r="I23" s="3">
        <v>8</v>
      </c>
      <c r="K23" s="3">
        <v>0</v>
      </c>
      <c r="N23" s="5"/>
    </row>
    <row r="24" spans="1:14" s="1" customFormat="1" ht="17" x14ac:dyDescent="0.2">
      <c r="B24" s="1">
        <v>10</v>
      </c>
      <c r="C24" s="1" t="s">
        <v>9</v>
      </c>
      <c r="D24" s="1" t="s">
        <v>33</v>
      </c>
      <c r="F24" s="1" t="s">
        <v>39</v>
      </c>
      <c r="G24" s="1">
        <v>1</v>
      </c>
      <c r="H24" s="1">
        <v>1</v>
      </c>
      <c r="I24" s="3">
        <v>0</v>
      </c>
      <c r="K24" s="3">
        <v>10</v>
      </c>
      <c r="N24" s="5"/>
    </row>
    <row r="25" spans="1:14" s="1" customFormat="1" ht="34" x14ac:dyDescent="0.2">
      <c r="B25" s="1">
        <v>6</v>
      </c>
      <c r="C25" s="1" t="s">
        <v>15</v>
      </c>
      <c r="D25" s="1" t="s">
        <v>33</v>
      </c>
      <c r="F25" s="1" t="s">
        <v>39</v>
      </c>
      <c r="G25" s="1">
        <v>1</v>
      </c>
      <c r="H25" s="1">
        <v>1</v>
      </c>
      <c r="I25" s="3">
        <v>0</v>
      </c>
      <c r="K25" s="3">
        <v>6</v>
      </c>
      <c r="N25" s="5"/>
    </row>
    <row r="26" spans="1:14" s="1" customFormat="1" ht="34" x14ac:dyDescent="0.2">
      <c r="B26" s="1">
        <v>10</v>
      </c>
      <c r="C26" s="1" t="s">
        <v>16</v>
      </c>
      <c r="D26" s="1" t="s">
        <v>33</v>
      </c>
      <c r="F26" s="1" t="s">
        <v>39</v>
      </c>
      <c r="G26" s="1">
        <v>1</v>
      </c>
      <c r="H26" s="1">
        <v>1</v>
      </c>
      <c r="I26" s="3">
        <v>0</v>
      </c>
      <c r="K26" s="3">
        <v>10</v>
      </c>
      <c r="N26" s="5"/>
    </row>
    <row r="27" spans="1:14" s="1" customFormat="1" ht="17" x14ac:dyDescent="0.2">
      <c r="B27" s="1">
        <v>2</v>
      </c>
      <c r="C27" s="1" t="s">
        <v>17</v>
      </c>
      <c r="D27" s="1" t="s">
        <v>33</v>
      </c>
      <c r="F27" s="1" t="s">
        <v>39</v>
      </c>
      <c r="G27" s="1">
        <v>1</v>
      </c>
      <c r="H27" s="1">
        <v>1</v>
      </c>
      <c r="I27" s="3">
        <v>0</v>
      </c>
      <c r="K27" s="3">
        <v>2</v>
      </c>
      <c r="N27" s="5"/>
    </row>
    <row r="28" spans="1:14" s="1" customFormat="1" ht="17" x14ac:dyDescent="0.2">
      <c r="B28" s="1">
        <v>2</v>
      </c>
      <c r="C28" s="1" t="s">
        <v>18</v>
      </c>
      <c r="D28" s="1" t="s">
        <v>33</v>
      </c>
      <c r="F28" s="1" t="s">
        <v>39</v>
      </c>
      <c r="G28" s="1">
        <v>1</v>
      </c>
      <c r="H28" s="1">
        <v>1</v>
      </c>
      <c r="I28" s="3">
        <v>0</v>
      </c>
      <c r="K28" s="3">
        <v>2</v>
      </c>
      <c r="N28" s="5"/>
    </row>
    <row r="29" spans="1:14" x14ac:dyDescent="0.2">
      <c r="J29">
        <f>SUM(I19:I28)</f>
        <v>75</v>
      </c>
      <c r="L29">
        <f>SUM(K19:K28)</f>
        <v>30</v>
      </c>
      <c r="N29">
        <v>105</v>
      </c>
    </row>
    <row r="31" spans="1:14" s="10" customFormat="1" x14ac:dyDescent="0.2">
      <c r="A31" s="10" t="s">
        <v>40</v>
      </c>
    </row>
    <row r="32" spans="1:14" s="1" customFormat="1" ht="34" x14ac:dyDescent="0.2">
      <c r="B32" s="1">
        <v>11</v>
      </c>
      <c r="C32" s="1" t="s">
        <v>11</v>
      </c>
      <c r="D32" s="1" t="s">
        <v>35</v>
      </c>
      <c r="F32" s="1" t="s">
        <v>37</v>
      </c>
      <c r="G32" s="1">
        <v>1</v>
      </c>
      <c r="H32" s="1">
        <v>1</v>
      </c>
      <c r="I32" s="3">
        <v>11</v>
      </c>
      <c r="K32" s="3">
        <v>0</v>
      </c>
      <c r="N32" s="5"/>
    </row>
    <row r="33" spans="1:14" s="1" customFormat="1" ht="51" x14ac:dyDescent="0.2">
      <c r="B33" s="1">
        <v>4</v>
      </c>
      <c r="C33" s="1" t="s">
        <v>19</v>
      </c>
      <c r="D33" s="1" t="s">
        <v>36</v>
      </c>
      <c r="F33" s="1" t="s">
        <v>37</v>
      </c>
      <c r="G33" s="1">
        <v>1</v>
      </c>
      <c r="H33" s="1">
        <v>1</v>
      </c>
      <c r="I33" s="3">
        <v>4</v>
      </c>
      <c r="K33" s="3">
        <v>0</v>
      </c>
      <c r="N33" s="5"/>
    </row>
    <row r="34" spans="1:14" s="1" customFormat="1" ht="34" x14ac:dyDescent="0.2">
      <c r="B34" s="1">
        <v>4</v>
      </c>
      <c r="C34" s="1" t="s">
        <v>12</v>
      </c>
      <c r="D34" s="1" t="s">
        <v>35</v>
      </c>
      <c r="F34" s="1" t="s">
        <v>39</v>
      </c>
      <c r="G34" s="1">
        <v>1</v>
      </c>
      <c r="H34" s="1">
        <v>1</v>
      </c>
      <c r="I34" s="3">
        <v>0</v>
      </c>
      <c r="K34" s="3">
        <v>4</v>
      </c>
      <c r="N34" s="5"/>
    </row>
    <row r="35" spans="1:14" s="1" customFormat="1" ht="51" x14ac:dyDescent="0.2">
      <c r="B35" s="1">
        <v>2</v>
      </c>
      <c r="C35" s="1" t="s">
        <v>19</v>
      </c>
      <c r="D35" s="1" t="s">
        <v>36</v>
      </c>
      <c r="F35" s="1" t="s">
        <v>39</v>
      </c>
      <c r="G35" s="1">
        <v>1</v>
      </c>
      <c r="H35" s="1">
        <v>1</v>
      </c>
      <c r="I35" s="3">
        <v>0</v>
      </c>
      <c r="K35" s="3">
        <v>2</v>
      </c>
      <c r="N35" s="5"/>
    </row>
    <row r="36" spans="1:14" x14ac:dyDescent="0.2">
      <c r="J36">
        <v>15</v>
      </c>
      <c r="L36">
        <v>6</v>
      </c>
      <c r="N36">
        <v>21</v>
      </c>
    </row>
    <row r="38" spans="1:14" s="10" customFormat="1" x14ac:dyDescent="0.2">
      <c r="A38" s="10" t="s">
        <v>41</v>
      </c>
    </row>
    <row r="39" spans="1:14" s="1" customFormat="1" ht="17" x14ac:dyDescent="0.2">
      <c r="B39" s="1">
        <v>47</v>
      </c>
      <c r="C39" s="1" t="s">
        <v>20</v>
      </c>
      <c r="D39" s="1" t="s">
        <v>21</v>
      </c>
      <c r="F39" s="1" t="s">
        <v>37</v>
      </c>
      <c r="G39" s="1">
        <v>1</v>
      </c>
      <c r="H39" s="1">
        <v>1</v>
      </c>
      <c r="I39" s="3">
        <v>47</v>
      </c>
      <c r="K39" s="3">
        <v>0</v>
      </c>
      <c r="N39" s="5"/>
    </row>
    <row r="40" spans="1:14" s="1" customFormat="1" ht="17" x14ac:dyDescent="0.2">
      <c r="B40" s="1">
        <v>13</v>
      </c>
      <c r="C40" s="1" t="s">
        <v>20</v>
      </c>
      <c r="D40" s="1" t="s">
        <v>38</v>
      </c>
      <c r="F40" s="1" t="s">
        <v>39</v>
      </c>
      <c r="G40" s="1">
        <v>1</v>
      </c>
      <c r="H40" s="1">
        <v>1</v>
      </c>
      <c r="I40" s="3">
        <v>0</v>
      </c>
      <c r="K40" s="3">
        <v>13</v>
      </c>
      <c r="N40" s="5"/>
    </row>
    <row r="41" spans="1:14" x14ac:dyDescent="0.2">
      <c r="J41">
        <v>47</v>
      </c>
      <c r="L41">
        <v>13</v>
      </c>
      <c r="N41">
        <v>60</v>
      </c>
    </row>
    <row r="43" spans="1:14" s="10" customFormat="1" x14ac:dyDescent="0.2">
      <c r="A43" s="10" t="s">
        <v>42</v>
      </c>
    </row>
    <row r="44" spans="1:14" s="1" customFormat="1" ht="17" x14ac:dyDescent="0.2">
      <c r="B44" s="1">
        <v>3</v>
      </c>
      <c r="C44" s="1" t="s">
        <v>10</v>
      </c>
      <c r="D44" s="1" t="s">
        <v>34</v>
      </c>
      <c r="F44" s="1" t="s">
        <v>37</v>
      </c>
      <c r="G44" s="1">
        <v>1</v>
      </c>
      <c r="H44" s="1">
        <v>1</v>
      </c>
      <c r="I44" s="3">
        <f t="shared" ref="I44" si="0">B44</f>
        <v>3</v>
      </c>
      <c r="K44" s="3">
        <v>0</v>
      </c>
      <c r="N44" s="5"/>
    </row>
    <row r="45" spans="1:14" x14ac:dyDescent="0.2">
      <c r="J45">
        <v>3</v>
      </c>
      <c r="L45">
        <v>0</v>
      </c>
      <c r="N45">
        <v>3</v>
      </c>
    </row>
    <row r="47" spans="1:14" s="10" customFormat="1" x14ac:dyDescent="0.2">
      <c r="A47" s="10" t="s">
        <v>7</v>
      </c>
    </row>
    <row r="48" spans="1:14" s="1" customFormat="1" ht="17" x14ac:dyDescent="0.2">
      <c r="B48" s="1">
        <v>12</v>
      </c>
      <c r="C48" s="1" t="s">
        <v>6</v>
      </c>
      <c r="D48" s="1" t="s">
        <v>7</v>
      </c>
      <c r="F48" s="1" t="s">
        <v>37</v>
      </c>
      <c r="G48" s="1">
        <v>1</v>
      </c>
      <c r="H48" s="1">
        <v>1</v>
      </c>
      <c r="I48" s="3">
        <v>12</v>
      </c>
      <c r="K48" s="3">
        <v>0</v>
      </c>
      <c r="N48" s="5"/>
    </row>
    <row r="49" spans="2:14" s="1" customFormat="1" ht="17" x14ac:dyDescent="0.2">
      <c r="B49" s="1">
        <v>6</v>
      </c>
      <c r="C49" s="1" t="s">
        <v>6</v>
      </c>
      <c r="D49" s="1" t="s">
        <v>7</v>
      </c>
      <c r="F49" s="1" t="s">
        <v>39</v>
      </c>
      <c r="G49" s="1">
        <v>1</v>
      </c>
      <c r="H49" s="1">
        <v>1</v>
      </c>
      <c r="I49" s="3">
        <v>0</v>
      </c>
      <c r="K49" s="3">
        <v>6</v>
      </c>
      <c r="N49" s="5"/>
    </row>
    <row r="50" spans="2:14" x14ac:dyDescent="0.2">
      <c r="J50">
        <v>12</v>
      </c>
      <c r="L50">
        <v>6</v>
      </c>
      <c r="N50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57AB-60C2-AB41-99BA-9D4ECBB68D4F}">
  <dimension ref="A1:I10"/>
  <sheetViews>
    <sheetView workbookViewId="0">
      <selection activeCell="A2" sqref="A2:A8"/>
    </sheetView>
  </sheetViews>
  <sheetFormatPr baseColWidth="10" defaultRowHeight="16" x14ac:dyDescent="0.2"/>
  <cols>
    <col min="1" max="1" width="12.83203125" style="1" customWidth="1"/>
    <col min="2" max="4" width="10.83203125" style="1"/>
    <col min="5" max="6" width="11.6640625" style="1" bestFit="1" customWidth="1"/>
    <col min="7" max="16384" width="10.83203125" style="1"/>
  </cols>
  <sheetData>
    <row r="1" spans="1:9" ht="17" x14ac:dyDescent="0.2">
      <c r="B1" s="1" t="s">
        <v>37</v>
      </c>
      <c r="C1" s="1" t="s">
        <v>39</v>
      </c>
      <c r="E1" s="1" t="s">
        <v>37</v>
      </c>
      <c r="F1" s="1" t="s">
        <v>39</v>
      </c>
      <c r="H1" s="1" t="s">
        <v>37</v>
      </c>
      <c r="I1" s="1" t="s">
        <v>39</v>
      </c>
    </row>
    <row r="2" spans="1:9" ht="17" x14ac:dyDescent="0.2">
      <c r="A2" s="11" t="s">
        <v>31</v>
      </c>
      <c r="B2" s="1">
        <v>60</v>
      </c>
      <c r="C2" s="1">
        <v>30</v>
      </c>
      <c r="E2" s="1">
        <f>B2/2.32</f>
        <v>25.862068965517242</v>
      </c>
      <c r="F2" s="1">
        <f>C2/0.91</f>
        <v>32.967032967032964</v>
      </c>
      <c r="H2" s="1">
        <f>ROUND(E2,0)</f>
        <v>26</v>
      </c>
      <c r="I2" s="1">
        <f>ROUND(F2,0)</f>
        <v>33</v>
      </c>
    </row>
    <row r="3" spans="1:9" ht="17" x14ac:dyDescent="0.2">
      <c r="A3" s="11" t="s">
        <v>32</v>
      </c>
      <c r="B3" s="1">
        <v>20</v>
      </c>
      <c r="C3" s="1">
        <v>6</v>
      </c>
      <c r="E3" s="1">
        <f t="shared" ref="E3:E8" si="0">B3/2.32</f>
        <v>8.6206896551724146</v>
      </c>
      <c r="F3" s="1">
        <f t="shared" ref="F3:F8" si="1">C3/0.91</f>
        <v>6.5934065934065931</v>
      </c>
      <c r="H3" s="1">
        <f t="shared" ref="H3:H8" si="2">ROUND(E3,0)</f>
        <v>9</v>
      </c>
      <c r="I3" s="1">
        <f t="shared" ref="I3:I8" si="3">ROUND(F3,0)</f>
        <v>7</v>
      </c>
    </row>
    <row r="4" spans="1:9" ht="17" x14ac:dyDescent="0.2">
      <c r="A4" s="11" t="s">
        <v>33</v>
      </c>
      <c r="B4" s="1">
        <v>75</v>
      </c>
      <c r="C4" s="1">
        <v>30</v>
      </c>
      <c r="E4" s="1">
        <f t="shared" si="0"/>
        <v>32.327586206896555</v>
      </c>
      <c r="F4" s="1">
        <f t="shared" si="1"/>
        <v>32.967032967032964</v>
      </c>
      <c r="H4" s="1">
        <f t="shared" si="2"/>
        <v>32</v>
      </c>
      <c r="I4" s="1">
        <f t="shared" si="3"/>
        <v>33</v>
      </c>
    </row>
    <row r="5" spans="1:9" ht="51" x14ac:dyDescent="0.2">
      <c r="A5" s="11" t="s">
        <v>40</v>
      </c>
      <c r="B5" s="1">
        <v>15</v>
      </c>
      <c r="C5" s="1">
        <v>6</v>
      </c>
      <c r="E5" s="1">
        <f t="shared" si="0"/>
        <v>6.4655172413793105</v>
      </c>
      <c r="F5" s="1">
        <f t="shared" si="1"/>
        <v>6.5934065934065931</v>
      </c>
      <c r="H5" s="1">
        <f t="shared" si="2"/>
        <v>6</v>
      </c>
      <c r="I5" s="1">
        <f t="shared" si="3"/>
        <v>7</v>
      </c>
    </row>
    <row r="6" spans="1:9" ht="17" x14ac:dyDescent="0.2">
      <c r="A6" s="11" t="s">
        <v>41</v>
      </c>
      <c r="B6" s="1">
        <v>47</v>
      </c>
      <c r="C6" s="1">
        <v>13</v>
      </c>
      <c r="E6" s="1">
        <f t="shared" si="0"/>
        <v>20.258620689655174</v>
      </c>
      <c r="F6" s="1">
        <f t="shared" si="1"/>
        <v>14.285714285714285</v>
      </c>
      <c r="H6" s="1">
        <f t="shared" si="2"/>
        <v>20</v>
      </c>
      <c r="I6" s="1">
        <f t="shared" si="3"/>
        <v>14</v>
      </c>
    </row>
    <row r="7" spans="1:9" ht="17" x14ac:dyDescent="0.2">
      <c r="A7" s="11" t="s">
        <v>42</v>
      </c>
      <c r="B7" s="1">
        <v>3</v>
      </c>
      <c r="C7" s="1">
        <v>0</v>
      </c>
      <c r="E7" s="1">
        <f t="shared" si="0"/>
        <v>1.2931034482758621</v>
      </c>
      <c r="F7" s="1">
        <f t="shared" si="1"/>
        <v>0</v>
      </c>
      <c r="H7" s="1">
        <f t="shared" si="2"/>
        <v>1</v>
      </c>
      <c r="I7" s="1">
        <f t="shared" si="3"/>
        <v>0</v>
      </c>
    </row>
    <row r="8" spans="1:9" ht="17" x14ac:dyDescent="0.2">
      <c r="A8" s="11" t="s">
        <v>7</v>
      </c>
      <c r="B8" s="1">
        <v>12</v>
      </c>
      <c r="C8" s="1">
        <v>6</v>
      </c>
      <c r="E8" s="1">
        <f t="shared" si="0"/>
        <v>5.1724137931034484</v>
      </c>
      <c r="F8" s="1">
        <f t="shared" si="1"/>
        <v>6.5934065934065931</v>
      </c>
      <c r="H8" s="1">
        <f t="shared" si="2"/>
        <v>5</v>
      </c>
      <c r="I8" s="1">
        <f t="shared" si="3"/>
        <v>7</v>
      </c>
    </row>
    <row r="10" spans="1:9" x14ac:dyDescent="0.2">
      <c r="B10" s="1">
        <f>SUM(B2:B8)</f>
        <v>232</v>
      </c>
      <c r="C10" s="1">
        <f>SUM(C2:C8)</f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8D7D-33AC-8E4D-8509-1715AEC33775}">
  <dimension ref="A1:C8"/>
  <sheetViews>
    <sheetView tabSelected="1" topLeftCell="B1" workbookViewId="0">
      <selection activeCell="C2" activeCellId="1" sqref="A2:A8 C2:C8"/>
    </sheetView>
  </sheetViews>
  <sheetFormatPr baseColWidth="10" defaultRowHeight="16" x14ac:dyDescent="0.2"/>
  <sheetData>
    <row r="1" spans="1:3" x14ac:dyDescent="0.2">
      <c r="B1" t="s">
        <v>37</v>
      </c>
      <c r="C1" t="s">
        <v>39</v>
      </c>
    </row>
    <row r="2" spans="1:3" ht="17" x14ac:dyDescent="0.2">
      <c r="A2" s="11" t="s">
        <v>31</v>
      </c>
      <c r="B2" s="12">
        <v>26</v>
      </c>
      <c r="C2" s="12">
        <v>33</v>
      </c>
    </row>
    <row r="3" spans="1:3" ht="34" x14ac:dyDescent="0.2">
      <c r="A3" s="11" t="s">
        <v>32</v>
      </c>
      <c r="B3" s="12">
        <v>9</v>
      </c>
      <c r="C3" s="12">
        <v>7</v>
      </c>
    </row>
    <row r="4" spans="1:3" ht="17" x14ac:dyDescent="0.2">
      <c r="A4" s="11" t="s">
        <v>33</v>
      </c>
      <c r="B4" s="12">
        <v>32</v>
      </c>
      <c r="C4" s="12">
        <v>33</v>
      </c>
    </row>
    <row r="5" spans="1:3" ht="51" x14ac:dyDescent="0.2">
      <c r="A5" s="11" t="s">
        <v>40</v>
      </c>
      <c r="B5" s="12">
        <v>6</v>
      </c>
      <c r="C5" s="12">
        <v>7</v>
      </c>
    </row>
    <row r="6" spans="1:3" ht="17" x14ac:dyDescent="0.2">
      <c r="A6" s="11" t="s">
        <v>41</v>
      </c>
      <c r="B6" s="12">
        <v>20</v>
      </c>
      <c r="C6" s="12">
        <v>14</v>
      </c>
    </row>
    <row r="7" spans="1:3" ht="17" x14ac:dyDescent="0.2">
      <c r="A7" s="11" t="s">
        <v>42</v>
      </c>
      <c r="B7" s="12">
        <v>1</v>
      </c>
      <c r="C7" s="12">
        <v>0</v>
      </c>
    </row>
    <row r="8" spans="1:3" ht="17" x14ac:dyDescent="0.2">
      <c r="A8" s="11" t="s">
        <v>7</v>
      </c>
      <c r="B8" s="12">
        <v>5</v>
      </c>
      <c r="C8" s="1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 origin</vt:lpstr>
      <vt:lpstr>Sheet3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2022-07-25T14:04:16Z</dcterms:created>
  <dcterms:modified xsi:type="dcterms:W3CDTF">2022-07-26T14:21:17Z</dcterms:modified>
</cp:coreProperties>
</file>