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1ACE9577-5E93-A541-BE12-A9935B74F3E7}" xr6:coauthVersionLast="47" xr6:coauthVersionMax="47" xr10:uidLastSave="{00000000-0000-0000-0000-000000000000}"/>
  <bookViews>
    <workbookView xWindow="380" yWindow="500" windowWidth="27520" windowHeight="16940" activeTab="3" xr2:uid="{A202A255-334C-C142-8F57-61571E416B67}"/>
  </bookViews>
  <sheets>
    <sheet name="by publication" sheetId="1" r:id="rId1"/>
    <sheet name="by origin" sheetId="2" r:id="rId2"/>
    <sheet name="Sheet3" sheetId="3" r:id="rId3"/>
    <sheet name="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M3" i="3"/>
  <c r="N3" i="3"/>
  <c r="O3" i="3"/>
  <c r="L4" i="3"/>
  <c r="M4" i="3"/>
  <c r="N4" i="3"/>
  <c r="O4" i="3"/>
  <c r="L5" i="3"/>
  <c r="M5" i="3"/>
  <c r="N5" i="3"/>
  <c r="O5" i="3"/>
  <c r="L6" i="3"/>
  <c r="M6" i="3"/>
  <c r="N6" i="3"/>
  <c r="O6" i="3"/>
  <c r="M2" i="3"/>
  <c r="N2" i="3"/>
  <c r="O2" i="3"/>
  <c r="L2" i="3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G3" i="3"/>
  <c r="G4" i="3"/>
  <c r="G5" i="3"/>
  <c r="G6" i="3"/>
  <c r="G2" i="3"/>
  <c r="C8" i="3"/>
  <c r="D8" i="3"/>
  <c r="E8" i="3"/>
  <c r="B8" i="3"/>
  <c r="K99" i="2"/>
  <c r="P99" i="2"/>
  <c r="U99" i="2"/>
  <c r="W99" i="2"/>
  <c r="Y99" i="2"/>
  <c r="Y78" i="2"/>
  <c r="W78" i="2"/>
  <c r="U78" i="2"/>
  <c r="P78" i="2"/>
  <c r="K78" i="2"/>
  <c r="V77" i="2"/>
  <c r="T77" i="2"/>
  <c r="S77" i="2"/>
  <c r="R77" i="2"/>
  <c r="Q77" i="2"/>
  <c r="O77" i="2"/>
  <c r="N77" i="2"/>
  <c r="M77" i="2"/>
  <c r="L77" i="2"/>
  <c r="J77" i="2"/>
  <c r="I77" i="2"/>
  <c r="G77" i="2"/>
  <c r="H77" i="2" s="1"/>
  <c r="V76" i="2"/>
  <c r="T76" i="2"/>
  <c r="S76" i="2"/>
  <c r="R76" i="2"/>
  <c r="Q76" i="2"/>
  <c r="O76" i="2"/>
  <c r="N76" i="2"/>
  <c r="M76" i="2"/>
  <c r="L76" i="2"/>
  <c r="J76" i="2"/>
  <c r="I76" i="2"/>
  <c r="H76" i="2"/>
  <c r="G76" i="2"/>
  <c r="V75" i="2"/>
  <c r="T75" i="2"/>
  <c r="S75" i="2"/>
  <c r="R75" i="2"/>
  <c r="Q75" i="2"/>
  <c r="O75" i="2"/>
  <c r="M75" i="2"/>
  <c r="L75" i="2"/>
  <c r="J75" i="2"/>
  <c r="I75" i="2"/>
  <c r="H75" i="2"/>
  <c r="G75" i="2"/>
  <c r="N75" i="2" s="1"/>
  <c r="V74" i="2"/>
  <c r="T74" i="2"/>
  <c r="S74" i="2"/>
  <c r="R74" i="2"/>
  <c r="Q74" i="2"/>
  <c r="O74" i="2"/>
  <c r="M74" i="2"/>
  <c r="L74" i="2"/>
  <c r="J74" i="2"/>
  <c r="I74" i="2"/>
  <c r="H74" i="2"/>
  <c r="G74" i="2"/>
  <c r="N74" i="2" s="1"/>
  <c r="V73" i="2"/>
  <c r="T73" i="2"/>
  <c r="S73" i="2"/>
  <c r="R73" i="2"/>
  <c r="Q73" i="2"/>
  <c r="O73" i="2"/>
  <c r="N73" i="2"/>
  <c r="M73" i="2"/>
  <c r="J73" i="2"/>
  <c r="I73" i="2"/>
  <c r="H73" i="2"/>
  <c r="G73" i="2"/>
  <c r="L73" i="2" s="1"/>
  <c r="V72" i="2"/>
  <c r="T72" i="2"/>
  <c r="S72" i="2"/>
  <c r="R72" i="2"/>
  <c r="Q72" i="2"/>
  <c r="O72" i="2"/>
  <c r="N72" i="2"/>
  <c r="M72" i="2"/>
  <c r="J72" i="2"/>
  <c r="H72" i="2"/>
  <c r="G72" i="2"/>
  <c r="L72" i="2" s="1"/>
  <c r="V71" i="2"/>
  <c r="T71" i="2"/>
  <c r="S71" i="2"/>
  <c r="R71" i="2"/>
  <c r="O71" i="2"/>
  <c r="N71" i="2"/>
  <c r="L71" i="2"/>
  <c r="I71" i="2"/>
  <c r="H71" i="2"/>
  <c r="G71" i="2"/>
  <c r="Q71" i="2" s="1"/>
  <c r="V70" i="2"/>
  <c r="T70" i="2"/>
  <c r="S70" i="2"/>
  <c r="R70" i="2"/>
  <c r="Q70" i="2"/>
  <c r="O70" i="2"/>
  <c r="M70" i="2"/>
  <c r="L70" i="2"/>
  <c r="J70" i="2"/>
  <c r="I70" i="2"/>
  <c r="H70" i="2"/>
  <c r="G70" i="2"/>
  <c r="N70" i="2" s="1"/>
  <c r="V69" i="2"/>
  <c r="T69" i="2"/>
  <c r="S69" i="2"/>
  <c r="R69" i="2"/>
  <c r="Q69" i="2"/>
  <c r="O69" i="2"/>
  <c r="N69" i="2"/>
  <c r="M69" i="2"/>
  <c r="L69" i="2"/>
  <c r="J69" i="2"/>
  <c r="I69" i="2"/>
  <c r="G69" i="2"/>
  <c r="H69" i="2" s="1"/>
  <c r="V68" i="2"/>
  <c r="T68" i="2"/>
  <c r="S68" i="2"/>
  <c r="R68" i="2"/>
  <c r="Q68" i="2"/>
  <c r="O68" i="2"/>
  <c r="N68" i="2"/>
  <c r="M68" i="2"/>
  <c r="L68" i="2"/>
  <c r="J68" i="2"/>
  <c r="I68" i="2"/>
  <c r="H68" i="2"/>
  <c r="G68" i="2"/>
  <c r="V67" i="2"/>
  <c r="T67" i="2"/>
  <c r="S67" i="2"/>
  <c r="R67" i="2"/>
  <c r="Q67" i="2"/>
  <c r="O67" i="2"/>
  <c r="N67" i="2"/>
  <c r="M67" i="2"/>
  <c r="J67" i="2"/>
  <c r="I67" i="2"/>
  <c r="H67" i="2"/>
  <c r="G67" i="2"/>
  <c r="L67" i="2" s="1"/>
  <c r="V66" i="2"/>
  <c r="T66" i="2"/>
  <c r="R66" i="2"/>
  <c r="Q66" i="2"/>
  <c r="O66" i="2"/>
  <c r="N66" i="2"/>
  <c r="M66" i="2"/>
  <c r="L66" i="2"/>
  <c r="J66" i="2"/>
  <c r="I66" i="2"/>
  <c r="H66" i="2"/>
  <c r="G66" i="2"/>
  <c r="S66" i="2" s="1"/>
  <c r="V65" i="2"/>
  <c r="T65" i="2"/>
  <c r="S65" i="2"/>
  <c r="Q65" i="2"/>
  <c r="O65" i="2"/>
  <c r="N65" i="2"/>
  <c r="M65" i="2"/>
  <c r="L65" i="2"/>
  <c r="J65" i="2"/>
  <c r="I65" i="2"/>
  <c r="H65" i="2"/>
  <c r="G65" i="2"/>
  <c r="R65" i="2" s="1"/>
  <c r="V64" i="2"/>
  <c r="T64" i="2"/>
  <c r="S64" i="2"/>
  <c r="R64" i="2"/>
  <c r="Q64" i="2"/>
  <c r="O64" i="2"/>
  <c r="M64" i="2"/>
  <c r="L64" i="2"/>
  <c r="J64" i="2"/>
  <c r="I64" i="2"/>
  <c r="H64" i="2"/>
  <c r="G64" i="2"/>
  <c r="N64" i="2" s="1"/>
  <c r="V63" i="2"/>
  <c r="T63" i="2"/>
  <c r="S63" i="2"/>
  <c r="R63" i="2"/>
  <c r="Q63" i="2"/>
  <c r="O63" i="2"/>
  <c r="N63" i="2"/>
  <c r="M63" i="2"/>
  <c r="L63" i="2"/>
  <c r="J63" i="2"/>
  <c r="I63" i="2"/>
  <c r="G63" i="2"/>
  <c r="H63" i="2" s="1"/>
  <c r="V62" i="2"/>
  <c r="T62" i="2"/>
  <c r="S62" i="2"/>
  <c r="R62" i="2"/>
  <c r="Q62" i="2"/>
  <c r="O62" i="2"/>
  <c r="N62" i="2"/>
  <c r="M62" i="2"/>
  <c r="L62" i="2"/>
  <c r="J62" i="2"/>
  <c r="I62" i="2"/>
  <c r="H62" i="2"/>
  <c r="G62" i="2"/>
  <c r="V61" i="2"/>
  <c r="T61" i="2"/>
  <c r="R61" i="2"/>
  <c r="Q61" i="2"/>
  <c r="O61" i="2"/>
  <c r="N61" i="2"/>
  <c r="M61" i="2"/>
  <c r="L61" i="2"/>
  <c r="J61" i="2"/>
  <c r="I61" i="2"/>
  <c r="H61" i="2"/>
  <c r="G61" i="2"/>
  <c r="S61" i="2" s="1"/>
  <c r="V60" i="2"/>
  <c r="T60" i="2"/>
  <c r="S60" i="2"/>
  <c r="R60" i="2"/>
  <c r="Q60" i="2"/>
  <c r="O60" i="2"/>
  <c r="M60" i="2"/>
  <c r="L60" i="2"/>
  <c r="J60" i="2"/>
  <c r="I60" i="2"/>
  <c r="H60" i="2"/>
  <c r="G60" i="2"/>
  <c r="N60" i="2" s="1"/>
  <c r="V59" i="2"/>
  <c r="T59" i="2"/>
  <c r="S59" i="2"/>
  <c r="Q59" i="2"/>
  <c r="N59" i="2"/>
  <c r="M59" i="2"/>
  <c r="L59" i="2"/>
  <c r="J59" i="2"/>
  <c r="I59" i="2"/>
  <c r="H59" i="2"/>
  <c r="G59" i="2"/>
  <c r="O59" i="2" s="1"/>
  <c r="V58" i="2"/>
  <c r="T58" i="2"/>
  <c r="S58" i="2"/>
  <c r="R58" i="2"/>
  <c r="Q58" i="2"/>
  <c r="O58" i="2"/>
  <c r="M58" i="2"/>
  <c r="L58" i="2"/>
  <c r="J58" i="2"/>
  <c r="I58" i="2"/>
  <c r="H58" i="2"/>
  <c r="G58" i="2"/>
  <c r="N58" i="2" s="1"/>
  <c r="V57" i="2"/>
  <c r="T57" i="2"/>
  <c r="S57" i="2"/>
  <c r="R57" i="2"/>
  <c r="Q57" i="2"/>
  <c r="O57" i="2"/>
  <c r="N57" i="2"/>
  <c r="M57" i="2"/>
  <c r="L57" i="2"/>
  <c r="J57" i="2"/>
  <c r="I57" i="2"/>
  <c r="H57" i="2"/>
  <c r="G57" i="2"/>
  <c r="V56" i="2"/>
  <c r="T56" i="2"/>
  <c r="S56" i="2"/>
  <c r="R56" i="2"/>
  <c r="Q56" i="2"/>
  <c r="O56" i="2"/>
  <c r="M56" i="2"/>
  <c r="L56" i="2"/>
  <c r="J56" i="2"/>
  <c r="I56" i="2"/>
  <c r="H56" i="2"/>
  <c r="G56" i="2"/>
  <c r="N56" i="2" s="1"/>
  <c r="V55" i="2"/>
  <c r="T55" i="2"/>
  <c r="S55" i="2"/>
  <c r="Q55" i="2"/>
  <c r="N55" i="2"/>
  <c r="M55" i="2"/>
  <c r="L55" i="2"/>
  <c r="J55" i="2"/>
  <c r="I55" i="2"/>
  <c r="H55" i="2"/>
  <c r="G55" i="2"/>
  <c r="R55" i="2" s="1"/>
  <c r="V54" i="2"/>
  <c r="T54" i="2"/>
  <c r="S54" i="2"/>
  <c r="R54" i="2"/>
  <c r="Q54" i="2"/>
  <c r="O54" i="2"/>
  <c r="M54" i="2"/>
  <c r="L54" i="2"/>
  <c r="J54" i="2"/>
  <c r="I54" i="2"/>
  <c r="H54" i="2"/>
  <c r="G54" i="2"/>
  <c r="N54" i="2" s="1"/>
  <c r="V53" i="2"/>
  <c r="T53" i="2"/>
  <c r="S53" i="2"/>
  <c r="R53" i="2"/>
  <c r="Q53" i="2"/>
  <c r="O53" i="2"/>
  <c r="M53" i="2"/>
  <c r="L53" i="2"/>
  <c r="J53" i="2"/>
  <c r="I53" i="2"/>
  <c r="H53" i="2"/>
  <c r="G53" i="2"/>
  <c r="N53" i="2" s="1"/>
  <c r="V52" i="2"/>
  <c r="T52" i="2"/>
  <c r="S52" i="2"/>
  <c r="R52" i="2"/>
  <c r="Q52" i="2"/>
  <c r="O52" i="2"/>
  <c r="N52" i="2"/>
  <c r="M52" i="2"/>
  <c r="J52" i="2"/>
  <c r="H52" i="2"/>
  <c r="G52" i="2"/>
  <c r="L52" i="2" s="1"/>
  <c r="V51" i="2"/>
  <c r="T51" i="2"/>
  <c r="S51" i="2"/>
  <c r="R51" i="2"/>
  <c r="Q51" i="2"/>
  <c r="O51" i="2"/>
  <c r="N51" i="2"/>
  <c r="M51" i="2"/>
  <c r="L51" i="2"/>
  <c r="J51" i="2"/>
  <c r="I51" i="2"/>
  <c r="H51" i="2"/>
  <c r="G51" i="2"/>
  <c r="V50" i="2"/>
  <c r="T50" i="2"/>
  <c r="S50" i="2"/>
  <c r="R50" i="2"/>
  <c r="Q50" i="2"/>
  <c r="O50" i="2"/>
  <c r="M50" i="2"/>
  <c r="L50" i="2"/>
  <c r="J50" i="2"/>
  <c r="I50" i="2"/>
  <c r="H50" i="2"/>
  <c r="G50" i="2"/>
  <c r="N50" i="2" s="1"/>
  <c r="V49" i="2"/>
  <c r="T49" i="2"/>
  <c r="S49" i="2"/>
  <c r="R49" i="2"/>
  <c r="Q49" i="2"/>
  <c r="O49" i="2"/>
  <c r="N49" i="2"/>
  <c r="M49" i="2"/>
  <c r="L49" i="2"/>
  <c r="J49" i="2"/>
  <c r="H49" i="2"/>
  <c r="G49" i="2"/>
  <c r="I49" i="2" s="1"/>
  <c r="V48" i="2"/>
  <c r="T48" i="2"/>
  <c r="S48" i="2"/>
  <c r="Q48" i="2"/>
  <c r="N48" i="2"/>
  <c r="M48" i="2"/>
  <c r="L48" i="2"/>
  <c r="J48" i="2"/>
  <c r="I48" i="2"/>
  <c r="H48" i="2"/>
  <c r="G48" i="2"/>
  <c r="O48" i="2" s="1"/>
  <c r="V47" i="2"/>
  <c r="T47" i="2"/>
  <c r="S47" i="2"/>
  <c r="R47" i="2"/>
  <c r="Q47" i="2"/>
  <c r="O47" i="2"/>
  <c r="N47" i="2"/>
  <c r="M47" i="2"/>
  <c r="L47" i="2"/>
  <c r="J47" i="2"/>
  <c r="I47" i="2"/>
  <c r="G47" i="2"/>
  <c r="H47" i="2" s="1"/>
  <c r="V46" i="2"/>
  <c r="T46" i="2"/>
  <c r="S46" i="2"/>
  <c r="R46" i="2"/>
  <c r="Q46" i="2"/>
  <c r="O46" i="2"/>
  <c r="N46" i="2"/>
  <c r="M46" i="2"/>
  <c r="J46" i="2"/>
  <c r="H46" i="2"/>
  <c r="G46" i="2"/>
  <c r="L46" i="2" s="1"/>
  <c r="V45" i="2"/>
  <c r="T45" i="2"/>
  <c r="S45" i="2"/>
  <c r="R45" i="2"/>
  <c r="Q45" i="2"/>
  <c r="O45" i="2"/>
  <c r="N45" i="2"/>
  <c r="M45" i="2"/>
  <c r="L45" i="2"/>
  <c r="J45" i="2"/>
  <c r="I45" i="2"/>
  <c r="H45" i="2"/>
  <c r="G45" i="2"/>
  <c r="V44" i="2"/>
  <c r="T44" i="2"/>
  <c r="S44" i="2"/>
  <c r="R44" i="2"/>
  <c r="Q44" i="2"/>
  <c r="O44" i="2"/>
  <c r="N44" i="2"/>
  <c r="M44" i="2"/>
  <c r="L44" i="2"/>
  <c r="J44" i="2"/>
  <c r="I44" i="2"/>
  <c r="G44" i="2"/>
  <c r="H44" i="2" s="1"/>
  <c r="V43" i="2"/>
  <c r="T43" i="2"/>
  <c r="S43" i="2"/>
  <c r="R43" i="2"/>
  <c r="Q43" i="2"/>
  <c r="O43" i="2"/>
  <c r="N43" i="2"/>
  <c r="M43" i="2"/>
  <c r="L43" i="2"/>
  <c r="J43" i="2"/>
  <c r="I43" i="2"/>
  <c r="H43" i="2"/>
  <c r="G43" i="2"/>
  <c r="V42" i="2"/>
  <c r="T42" i="2"/>
  <c r="S42" i="2"/>
  <c r="R42" i="2"/>
  <c r="Q42" i="2"/>
  <c r="O42" i="2"/>
  <c r="M42" i="2"/>
  <c r="L42" i="2"/>
  <c r="J42" i="2"/>
  <c r="I42" i="2"/>
  <c r="H42" i="2"/>
  <c r="G42" i="2"/>
  <c r="N42" i="2" s="1"/>
  <c r="V41" i="2"/>
  <c r="T41" i="2"/>
  <c r="S41" i="2"/>
  <c r="R41" i="2"/>
  <c r="Q41" i="2"/>
  <c r="O41" i="2"/>
  <c r="M41" i="2"/>
  <c r="L41" i="2"/>
  <c r="J41" i="2"/>
  <c r="I41" i="2"/>
  <c r="H41" i="2"/>
  <c r="G41" i="2"/>
  <c r="N41" i="2" s="1"/>
  <c r="V40" i="2"/>
  <c r="T40" i="2"/>
  <c r="S40" i="2"/>
  <c r="Q40" i="2"/>
  <c r="N40" i="2"/>
  <c r="M40" i="2"/>
  <c r="L40" i="2"/>
  <c r="J40" i="2"/>
  <c r="I40" i="2"/>
  <c r="H40" i="2"/>
  <c r="G40" i="2"/>
  <c r="O40" i="2" s="1"/>
  <c r="V39" i="2"/>
  <c r="T39" i="2"/>
  <c r="S39" i="2"/>
  <c r="R39" i="2"/>
  <c r="Q39" i="2"/>
  <c r="O39" i="2"/>
  <c r="M39" i="2"/>
  <c r="L39" i="2"/>
  <c r="J39" i="2"/>
  <c r="I39" i="2"/>
  <c r="H39" i="2"/>
  <c r="G39" i="2"/>
  <c r="N39" i="2" s="1"/>
  <c r="V38" i="2"/>
  <c r="T38" i="2"/>
  <c r="S38" i="2"/>
  <c r="R38" i="2"/>
  <c r="Q38" i="2"/>
  <c r="O38" i="2"/>
  <c r="M38" i="2"/>
  <c r="L38" i="2"/>
  <c r="J38" i="2"/>
  <c r="I38" i="2"/>
  <c r="H38" i="2"/>
  <c r="G38" i="2"/>
  <c r="N38" i="2" s="1"/>
  <c r="V37" i="2"/>
  <c r="T37" i="2"/>
  <c r="S37" i="2"/>
  <c r="R37" i="2"/>
  <c r="Q37" i="2"/>
  <c r="O37" i="2"/>
  <c r="M37" i="2"/>
  <c r="L37" i="2"/>
  <c r="J37" i="2"/>
  <c r="I37" i="2"/>
  <c r="H37" i="2"/>
  <c r="G37" i="2"/>
  <c r="N37" i="2" s="1"/>
  <c r="V36" i="2"/>
  <c r="T36" i="2"/>
  <c r="S36" i="2"/>
  <c r="R36" i="2"/>
  <c r="Q36" i="2"/>
  <c r="O36" i="2"/>
  <c r="M36" i="2"/>
  <c r="L36" i="2"/>
  <c r="J36" i="2"/>
  <c r="I36" i="2"/>
  <c r="H36" i="2"/>
  <c r="G36" i="2"/>
  <c r="N36" i="2" s="1"/>
  <c r="V35" i="2"/>
  <c r="T35" i="2"/>
  <c r="S35" i="2"/>
  <c r="R35" i="2"/>
  <c r="Q35" i="2"/>
  <c r="O35" i="2"/>
  <c r="N35" i="2"/>
  <c r="M35" i="2"/>
  <c r="L35" i="2"/>
  <c r="J35" i="2"/>
  <c r="I35" i="2"/>
  <c r="G35" i="2"/>
  <c r="H35" i="2" s="1"/>
  <c r="V34" i="2"/>
  <c r="T34" i="2"/>
  <c r="S34" i="2"/>
  <c r="R34" i="2"/>
  <c r="Q34" i="2"/>
  <c r="O34" i="2"/>
  <c r="N34" i="2"/>
  <c r="M34" i="2"/>
  <c r="L34" i="2"/>
  <c r="J34" i="2"/>
  <c r="I34" i="2"/>
  <c r="G34" i="2"/>
  <c r="H34" i="2" s="1"/>
  <c r="V33" i="2"/>
  <c r="T33" i="2"/>
  <c r="S33" i="2"/>
  <c r="R33" i="2"/>
  <c r="Q33" i="2"/>
  <c r="O33" i="2"/>
  <c r="N33" i="2"/>
  <c r="M33" i="2"/>
  <c r="J33" i="2"/>
  <c r="H33" i="2"/>
  <c r="G33" i="2"/>
  <c r="I33" i="2" s="1"/>
  <c r="V32" i="2"/>
  <c r="T32" i="2"/>
  <c r="S32" i="2"/>
  <c r="R32" i="2"/>
  <c r="Q32" i="2"/>
  <c r="O32" i="2"/>
  <c r="N32" i="2"/>
  <c r="M32" i="2"/>
  <c r="L32" i="2"/>
  <c r="J32" i="2"/>
  <c r="I32" i="2"/>
  <c r="H32" i="2"/>
  <c r="G32" i="2"/>
  <c r="V31" i="2"/>
  <c r="T31" i="2"/>
  <c r="S31" i="2"/>
  <c r="R31" i="2"/>
  <c r="Q31" i="2"/>
  <c r="O31" i="2"/>
  <c r="N31" i="2"/>
  <c r="M31" i="2"/>
  <c r="J31" i="2"/>
  <c r="H31" i="2"/>
  <c r="G31" i="2"/>
  <c r="L31" i="2" s="1"/>
  <c r="V30" i="2"/>
  <c r="T30" i="2"/>
  <c r="S30" i="2"/>
  <c r="R30" i="2"/>
  <c r="Q30" i="2"/>
  <c r="O30" i="2"/>
  <c r="N30" i="2"/>
  <c r="M30" i="2"/>
  <c r="L30" i="2"/>
  <c r="J30" i="2"/>
  <c r="I30" i="2"/>
  <c r="H30" i="2"/>
  <c r="G30" i="2"/>
  <c r="V29" i="2"/>
  <c r="T29" i="2"/>
  <c r="S29" i="2"/>
  <c r="R29" i="2"/>
  <c r="Q29" i="2"/>
  <c r="O29" i="2"/>
  <c r="N29" i="2"/>
  <c r="M29" i="2"/>
  <c r="J29" i="2"/>
  <c r="H29" i="2"/>
  <c r="G29" i="2"/>
  <c r="L29" i="2" s="1"/>
  <c r="V28" i="2"/>
  <c r="T28" i="2"/>
  <c r="S28" i="2"/>
  <c r="R28" i="2"/>
  <c r="Q28" i="2"/>
  <c r="O28" i="2"/>
  <c r="N28" i="2"/>
  <c r="M28" i="2"/>
  <c r="J28" i="2"/>
  <c r="H28" i="2"/>
  <c r="G28" i="2"/>
  <c r="L28" i="2" s="1"/>
  <c r="V27" i="2"/>
  <c r="T27" i="2"/>
  <c r="S27" i="2"/>
  <c r="R27" i="2"/>
  <c r="Q27" i="2"/>
  <c r="O27" i="2"/>
  <c r="N27" i="2"/>
  <c r="M27" i="2"/>
  <c r="L27" i="2"/>
  <c r="J27" i="2"/>
  <c r="I27" i="2"/>
  <c r="G27" i="2"/>
  <c r="H27" i="2" s="1"/>
  <c r="V26" i="2"/>
  <c r="T26" i="2"/>
  <c r="S26" i="2"/>
  <c r="R26" i="2"/>
  <c r="Q26" i="2"/>
  <c r="O26" i="2"/>
  <c r="N26" i="2"/>
  <c r="M26" i="2"/>
  <c r="J26" i="2"/>
  <c r="H26" i="2"/>
  <c r="G26" i="2"/>
  <c r="L26" i="2" s="1"/>
  <c r="V25" i="2"/>
  <c r="T25" i="2"/>
  <c r="S25" i="2"/>
  <c r="R25" i="2"/>
  <c r="Q25" i="2"/>
  <c r="O25" i="2"/>
  <c r="N25" i="2"/>
  <c r="M25" i="2"/>
  <c r="J25" i="2"/>
  <c r="H25" i="2"/>
  <c r="G25" i="2"/>
  <c r="I25" i="2" s="1"/>
  <c r="V24" i="2"/>
  <c r="T24" i="2"/>
  <c r="S24" i="2"/>
  <c r="R24" i="2"/>
  <c r="Q24" i="2"/>
  <c r="O24" i="2"/>
  <c r="N24" i="2"/>
  <c r="M24" i="2"/>
  <c r="L24" i="2"/>
  <c r="J24" i="2"/>
  <c r="I24" i="2"/>
  <c r="H24" i="2"/>
  <c r="G24" i="2"/>
  <c r="V23" i="2"/>
  <c r="T23" i="2"/>
  <c r="S23" i="2"/>
  <c r="R23" i="2"/>
  <c r="Q23" i="2"/>
  <c r="O23" i="2"/>
  <c r="N23" i="2"/>
  <c r="M23" i="2"/>
  <c r="J23" i="2"/>
  <c r="H23" i="2"/>
  <c r="G23" i="2"/>
  <c r="L23" i="2" s="1"/>
  <c r="V22" i="2"/>
  <c r="T22" i="2"/>
  <c r="S22" i="2"/>
  <c r="R22" i="2"/>
  <c r="Q22" i="2"/>
  <c r="O22" i="2"/>
  <c r="N22" i="2"/>
  <c r="M22" i="2"/>
  <c r="L22" i="2"/>
  <c r="J22" i="2"/>
  <c r="I22" i="2"/>
  <c r="H22" i="2"/>
  <c r="G22" i="2"/>
  <c r="V21" i="2"/>
  <c r="T21" i="2"/>
  <c r="S21" i="2"/>
  <c r="R21" i="2"/>
  <c r="O21" i="2"/>
  <c r="N21" i="2"/>
  <c r="L21" i="2"/>
  <c r="I21" i="2"/>
  <c r="H21" i="2"/>
  <c r="G21" i="2"/>
  <c r="M21" i="2" s="1"/>
  <c r="V20" i="2"/>
  <c r="T20" i="2"/>
  <c r="S20" i="2"/>
  <c r="R20" i="2"/>
  <c r="O20" i="2"/>
  <c r="N20" i="2"/>
  <c r="L20" i="2"/>
  <c r="I20" i="2"/>
  <c r="H20" i="2"/>
  <c r="G20" i="2"/>
  <c r="J20" i="2" s="1"/>
  <c r="V19" i="2"/>
  <c r="T19" i="2"/>
  <c r="S19" i="2"/>
  <c r="R19" i="2"/>
  <c r="Q19" i="2"/>
  <c r="O19" i="2"/>
  <c r="N19" i="2"/>
  <c r="M19" i="2"/>
  <c r="L19" i="2"/>
  <c r="J19" i="2"/>
  <c r="I19" i="2"/>
  <c r="G19" i="2"/>
  <c r="H19" i="2" s="1"/>
  <c r="V18" i="2"/>
  <c r="T18" i="2"/>
  <c r="S18" i="2"/>
  <c r="R18" i="2"/>
  <c r="Q18" i="2"/>
  <c r="O18" i="2"/>
  <c r="N18" i="2"/>
  <c r="M18" i="2"/>
  <c r="L18" i="2"/>
  <c r="J18" i="2"/>
  <c r="I18" i="2"/>
  <c r="G18" i="2"/>
  <c r="H18" i="2" s="1"/>
  <c r="V17" i="2"/>
  <c r="T17" i="2"/>
  <c r="S17" i="2"/>
  <c r="R17" i="2"/>
  <c r="Q17" i="2"/>
  <c r="O17" i="2"/>
  <c r="N17" i="2"/>
  <c r="M17" i="2"/>
  <c r="L17" i="2"/>
  <c r="J17" i="2"/>
  <c r="I17" i="2"/>
  <c r="G17" i="2"/>
  <c r="H17" i="2" s="1"/>
  <c r="V16" i="2"/>
  <c r="T16" i="2"/>
  <c r="S16" i="2"/>
  <c r="R16" i="2"/>
  <c r="Q16" i="2"/>
  <c r="O16" i="2"/>
  <c r="N16" i="2"/>
  <c r="M16" i="2"/>
  <c r="L16" i="2"/>
  <c r="J16" i="2"/>
  <c r="I16" i="2"/>
  <c r="H16" i="2"/>
  <c r="G16" i="2"/>
  <c r="V15" i="2"/>
  <c r="T15" i="2"/>
  <c r="S15" i="2"/>
  <c r="R15" i="2"/>
  <c r="Q15" i="2"/>
  <c r="O15" i="2"/>
  <c r="N15" i="2"/>
  <c r="M15" i="2"/>
  <c r="L15" i="2"/>
  <c r="J15" i="2"/>
  <c r="I15" i="2"/>
  <c r="G15" i="2"/>
  <c r="H15" i="2" s="1"/>
  <c r="V14" i="2"/>
  <c r="T14" i="2"/>
  <c r="S14" i="2"/>
  <c r="R14" i="2"/>
  <c r="Q14" i="2"/>
  <c r="O14" i="2"/>
  <c r="N14" i="2"/>
  <c r="M14" i="2"/>
  <c r="J14" i="2"/>
  <c r="H14" i="2"/>
  <c r="G14" i="2"/>
  <c r="L14" i="2" s="1"/>
  <c r="V13" i="2"/>
  <c r="T13" i="2"/>
  <c r="S13" i="2"/>
  <c r="R13" i="2"/>
  <c r="Q13" i="2"/>
  <c r="O13" i="2"/>
  <c r="N13" i="2"/>
  <c r="M13" i="2"/>
  <c r="L13" i="2"/>
  <c r="J13" i="2"/>
  <c r="I13" i="2"/>
  <c r="G13" i="2"/>
  <c r="H13" i="2" s="1"/>
  <c r="V12" i="2"/>
  <c r="T12" i="2"/>
  <c r="S12" i="2"/>
  <c r="R12" i="2"/>
  <c r="Q12" i="2"/>
  <c r="O12" i="2"/>
  <c r="N12" i="2"/>
  <c r="M12" i="2"/>
  <c r="L12" i="2"/>
  <c r="J12" i="2"/>
  <c r="I12" i="2"/>
  <c r="G12" i="2"/>
  <c r="H12" i="2" s="1"/>
  <c r="V11" i="2"/>
  <c r="T11" i="2"/>
  <c r="S11" i="2"/>
  <c r="R11" i="2"/>
  <c r="Q11" i="2"/>
  <c r="O11" i="2"/>
  <c r="N11" i="2"/>
  <c r="M11" i="2"/>
  <c r="L11" i="2"/>
  <c r="J11" i="2"/>
  <c r="I11" i="2"/>
  <c r="H11" i="2"/>
  <c r="G11" i="2"/>
  <c r="V10" i="2"/>
  <c r="T10" i="2"/>
  <c r="S10" i="2"/>
  <c r="R10" i="2"/>
  <c r="Q10" i="2"/>
  <c r="O10" i="2"/>
  <c r="N10" i="2"/>
  <c r="M10" i="2"/>
  <c r="L10" i="2"/>
  <c r="J10" i="2"/>
  <c r="I10" i="2"/>
  <c r="G10" i="2"/>
  <c r="H10" i="2" s="1"/>
  <c r="V9" i="2"/>
  <c r="T9" i="2"/>
  <c r="S9" i="2"/>
  <c r="R9" i="2"/>
  <c r="Q9" i="2"/>
  <c r="O9" i="2"/>
  <c r="N9" i="2"/>
  <c r="M9" i="2"/>
  <c r="L9" i="2"/>
  <c r="J9" i="2"/>
  <c r="I9" i="2"/>
  <c r="G9" i="2"/>
  <c r="H9" i="2" s="1"/>
  <c r="V8" i="2"/>
  <c r="T8" i="2"/>
  <c r="S8" i="2"/>
  <c r="R8" i="2"/>
  <c r="Q8" i="2"/>
  <c r="O8" i="2"/>
  <c r="N8" i="2"/>
  <c r="M8" i="2"/>
  <c r="L8" i="2"/>
  <c r="J8" i="2"/>
  <c r="I8" i="2"/>
  <c r="H8" i="2"/>
  <c r="G8" i="2"/>
  <c r="V7" i="2"/>
  <c r="T7" i="2"/>
  <c r="S7" i="2"/>
  <c r="R7" i="2"/>
  <c r="Q7" i="2"/>
  <c r="O7" i="2"/>
  <c r="N7" i="2"/>
  <c r="M7" i="2"/>
  <c r="L7" i="2"/>
  <c r="J7" i="2"/>
  <c r="I7" i="2"/>
  <c r="H7" i="2"/>
  <c r="G7" i="2"/>
  <c r="V6" i="2"/>
  <c r="T6" i="2"/>
  <c r="S6" i="2"/>
  <c r="R6" i="2"/>
  <c r="Q6" i="2"/>
  <c r="O6" i="2"/>
  <c r="N6" i="2"/>
  <c r="M6" i="2"/>
  <c r="J6" i="2"/>
  <c r="H6" i="2"/>
  <c r="G6" i="2"/>
  <c r="I6" i="2" s="1"/>
  <c r="V5" i="2"/>
  <c r="T5" i="2"/>
  <c r="S5" i="2"/>
  <c r="R5" i="2"/>
  <c r="Q5" i="2"/>
  <c r="O5" i="2"/>
  <c r="N5" i="2"/>
  <c r="M5" i="2"/>
  <c r="L5" i="2"/>
  <c r="J5" i="2"/>
  <c r="I5" i="2"/>
  <c r="H5" i="2"/>
  <c r="G5" i="2"/>
  <c r="B5" i="2"/>
  <c r="V4" i="2"/>
  <c r="T4" i="2"/>
  <c r="S4" i="2"/>
  <c r="R4" i="2"/>
  <c r="Q4" i="2"/>
  <c r="O4" i="2"/>
  <c r="N4" i="2"/>
  <c r="M4" i="2"/>
  <c r="L4" i="2"/>
  <c r="J4" i="2"/>
  <c r="I4" i="2"/>
  <c r="H4" i="2"/>
  <c r="G4" i="2"/>
  <c r="V3" i="2"/>
  <c r="T3" i="2"/>
  <c r="S3" i="2"/>
  <c r="R3" i="2"/>
  <c r="Q3" i="2"/>
  <c r="O3" i="2"/>
  <c r="N3" i="2"/>
  <c r="M3" i="2"/>
  <c r="L3" i="2"/>
  <c r="J3" i="2"/>
  <c r="I3" i="2"/>
  <c r="H3" i="2"/>
  <c r="G3" i="2"/>
  <c r="V2" i="2"/>
  <c r="T2" i="2"/>
  <c r="S2" i="2"/>
  <c r="R2" i="2"/>
  <c r="Q2" i="2"/>
  <c r="O2" i="2"/>
  <c r="N2" i="2"/>
  <c r="M2" i="2"/>
  <c r="L2" i="2"/>
  <c r="J2" i="2"/>
  <c r="I2" i="2"/>
  <c r="G2" i="2"/>
  <c r="H2" i="2" s="1"/>
  <c r="Y102" i="1"/>
  <c r="Y11" i="1"/>
  <c r="Y75" i="1"/>
  <c r="Y88" i="1"/>
  <c r="P88" i="1"/>
  <c r="Y93" i="1"/>
  <c r="U93" i="1"/>
  <c r="U102" i="1" s="1"/>
  <c r="Y96" i="1"/>
  <c r="W102" i="1"/>
  <c r="P102" i="1"/>
  <c r="K102" i="1"/>
  <c r="K88" i="1"/>
  <c r="K75" i="1"/>
  <c r="P75" i="1"/>
  <c r="U75" i="1"/>
  <c r="U11" i="1"/>
  <c r="P11" i="1"/>
  <c r="K11" i="1"/>
  <c r="V6" i="1"/>
  <c r="V7" i="1"/>
  <c r="V8" i="1"/>
  <c r="V9" i="1"/>
  <c r="V10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7" i="1"/>
  <c r="V78" i="1"/>
  <c r="V79" i="1"/>
  <c r="V80" i="1"/>
  <c r="V81" i="1"/>
  <c r="V82" i="1"/>
  <c r="V83" i="1"/>
  <c r="V84" i="1"/>
  <c r="V85" i="1"/>
  <c r="V86" i="1"/>
  <c r="V87" i="1"/>
  <c r="V90" i="1"/>
  <c r="V91" i="1"/>
  <c r="V92" i="1"/>
  <c r="V95" i="1"/>
  <c r="V98" i="1"/>
  <c r="T6" i="1"/>
  <c r="T7" i="1"/>
  <c r="T8" i="1"/>
  <c r="T9" i="1"/>
  <c r="T10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7" i="1"/>
  <c r="T78" i="1"/>
  <c r="T79" i="1"/>
  <c r="T80" i="1"/>
  <c r="T81" i="1"/>
  <c r="T82" i="1"/>
  <c r="T83" i="1"/>
  <c r="T84" i="1"/>
  <c r="T85" i="1"/>
  <c r="T86" i="1"/>
  <c r="T87" i="1"/>
  <c r="T90" i="1"/>
  <c r="T91" i="1"/>
  <c r="T92" i="1"/>
  <c r="T95" i="1"/>
  <c r="T98" i="1"/>
  <c r="S6" i="1"/>
  <c r="S7" i="1"/>
  <c r="S8" i="1"/>
  <c r="S9" i="1"/>
  <c r="S10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7" i="1"/>
  <c r="S78" i="1"/>
  <c r="S79" i="1"/>
  <c r="S80" i="1"/>
  <c r="S81" i="1"/>
  <c r="S82" i="1"/>
  <c r="S83" i="1"/>
  <c r="S84" i="1"/>
  <c r="S85" i="1"/>
  <c r="S86" i="1"/>
  <c r="S87" i="1"/>
  <c r="S90" i="1"/>
  <c r="S91" i="1"/>
  <c r="S92" i="1"/>
  <c r="S95" i="1"/>
  <c r="S98" i="1"/>
  <c r="R6" i="1"/>
  <c r="R7" i="1"/>
  <c r="R8" i="1"/>
  <c r="R9" i="1"/>
  <c r="R10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7" i="1"/>
  <c r="R78" i="1"/>
  <c r="R79" i="1"/>
  <c r="R80" i="1"/>
  <c r="R81" i="1"/>
  <c r="R82" i="1"/>
  <c r="R83" i="1"/>
  <c r="R84" i="1"/>
  <c r="R85" i="1"/>
  <c r="R86" i="1"/>
  <c r="R87" i="1"/>
  <c r="R90" i="1"/>
  <c r="R91" i="1"/>
  <c r="R92" i="1"/>
  <c r="R95" i="1"/>
  <c r="R98" i="1"/>
  <c r="Q6" i="1"/>
  <c r="Q7" i="1"/>
  <c r="Q8" i="1"/>
  <c r="Q9" i="1"/>
  <c r="Q10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7" i="1"/>
  <c r="Q78" i="1"/>
  <c r="Q79" i="1"/>
  <c r="Q80" i="1"/>
  <c r="Q81" i="1"/>
  <c r="Q82" i="1"/>
  <c r="Q83" i="1"/>
  <c r="Q84" i="1"/>
  <c r="Q85" i="1"/>
  <c r="Q86" i="1"/>
  <c r="Q87" i="1"/>
  <c r="Q90" i="1"/>
  <c r="Q91" i="1"/>
  <c r="Q92" i="1"/>
  <c r="Q95" i="1"/>
  <c r="Q98" i="1"/>
  <c r="O6" i="1"/>
  <c r="O7" i="1"/>
  <c r="O8" i="1"/>
  <c r="O9" i="1"/>
  <c r="O10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7" i="1"/>
  <c r="O78" i="1"/>
  <c r="O79" i="1"/>
  <c r="O80" i="1"/>
  <c r="O81" i="1"/>
  <c r="O82" i="1"/>
  <c r="O83" i="1"/>
  <c r="O84" i="1"/>
  <c r="O85" i="1"/>
  <c r="O86" i="1"/>
  <c r="O87" i="1"/>
  <c r="O90" i="1"/>
  <c r="O91" i="1"/>
  <c r="O92" i="1"/>
  <c r="O95" i="1"/>
  <c r="O98" i="1"/>
  <c r="N6" i="1"/>
  <c r="N7" i="1"/>
  <c r="N8" i="1"/>
  <c r="N9" i="1"/>
  <c r="N1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7" i="1"/>
  <c r="N78" i="1"/>
  <c r="N79" i="1"/>
  <c r="N80" i="1"/>
  <c r="N81" i="1"/>
  <c r="N82" i="1"/>
  <c r="N83" i="1"/>
  <c r="N84" i="1"/>
  <c r="N85" i="1"/>
  <c r="N86" i="1"/>
  <c r="N87" i="1"/>
  <c r="N90" i="1"/>
  <c r="N91" i="1"/>
  <c r="N92" i="1"/>
  <c r="N95" i="1"/>
  <c r="N98" i="1"/>
  <c r="M6" i="1"/>
  <c r="M7" i="1"/>
  <c r="M8" i="1"/>
  <c r="M9" i="1"/>
  <c r="M10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7" i="1"/>
  <c r="M78" i="1"/>
  <c r="M79" i="1"/>
  <c r="M80" i="1"/>
  <c r="M81" i="1"/>
  <c r="M82" i="1"/>
  <c r="M83" i="1"/>
  <c r="M84" i="1"/>
  <c r="M85" i="1"/>
  <c r="M86" i="1"/>
  <c r="M87" i="1"/>
  <c r="M90" i="1"/>
  <c r="M91" i="1"/>
  <c r="M92" i="1"/>
  <c r="M95" i="1"/>
  <c r="M98" i="1"/>
  <c r="L6" i="1"/>
  <c r="L7" i="1"/>
  <c r="L8" i="1"/>
  <c r="L9" i="1"/>
  <c r="L1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7" i="1"/>
  <c r="L78" i="1"/>
  <c r="L79" i="1"/>
  <c r="L80" i="1"/>
  <c r="L81" i="1"/>
  <c r="L82" i="1"/>
  <c r="L83" i="1"/>
  <c r="L84" i="1"/>
  <c r="L85" i="1"/>
  <c r="L86" i="1"/>
  <c r="L87" i="1"/>
  <c r="L90" i="1"/>
  <c r="L91" i="1"/>
  <c r="L92" i="1"/>
  <c r="L95" i="1"/>
  <c r="L98" i="1"/>
  <c r="J6" i="1"/>
  <c r="J7" i="1"/>
  <c r="J8" i="1"/>
  <c r="J9" i="1"/>
  <c r="J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7" i="1"/>
  <c r="J78" i="1"/>
  <c r="J79" i="1"/>
  <c r="J80" i="1"/>
  <c r="J81" i="1"/>
  <c r="J82" i="1"/>
  <c r="J83" i="1"/>
  <c r="J84" i="1"/>
  <c r="J85" i="1"/>
  <c r="J86" i="1"/>
  <c r="J87" i="1"/>
  <c r="J90" i="1"/>
  <c r="J91" i="1"/>
  <c r="J92" i="1"/>
  <c r="J95" i="1"/>
  <c r="J98" i="1"/>
  <c r="I6" i="1"/>
  <c r="I7" i="1"/>
  <c r="I8" i="1"/>
  <c r="I9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7" i="1"/>
  <c r="I78" i="1"/>
  <c r="I79" i="1"/>
  <c r="I80" i="1"/>
  <c r="I81" i="1"/>
  <c r="I82" i="1"/>
  <c r="I83" i="1"/>
  <c r="I84" i="1"/>
  <c r="I85" i="1"/>
  <c r="I86" i="1"/>
  <c r="I87" i="1"/>
  <c r="I90" i="1"/>
  <c r="I91" i="1"/>
  <c r="I92" i="1"/>
  <c r="I95" i="1"/>
  <c r="I98" i="1"/>
  <c r="V5" i="1"/>
  <c r="T5" i="1"/>
  <c r="S5" i="1"/>
  <c r="R5" i="1"/>
  <c r="O5" i="1"/>
  <c r="N5" i="1"/>
  <c r="Q5" i="1"/>
  <c r="M5" i="1"/>
  <c r="J5" i="1"/>
  <c r="L5" i="1"/>
  <c r="I5" i="1"/>
  <c r="H6" i="1"/>
  <c r="H7" i="1"/>
  <c r="H8" i="1"/>
  <c r="H9" i="1"/>
  <c r="H10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7" i="1"/>
  <c r="H78" i="1"/>
  <c r="H79" i="1"/>
  <c r="H80" i="1"/>
  <c r="H81" i="1"/>
  <c r="H82" i="1"/>
  <c r="H83" i="1"/>
  <c r="H84" i="1"/>
  <c r="H85" i="1"/>
  <c r="H86" i="1"/>
  <c r="H87" i="1"/>
  <c r="H90" i="1"/>
  <c r="H91" i="1"/>
  <c r="H92" i="1"/>
  <c r="H95" i="1"/>
  <c r="H98" i="1"/>
  <c r="H5" i="1"/>
  <c r="R59" i="2" l="1"/>
  <c r="I29" i="2"/>
  <c r="R48" i="2"/>
  <c r="L25" i="2"/>
  <c r="L33" i="2"/>
  <c r="I46" i="2"/>
  <c r="I14" i="2"/>
  <c r="J71" i="2"/>
  <c r="R40" i="2"/>
  <c r="M71" i="2"/>
  <c r="M20" i="2"/>
  <c r="Q21" i="2"/>
  <c r="O55" i="2"/>
  <c r="Q20" i="2"/>
  <c r="J21" i="2"/>
  <c r="I26" i="2"/>
  <c r="I23" i="2"/>
  <c r="I31" i="2"/>
  <c r="I72" i="2"/>
  <c r="L6" i="2"/>
  <c r="I28" i="2"/>
  <c r="I52" i="2"/>
  <c r="G6" i="1"/>
  <c r="G7" i="1"/>
  <c r="G8" i="1"/>
  <c r="G9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5" i="1"/>
  <c r="G98" i="1"/>
  <c r="G5" i="1"/>
  <c r="B8" i="1"/>
</calcChain>
</file>

<file path=xl/sharedStrings.xml><?xml version="1.0" encoding="utf-8"?>
<sst xmlns="http://schemas.openxmlformats.org/spreadsheetml/2006/main" count="557" uniqueCount="80">
  <si>
    <t>Finewares Adria</t>
  </si>
  <si>
    <t>Vernice Nera</t>
  </si>
  <si>
    <t>dating</t>
  </si>
  <si>
    <t>sherds</t>
  </si>
  <si>
    <t>1st c BCE</t>
  </si>
  <si>
    <t>30-20 BCE</t>
  </si>
  <si>
    <t>20 BCE - 15 CE</t>
  </si>
  <si>
    <t>15-25 CE</t>
  </si>
  <si>
    <t>mid Augustan</t>
  </si>
  <si>
    <t>origin</t>
  </si>
  <si>
    <t>Italian</t>
  </si>
  <si>
    <t>Thin walled ware</t>
  </si>
  <si>
    <t>first quarter 1st c BCE - 25 BCE</t>
  </si>
  <si>
    <t>Augustan</t>
  </si>
  <si>
    <t>A</t>
  </si>
  <si>
    <t>middle of 1st CE</t>
  </si>
  <si>
    <t>10-0</t>
  </si>
  <si>
    <t>Augustan/Tiberian</t>
  </si>
  <si>
    <t>Middle 1st BCE - Augustan</t>
  </si>
  <si>
    <t>1st c CE</t>
  </si>
  <si>
    <t>second half 1st BCE</t>
  </si>
  <si>
    <t>second half 2nd BCE - Claudian</t>
  </si>
  <si>
    <t>Pre-Augustan-Claudian</t>
  </si>
  <si>
    <t>25 BCE-25 CE</t>
  </si>
  <si>
    <t>Augustan - 1st half 1st CE</t>
  </si>
  <si>
    <t>15-25</t>
  </si>
  <si>
    <t>20-50</t>
  </si>
  <si>
    <t>15-50</t>
  </si>
  <si>
    <t>30-70</t>
  </si>
  <si>
    <t>10 BCE</t>
  </si>
  <si>
    <t>Northern Italy</t>
  </si>
  <si>
    <t>25-10 BCE</t>
  </si>
  <si>
    <t>20-55</t>
  </si>
  <si>
    <t>first half 1st CE</t>
  </si>
  <si>
    <t>15 BCE</t>
  </si>
  <si>
    <t>Augustan-1st half 1st CE</t>
  </si>
  <si>
    <t>40-45</t>
  </si>
  <si>
    <t>Comasca</t>
  </si>
  <si>
    <t>1st half 1st CE</t>
  </si>
  <si>
    <t>25-70</t>
  </si>
  <si>
    <t>20-70</t>
  </si>
  <si>
    <t>50-100</t>
  </si>
  <si>
    <t>Tiberian</t>
  </si>
  <si>
    <t>center 1st CE</t>
  </si>
  <si>
    <t>2nd half 1st CE</t>
  </si>
  <si>
    <t>Lyon</t>
  </si>
  <si>
    <t>Pannonia</t>
  </si>
  <si>
    <t>Sirmium</t>
  </si>
  <si>
    <t>Italian TS</t>
  </si>
  <si>
    <t>late Republican - Tiberian</t>
  </si>
  <si>
    <t>25-0</t>
  </si>
  <si>
    <t>after 30</t>
  </si>
  <si>
    <t>25 BCE - 90 CE</t>
  </si>
  <si>
    <t>late Augustan</t>
  </si>
  <si>
    <t>B</t>
  </si>
  <si>
    <t>ESA</t>
  </si>
  <si>
    <t>end 1st BCE - first quarter 1st CE</t>
  </si>
  <si>
    <t>80-120</t>
  </si>
  <si>
    <t>end 1st BCE - middle 1st CE</t>
  </si>
  <si>
    <t>ESD</t>
  </si>
  <si>
    <t>10 - 70 CE</t>
  </si>
  <si>
    <t>Piatto di Efeso</t>
  </si>
  <si>
    <t>beginning 1st BCE - beginning 1st CE</t>
  </si>
  <si>
    <t>Ephesos</t>
  </si>
  <si>
    <t>time slice</t>
  </si>
  <si>
    <t>dating percentage</t>
  </si>
  <si>
    <t>AB</t>
  </si>
  <si>
    <t>ABC</t>
  </si>
  <si>
    <t>BC</t>
  </si>
  <si>
    <t>C</t>
  </si>
  <si>
    <t>CD</t>
  </si>
  <si>
    <t>Cyprus</t>
  </si>
  <si>
    <t>Syria</t>
  </si>
  <si>
    <t>slice number</t>
  </si>
  <si>
    <t>Italy</t>
  </si>
  <si>
    <t>Eastern Mediterranean</t>
  </si>
  <si>
    <t>Aegean</t>
  </si>
  <si>
    <t>D</t>
  </si>
  <si>
    <t>Gallia</t>
  </si>
  <si>
    <t>Danubian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</si>
</sst>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rgb="FF833C0C"/>
      </left>
      <right style="double">
        <color rgb="FF833C0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6" xfId="0" applyFont="1" applyBorder="1"/>
    <xf numFmtId="17" fontId="1" fillId="0" borderId="0" xfId="0" applyNumberFormat="1" applyFont="1"/>
    <xf numFmtId="0" fontId="0" fillId="0" borderId="0" xfId="0" applyFill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</a:rPr>
              <a:t>Adria Fine Wares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publication'!$C$106:$F$106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publication'!$C$108:$F$108</c:f>
              <c:numCache>
                <c:formatCode>General</c:formatCode>
                <c:ptCount val="4"/>
                <c:pt idx="0">
                  <c:v>925</c:v>
                </c:pt>
                <c:pt idx="1">
                  <c:v>798</c:v>
                </c:pt>
                <c:pt idx="2">
                  <c:v>58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Adria Fine</a:t>
            </a:r>
            <a:r>
              <a:rPr lang="en-GB" baseline="0"/>
              <a:t> Ware Percentages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1.5008026909257703E-2"/>
                  <c:y val="-0.204892966360856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28373503554774099"/>
                  <c:y val="6.22988754846011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26685696812170323"/>
                  <c:y val="6.0660983890775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Danubian</c:v>
                </c:pt>
                <c:pt idx="3">
                  <c:v>Eastern Mediterranean</c:v>
                </c:pt>
                <c:pt idx="4">
                  <c:v>Aegean</c:v>
                </c:pt>
              </c:strCache>
            </c:strRef>
          </c:cat>
          <c:val>
            <c:numRef>
              <c:f>charts!$B$2:$B$6</c:f>
              <c:numCache>
                <c:formatCode>General\%</c:formatCode>
                <c:ptCount val="5"/>
                <c:pt idx="0">
                  <c:v>99.86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Adria Fine Ware Percentages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2.5771190365910142E-3"/>
                  <c:y val="-0.250764525993883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4346580206885904"/>
                  <c:y val="0.115384911748416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27287077350625288"/>
                  <c:y val="0.106370488092658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37848093253049253"/>
                  <c:y val="5.31245635579956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29790458545622972"/>
                  <c:y val="1.4789424257747598E-2"/>
                </c:manualLayout>
              </c:layout>
              <c:tx>
                <c:rich>
                  <a:bodyPr/>
                  <a:lstStyle/>
                  <a:p>
                    <a:fld id="{D15585A5-7174-AC46-87CC-01899635947C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5C6CAD4D-A44E-6348-9B43-F3C8D0DD07C8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Danubian</c:v>
                </c:pt>
                <c:pt idx="3">
                  <c:v>Eastern Mediterranean</c:v>
                </c:pt>
                <c:pt idx="4">
                  <c:v>Aegean</c:v>
                </c:pt>
              </c:strCache>
            </c:strRef>
          </c:cat>
          <c:val>
            <c:numRef>
              <c:f>charts!$C$2:$C$6</c:f>
              <c:numCache>
                <c:formatCode>General\%</c:formatCode>
                <c:ptCount val="5"/>
                <c:pt idx="0">
                  <c:v>99.28</c:v>
                </c:pt>
                <c:pt idx="1">
                  <c:v>0.13</c:v>
                </c:pt>
                <c:pt idx="2">
                  <c:v>0.25</c:v>
                </c:pt>
                <c:pt idx="3">
                  <c:v>0.31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Adria Fine Ware</a:t>
            </a:r>
            <a:r>
              <a:rPr lang="en-GB" baseline="0"/>
              <a:t>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5.5942297753321372E-2"/>
                  <c:y val="-0.2181818181818182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180362083117989"/>
                  <c:y val="8.5372703412073495E-2"/>
                </c:manualLayout>
              </c:layout>
              <c:tx>
                <c:rich>
                  <a:bodyPr/>
                  <a:lstStyle/>
                  <a:p>
                    <a:fld id="{1ED4B8C3-49F7-624B-9384-6A5F25181A89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4615CD14-0062-EF4D-A843-4A6B041B61E3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35556470981667831"/>
                  <c:y val="2.51844428537341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Danubian</c:v>
                </c:pt>
                <c:pt idx="3">
                  <c:v>Eastern Mediterranean</c:v>
                </c:pt>
                <c:pt idx="4">
                  <c:v>Aegean</c:v>
                </c:pt>
              </c:strCache>
            </c:strRef>
          </c:cat>
          <c:val>
            <c:numRef>
              <c:f>charts!$D$2:$D$6</c:f>
              <c:numCache>
                <c:formatCode>General\%</c:formatCode>
                <c:ptCount val="5"/>
                <c:pt idx="0">
                  <c:v>94.86</c:v>
                </c:pt>
                <c:pt idx="1">
                  <c:v>1.71</c:v>
                </c:pt>
                <c:pt idx="2">
                  <c:v>0</c:v>
                </c:pt>
                <c:pt idx="3">
                  <c:v>3.43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Adria Fine Ware Percentages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2.1135515955242436E-3"/>
                  <c:y val="-0.221489581332821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F44950D3-CE4A-A742-884A-1930DC2C4E1A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CD3C616-899F-C64F-A98B-551ED58BB5FD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Italy</c:v>
                </c:pt>
                <c:pt idx="1">
                  <c:v>Gallia</c:v>
                </c:pt>
                <c:pt idx="2">
                  <c:v>Danubian</c:v>
                </c:pt>
                <c:pt idx="3">
                  <c:v>Eastern Mediterranean</c:v>
                </c:pt>
                <c:pt idx="4">
                  <c:v>Aegean</c:v>
                </c:pt>
              </c:strCache>
            </c:strRef>
          </c:cat>
          <c:val>
            <c:numRef>
              <c:f>charts!$E$2:$E$6</c:f>
              <c:numCache>
                <c:formatCode>General\%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100</xdr:row>
      <xdr:rowOff>12700</xdr:rowOff>
    </xdr:from>
    <xdr:to>
      <xdr:col>12</xdr:col>
      <xdr:colOff>685800</xdr:colOff>
      <xdr:row>114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6C6A8-23F9-5EC1-40E8-F4880CE6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8</xdr:row>
      <xdr:rowOff>38100</xdr:rowOff>
    </xdr:from>
    <xdr:to>
      <xdr:col>8</xdr:col>
      <xdr:colOff>177800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3D567-95D3-355B-E863-3B48A1F6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8</xdr:row>
      <xdr:rowOff>25400</xdr:rowOff>
    </xdr:from>
    <xdr:to>
      <xdr:col>16</xdr:col>
      <xdr:colOff>139700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5BF1A-08D0-EA06-5718-ECF3FF9B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29</xdr:row>
      <xdr:rowOff>0</xdr:rowOff>
    </xdr:from>
    <xdr:to>
      <xdr:col>8</xdr:col>
      <xdr:colOff>177800</xdr:colOff>
      <xdr:row>49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A4AB7-DDCD-4A41-1EF5-EBB5D8492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28</xdr:row>
      <xdr:rowOff>139700</xdr:rowOff>
    </xdr:from>
    <xdr:to>
      <xdr:col>16</xdr:col>
      <xdr:colOff>101600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CE48F-7E72-21FD-20F0-EFC6568E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0.65631</cdr:x>
      <cdr:y>0.83486</cdr:y>
    </cdr:from>
    <cdr:to>
      <cdr:x>0.93786</cdr:x>
      <cdr:y>0.90826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A5802DED-5BD8-09AC-78A9-D62BCA5158E8}"/>
            </a:ext>
          </a:extLst>
        </cdr:cNvPr>
        <cdr:cNvSpPr txBox="1"/>
      </cdr:nvSpPr>
      <cdr:spPr>
        <a:xfrm xmlns:a="http://schemas.openxmlformats.org/drawingml/2006/main">
          <a:off x="4292600" y="3467100"/>
          <a:ext cx="18415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925fragments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0.6549</cdr:x>
      <cdr:y>0.84709</cdr:y>
    </cdr:from>
    <cdr:to>
      <cdr:x>0.93922</cdr:x>
      <cdr:y>0.92049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926DFB7-7B01-8C0E-6AC9-0D18B5A1AF2B}"/>
            </a:ext>
          </a:extLst>
        </cdr:cNvPr>
        <cdr:cNvSpPr txBox="1"/>
      </cdr:nvSpPr>
      <cdr:spPr>
        <a:xfrm xmlns:a="http://schemas.openxmlformats.org/drawingml/2006/main">
          <a:off x="4241800" y="3517900"/>
          <a:ext cx="18415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798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0.64286</cdr:x>
      <cdr:y>0.84848</cdr:y>
    </cdr:from>
    <cdr:to>
      <cdr:x>0.92278</cdr:x>
      <cdr:y>0.92121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926DFB7-7B01-8C0E-6AC9-0D18B5A1AF2B}"/>
            </a:ext>
          </a:extLst>
        </cdr:cNvPr>
        <cdr:cNvSpPr txBox="1"/>
      </cdr:nvSpPr>
      <cdr:spPr>
        <a:xfrm xmlns:a="http://schemas.openxmlformats.org/drawingml/2006/main">
          <a:off x="4229100" y="3556000"/>
          <a:ext cx="18415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58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0.67057</cdr:x>
      <cdr:y>0.82927</cdr:y>
    </cdr:from>
    <cdr:to>
      <cdr:x>0.95322</cdr:x>
      <cdr:y>0.90244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926DFB7-7B01-8C0E-6AC9-0D18B5A1AF2B}"/>
            </a:ext>
          </a:extLst>
        </cdr:cNvPr>
        <cdr:cNvSpPr txBox="1"/>
      </cdr:nvSpPr>
      <cdr:spPr>
        <a:xfrm xmlns:a="http://schemas.openxmlformats.org/drawingml/2006/main">
          <a:off x="4368800" y="3454400"/>
          <a:ext cx="18415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0,5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E3AF-AFB8-5343-9CAA-757604905B98}">
  <dimension ref="A1:Y108"/>
  <sheetViews>
    <sheetView topLeftCell="A80" workbookViewId="0">
      <selection activeCell="C108" activeCellId="1" sqref="C106:F106 C108:F108"/>
    </sheetView>
  </sheetViews>
  <sheetFormatPr baseColWidth="10" defaultRowHeight="16" x14ac:dyDescent="0.2"/>
  <cols>
    <col min="3" max="3" width="27" customWidth="1"/>
    <col min="4" max="4" width="19" customWidth="1"/>
    <col min="8" max="8" width="10.83203125" style="5"/>
    <col min="12" max="12" width="10.83203125" style="5"/>
    <col min="17" max="17" width="10.83203125" style="5"/>
    <col min="22" max="22" width="10.83203125" style="5"/>
    <col min="25" max="25" width="10.83203125" style="7"/>
  </cols>
  <sheetData>
    <row r="1" spans="1:25" x14ac:dyDescent="0.2">
      <c r="A1" t="s">
        <v>0</v>
      </c>
    </row>
    <row r="2" spans="1:25" x14ac:dyDescent="0.2">
      <c r="H2" s="5" t="s">
        <v>14</v>
      </c>
      <c r="L2" s="5" t="s">
        <v>54</v>
      </c>
      <c r="Q2" s="5" t="s">
        <v>69</v>
      </c>
      <c r="V2" s="5" t="s">
        <v>77</v>
      </c>
    </row>
    <row r="3" spans="1:25" x14ac:dyDescent="0.2">
      <c r="B3" t="s">
        <v>3</v>
      </c>
      <c r="C3" t="s">
        <v>2</v>
      </c>
      <c r="D3" t="s">
        <v>9</v>
      </c>
      <c r="E3" t="s">
        <v>64</v>
      </c>
      <c r="F3" t="s">
        <v>65</v>
      </c>
      <c r="G3" t="s">
        <v>73</v>
      </c>
      <c r="H3" s="5" t="s">
        <v>14</v>
      </c>
      <c r="I3" t="s">
        <v>66</v>
      </c>
      <c r="J3" t="s">
        <v>67</v>
      </c>
      <c r="L3" s="5" t="s">
        <v>66</v>
      </c>
      <c r="M3" t="s">
        <v>67</v>
      </c>
      <c r="N3" t="s">
        <v>54</v>
      </c>
      <c r="O3" t="s">
        <v>68</v>
      </c>
      <c r="Q3" s="5" t="s">
        <v>67</v>
      </c>
      <c r="R3" t="s">
        <v>68</v>
      </c>
      <c r="S3" t="s">
        <v>69</v>
      </c>
      <c r="T3" t="s">
        <v>70</v>
      </c>
      <c r="V3" s="5" t="s">
        <v>70</v>
      </c>
    </row>
    <row r="4" spans="1:25" s="2" customFormat="1" x14ac:dyDescent="0.2">
      <c r="A4" s="2" t="s">
        <v>1</v>
      </c>
      <c r="H4" s="6"/>
      <c r="L4" s="6"/>
      <c r="Q4" s="6"/>
      <c r="V4" s="6"/>
      <c r="Y4" s="8"/>
    </row>
    <row r="5" spans="1:25" x14ac:dyDescent="0.2">
      <c r="B5">
        <v>41</v>
      </c>
      <c r="C5" t="s">
        <v>4</v>
      </c>
      <c r="D5" t="s">
        <v>10</v>
      </c>
      <c r="E5" t="s">
        <v>14</v>
      </c>
      <c r="F5">
        <v>0.5</v>
      </c>
      <c r="G5">
        <f>LEN(E5)</f>
        <v>1</v>
      </c>
      <c r="H5" s="5">
        <f>IF(E5="A", (B5/G5)*F5, 0)</f>
        <v>20.5</v>
      </c>
      <c r="I5">
        <f>IF(E5="AB", (B5/G5)*F5, 0)</f>
        <v>0</v>
      </c>
      <c r="J5">
        <f>IF(E5="ABC", (B5/G5)*F5, 0)</f>
        <v>0</v>
      </c>
      <c r="L5" s="5">
        <f>IF(E5="AB", (B5/G5)*F5, 0)</f>
        <v>0</v>
      </c>
      <c r="M5">
        <f>IF(E5="ABC", (B5/G5)*F5, 0)</f>
        <v>0</v>
      </c>
      <c r="N5">
        <f>IF(E5="B", (B5/G5)*F5, 0)</f>
        <v>0</v>
      </c>
      <c r="O5">
        <f>IF(E5="BC", (B5/G5)*F5, 0)</f>
        <v>0</v>
      </c>
      <c r="Q5" s="5">
        <f>IF(E5="ABC", (B5/G5)*F5, 0)</f>
        <v>0</v>
      </c>
      <c r="R5">
        <f>IF(E5="BC", (B5/G5)*F5, 0)</f>
        <v>0</v>
      </c>
      <c r="S5">
        <f>IF(E5="C", (B5/G5)*F5, 0)</f>
        <v>0</v>
      </c>
      <c r="T5">
        <f>IF(E5="CD", (B5/G5)*F5, 0)</f>
        <v>0</v>
      </c>
      <c r="V5" s="5">
        <f>IF(E5="CD", (B5/G5)*F5, 0)</f>
        <v>0</v>
      </c>
    </row>
    <row r="6" spans="1:25" x14ac:dyDescent="0.2">
      <c r="B6">
        <v>1</v>
      </c>
      <c r="C6" t="s">
        <v>5</v>
      </c>
      <c r="D6" t="s">
        <v>10</v>
      </c>
      <c r="E6" t="s">
        <v>14</v>
      </c>
      <c r="F6">
        <v>1</v>
      </c>
      <c r="G6">
        <f t="shared" ref="G6:G69" si="0">LEN(E6)</f>
        <v>1</v>
      </c>
      <c r="H6" s="5">
        <f t="shared" ref="H6:H69" si="1">IF(E6="A", (B6/G6)*F6, 0)</f>
        <v>1</v>
      </c>
      <c r="I6">
        <f t="shared" ref="I6:I69" si="2">IF(E6="AB", (B6/G6)*F6, 0)</f>
        <v>0</v>
      </c>
      <c r="J6">
        <f t="shared" ref="J6:J69" si="3">IF(E6="ABC", (B6/G6)*F6, 0)</f>
        <v>0</v>
      </c>
      <c r="L6" s="5">
        <f t="shared" ref="L6:L69" si="4">IF(E6="AB", (B6/G6)*F6, 0)</f>
        <v>0</v>
      </c>
      <c r="M6">
        <f t="shared" ref="M6:M69" si="5">IF(E6="ABC", (B6/G6)*F6, 0)</f>
        <v>0</v>
      </c>
      <c r="N6">
        <f t="shared" ref="N6:N69" si="6">IF(E6="B", (B6/G6)*F6, 0)</f>
        <v>0</v>
      </c>
      <c r="O6">
        <f t="shared" ref="O6:O69" si="7">IF(E6="BC", (B6/G6)*F6, 0)</f>
        <v>0</v>
      </c>
      <c r="Q6" s="5">
        <f t="shared" ref="Q6:Q69" si="8">IF(E6="ABC", (B6/G6)*F6, 0)</f>
        <v>0</v>
      </c>
      <c r="R6">
        <f t="shared" ref="R6:R69" si="9">IF(E6="BC", (B6/G6)*F6, 0)</f>
        <v>0</v>
      </c>
      <c r="S6">
        <f t="shared" ref="S6:S69" si="10">IF(E6="C", (B6/G6)*F6, 0)</f>
        <v>0</v>
      </c>
      <c r="T6">
        <f t="shared" ref="T6:T69" si="11">IF(E6="CD", (B6/G6)*F6, 0)</f>
        <v>0</v>
      </c>
      <c r="V6" s="5">
        <f t="shared" ref="V6:V69" si="12">IF(E6="CD", (B6/G6)*F6, 0)</f>
        <v>0</v>
      </c>
    </row>
    <row r="7" spans="1:25" x14ac:dyDescent="0.2">
      <c r="B7">
        <v>49</v>
      </c>
      <c r="C7" t="s">
        <v>6</v>
      </c>
      <c r="D7" t="s">
        <v>10</v>
      </c>
      <c r="E7" t="s">
        <v>66</v>
      </c>
      <c r="F7">
        <v>1</v>
      </c>
      <c r="G7">
        <f t="shared" si="0"/>
        <v>2</v>
      </c>
      <c r="H7" s="5">
        <f t="shared" si="1"/>
        <v>0</v>
      </c>
      <c r="I7">
        <f t="shared" si="2"/>
        <v>24.5</v>
      </c>
      <c r="J7">
        <f t="shared" si="3"/>
        <v>0</v>
      </c>
      <c r="L7" s="5">
        <f t="shared" si="4"/>
        <v>24.5</v>
      </c>
      <c r="M7">
        <f t="shared" si="5"/>
        <v>0</v>
      </c>
      <c r="N7">
        <f t="shared" si="6"/>
        <v>0</v>
      </c>
      <c r="O7">
        <f t="shared" si="7"/>
        <v>0</v>
      </c>
      <c r="Q7" s="5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V7" s="5">
        <f t="shared" si="12"/>
        <v>0</v>
      </c>
    </row>
    <row r="8" spans="1:25" x14ac:dyDescent="0.2">
      <c r="B8">
        <f>234+71</f>
        <v>305</v>
      </c>
      <c r="C8" t="s">
        <v>7</v>
      </c>
      <c r="D8" t="s">
        <v>10</v>
      </c>
      <c r="E8" t="s">
        <v>54</v>
      </c>
      <c r="F8">
        <v>1</v>
      </c>
      <c r="G8">
        <f t="shared" si="0"/>
        <v>1</v>
      </c>
      <c r="H8" s="5">
        <f t="shared" si="1"/>
        <v>0</v>
      </c>
      <c r="I8">
        <f t="shared" si="2"/>
        <v>0</v>
      </c>
      <c r="J8">
        <f t="shared" si="3"/>
        <v>0</v>
      </c>
      <c r="L8" s="5">
        <f t="shared" si="4"/>
        <v>0</v>
      </c>
      <c r="M8">
        <f t="shared" si="5"/>
        <v>0</v>
      </c>
      <c r="N8">
        <f t="shared" si="6"/>
        <v>305</v>
      </c>
      <c r="O8">
        <f t="shared" si="7"/>
        <v>0</v>
      </c>
      <c r="Q8" s="5">
        <f t="shared" si="8"/>
        <v>0</v>
      </c>
      <c r="R8">
        <f t="shared" si="9"/>
        <v>0</v>
      </c>
      <c r="S8">
        <f t="shared" si="10"/>
        <v>0</v>
      </c>
      <c r="T8">
        <f t="shared" si="11"/>
        <v>0</v>
      </c>
      <c r="V8" s="5">
        <f t="shared" si="12"/>
        <v>0</v>
      </c>
    </row>
    <row r="9" spans="1:25" x14ac:dyDescent="0.2">
      <c r="B9">
        <v>53</v>
      </c>
      <c r="C9" t="s">
        <v>8</v>
      </c>
      <c r="D9" t="s">
        <v>10</v>
      </c>
      <c r="E9" t="s">
        <v>66</v>
      </c>
      <c r="F9">
        <v>1</v>
      </c>
      <c r="G9">
        <f t="shared" si="0"/>
        <v>2</v>
      </c>
      <c r="H9" s="5">
        <f t="shared" si="1"/>
        <v>0</v>
      </c>
      <c r="I9">
        <f t="shared" si="2"/>
        <v>26.5</v>
      </c>
      <c r="J9">
        <f t="shared" si="3"/>
        <v>0</v>
      </c>
      <c r="L9" s="5">
        <f t="shared" si="4"/>
        <v>26.5</v>
      </c>
      <c r="M9">
        <f t="shared" si="5"/>
        <v>0</v>
      </c>
      <c r="N9">
        <f t="shared" si="6"/>
        <v>0</v>
      </c>
      <c r="O9">
        <f t="shared" si="7"/>
        <v>0</v>
      </c>
      <c r="Q9" s="5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V9" s="5">
        <f t="shared" si="12"/>
        <v>0</v>
      </c>
    </row>
    <row r="10" spans="1:25" x14ac:dyDescent="0.2">
      <c r="B10">
        <v>1</v>
      </c>
      <c r="C10" t="s">
        <v>4</v>
      </c>
      <c r="D10" t="s">
        <v>10</v>
      </c>
      <c r="E10" t="s">
        <v>14</v>
      </c>
      <c r="F10">
        <v>0.5</v>
      </c>
      <c r="G10">
        <f t="shared" si="0"/>
        <v>1</v>
      </c>
      <c r="H10" s="5">
        <f t="shared" si="1"/>
        <v>0.5</v>
      </c>
      <c r="I10">
        <f t="shared" si="2"/>
        <v>0</v>
      </c>
      <c r="J10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Q10" s="5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V10" s="5">
        <f t="shared" si="12"/>
        <v>0</v>
      </c>
    </row>
    <row r="11" spans="1:25" x14ac:dyDescent="0.2">
      <c r="K11">
        <f>SUM(H5:J10)</f>
        <v>73</v>
      </c>
      <c r="P11">
        <f>SUM(L5:O10)</f>
        <v>356</v>
      </c>
      <c r="U11">
        <f>SUM(Q5:T10)</f>
        <v>0</v>
      </c>
      <c r="W11">
        <v>0</v>
      </c>
      <c r="Y11" s="7">
        <f>SUM(K11:W11)</f>
        <v>429</v>
      </c>
    </row>
    <row r="12" spans="1:25" s="2" customFormat="1" x14ac:dyDescent="0.2">
      <c r="A12" s="2" t="s">
        <v>11</v>
      </c>
      <c r="H12" s="6"/>
      <c r="L12" s="6"/>
      <c r="Q12" s="6"/>
      <c r="V12" s="6"/>
      <c r="Y12" s="8"/>
    </row>
    <row r="13" spans="1:25" x14ac:dyDescent="0.2">
      <c r="B13">
        <v>1</v>
      </c>
      <c r="C13" t="s">
        <v>12</v>
      </c>
      <c r="D13" t="s">
        <v>30</v>
      </c>
      <c r="E13" t="s">
        <v>14</v>
      </c>
      <c r="F13">
        <v>0.5</v>
      </c>
      <c r="G13">
        <f t="shared" si="0"/>
        <v>1</v>
      </c>
      <c r="H13" s="5">
        <f t="shared" si="1"/>
        <v>0.5</v>
      </c>
      <c r="I13">
        <f t="shared" si="2"/>
        <v>0</v>
      </c>
      <c r="J13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Q13" s="5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V13" s="5">
        <f t="shared" si="12"/>
        <v>0</v>
      </c>
    </row>
    <row r="14" spans="1:25" x14ac:dyDescent="0.2">
      <c r="B14">
        <v>29</v>
      </c>
      <c r="C14" t="s">
        <v>4</v>
      </c>
      <c r="D14" t="s">
        <v>30</v>
      </c>
      <c r="E14" t="s">
        <v>14</v>
      </c>
      <c r="F14">
        <v>0.5</v>
      </c>
      <c r="G14">
        <f t="shared" si="0"/>
        <v>1</v>
      </c>
      <c r="H14" s="5">
        <f t="shared" si="1"/>
        <v>14.5</v>
      </c>
      <c r="I14">
        <f t="shared" si="2"/>
        <v>0</v>
      </c>
      <c r="J14">
        <f t="shared" si="3"/>
        <v>0</v>
      </c>
      <c r="L14" s="5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Q14" s="5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V14" s="5">
        <f t="shared" si="12"/>
        <v>0</v>
      </c>
    </row>
    <row r="15" spans="1:25" x14ac:dyDescent="0.2">
      <c r="B15">
        <v>60</v>
      </c>
      <c r="C15" t="s">
        <v>4</v>
      </c>
      <c r="D15" t="s">
        <v>30</v>
      </c>
      <c r="E15" t="s">
        <v>14</v>
      </c>
      <c r="F15">
        <v>0.5</v>
      </c>
      <c r="G15">
        <f t="shared" si="0"/>
        <v>1</v>
      </c>
      <c r="H15" s="5">
        <f t="shared" si="1"/>
        <v>30</v>
      </c>
      <c r="I15">
        <f t="shared" si="2"/>
        <v>0</v>
      </c>
      <c r="J1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Q15" s="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  <c r="V15" s="5">
        <f t="shared" si="12"/>
        <v>0</v>
      </c>
    </row>
    <row r="16" spans="1:25" x14ac:dyDescent="0.2">
      <c r="B16">
        <v>229</v>
      </c>
      <c r="C16" t="s">
        <v>13</v>
      </c>
      <c r="D16" t="s">
        <v>30</v>
      </c>
      <c r="E16" t="s">
        <v>14</v>
      </c>
      <c r="F16">
        <v>1</v>
      </c>
      <c r="G16">
        <f t="shared" si="0"/>
        <v>1</v>
      </c>
      <c r="H16" s="5">
        <f t="shared" si="1"/>
        <v>229</v>
      </c>
      <c r="I16">
        <f t="shared" si="2"/>
        <v>0</v>
      </c>
      <c r="J16">
        <f t="shared" si="3"/>
        <v>0</v>
      </c>
      <c r="L16" s="5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Q16" s="5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  <c r="V16" s="5">
        <f t="shared" si="12"/>
        <v>0</v>
      </c>
    </row>
    <row r="17" spans="2:22" x14ac:dyDescent="0.2">
      <c r="B17">
        <v>1</v>
      </c>
      <c r="C17" t="s">
        <v>15</v>
      </c>
      <c r="D17" t="s">
        <v>30</v>
      </c>
      <c r="E17" t="s">
        <v>14</v>
      </c>
      <c r="F17">
        <v>0.5</v>
      </c>
      <c r="G17">
        <f t="shared" si="0"/>
        <v>1</v>
      </c>
      <c r="H17" s="5">
        <f t="shared" si="1"/>
        <v>0.5</v>
      </c>
      <c r="I17">
        <f t="shared" si="2"/>
        <v>0</v>
      </c>
      <c r="J17">
        <f t="shared" si="3"/>
        <v>0</v>
      </c>
      <c r="L17" s="5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Q17" s="5">
        <f t="shared" si="8"/>
        <v>0</v>
      </c>
      <c r="R17">
        <f t="shared" si="9"/>
        <v>0</v>
      </c>
      <c r="S17">
        <f t="shared" si="10"/>
        <v>0</v>
      </c>
      <c r="T17">
        <f t="shared" si="11"/>
        <v>0</v>
      </c>
      <c r="V17" s="5">
        <f t="shared" si="12"/>
        <v>0</v>
      </c>
    </row>
    <row r="18" spans="2:22" x14ac:dyDescent="0.2">
      <c r="B18">
        <v>1</v>
      </c>
      <c r="C18" t="s">
        <v>16</v>
      </c>
      <c r="D18" t="s">
        <v>30</v>
      </c>
      <c r="E18" t="s">
        <v>14</v>
      </c>
      <c r="F18">
        <v>1</v>
      </c>
      <c r="G18">
        <f t="shared" si="0"/>
        <v>1</v>
      </c>
      <c r="H18" s="5">
        <f t="shared" si="1"/>
        <v>1</v>
      </c>
      <c r="I18">
        <f t="shared" si="2"/>
        <v>0</v>
      </c>
      <c r="J18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Q18" s="5">
        <f t="shared" si="8"/>
        <v>0</v>
      </c>
      <c r="R18">
        <f t="shared" si="9"/>
        <v>0</v>
      </c>
      <c r="S18">
        <f t="shared" si="10"/>
        <v>0</v>
      </c>
      <c r="T18">
        <f t="shared" si="11"/>
        <v>0</v>
      </c>
      <c r="V18" s="5">
        <f t="shared" si="12"/>
        <v>0</v>
      </c>
    </row>
    <row r="19" spans="2:22" x14ac:dyDescent="0.2">
      <c r="B19">
        <v>1</v>
      </c>
      <c r="C19" t="s">
        <v>17</v>
      </c>
      <c r="D19" t="s">
        <v>30</v>
      </c>
      <c r="E19" t="s">
        <v>66</v>
      </c>
      <c r="F19">
        <v>1</v>
      </c>
      <c r="G19">
        <f t="shared" si="0"/>
        <v>2</v>
      </c>
      <c r="H19" s="5">
        <f t="shared" si="1"/>
        <v>0</v>
      </c>
      <c r="I19">
        <f t="shared" si="2"/>
        <v>0.5</v>
      </c>
      <c r="J19">
        <f t="shared" si="3"/>
        <v>0</v>
      </c>
      <c r="L19" s="5">
        <f t="shared" si="4"/>
        <v>0.5</v>
      </c>
      <c r="M19">
        <f t="shared" si="5"/>
        <v>0</v>
      </c>
      <c r="N19">
        <f t="shared" si="6"/>
        <v>0</v>
      </c>
      <c r="O19">
        <f t="shared" si="7"/>
        <v>0</v>
      </c>
      <c r="Q19" s="5">
        <f t="shared" si="8"/>
        <v>0</v>
      </c>
      <c r="R19">
        <f t="shared" si="9"/>
        <v>0</v>
      </c>
      <c r="S19">
        <f t="shared" si="10"/>
        <v>0</v>
      </c>
      <c r="T19">
        <f t="shared" si="11"/>
        <v>0</v>
      </c>
      <c r="V19" s="5">
        <f t="shared" si="12"/>
        <v>0</v>
      </c>
    </row>
    <row r="20" spans="2:22" x14ac:dyDescent="0.2">
      <c r="B20">
        <v>1</v>
      </c>
      <c r="C20" t="s">
        <v>18</v>
      </c>
      <c r="D20" t="s">
        <v>30</v>
      </c>
      <c r="E20" t="s">
        <v>14</v>
      </c>
      <c r="F20">
        <v>1</v>
      </c>
      <c r="G20">
        <f t="shared" si="0"/>
        <v>1</v>
      </c>
      <c r="H20" s="5">
        <f t="shared" si="1"/>
        <v>1</v>
      </c>
      <c r="I20">
        <f t="shared" si="2"/>
        <v>0</v>
      </c>
      <c r="J20">
        <f t="shared" si="3"/>
        <v>0</v>
      </c>
      <c r="L20" s="5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Q20" s="5">
        <f t="shared" si="8"/>
        <v>0</v>
      </c>
      <c r="R20">
        <f t="shared" si="9"/>
        <v>0</v>
      </c>
      <c r="S20">
        <f t="shared" si="10"/>
        <v>0</v>
      </c>
      <c r="T20">
        <f t="shared" si="11"/>
        <v>0</v>
      </c>
      <c r="V20" s="5">
        <f t="shared" si="12"/>
        <v>0</v>
      </c>
    </row>
    <row r="21" spans="2:22" x14ac:dyDescent="0.2">
      <c r="B21">
        <v>1</v>
      </c>
      <c r="C21" t="s">
        <v>19</v>
      </c>
      <c r="D21" t="s">
        <v>30</v>
      </c>
      <c r="E21" t="s">
        <v>14</v>
      </c>
      <c r="F21">
        <v>0.5</v>
      </c>
      <c r="G21">
        <f t="shared" si="0"/>
        <v>1</v>
      </c>
      <c r="H21" s="5">
        <f t="shared" si="1"/>
        <v>0.5</v>
      </c>
      <c r="I21">
        <f t="shared" si="2"/>
        <v>0</v>
      </c>
      <c r="J21">
        <f t="shared" si="3"/>
        <v>0</v>
      </c>
      <c r="L21" s="5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Q21" s="5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  <c r="V21" s="5">
        <f t="shared" si="12"/>
        <v>0</v>
      </c>
    </row>
    <row r="22" spans="2:22" x14ac:dyDescent="0.2">
      <c r="B22">
        <v>1</v>
      </c>
      <c r="C22" t="s">
        <v>16</v>
      </c>
      <c r="D22" t="s">
        <v>30</v>
      </c>
      <c r="E22" t="s">
        <v>14</v>
      </c>
      <c r="F22">
        <v>1</v>
      </c>
      <c r="G22">
        <f t="shared" si="0"/>
        <v>1</v>
      </c>
      <c r="H22" s="5">
        <f t="shared" si="1"/>
        <v>1</v>
      </c>
      <c r="I22">
        <f t="shared" si="2"/>
        <v>0</v>
      </c>
      <c r="J22">
        <f t="shared" si="3"/>
        <v>0</v>
      </c>
      <c r="L22" s="5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Q22" s="5">
        <f t="shared" si="8"/>
        <v>0</v>
      </c>
      <c r="R22">
        <f t="shared" si="9"/>
        <v>0</v>
      </c>
      <c r="S22">
        <f t="shared" si="10"/>
        <v>0</v>
      </c>
      <c r="T22">
        <f t="shared" si="11"/>
        <v>0</v>
      </c>
      <c r="V22" s="5">
        <f t="shared" si="12"/>
        <v>0</v>
      </c>
    </row>
    <row r="23" spans="2:22" x14ac:dyDescent="0.2">
      <c r="B23">
        <v>133</v>
      </c>
      <c r="C23" t="s">
        <v>20</v>
      </c>
      <c r="D23" t="s">
        <v>30</v>
      </c>
      <c r="E23" t="s">
        <v>14</v>
      </c>
      <c r="F23">
        <v>1</v>
      </c>
      <c r="G23">
        <f t="shared" si="0"/>
        <v>1</v>
      </c>
      <c r="H23" s="5">
        <f t="shared" si="1"/>
        <v>133</v>
      </c>
      <c r="I23">
        <f t="shared" si="2"/>
        <v>0</v>
      </c>
      <c r="J23">
        <f t="shared" si="3"/>
        <v>0</v>
      </c>
      <c r="L23" s="5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Q23" s="5">
        <f t="shared" si="8"/>
        <v>0</v>
      </c>
      <c r="R23">
        <f t="shared" si="9"/>
        <v>0</v>
      </c>
      <c r="S23">
        <f t="shared" si="10"/>
        <v>0</v>
      </c>
      <c r="T23">
        <f t="shared" si="11"/>
        <v>0</v>
      </c>
      <c r="V23" s="5">
        <f t="shared" si="12"/>
        <v>0</v>
      </c>
    </row>
    <row r="24" spans="2:22" x14ac:dyDescent="0.2">
      <c r="B24">
        <v>3</v>
      </c>
      <c r="C24" t="s">
        <v>20</v>
      </c>
      <c r="D24" t="s">
        <v>30</v>
      </c>
      <c r="E24" t="s">
        <v>14</v>
      </c>
      <c r="F24">
        <v>1</v>
      </c>
      <c r="G24">
        <f t="shared" si="0"/>
        <v>1</v>
      </c>
      <c r="H24" s="5">
        <f t="shared" si="1"/>
        <v>3</v>
      </c>
      <c r="I24">
        <f t="shared" si="2"/>
        <v>0</v>
      </c>
      <c r="J24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Q24" s="5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  <c r="V24" s="5">
        <f t="shared" si="12"/>
        <v>0</v>
      </c>
    </row>
    <row r="25" spans="2:22" x14ac:dyDescent="0.2">
      <c r="B25">
        <v>1</v>
      </c>
      <c r="C25" t="s">
        <v>21</v>
      </c>
      <c r="D25" t="s">
        <v>30</v>
      </c>
      <c r="E25" t="s">
        <v>67</v>
      </c>
      <c r="F25">
        <v>0.5</v>
      </c>
      <c r="G25">
        <f t="shared" si="0"/>
        <v>3</v>
      </c>
      <c r="H25" s="5">
        <f t="shared" si="1"/>
        <v>0</v>
      </c>
      <c r="I25">
        <f t="shared" si="2"/>
        <v>0</v>
      </c>
      <c r="J25">
        <f t="shared" si="3"/>
        <v>0.16666666666666666</v>
      </c>
      <c r="L25" s="5">
        <f t="shared" si="4"/>
        <v>0</v>
      </c>
      <c r="M25">
        <f t="shared" si="5"/>
        <v>0.16666666666666666</v>
      </c>
      <c r="N25">
        <f t="shared" si="6"/>
        <v>0</v>
      </c>
      <c r="O25">
        <f t="shared" si="7"/>
        <v>0</v>
      </c>
      <c r="Q25" s="5">
        <f t="shared" si="8"/>
        <v>0.16666666666666666</v>
      </c>
      <c r="R25">
        <f t="shared" si="9"/>
        <v>0</v>
      </c>
      <c r="S25">
        <f t="shared" si="10"/>
        <v>0</v>
      </c>
      <c r="T25">
        <f t="shared" si="11"/>
        <v>0</v>
      </c>
      <c r="V25" s="5">
        <f t="shared" si="12"/>
        <v>0</v>
      </c>
    </row>
    <row r="26" spans="2:22" x14ac:dyDescent="0.2">
      <c r="B26">
        <v>2</v>
      </c>
      <c r="C26" t="s">
        <v>22</v>
      </c>
      <c r="D26" t="s">
        <v>30</v>
      </c>
      <c r="E26" t="s">
        <v>67</v>
      </c>
      <c r="F26">
        <v>1</v>
      </c>
      <c r="G26">
        <f t="shared" si="0"/>
        <v>3</v>
      </c>
      <c r="H26" s="5">
        <f t="shared" si="1"/>
        <v>0</v>
      </c>
      <c r="I26">
        <f t="shared" si="2"/>
        <v>0</v>
      </c>
      <c r="J26">
        <f t="shared" si="3"/>
        <v>0.66666666666666663</v>
      </c>
      <c r="L26" s="5">
        <f t="shared" si="4"/>
        <v>0</v>
      </c>
      <c r="M26">
        <f t="shared" si="5"/>
        <v>0.66666666666666663</v>
      </c>
      <c r="N26">
        <f t="shared" si="6"/>
        <v>0</v>
      </c>
      <c r="O26">
        <f t="shared" si="7"/>
        <v>0</v>
      </c>
      <c r="Q26" s="5">
        <f t="shared" si="8"/>
        <v>0.66666666666666663</v>
      </c>
      <c r="R26">
        <f t="shared" si="9"/>
        <v>0</v>
      </c>
      <c r="S26">
        <f t="shared" si="10"/>
        <v>0</v>
      </c>
      <c r="T26">
        <f t="shared" si="11"/>
        <v>0</v>
      </c>
      <c r="V26" s="5">
        <f t="shared" si="12"/>
        <v>0</v>
      </c>
    </row>
    <row r="27" spans="2:22" x14ac:dyDescent="0.2">
      <c r="B27">
        <v>1</v>
      </c>
      <c r="C27" t="s">
        <v>23</v>
      </c>
      <c r="D27" t="s">
        <v>30</v>
      </c>
      <c r="E27" t="s">
        <v>66</v>
      </c>
      <c r="F27">
        <v>1</v>
      </c>
      <c r="G27">
        <f t="shared" si="0"/>
        <v>2</v>
      </c>
      <c r="H27" s="5">
        <f t="shared" si="1"/>
        <v>0</v>
      </c>
      <c r="I27">
        <f t="shared" si="2"/>
        <v>0.5</v>
      </c>
      <c r="J27">
        <f t="shared" si="3"/>
        <v>0</v>
      </c>
      <c r="L27" s="5">
        <f t="shared" si="4"/>
        <v>0.5</v>
      </c>
      <c r="M27">
        <f t="shared" si="5"/>
        <v>0</v>
      </c>
      <c r="N27">
        <f t="shared" si="6"/>
        <v>0</v>
      </c>
      <c r="O27">
        <f t="shared" si="7"/>
        <v>0</v>
      </c>
      <c r="Q27" s="5">
        <f t="shared" si="8"/>
        <v>0</v>
      </c>
      <c r="R27">
        <f t="shared" si="9"/>
        <v>0</v>
      </c>
      <c r="S27">
        <f t="shared" si="10"/>
        <v>0</v>
      </c>
      <c r="T27">
        <f t="shared" si="11"/>
        <v>0</v>
      </c>
      <c r="V27" s="5">
        <f t="shared" si="12"/>
        <v>0</v>
      </c>
    </row>
    <row r="28" spans="2:22" x14ac:dyDescent="0.2">
      <c r="B28">
        <v>1</v>
      </c>
      <c r="C28" t="s">
        <v>24</v>
      </c>
      <c r="D28" t="s">
        <v>30</v>
      </c>
      <c r="E28" t="s">
        <v>66</v>
      </c>
      <c r="F28">
        <v>1</v>
      </c>
      <c r="G28">
        <f t="shared" si="0"/>
        <v>2</v>
      </c>
      <c r="H28" s="5">
        <f t="shared" si="1"/>
        <v>0</v>
      </c>
      <c r="I28">
        <f t="shared" si="2"/>
        <v>0.5</v>
      </c>
      <c r="J28">
        <f t="shared" si="3"/>
        <v>0</v>
      </c>
      <c r="L28" s="5">
        <f t="shared" si="4"/>
        <v>0.5</v>
      </c>
      <c r="M28">
        <f t="shared" si="5"/>
        <v>0</v>
      </c>
      <c r="N28">
        <f t="shared" si="6"/>
        <v>0</v>
      </c>
      <c r="O28">
        <f t="shared" si="7"/>
        <v>0</v>
      </c>
      <c r="Q28" s="5">
        <f t="shared" si="8"/>
        <v>0</v>
      </c>
      <c r="R28">
        <f t="shared" si="9"/>
        <v>0</v>
      </c>
      <c r="S28">
        <f t="shared" si="10"/>
        <v>0</v>
      </c>
      <c r="T28">
        <f t="shared" si="11"/>
        <v>0</v>
      </c>
      <c r="V28" s="5">
        <f t="shared" si="12"/>
        <v>0</v>
      </c>
    </row>
    <row r="29" spans="2:22" x14ac:dyDescent="0.2">
      <c r="B29">
        <v>1</v>
      </c>
      <c r="C29" t="s">
        <v>20</v>
      </c>
      <c r="D29" t="s">
        <v>30</v>
      </c>
      <c r="E29" t="s">
        <v>14</v>
      </c>
      <c r="F29">
        <v>1</v>
      </c>
      <c r="G29">
        <f t="shared" si="0"/>
        <v>1</v>
      </c>
      <c r="H29" s="5">
        <f t="shared" si="1"/>
        <v>1</v>
      </c>
      <c r="I29">
        <f t="shared" si="2"/>
        <v>0</v>
      </c>
      <c r="J29">
        <f t="shared" si="3"/>
        <v>0</v>
      </c>
      <c r="L29" s="5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Q29" s="5">
        <f t="shared" si="8"/>
        <v>0</v>
      </c>
      <c r="R29">
        <f t="shared" si="9"/>
        <v>0</v>
      </c>
      <c r="S29">
        <f t="shared" si="10"/>
        <v>0</v>
      </c>
      <c r="T29">
        <f t="shared" si="11"/>
        <v>0</v>
      </c>
      <c r="V29" s="5">
        <f t="shared" si="12"/>
        <v>0</v>
      </c>
    </row>
    <row r="30" spans="2:22" x14ac:dyDescent="0.2">
      <c r="B30">
        <v>1</v>
      </c>
      <c r="C30" t="s">
        <v>13</v>
      </c>
      <c r="D30" t="s">
        <v>30</v>
      </c>
      <c r="E30" t="s">
        <v>66</v>
      </c>
      <c r="F30">
        <v>1</v>
      </c>
      <c r="G30">
        <f t="shared" si="0"/>
        <v>2</v>
      </c>
      <c r="H30" s="5">
        <f t="shared" si="1"/>
        <v>0</v>
      </c>
      <c r="I30">
        <f t="shared" si="2"/>
        <v>0.5</v>
      </c>
      <c r="J30">
        <f t="shared" si="3"/>
        <v>0</v>
      </c>
      <c r="L30" s="5">
        <f t="shared" si="4"/>
        <v>0.5</v>
      </c>
      <c r="M30">
        <f t="shared" si="5"/>
        <v>0</v>
      </c>
      <c r="N30">
        <f t="shared" si="6"/>
        <v>0</v>
      </c>
      <c r="O30">
        <f t="shared" si="7"/>
        <v>0</v>
      </c>
      <c r="Q30" s="5">
        <f t="shared" si="8"/>
        <v>0</v>
      </c>
      <c r="R30">
        <f t="shared" si="9"/>
        <v>0</v>
      </c>
      <c r="S30">
        <f t="shared" si="10"/>
        <v>0</v>
      </c>
      <c r="T30">
        <f t="shared" si="11"/>
        <v>0</v>
      </c>
      <c r="V30" s="5">
        <f t="shared" si="12"/>
        <v>0</v>
      </c>
    </row>
    <row r="31" spans="2:22" x14ac:dyDescent="0.2">
      <c r="B31">
        <v>1</v>
      </c>
      <c r="C31" t="s">
        <v>13</v>
      </c>
      <c r="D31" t="s">
        <v>30</v>
      </c>
      <c r="E31" t="s">
        <v>66</v>
      </c>
      <c r="F31">
        <v>1</v>
      </c>
      <c r="G31">
        <f t="shared" si="0"/>
        <v>2</v>
      </c>
      <c r="H31" s="5">
        <f t="shared" si="1"/>
        <v>0</v>
      </c>
      <c r="I31">
        <f t="shared" si="2"/>
        <v>0.5</v>
      </c>
      <c r="J31">
        <f t="shared" si="3"/>
        <v>0</v>
      </c>
      <c r="L31" s="5">
        <f t="shared" si="4"/>
        <v>0.5</v>
      </c>
      <c r="M31">
        <f t="shared" si="5"/>
        <v>0</v>
      </c>
      <c r="N31">
        <f t="shared" si="6"/>
        <v>0</v>
      </c>
      <c r="O31">
        <f t="shared" si="7"/>
        <v>0</v>
      </c>
      <c r="Q31" s="5">
        <f t="shared" si="8"/>
        <v>0</v>
      </c>
      <c r="R31">
        <f t="shared" si="9"/>
        <v>0</v>
      </c>
      <c r="S31">
        <f t="shared" si="10"/>
        <v>0</v>
      </c>
      <c r="T31">
        <f t="shared" si="11"/>
        <v>0</v>
      </c>
      <c r="V31" s="5">
        <f t="shared" si="12"/>
        <v>0</v>
      </c>
    </row>
    <row r="32" spans="2:22" x14ac:dyDescent="0.2">
      <c r="B32">
        <v>2</v>
      </c>
      <c r="C32" t="s">
        <v>13</v>
      </c>
      <c r="D32" t="s">
        <v>30</v>
      </c>
      <c r="E32" t="s">
        <v>14</v>
      </c>
      <c r="F32">
        <v>1</v>
      </c>
      <c r="G32">
        <f t="shared" si="0"/>
        <v>1</v>
      </c>
      <c r="H32" s="5">
        <f t="shared" si="1"/>
        <v>2</v>
      </c>
      <c r="I32">
        <f t="shared" si="2"/>
        <v>0</v>
      </c>
      <c r="J32">
        <f t="shared" si="3"/>
        <v>0</v>
      </c>
      <c r="L32" s="5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Q32" s="5">
        <f t="shared" si="8"/>
        <v>0</v>
      </c>
      <c r="R32">
        <f t="shared" si="9"/>
        <v>0</v>
      </c>
      <c r="S32">
        <f t="shared" si="10"/>
        <v>0</v>
      </c>
      <c r="T32">
        <f t="shared" si="11"/>
        <v>0</v>
      </c>
      <c r="V32" s="5">
        <f t="shared" si="12"/>
        <v>0</v>
      </c>
    </row>
    <row r="33" spans="2:22" x14ac:dyDescent="0.2">
      <c r="B33">
        <v>10</v>
      </c>
      <c r="C33" t="s">
        <v>13</v>
      </c>
      <c r="D33" t="s">
        <v>30</v>
      </c>
      <c r="E33" t="s">
        <v>66</v>
      </c>
      <c r="F33">
        <v>1</v>
      </c>
      <c r="G33">
        <f t="shared" si="0"/>
        <v>2</v>
      </c>
      <c r="H33" s="5">
        <f t="shared" si="1"/>
        <v>0</v>
      </c>
      <c r="I33">
        <f t="shared" si="2"/>
        <v>5</v>
      </c>
      <c r="J33">
        <f t="shared" si="3"/>
        <v>0</v>
      </c>
      <c r="L33" s="5">
        <f t="shared" si="4"/>
        <v>5</v>
      </c>
      <c r="M33">
        <f t="shared" si="5"/>
        <v>0</v>
      </c>
      <c r="N33">
        <f t="shared" si="6"/>
        <v>0</v>
      </c>
      <c r="O33">
        <f t="shared" si="7"/>
        <v>0</v>
      </c>
      <c r="Q33" s="5">
        <f t="shared" si="8"/>
        <v>0</v>
      </c>
      <c r="R33">
        <f t="shared" si="9"/>
        <v>0</v>
      </c>
      <c r="S33">
        <f t="shared" si="10"/>
        <v>0</v>
      </c>
      <c r="T33">
        <f t="shared" si="11"/>
        <v>0</v>
      </c>
      <c r="V33" s="5">
        <f t="shared" si="12"/>
        <v>0</v>
      </c>
    </row>
    <row r="34" spans="2:22" x14ac:dyDescent="0.2">
      <c r="B34">
        <v>2</v>
      </c>
      <c r="C34" t="s">
        <v>13</v>
      </c>
      <c r="D34" t="s">
        <v>30</v>
      </c>
      <c r="E34" t="s">
        <v>66</v>
      </c>
      <c r="F34">
        <v>1</v>
      </c>
      <c r="G34">
        <f t="shared" si="0"/>
        <v>2</v>
      </c>
      <c r="H34" s="5">
        <f t="shared" si="1"/>
        <v>0</v>
      </c>
      <c r="I34">
        <f t="shared" si="2"/>
        <v>1</v>
      </c>
      <c r="J34">
        <f t="shared" si="3"/>
        <v>0</v>
      </c>
      <c r="L34" s="5">
        <f t="shared" si="4"/>
        <v>1</v>
      </c>
      <c r="M34">
        <f t="shared" si="5"/>
        <v>0</v>
      </c>
      <c r="N34">
        <f t="shared" si="6"/>
        <v>0</v>
      </c>
      <c r="O34">
        <f t="shared" si="7"/>
        <v>0</v>
      </c>
      <c r="Q34" s="5">
        <f t="shared" si="8"/>
        <v>0</v>
      </c>
      <c r="R34">
        <f t="shared" si="9"/>
        <v>0</v>
      </c>
      <c r="S34">
        <f t="shared" si="10"/>
        <v>0</v>
      </c>
      <c r="T34">
        <f t="shared" si="11"/>
        <v>0</v>
      </c>
      <c r="V34" s="5">
        <f t="shared" si="12"/>
        <v>0</v>
      </c>
    </row>
    <row r="35" spans="2:22" x14ac:dyDescent="0.2">
      <c r="B35">
        <v>1</v>
      </c>
      <c r="C35" t="s">
        <v>16</v>
      </c>
      <c r="D35" t="s">
        <v>30</v>
      </c>
      <c r="E35" t="s">
        <v>14</v>
      </c>
      <c r="F35">
        <v>1</v>
      </c>
      <c r="G35">
        <f t="shared" si="0"/>
        <v>1</v>
      </c>
      <c r="H35" s="5">
        <f t="shared" si="1"/>
        <v>1</v>
      </c>
      <c r="I35">
        <f t="shared" si="2"/>
        <v>0</v>
      </c>
      <c r="J35">
        <f t="shared" si="3"/>
        <v>0</v>
      </c>
      <c r="L35" s="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Q35" s="5">
        <f t="shared" si="8"/>
        <v>0</v>
      </c>
      <c r="R35">
        <f t="shared" si="9"/>
        <v>0</v>
      </c>
      <c r="S35">
        <f t="shared" si="10"/>
        <v>0</v>
      </c>
      <c r="T35">
        <f t="shared" si="11"/>
        <v>0</v>
      </c>
      <c r="V35" s="5">
        <f t="shared" si="12"/>
        <v>0</v>
      </c>
    </row>
    <row r="36" spans="2:22" x14ac:dyDescent="0.2">
      <c r="B36">
        <v>1</v>
      </c>
      <c r="C36" t="s">
        <v>13</v>
      </c>
      <c r="D36" t="s">
        <v>30</v>
      </c>
      <c r="E36" t="s">
        <v>66</v>
      </c>
      <c r="F36">
        <v>1</v>
      </c>
      <c r="G36">
        <f t="shared" si="0"/>
        <v>2</v>
      </c>
      <c r="H36" s="5">
        <f t="shared" si="1"/>
        <v>0</v>
      </c>
      <c r="I36">
        <f t="shared" si="2"/>
        <v>0.5</v>
      </c>
      <c r="J36">
        <f t="shared" si="3"/>
        <v>0</v>
      </c>
      <c r="L36" s="5">
        <f t="shared" si="4"/>
        <v>0.5</v>
      </c>
      <c r="M36">
        <f t="shared" si="5"/>
        <v>0</v>
      </c>
      <c r="N36">
        <f t="shared" si="6"/>
        <v>0</v>
      </c>
      <c r="O36">
        <f t="shared" si="7"/>
        <v>0</v>
      </c>
      <c r="Q36" s="5">
        <f t="shared" si="8"/>
        <v>0</v>
      </c>
      <c r="R36">
        <f t="shared" si="9"/>
        <v>0</v>
      </c>
      <c r="S36">
        <f t="shared" si="10"/>
        <v>0</v>
      </c>
      <c r="T36">
        <f t="shared" si="11"/>
        <v>0</v>
      </c>
      <c r="V36" s="5">
        <f t="shared" si="12"/>
        <v>0</v>
      </c>
    </row>
    <row r="37" spans="2:22" x14ac:dyDescent="0.2">
      <c r="B37">
        <v>1</v>
      </c>
      <c r="C37" t="s">
        <v>13</v>
      </c>
      <c r="D37" t="s">
        <v>30</v>
      </c>
      <c r="E37" t="s">
        <v>66</v>
      </c>
      <c r="F37">
        <v>1</v>
      </c>
      <c r="G37">
        <f t="shared" si="0"/>
        <v>2</v>
      </c>
      <c r="H37" s="5">
        <f t="shared" si="1"/>
        <v>0</v>
      </c>
      <c r="I37">
        <f t="shared" si="2"/>
        <v>0.5</v>
      </c>
      <c r="J37">
        <f t="shared" si="3"/>
        <v>0</v>
      </c>
      <c r="L37" s="5">
        <f t="shared" si="4"/>
        <v>0.5</v>
      </c>
      <c r="M37">
        <f t="shared" si="5"/>
        <v>0</v>
      </c>
      <c r="N37">
        <f t="shared" si="6"/>
        <v>0</v>
      </c>
      <c r="O37">
        <f t="shared" si="7"/>
        <v>0</v>
      </c>
      <c r="Q37" s="5">
        <f t="shared" si="8"/>
        <v>0</v>
      </c>
      <c r="R37">
        <f t="shared" si="9"/>
        <v>0</v>
      </c>
      <c r="S37">
        <f t="shared" si="10"/>
        <v>0</v>
      </c>
      <c r="T37">
        <f t="shared" si="11"/>
        <v>0</v>
      </c>
      <c r="V37" s="5">
        <f t="shared" si="12"/>
        <v>0</v>
      </c>
    </row>
    <row r="38" spans="2:22" x14ac:dyDescent="0.2">
      <c r="B38">
        <v>1</v>
      </c>
      <c r="C38" t="s">
        <v>13</v>
      </c>
      <c r="D38" t="s">
        <v>30</v>
      </c>
      <c r="E38" t="s">
        <v>66</v>
      </c>
      <c r="F38">
        <v>1</v>
      </c>
      <c r="G38">
        <f t="shared" si="0"/>
        <v>2</v>
      </c>
      <c r="H38" s="5">
        <f t="shared" si="1"/>
        <v>0</v>
      </c>
      <c r="I38">
        <f t="shared" si="2"/>
        <v>0.5</v>
      </c>
      <c r="J38">
        <f t="shared" si="3"/>
        <v>0</v>
      </c>
      <c r="L38" s="5">
        <f t="shared" si="4"/>
        <v>0.5</v>
      </c>
      <c r="M38">
        <f t="shared" si="5"/>
        <v>0</v>
      </c>
      <c r="N38">
        <f t="shared" si="6"/>
        <v>0</v>
      </c>
      <c r="O38">
        <f t="shared" si="7"/>
        <v>0</v>
      </c>
      <c r="Q38" s="5">
        <f t="shared" si="8"/>
        <v>0</v>
      </c>
      <c r="R38">
        <f t="shared" si="9"/>
        <v>0</v>
      </c>
      <c r="S38">
        <f t="shared" si="10"/>
        <v>0</v>
      </c>
      <c r="T38">
        <f t="shared" si="11"/>
        <v>0</v>
      </c>
      <c r="V38" s="5">
        <f t="shared" si="12"/>
        <v>0</v>
      </c>
    </row>
    <row r="39" spans="2:22" x14ac:dyDescent="0.2">
      <c r="B39">
        <v>1</v>
      </c>
      <c r="C39" t="s">
        <v>13</v>
      </c>
      <c r="D39" t="s">
        <v>30</v>
      </c>
      <c r="E39" t="s">
        <v>14</v>
      </c>
      <c r="F39">
        <v>1</v>
      </c>
      <c r="G39">
        <f t="shared" si="0"/>
        <v>1</v>
      </c>
      <c r="H39" s="5">
        <f t="shared" si="1"/>
        <v>1</v>
      </c>
      <c r="I39">
        <f t="shared" si="2"/>
        <v>0</v>
      </c>
      <c r="J39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Q39" s="5">
        <f t="shared" si="8"/>
        <v>0</v>
      </c>
      <c r="R39">
        <f t="shared" si="9"/>
        <v>0</v>
      </c>
      <c r="S39">
        <f t="shared" si="10"/>
        <v>0</v>
      </c>
      <c r="T39">
        <f t="shared" si="11"/>
        <v>0</v>
      </c>
      <c r="V39" s="5">
        <f t="shared" si="12"/>
        <v>0</v>
      </c>
    </row>
    <row r="40" spans="2:22" x14ac:dyDescent="0.2">
      <c r="B40">
        <v>1</v>
      </c>
      <c r="C40" t="s">
        <v>13</v>
      </c>
      <c r="D40" t="s">
        <v>30</v>
      </c>
      <c r="E40" t="s">
        <v>14</v>
      </c>
      <c r="F40">
        <v>1</v>
      </c>
      <c r="G40">
        <f t="shared" si="0"/>
        <v>1</v>
      </c>
      <c r="H40" s="5">
        <f t="shared" si="1"/>
        <v>1</v>
      </c>
      <c r="I40">
        <f t="shared" si="2"/>
        <v>0</v>
      </c>
      <c r="J40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  <c r="Q40" s="5">
        <f t="shared" si="8"/>
        <v>0</v>
      </c>
      <c r="R40">
        <f t="shared" si="9"/>
        <v>0</v>
      </c>
      <c r="S40">
        <f t="shared" si="10"/>
        <v>0</v>
      </c>
      <c r="T40">
        <f t="shared" si="11"/>
        <v>0</v>
      </c>
      <c r="V40" s="5">
        <f t="shared" si="12"/>
        <v>0</v>
      </c>
    </row>
    <row r="41" spans="2:22" x14ac:dyDescent="0.2">
      <c r="B41">
        <v>1</v>
      </c>
      <c r="C41" t="s">
        <v>25</v>
      </c>
      <c r="D41" t="s">
        <v>30</v>
      </c>
      <c r="E41" t="s">
        <v>54</v>
      </c>
      <c r="F41">
        <v>1</v>
      </c>
      <c r="G41">
        <f t="shared" si="0"/>
        <v>1</v>
      </c>
      <c r="H41" s="5">
        <f t="shared" si="1"/>
        <v>0</v>
      </c>
      <c r="I41">
        <f t="shared" si="2"/>
        <v>0</v>
      </c>
      <c r="J41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1</v>
      </c>
      <c r="O41">
        <f t="shared" si="7"/>
        <v>0</v>
      </c>
      <c r="Q41" s="5">
        <f t="shared" si="8"/>
        <v>0</v>
      </c>
      <c r="R41">
        <f t="shared" si="9"/>
        <v>0</v>
      </c>
      <c r="S41">
        <f t="shared" si="10"/>
        <v>0</v>
      </c>
      <c r="T41">
        <f t="shared" si="11"/>
        <v>0</v>
      </c>
      <c r="V41" s="5">
        <f t="shared" si="12"/>
        <v>0</v>
      </c>
    </row>
    <row r="42" spans="2:22" x14ac:dyDescent="0.2">
      <c r="B42">
        <v>4</v>
      </c>
      <c r="C42" t="s">
        <v>26</v>
      </c>
      <c r="D42" t="s">
        <v>30</v>
      </c>
      <c r="E42" t="s">
        <v>54</v>
      </c>
      <c r="F42">
        <v>1</v>
      </c>
      <c r="G42">
        <f t="shared" si="0"/>
        <v>1</v>
      </c>
      <c r="H42" s="5">
        <f t="shared" si="1"/>
        <v>0</v>
      </c>
      <c r="I42">
        <f t="shared" si="2"/>
        <v>0</v>
      </c>
      <c r="J42">
        <f t="shared" si="3"/>
        <v>0</v>
      </c>
      <c r="L42" s="5">
        <f t="shared" si="4"/>
        <v>0</v>
      </c>
      <c r="M42">
        <f t="shared" si="5"/>
        <v>0</v>
      </c>
      <c r="N42">
        <f t="shared" si="6"/>
        <v>4</v>
      </c>
      <c r="O42">
        <f t="shared" si="7"/>
        <v>0</v>
      </c>
      <c r="Q42" s="5">
        <f t="shared" si="8"/>
        <v>0</v>
      </c>
      <c r="R42">
        <f t="shared" si="9"/>
        <v>0</v>
      </c>
      <c r="S42">
        <f t="shared" si="10"/>
        <v>0</v>
      </c>
      <c r="T42">
        <f t="shared" si="11"/>
        <v>0</v>
      </c>
      <c r="V42" s="5">
        <f t="shared" si="12"/>
        <v>0</v>
      </c>
    </row>
    <row r="43" spans="2:22" x14ac:dyDescent="0.2">
      <c r="B43">
        <v>3</v>
      </c>
      <c r="C43" t="s">
        <v>27</v>
      </c>
      <c r="D43" t="s">
        <v>30</v>
      </c>
      <c r="E43" t="s">
        <v>54</v>
      </c>
      <c r="F43">
        <v>1</v>
      </c>
      <c r="G43">
        <f t="shared" si="0"/>
        <v>1</v>
      </c>
      <c r="H43" s="5">
        <f t="shared" si="1"/>
        <v>0</v>
      </c>
      <c r="I43">
        <f t="shared" si="2"/>
        <v>0</v>
      </c>
      <c r="J43">
        <f t="shared" si="3"/>
        <v>0</v>
      </c>
      <c r="L43" s="5">
        <f t="shared" si="4"/>
        <v>0</v>
      </c>
      <c r="M43">
        <f t="shared" si="5"/>
        <v>0</v>
      </c>
      <c r="N43">
        <f t="shared" si="6"/>
        <v>3</v>
      </c>
      <c r="O43">
        <f t="shared" si="7"/>
        <v>0</v>
      </c>
      <c r="Q43" s="5">
        <f t="shared" si="8"/>
        <v>0</v>
      </c>
      <c r="R43">
        <f t="shared" si="9"/>
        <v>0</v>
      </c>
      <c r="S43">
        <f t="shared" si="10"/>
        <v>0</v>
      </c>
      <c r="T43">
        <f t="shared" si="11"/>
        <v>0</v>
      </c>
      <c r="V43" s="5">
        <f t="shared" si="12"/>
        <v>0</v>
      </c>
    </row>
    <row r="44" spans="2:22" x14ac:dyDescent="0.2">
      <c r="B44">
        <v>2</v>
      </c>
      <c r="C44" t="s">
        <v>26</v>
      </c>
      <c r="D44" t="s">
        <v>30</v>
      </c>
      <c r="E44" t="s">
        <v>54</v>
      </c>
      <c r="F44">
        <v>1</v>
      </c>
      <c r="G44">
        <f t="shared" si="0"/>
        <v>1</v>
      </c>
      <c r="H44" s="5">
        <f t="shared" si="1"/>
        <v>0</v>
      </c>
      <c r="I44">
        <f t="shared" si="2"/>
        <v>0</v>
      </c>
      <c r="J44">
        <f t="shared" si="3"/>
        <v>0</v>
      </c>
      <c r="L44" s="5">
        <f t="shared" si="4"/>
        <v>0</v>
      </c>
      <c r="M44">
        <f t="shared" si="5"/>
        <v>0</v>
      </c>
      <c r="N44">
        <f t="shared" si="6"/>
        <v>2</v>
      </c>
      <c r="O44">
        <f t="shared" si="7"/>
        <v>0</v>
      </c>
      <c r="Q44" s="5">
        <f t="shared" si="8"/>
        <v>0</v>
      </c>
      <c r="R44">
        <f t="shared" si="9"/>
        <v>0</v>
      </c>
      <c r="S44">
        <f t="shared" si="10"/>
        <v>0</v>
      </c>
      <c r="T44">
        <f t="shared" si="11"/>
        <v>0</v>
      </c>
      <c r="V44" s="5">
        <f t="shared" si="12"/>
        <v>0</v>
      </c>
    </row>
    <row r="45" spans="2:22" x14ac:dyDescent="0.2">
      <c r="B45">
        <v>1</v>
      </c>
      <c r="C45" t="s">
        <v>28</v>
      </c>
      <c r="D45" t="s">
        <v>30</v>
      </c>
      <c r="E45" t="s">
        <v>68</v>
      </c>
      <c r="F45">
        <v>1</v>
      </c>
      <c r="G45">
        <f t="shared" si="0"/>
        <v>2</v>
      </c>
      <c r="H45" s="5">
        <f t="shared" si="1"/>
        <v>0</v>
      </c>
      <c r="I45">
        <f t="shared" si="2"/>
        <v>0</v>
      </c>
      <c r="J45">
        <f t="shared" si="3"/>
        <v>0</v>
      </c>
      <c r="L45" s="5">
        <f t="shared" si="4"/>
        <v>0</v>
      </c>
      <c r="M45">
        <f t="shared" si="5"/>
        <v>0</v>
      </c>
      <c r="N45">
        <f t="shared" si="6"/>
        <v>0</v>
      </c>
      <c r="O45">
        <f t="shared" si="7"/>
        <v>0.5</v>
      </c>
      <c r="Q45" s="5">
        <f t="shared" si="8"/>
        <v>0</v>
      </c>
      <c r="R45">
        <f t="shared" si="9"/>
        <v>0.5</v>
      </c>
      <c r="S45">
        <f t="shared" si="10"/>
        <v>0</v>
      </c>
      <c r="T45">
        <f t="shared" si="11"/>
        <v>0</v>
      </c>
      <c r="V45" s="5">
        <f t="shared" si="12"/>
        <v>0</v>
      </c>
    </row>
    <row r="46" spans="2:22" x14ac:dyDescent="0.2">
      <c r="B46">
        <v>6</v>
      </c>
      <c r="C46" t="s">
        <v>25</v>
      </c>
      <c r="D46" t="s">
        <v>30</v>
      </c>
      <c r="E46" t="s">
        <v>54</v>
      </c>
      <c r="F46">
        <v>1</v>
      </c>
      <c r="G46">
        <f t="shared" si="0"/>
        <v>1</v>
      </c>
      <c r="H46" s="5">
        <f t="shared" si="1"/>
        <v>0</v>
      </c>
      <c r="I46">
        <f t="shared" si="2"/>
        <v>0</v>
      </c>
      <c r="J46">
        <f t="shared" si="3"/>
        <v>0</v>
      </c>
      <c r="L46" s="5">
        <f t="shared" si="4"/>
        <v>0</v>
      </c>
      <c r="M46">
        <f t="shared" si="5"/>
        <v>0</v>
      </c>
      <c r="N46">
        <f t="shared" si="6"/>
        <v>6</v>
      </c>
      <c r="O46">
        <f t="shared" si="7"/>
        <v>0</v>
      </c>
      <c r="Q46" s="5">
        <f t="shared" si="8"/>
        <v>0</v>
      </c>
      <c r="R46">
        <f t="shared" si="9"/>
        <v>0</v>
      </c>
      <c r="S46">
        <f t="shared" si="10"/>
        <v>0</v>
      </c>
      <c r="T46">
        <f t="shared" si="11"/>
        <v>0</v>
      </c>
      <c r="V46" s="5">
        <f t="shared" si="12"/>
        <v>0</v>
      </c>
    </row>
    <row r="47" spans="2:22" x14ac:dyDescent="0.2">
      <c r="B47">
        <v>2</v>
      </c>
      <c r="C47" t="s">
        <v>26</v>
      </c>
      <c r="D47" t="s">
        <v>30</v>
      </c>
      <c r="E47" t="s">
        <v>54</v>
      </c>
      <c r="F47">
        <v>1</v>
      </c>
      <c r="G47">
        <f t="shared" si="0"/>
        <v>1</v>
      </c>
      <c r="H47" s="5">
        <f t="shared" si="1"/>
        <v>0</v>
      </c>
      <c r="I47">
        <f t="shared" si="2"/>
        <v>0</v>
      </c>
      <c r="J47">
        <f t="shared" si="3"/>
        <v>0</v>
      </c>
      <c r="L47" s="5">
        <f t="shared" si="4"/>
        <v>0</v>
      </c>
      <c r="M47">
        <f t="shared" si="5"/>
        <v>0</v>
      </c>
      <c r="N47">
        <f t="shared" si="6"/>
        <v>2</v>
      </c>
      <c r="O47">
        <f t="shared" si="7"/>
        <v>0</v>
      </c>
      <c r="Q47" s="5">
        <f t="shared" si="8"/>
        <v>0</v>
      </c>
      <c r="R47">
        <f t="shared" si="9"/>
        <v>0</v>
      </c>
      <c r="S47">
        <f t="shared" si="10"/>
        <v>0</v>
      </c>
      <c r="T47">
        <f t="shared" si="11"/>
        <v>0</v>
      </c>
      <c r="V47" s="5">
        <f t="shared" si="12"/>
        <v>0</v>
      </c>
    </row>
    <row r="48" spans="2:22" x14ac:dyDescent="0.2">
      <c r="B48">
        <v>2</v>
      </c>
      <c r="C48" t="s">
        <v>29</v>
      </c>
      <c r="D48" t="s">
        <v>30</v>
      </c>
      <c r="E48" t="s">
        <v>14</v>
      </c>
      <c r="F48">
        <v>1</v>
      </c>
      <c r="G48">
        <f t="shared" si="0"/>
        <v>1</v>
      </c>
      <c r="H48" s="5">
        <f t="shared" si="1"/>
        <v>2</v>
      </c>
      <c r="I48">
        <f t="shared" si="2"/>
        <v>0</v>
      </c>
      <c r="J48">
        <f t="shared" si="3"/>
        <v>0</v>
      </c>
      <c r="L48" s="5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Q48" s="5">
        <f t="shared" si="8"/>
        <v>0</v>
      </c>
      <c r="R48">
        <f t="shared" si="9"/>
        <v>0</v>
      </c>
      <c r="S48">
        <f t="shared" si="10"/>
        <v>0</v>
      </c>
      <c r="T48">
        <f t="shared" si="11"/>
        <v>0</v>
      </c>
      <c r="V48" s="5">
        <f t="shared" si="12"/>
        <v>0</v>
      </c>
    </row>
    <row r="49" spans="2:22" x14ac:dyDescent="0.2">
      <c r="B49">
        <v>3</v>
      </c>
      <c r="C49" t="s">
        <v>16</v>
      </c>
      <c r="D49" t="s">
        <v>30</v>
      </c>
      <c r="E49" t="s">
        <v>14</v>
      </c>
      <c r="F49">
        <v>1</v>
      </c>
      <c r="G49">
        <f t="shared" si="0"/>
        <v>1</v>
      </c>
      <c r="H49" s="5">
        <f t="shared" si="1"/>
        <v>3</v>
      </c>
      <c r="I49">
        <f t="shared" si="2"/>
        <v>0</v>
      </c>
      <c r="J49">
        <f t="shared" si="3"/>
        <v>0</v>
      </c>
      <c r="L49" s="5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Q49" s="5">
        <f t="shared" si="8"/>
        <v>0</v>
      </c>
      <c r="R49">
        <f t="shared" si="9"/>
        <v>0</v>
      </c>
      <c r="S49">
        <f t="shared" si="10"/>
        <v>0</v>
      </c>
      <c r="T49">
        <f t="shared" si="11"/>
        <v>0</v>
      </c>
      <c r="V49" s="5">
        <f t="shared" si="12"/>
        <v>0</v>
      </c>
    </row>
    <row r="50" spans="2:22" x14ac:dyDescent="0.2">
      <c r="B50">
        <v>2</v>
      </c>
      <c r="C50" t="s">
        <v>31</v>
      </c>
      <c r="D50" t="s">
        <v>30</v>
      </c>
      <c r="E50" t="s">
        <v>14</v>
      </c>
      <c r="F50">
        <v>1</v>
      </c>
      <c r="G50">
        <f t="shared" si="0"/>
        <v>1</v>
      </c>
      <c r="H50" s="5">
        <f t="shared" si="1"/>
        <v>2</v>
      </c>
      <c r="I50">
        <f t="shared" si="2"/>
        <v>0</v>
      </c>
      <c r="J50">
        <f t="shared" si="3"/>
        <v>0</v>
      </c>
      <c r="L50" s="5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Q50" s="5">
        <f t="shared" si="8"/>
        <v>0</v>
      </c>
      <c r="R50">
        <f t="shared" si="9"/>
        <v>0</v>
      </c>
      <c r="S50">
        <f t="shared" si="10"/>
        <v>0</v>
      </c>
      <c r="T50">
        <f t="shared" si="11"/>
        <v>0</v>
      </c>
      <c r="V50" s="5">
        <f t="shared" si="12"/>
        <v>0</v>
      </c>
    </row>
    <row r="51" spans="2:22" x14ac:dyDescent="0.2">
      <c r="B51">
        <v>1</v>
      </c>
      <c r="C51" t="s">
        <v>17</v>
      </c>
      <c r="D51" t="s">
        <v>30</v>
      </c>
      <c r="E51" t="s">
        <v>66</v>
      </c>
      <c r="F51">
        <v>1</v>
      </c>
      <c r="G51">
        <f t="shared" si="0"/>
        <v>2</v>
      </c>
      <c r="H51" s="5">
        <f t="shared" si="1"/>
        <v>0</v>
      </c>
      <c r="I51">
        <f t="shared" si="2"/>
        <v>0.5</v>
      </c>
      <c r="J51">
        <f t="shared" si="3"/>
        <v>0</v>
      </c>
      <c r="L51" s="5">
        <f t="shared" si="4"/>
        <v>0.5</v>
      </c>
      <c r="M51">
        <f t="shared" si="5"/>
        <v>0</v>
      </c>
      <c r="N51">
        <f t="shared" si="6"/>
        <v>0</v>
      </c>
      <c r="O51">
        <f t="shared" si="7"/>
        <v>0</v>
      </c>
      <c r="Q51" s="5">
        <f t="shared" si="8"/>
        <v>0</v>
      </c>
      <c r="R51">
        <f t="shared" si="9"/>
        <v>0</v>
      </c>
      <c r="S51">
        <f t="shared" si="10"/>
        <v>0</v>
      </c>
      <c r="T51">
        <f t="shared" si="11"/>
        <v>0</v>
      </c>
      <c r="V51" s="5">
        <f t="shared" si="12"/>
        <v>0</v>
      </c>
    </row>
    <row r="52" spans="2:22" x14ac:dyDescent="0.2">
      <c r="B52">
        <v>6</v>
      </c>
      <c r="C52" t="s">
        <v>13</v>
      </c>
      <c r="D52" t="s">
        <v>30</v>
      </c>
      <c r="E52" t="s">
        <v>14</v>
      </c>
      <c r="F52">
        <v>1</v>
      </c>
      <c r="G52">
        <f t="shared" si="0"/>
        <v>1</v>
      </c>
      <c r="H52" s="5">
        <f t="shared" si="1"/>
        <v>6</v>
      </c>
      <c r="I52">
        <f t="shared" si="2"/>
        <v>0</v>
      </c>
      <c r="J52">
        <f t="shared" si="3"/>
        <v>0</v>
      </c>
      <c r="L52" s="5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Q52" s="5">
        <f t="shared" si="8"/>
        <v>0</v>
      </c>
      <c r="R52">
        <f t="shared" si="9"/>
        <v>0</v>
      </c>
      <c r="S52">
        <f t="shared" si="10"/>
        <v>0</v>
      </c>
      <c r="T52">
        <f t="shared" si="11"/>
        <v>0</v>
      </c>
      <c r="V52" s="5">
        <f t="shared" si="12"/>
        <v>0</v>
      </c>
    </row>
    <row r="53" spans="2:22" x14ac:dyDescent="0.2">
      <c r="B53">
        <v>1</v>
      </c>
      <c r="C53" t="s">
        <v>32</v>
      </c>
      <c r="D53" t="s">
        <v>30</v>
      </c>
      <c r="E53" t="s">
        <v>68</v>
      </c>
      <c r="F53">
        <v>1</v>
      </c>
      <c r="G53">
        <f t="shared" si="0"/>
        <v>2</v>
      </c>
      <c r="H53" s="5">
        <f t="shared" si="1"/>
        <v>0</v>
      </c>
      <c r="I53">
        <f t="shared" si="2"/>
        <v>0</v>
      </c>
      <c r="J53">
        <f t="shared" si="3"/>
        <v>0</v>
      </c>
      <c r="L53" s="5">
        <f t="shared" si="4"/>
        <v>0</v>
      </c>
      <c r="M53">
        <f t="shared" si="5"/>
        <v>0</v>
      </c>
      <c r="N53">
        <f t="shared" si="6"/>
        <v>0</v>
      </c>
      <c r="O53">
        <f t="shared" si="7"/>
        <v>0.5</v>
      </c>
      <c r="Q53" s="5">
        <f t="shared" si="8"/>
        <v>0</v>
      </c>
      <c r="R53">
        <f t="shared" si="9"/>
        <v>0.5</v>
      </c>
      <c r="S53">
        <f t="shared" si="10"/>
        <v>0</v>
      </c>
      <c r="T53">
        <f t="shared" si="11"/>
        <v>0</v>
      </c>
      <c r="V53" s="5">
        <f t="shared" si="12"/>
        <v>0</v>
      </c>
    </row>
    <row r="54" spans="2:22" x14ac:dyDescent="0.2">
      <c r="B54">
        <v>8</v>
      </c>
      <c r="C54" t="s">
        <v>17</v>
      </c>
      <c r="D54" t="s">
        <v>30</v>
      </c>
      <c r="E54" t="s">
        <v>66</v>
      </c>
      <c r="F54">
        <v>1</v>
      </c>
      <c r="G54">
        <f t="shared" si="0"/>
        <v>2</v>
      </c>
      <c r="H54" s="5">
        <f t="shared" si="1"/>
        <v>0</v>
      </c>
      <c r="I54">
        <f t="shared" si="2"/>
        <v>4</v>
      </c>
      <c r="J54">
        <f t="shared" si="3"/>
        <v>0</v>
      </c>
      <c r="L54" s="5">
        <f t="shared" si="4"/>
        <v>4</v>
      </c>
      <c r="M54">
        <f t="shared" si="5"/>
        <v>0</v>
      </c>
      <c r="N54">
        <f t="shared" si="6"/>
        <v>0</v>
      </c>
      <c r="O54">
        <f t="shared" si="7"/>
        <v>0</v>
      </c>
      <c r="Q54" s="5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  <c r="V54" s="5">
        <f t="shared" si="12"/>
        <v>0</v>
      </c>
    </row>
    <row r="55" spans="2:22" x14ac:dyDescent="0.2">
      <c r="B55">
        <v>1</v>
      </c>
      <c r="C55" t="s">
        <v>33</v>
      </c>
      <c r="D55" t="s">
        <v>30</v>
      </c>
      <c r="E55" t="s">
        <v>54</v>
      </c>
      <c r="F55">
        <v>1</v>
      </c>
      <c r="G55">
        <f t="shared" si="0"/>
        <v>1</v>
      </c>
      <c r="H55" s="5">
        <f t="shared" si="1"/>
        <v>0</v>
      </c>
      <c r="I55">
        <f t="shared" si="2"/>
        <v>0</v>
      </c>
      <c r="J55">
        <f t="shared" si="3"/>
        <v>0</v>
      </c>
      <c r="L55" s="5">
        <f t="shared" si="4"/>
        <v>0</v>
      </c>
      <c r="M55">
        <f t="shared" si="5"/>
        <v>0</v>
      </c>
      <c r="N55">
        <f t="shared" si="6"/>
        <v>1</v>
      </c>
      <c r="O55">
        <f t="shared" si="7"/>
        <v>0</v>
      </c>
      <c r="Q55" s="5">
        <f t="shared" si="8"/>
        <v>0</v>
      </c>
      <c r="R55">
        <f t="shared" si="9"/>
        <v>0</v>
      </c>
      <c r="S55">
        <f t="shared" si="10"/>
        <v>0</v>
      </c>
      <c r="T55">
        <f t="shared" si="11"/>
        <v>0</v>
      </c>
      <c r="V55" s="5">
        <f t="shared" si="12"/>
        <v>0</v>
      </c>
    </row>
    <row r="56" spans="2:22" x14ac:dyDescent="0.2">
      <c r="B56">
        <v>1</v>
      </c>
      <c r="C56" t="s">
        <v>34</v>
      </c>
      <c r="D56" t="s">
        <v>30</v>
      </c>
      <c r="E56" t="s">
        <v>14</v>
      </c>
      <c r="F56">
        <v>1</v>
      </c>
      <c r="G56">
        <f t="shared" si="0"/>
        <v>1</v>
      </c>
      <c r="H56" s="5">
        <f t="shared" si="1"/>
        <v>1</v>
      </c>
      <c r="I56">
        <f t="shared" si="2"/>
        <v>0</v>
      </c>
      <c r="J56">
        <f t="shared" si="3"/>
        <v>0</v>
      </c>
      <c r="L56" s="5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  <c r="Q56" s="5">
        <f t="shared" si="8"/>
        <v>0</v>
      </c>
      <c r="R56">
        <f t="shared" si="9"/>
        <v>0</v>
      </c>
      <c r="S56">
        <f t="shared" si="10"/>
        <v>0</v>
      </c>
      <c r="T56">
        <f t="shared" si="11"/>
        <v>0</v>
      </c>
      <c r="V56" s="5">
        <f t="shared" si="12"/>
        <v>0</v>
      </c>
    </row>
    <row r="57" spans="2:22" x14ac:dyDescent="0.2">
      <c r="B57">
        <v>367</v>
      </c>
      <c r="C57" t="s">
        <v>35</v>
      </c>
      <c r="D57" t="s">
        <v>30</v>
      </c>
      <c r="E57" t="s">
        <v>66</v>
      </c>
      <c r="F57">
        <v>1</v>
      </c>
      <c r="G57">
        <f t="shared" si="0"/>
        <v>2</v>
      </c>
      <c r="H57" s="5">
        <f t="shared" si="1"/>
        <v>0</v>
      </c>
      <c r="I57">
        <f t="shared" si="2"/>
        <v>183.5</v>
      </c>
      <c r="J57">
        <f t="shared" si="3"/>
        <v>0</v>
      </c>
      <c r="L57" s="5">
        <f t="shared" si="4"/>
        <v>183.5</v>
      </c>
      <c r="M57">
        <f t="shared" si="5"/>
        <v>0</v>
      </c>
      <c r="N57">
        <f t="shared" si="6"/>
        <v>0</v>
      </c>
      <c r="O57">
        <f t="shared" si="7"/>
        <v>0</v>
      </c>
      <c r="Q57" s="5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  <c r="V57" s="5">
        <f t="shared" si="12"/>
        <v>0</v>
      </c>
    </row>
    <row r="58" spans="2:22" x14ac:dyDescent="0.2">
      <c r="B58">
        <v>1</v>
      </c>
      <c r="C58" t="s">
        <v>36</v>
      </c>
      <c r="D58" t="s">
        <v>30</v>
      </c>
      <c r="E58" t="s">
        <v>54</v>
      </c>
      <c r="F58">
        <v>1</v>
      </c>
      <c r="G58">
        <f t="shared" si="0"/>
        <v>1</v>
      </c>
      <c r="H58" s="5">
        <f t="shared" si="1"/>
        <v>0</v>
      </c>
      <c r="I58">
        <f t="shared" si="2"/>
        <v>0</v>
      </c>
      <c r="J58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1</v>
      </c>
      <c r="O58">
        <f t="shared" si="7"/>
        <v>0</v>
      </c>
      <c r="Q58" s="5">
        <f t="shared" si="8"/>
        <v>0</v>
      </c>
      <c r="R58">
        <f t="shared" si="9"/>
        <v>0</v>
      </c>
      <c r="S58">
        <f t="shared" si="10"/>
        <v>0</v>
      </c>
      <c r="T58">
        <f t="shared" si="11"/>
        <v>0</v>
      </c>
      <c r="V58" s="5">
        <f t="shared" si="12"/>
        <v>0</v>
      </c>
    </row>
    <row r="59" spans="2:22" x14ac:dyDescent="0.2">
      <c r="B59">
        <v>1</v>
      </c>
      <c r="C59" t="s">
        <v>38</v>
      </c>
      <c r="D59" t="s">
        <v>37</v>
      </c>
      <c r="E59" t="s">
        <v>54</v>
      </c>
      <c r="F59">
        <v>1</v>
      </c>
      <c r="G59">
        <f t="shared" si="0"/>
        <v>1</v>
      </c>
      <c r="H59" s="5">
        <f t="shared" si="1"/>
        <v>0</v>
      </c>
      <c r="I59">
        <f t="shared" si="2"/>
        <v>0</v>
      </c>
      <c r="J59">
        <f t="shared" si="3"/>
        <v>0</v>
      </c>
      <c r="L59" s="5">
        <f t="shared" si="4"/>
        <v>0</v>
      </c>
      <c r="M59">
        <f t="shared" si="5"/>
        <v>0</v>
      </c>
      <c r="N59">
        <f t="shared" si="6"/>
        <v>1</v>
      </c>
      <c r="O59">
        <f t="shared" si="7"/>
        <v>0</v>
      </c>
      <c r="Q59" s="5">
        <f t="shared" si="8"/>
        <v>0</v>
      </c>
      <c r="R59">
        <f t="shared" si="9"/>
        <v>0</v>
      </c>
      <c r="S59">
        <f t="shared" si="10"/>
        <v>0</v>
      </c>
      <c r="T59">
        <f t="shared" si="11"/>
        <v>0</v>
      </c>
      <c r="V59" s="5">
        <f t="shared" si="12"/>
        <v>0</v>
      </c>
    </row>
    <row r="60" spans="2:22" x14ac:dyDescent="0.2">
      <c r="B60">
        <v>1</v>
      </c>
      <c r="C60" t="s">
        <v>39</v>
      </c>
      <c r="D60" t="s">
        <v>30</v>
      </c>
      <c r="E60" t="s">
        <v>68</v>
      </c>
      <c r="F60">
        <v>1</v>
      </c>
      <c r="G60">
        <f t="shared" si="0"/>
        <v>2</v>
      </c>
      <c r="H60" s="5">
        <f t="shared" si="1"/>
        <v>0</v>
      </c>
      <c r="I60">
        <f t="shared" si="2"/>
        <v>0</v>
      </c>
      <c r="J60">
        <f t="shared" si="3"/>
        <v>0</v>
      </c>
      <c r="L60" s="5">
        <f t="shared" si="4"/>
        <v>0</v>
      </c>
      <c r="M60">
        <f t="shared" si="5"/>
        <v>0</v>
      </c>
      <c r="N60">
        <f t="shared" si="6"/>
        <v>0</v>
      </c>
      <c r="O60">
        <f t="shared" si="7"/>
        <v>0.5</v>
      </c>
      <c r="Q60" s="5">
        <f t="shared" si="8"/>
        <v>0</v>
      </c>
      <c r="R60">
        <f t="shared" si="9"/>
        <v>0.5</v>
      </c>
      <c r="S60">
        <f t="shared" si="10"/>
        <v>0</v>
      </c>
      <c r="T60">
        <f t="shared" si="11"/>
        <v>0</v>
      </c>
      <c r="V60" s="5">
        <f t="shared" si="12"/>
        <v>0</v>
      </c>
    </row>
    <row r="61" spans="2:22" x14ac:dyDescent="0.2">
      <c r="B61">
        <v>1</v>
      </c>
      <c r="C61" t="s">
        <v>25</v>
      </c>
      <c r="D61" t="s">
        <v>30</v>
      </c>
      <c r="E61" t="s">
        <v>54</v>
      </c>
      <c r="F61">
        <v>1</v>
      </c>
      <c r="G61">
        <f t="shared" si="0"/>
        <v>1</v>
      </c>
      <c r="H61" s="5">
        <f t="shared" si="1"/>
        <v>0</v>
      </c>
      <c r="I61">
        <f t="shared" si="2"/>
        <v>0</v>
      </c>
      <c r="J61">
        <f t="shared" si="3"/>
        <v>0</v>
      </c>
      <c r="L61" s="5">
        <f t="shared" si="4"/>
        <v>0</v>
      </c>
      <c r="M61">
        <f t="shared" si="5"/>
        <v>0</v>
      </c>
      <c r="N61">
        <f t="shared" si="6"/>
        <v>1</v>
      </c>
      <c r="O61">
        <f t="shared" si="7"/>
        <v>0</v>
      </c>
      <c r="Q61" s="5">
        <f t="shared" si="8"/>
        <v>0</v>
      </c>
      <c r="R61">
        <f t="shared" si="9"/>
        <v>0</v>
      </c>
      <c r="S61">
        <f t="shared" si="10"/>
        <v>0</v>
      </c>
      <c r="T61">
        <f t="shared" si="11"/>
        <v>0</v>
      </c>
      <c r="V61" s="5">
        <f t="shared" si="12"/>
        <v>0</v>
      </c>
    </row>
    <row r="62" spans="2:22" x14ac:dyDescent="0.2">
      <c r="B62">
        <v>2</v>
      </c>
      <c r="C62" t="s">
        <v>33</v>
      </c>
      <c r="D62" t="s">
        <v>30</v>
      </c>
      <c r="E62" t="s">
        <v>54</v>
      </c>
      <c r="F62">
        <v>1</v>
      </c>
      <c r="G62">
        <f t="shared" si="0"/>
        <v>1</v>
      </c>
      <c r="H62" s="5">
        <f t="shared" si="1"/>
        <v>0</v>
      </c>
      <c r="I62">
        <f t="shared" si="2"/>
        <v>0</v>
      </c>
      <c r="J62">
        <f t="shared" si="3"/>
        <v>0</v>
      </c>
      <c r="L62" s="5">
        <f t="shared" si="4"/>
        <v>0</v>
      </c>
      <c r="M62">
        <f t="shared" si="5"/>
        <v>0</v>
      </c>
      <c r="N62">
        <f t="shared" si="6"/>
        <v>2</v>
      </c>
      <c r="O62">
        <f t="shared" si="7"/>
        <v>0</v>
      </c>
      <c r="Q62" s="5">
        <f t="shared" si="8"/>
        <v>0</v>
      </c>
      <c r="R62">
        <f t="shared" si="9"/>
        <v>0</v>
      </c>
      <c r="S62">
        <f t="shared" si="10"/>
        <v>0</v>
      </c>
      <c r="T62">
        <f t="shared" si="11"/>
        <v>0</v>
      </c>
      <c r="V62" s="5">
        <f t="shared" si="12"/>
        <v>0</v>
      </c>
    </row>
    <row r="63" spans="2:22" x14ac:dyDescent="0.2">
      <c r="B63">
        <v>3</v>
      </c>
      <c r="C63" t="s">
        <v>26</v>
      </c>
      <c r="D63" t="s">
        <v>30</v>
      </c>
      <c r="E63" t="s">
        <v>54</v>
      </c>
      <c r="F63">
        <v>1</v>
      </c>
      <c r="G63">
        <f t="shared" si="0"/>
        <v>1</v>
      </c>
      <c r="H63" s="5">
        <f t="shared" si="1"/>
        <v>0</v>
      </c>
      <c r="I63">
        <f t="shared" si="2"/>
        <v>0</v>
      </c>
      <c r="J63">
        <f t="shared" si="3"/>
        <v>0</v>
      </c>
      <c r="L63" s="5">
        <f t="shared" si="4"/>
        <v>0</v>
      </c>
      <c r="M63">
        <f t="shared" si="5"/>
        <v>0</v>
      </c>
      <c r="N63">
        <f t="shared" si="6"/>
        <v>3</v>
      </c>
      <c r="O63">
        <f t="shared" si="7"/>
        <v>0</v>
      </c>
      <c r="Q63" s="5">
        <f t="shared" si="8"/>
        <v>0</v>
      </c>
      <c r="R63">
        <f t="shared" si="9"/>
        <v>0</v>
      </c>
      <c r="S63">
        <f t="shared" si="10"/>
        <v>0</v>
      </c>
      <c r="T63">
        <f t="shared" si="11"/>
        <v>0</v>
      </c>
      <c r="V63" s="5">
        <f t="shared" si="12"/>
        <v>0</v>
      </c>
    </row>
    <row r="64" spans="2:22" x14ac:dyDescent="0.2">
      <c r="B64">
        <v>1</v>
      </c>
      <c r="C64" t="s">
        <v>40</v>
      </c>
      <c r="D64" t="s">
        <v>30</v>
      </c>
      <c r="E64" t="s">
        <v>68</v>
      </c>
      <c r="F64">
        <v>1</v>
      </c>
      <c r="G64">
        <f t="shared" si="0"/>
        <v>2</v>
      </c>
      <c r="H64" s="5">
        <f t="shared" si="1"/>
        <v>0</v>
      </c>
      <c r="I64">
        <f t="shared" si="2"/>
        <v>0</v>
      </c>
      <c r="J64">
        <f t="shared" si="3"/>
        <v>0</v>
      </c>
      <c r="L64" s="5">
        <f t="shared" si="4"/>
        <v>0</v>
      </c>
      <c r="M64">
        <f t="shared" si="5"/>
        <v>0</v>
      </c>
      <c r="N64">
        <f t="shared" si="6"/>
        <v>0</v>
      </c>
      <c r="O64">
        <f t="shared" si="7"/>
        <v>0.5</v>
      </c>
      <c r="Q64" s="5">
        <f t="shared" si="8"/>
        <v>0</v>
      </c>
      <c r="R64">
        <f t="shared" si="9"/>
        <v>0.5</v>
      </c>
      <c r="S64">
        <f t="shared" si="10"/>
        <v>0</v>
      </c>
      <c r="T64">
        <f t="shared" si="11"/>
        <v>0</v>
      </c>
      <c r="V64" s="5">
        <f t="shared" si="12"/>
        <v>0</v>
      </c>
    </row>
    <row r="65" spans="1:25" x14ac:dyDescent="0.2">
      <c r="B65">
        <v>1</v>
      </c>
      <c r="C65" t="s">
        <v>38</v>
      </c>
      <c r="D65" t="s">
        <v>30</v>
      </c>
      <c r="E65" t="s">
        <v>54</v>
      </c>
      <c r="F65">
        <v>1</v>
      </c>
      <c r="G65">
        <f t="shared" si="0"/>
        <v>1</v>
      </c>
      <c r="H65" s="5">
        <f t="shared" si="1"/>
        <v>0</v>
      </c>
      <c r="I65">
        <f t="shared" si="2"/>
        <v>0</v>
      </c>
      <c r="J65">
        <f t="shared" si="3"/>
        <v>0</v>
      </c>
      <c r="L65" s="5">
        <f t="shared" si="4"/>
        <v>0</v>
      </c>
      <c r="M65">
        <f t="shared" si="5"/>
        <v>0</v>
      </c>
      <c r="N65">
        <f t="shared" si="6"/>
        <v>1</v>
      </c>
      <c r="O65">
        <f t="shared" si="7"/>
        <v>0</v>
      </c>
      <c r="Q65" s="5">
        <f t="shared" si="8"/>
        <v>0</v>
      </c>
      <c r="R65">
        <f t="shared" si="9"/>
        <v>0</v>
      </c>
      <c r="S65">
        <f t="shared" si="10"/>
        <v>0</v>
      </c>
      <c r="T65">
        <f t="shared" si="11"/>
        <v>0</v>
      </c>
      <c r="V65" s="5">
        <f t="shared" si="12"/>
        <v>0</v>
      </c>
    </row>
    <row r="66" spans="1:25" x14ac:dyDescent="0.2">
      <c r="B66">
        <v>40</v>
      </c>
      <c r="C66" t="s">
        <v>41</v>
      </c>
      <c r="D66" t="s">
        <v>30</v>
      </c>
      <c r="E66" t="s">
        <v>69</v>
      </c>
      <c r="F66">
        <v>1</v>
      </c>
      <c r="G66">
        <f t="shared" si="0"/>
        <v>1</v>
      </c>
      <c r="H66" s="5">
        <f t="shared" si="1"/>
        <v>0</v>
      </c>
      <c r="I66">
        <f t="shared" si="2"/>
        <v>0</v>
      </c>
      <c r="J66">
        <f t="shared" si="3"/>
        <v>0</v>
      </c>
      <c r="L66" s="5">
        <f t="shared" si="4"/>
        <v>0</v>
      </c>
      <c r="M66">
        <f t="shared" si="5"/>
        <v>0</v>
      </c>
      <c r="N66">
        <f t="shared" si="6"/>
        <v>0</v>
      </c>
      <c r="O66">
        <f t="shared" si="7"/>
        <v>0</v>
      </c>
      <c r="Q66" s="5">
        <f t="shared" si="8"/>
        <v>0</v>
      </c>
      <c r="R66">
        <f t="shared" si="9"/>
        <v>0</v>
      </c>
      <c r="S66">
        <f t="shared" si="10"/>
        <v>40</v>
      </c>
      <c r="T66">
        <f t="shared" si="11"/>
        <v>0</v>
      </c>
      <c r="V66" s="5">
        <f t="shared" si="12"/>
        <v>0</v>
      </c>
    </row>
    <row r="67" spans="1:25" x14ac:dyDescent="0.2">
      <c r="B67">
        <v>323</v>
      </c>
      <c r="C67" t="s">
        <v>17</v>
      </c>
      <c r="D67" t="s">
        <v>30</v>
      </c>
      <c r="E67" t="s">
        <v>66</v>
      </c>
      <c r="F67">
        <v>1</v>
      </c>
      <c r="G67">
        <f t="shared" si="0"/>
        <v>2</v>
      </c>
      <c r="H67" s="5">
        <f t="shared" si="1"/>
        <v>0</v>
      </c>
      <c r="I67">
        <f t="shared" si="2"/>
        <v>161.5</v>
      </c>
      <c r="J67">
        <f t="shared" si="3"/>
        <v>0</v>
      </c>
      <c r="L67" s="5">
        <f t="shared" si="4"/>
        <v>161.5</v>
      </c>
      <c r="M67">
        <f t="shared" si="5"/>
        <v>0</v>
      </c>
      <c r="N67">
        <f t="shared" si="6"/>
        <v>0</v>
      </c>
      <c r="O67">
        <f t="shared" si="7"/>
        <v>0</v>
      </c>
      <c r="Q67" s="5">
        <f t="shared" si="8"/>
        <v>0</v>
      </c>
      <c r="R67">
        <f t="shared" si="9"/>
        <v>0</v>
      </c>
      <c r="S67">
        <f t="shared" si="10"/>
        <v>0</v>
      </c>
      <c r="T67">
        <f t="shared" si="11"/>
        <v>0</v>
      </c>
      <c r="V67" s="5">
        <f t="shared" si="12"/>
        <v>0</v>
      </c>
    </row>
    <row r="68" spans="1:25" x14ac:dyDescent="0.2">
      <c r="B68">
        <v>10</v>
      </c>
      <c r="C68" t="s">
        <v>31</v>
      </c>
      <c r="D68" t="s">
        <v>30</v>
      </c>
      <c r="E68" t="s">
        <v>14</v>
      </c>
      <c r="F68">
        <v>1</v>
      </c>
      <c r="G68">
        <f t="shared" si="0"/>
        <v>1</v>
      </c>
      <c r="H68" s="5">
        <f t="shared" si="1"/>
        <v>10</v>
      </c>
      <c r="I68">
        <f t="shared" si="2"/>
        <v>0</v>
      </c>
      <c r="J68">
        <f t="shared" si="3"/>
        <v>0</v>
      </c>
      <c r="L68" s="5">
        <f t="shared" si="4"/>
        <v>0</v>
      </c>
      <c r="M68">
        <f t="shared" si="5"/>
        <v>0</v>
      </c>
      <c r="N68">
        <f t="shared" si="6"/>
        <v>0</v>
      </c>
      <c r="O68">
        <f t="shared" si="7"/>
        <v>0</v>
      </c>
      <c r="Q68" s="5">
        <f t="shared" si="8"/>
        <v>0</v>
      </c>
      <c r="R68">
        <f t="shared" si="9"/>
        <v>0</v>
      </c>
      <c r="S68">
        <f t="shared" si="10"/>
        <v>0</v>
      </c>
      <c r="T68">
        <f t="shared" si="11"/>
        <v>0</v>
      </c>
      <c r="V68" s="5">
        <f t="shared" si="12"/>
        <v>0</v>
      </c>
    </row>
    <row r="69" spans="1:25" x14ac:dyDescent="0.2">
      <c r="B69">
        <v>3</v>
      </c>
      <c r="C69" t="s">
        <v>42</v>
      </c>
      <c r="D69" t="s">
        <v>30</v>
      </c>
      <c r="E69" t="s">
        <v>54</v>
      </c>
      <c r="F69">
        <v>1</v>
      </c>
      <c r="G69">
        <f t="shared" si="0"/>
        <v>1</v>
      </c>
      <c r="H69" s="5">
        <f t="shared" si="1"/>
        <v>0</v>
      </c>
      <c r="I69">
        <f t="shared" si="2"/>
        <v>0</v>
      </c>
      <c r="J69">
        <f t="shared" si="3"/>
        <v>0</v>
      </c>
      <c r="L69" s="5">
        <f t="shared" si="4"/>
        <v>0</v>
      </c>
      <c r="M69">
        <f t="shared" si="5"/>
        <v>0</v>
      </c>
      <c r="N69">
        <f t="shared" si="6"/>
        <v>3</v>
      </c>
      <c r="O69">
        <f t="shared" si="7"/>
        <v>0</v>
      </c>
      <c r="Q69" s="5">
        <f t="shared" si="8"/>
        <v>0</v>
      </c>
      <c r="R69">
        <f t="shared" si="9"/>
        <v>0</v>
      </c>
      <c r="S69">
        <f t="shared" si="10"/>
        <v>0</v>
      </c>
      <c r="T69">
        <f t="shared" si="11"/>
        <v>0</v>
      </c>
      <c r="V69" s="5">
        <f t="shared" si="12"/>
        <v>0</v>
      </c>
    </row>
    <row r="70" spans="1:25" x14ac:dyDescent="0.2">
      <c r="B70">
        <v>1</v>
      </c>
      <c r="C70" t="s">
        <v>43</v>
      </c>
      <c r="D70" t="s">
        <v>30</v>
      </c>
      <c r="E70" t="s">
        <v>68</v>
      </c>
      <c r="F70">
        <v>1</v>
      </c>
      <c r="G70">
        <f t="shared" ref="G70:G98" si="13">LEN(E70)</f>
        <v>2</v>
      </c>
      <c r="H70" s="5">
        <f t="shared" ref="H70:H98" si="14">IF(E70="A", (B70/G70)*F70, 0)</f>
        <v>0</v>
      </c>
      <c r="I70">
        <f t="shared" ref="I70:I98" si="15">IF(E70="AB", (B70/G70)*F70, 0)</f>
        <v>0</v>
      </c>
      <c r="J70">
        <f t="shared" ref="J70:J98" si="16">IF(E70="ABC", (B70/G70)*F70, 0)</f>
        <v>0</v>
      </c>
      <c r="L70" s="5">
        <f t="shared" ref="L70:L98" si="17">IF(E70="AB", (B70/G70)*F70, 0)</f>
        <v>0</v>
      </c>
      <c r="M70">
        <f t="shared" ref="M70:M98" si="18">IF(E70="ABC", (B70/G70)*F70, 0)</f>
        <v>0</v>
      </c>
      <c r="N70">
        <f t="shared" ref="N70:N98" si="19">IF(E70="B", (B70/G70)*F70, 0)</f>
        <v>0</v>
      </c>
      <c r="O70">
        <f t="shared" ref="O70:O98" si="20">IF(E70="BC", (B70/G70)*F70, 0)</f>
        <v>0.5</v>
      </c>
      <c r="Q70" s="5">
        <f t="shared" ref="Q70:Q98" si="21">IF(E70="ABC", (B70/G70)*F70, 0)</f>
        <v>0</v>
      </c>
      <c r="R70">
        <f t="shared" ref="R70:R98" si="22">IF(E70="BC", (B70/G70)*F70, 0)</f>
        <v>0.5</v>
      </c>
      <c r="S70">
        <f t="shared" ref="S70:S98" si="23">IF(E70="C", (B70/G70)*F70, 0)</f>
        <v>0</v>
      </c>
      <c r="T70">
        <f t="shared" ref="T70:T98" si="24">IF(E70="CD", (B70/G70)*F70, 0)</f>
        <v>0</v>
      </c>
      <c r="V70" s="5">
        <f t="shared" ref="V70:V98" si="25">IF(E70="CD", (B70/G70)*F70, 0)</f>
        <v>0</v>
      </c>
    </row>
    <row r="71" spans="1:25" x14ac:dyDescent="0.2">
      <c r="B71">
        <v>1</v>
      </c>
      <c r="C71" t="s">
        <v>44</v>
      </c>
      <c r="D71" t="s">
        <v>30</v>
      </c>
      <c r="E71" t="s">
        <v>69</v>
      </c>
      <c r="F71">
        <v>1</v>
      </c>
      <c r="G71">
        <f t="shared" si="13"/>
        <v>1</v>
      </c>
      <c r="H71" s="5">
        <f t="shared" si="14"/>
        <v>0</v>
      </c>
      <c r="I71">
        <f t="shared" si="15"/>
        <v>0</v>
      </c>
      <c r="J71">
        <f t="shared" si="16"/>
        <v>0</v>
      </c>
      <c r="L71" s="5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Q71" s="5">
        <f t="shared" si="21"/>
        <v>0</v>
      </c>
      <c r="R71">
        <f t="shared" si="22"/>
        <v>0</v>
      </c>
      <c r="S71">
        <f t="shared" si="23"/>
        <v>1</v>
      </c>
      <c r="T71">
        <f t="shared" si="24"/>
        <v>0</v>
      </c>
      <c r="V71" s="5">
        <f t="shared" si="25"/>
        <v>0</v>
      </c>
    </row>
    <row r="72" spans="1:25" x14ac:dyDescent="0.2">
      <c r="B72">
        <v>2</v>
      </c>
      <c r="C72" t="s">
        <v>28</v>
      </c>
      <c r="D72" t="s">
        <v>45</v>
      </c>
      <c r="E72" t="s">
        <v>68</v>
      </c>
      <c r="F72">
        <v>1</v>
      </c>
      <c r="G72">
        <f t="shared" si="13"/>
        <v>2</v>
      </c>
      <c r="H72" s="5">
        <f t="shared" si="14"/>
        <v>0</v>
      </c>
      <c r="I72">
        <f t="shared" si="15"/>
        <v>0</v>
      </c>
      <c r="J72">
        <f t="shared" si="16"/>
        <v>0</v>
      </c>
      <c r="L72" s="5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1</v>
      </c>
      <c r="Q72" s="5">
        <f t="shared" si="21"/>
        <v>0</v>
      </c>
      <c r="R72">
        <f t="shared" si="22"/>
        <v>1</v>
      </c>
      <c r="S72">
        <f t="shared" si="23"/>
        <v>0</v>
      </c>
      <c r="T72">
        <f t="shared" si="24"/>
        <v>0</v>
      </c>
      <c r="V72" s="5">
        <f t="shared" si="25"/>
        <v>0</v>
      </c>
    </row>
    <row r="73" spans="1:25" x14ac:dyDescent="0.2">
      <c r="B73">
        <v>1</v>
      </c>
      <c r="C73" t="s">
        <v>26</v>
      </c>
      <c r="D73" t="s">
        <v>46</v>
      </c>
      <c r="E73" t="s">
        <v>54</v>
      </c>
      <c r="F73">
        <v>1</v>
      </c>
      <c r="G73">
        <f t="shared" si="13"/>
        <v>1</v>
      </c>
      <c r="H73" s="5">
        <f t="shared" si="14"/>
        <v>0</v>
      </c>
      <c r="I73">
        <f t="shared" si="15"/>
        <v>0</v>
      </c>
      <c r="J73">
        <f t="shared" si="16"/>
        <v>0</v>
      </c>
      <c r="L73" s="5">
        <f t="shared" si="17"/>
        <v>0</v>
      </c>
      <c r="M73">
        <f t="shared" si="18"/>
        <v>0</v>
      </c>
      <c r="N73">
        <f t="shared" si="19"/>
        <v>1</v>
      </c>
      <c r="O73">
        <f t="shared" si="20"/>
        <v>0</v>
      </c>
      <c r="Q73" s="5">
        <f t="shared" si="21"/>
        <v>0</v>
      </c>
      <c r="R73">
        <f t="shared" si="22"/>
        <v>0</v>
      </c>
      <c r="S73">
        <f t="shared" si="23"/>
        <v>0</v>
      </c>
      <c r="T73">
        <f t="shared" si="24"/>
        <v>0</v>
      </c>
      <c r="V73" s="5">
        <f t="shared" si="25"/>
        <v>0</v>
      </c>
    </row>
    <row r="74" spans="1:25" x14ac:dyDescent="0.2">
      <c r="B74">
        <v>1</v>
      </c>
      <c r="C74" t="s">
        <v>42</v>
      </c>
      <c r="D74" t="s">
        <v>47</v>
      </c>
      <c r="E74" t="s">
        <v>54</v>
      </c>
      <c r="F74">
        <v>1</v>
      </c>
      <c r="G74">
        <f t="shared" si="13"/>
        <v>1</v>
      </c>
      <c r="H74" s="5">
        <f t="shared" si="14"/>
        <v>0</v>
      </c>
      <c r="I74">
        <f t="shared" si="15"/>
        <v>0</v>
      </c>
      <c r="J74">
        <f t="shared" si="16"/>
        <v>0</v>
      </c>
      <c r="L74" s="5">
        <f t="shared" si="17"/>
        <v>0</v>
      </c>
      <c r="M74">
        <f t="shared" si="18"/>
        <v>0</v>
      </c>
      <c r="N74">
        <f t="shared" si="19"/>
        <v>1</v>
      </c>
      <c r="O74">
        <f t="shared" si="20"/>
        <v>0</v>
      </c>
      <c r="Q74" s="5">
        <f t="shared" si="21"/>
        <v>0</v>
      </c>
      <c r="R74">
        <f t="shared" si="22"/>
        <v>0</v>
      </c>
      <c r="S74">
        <f t="shared" si="23"/>
        <v>0</v>
      </c>
      <c r="T74">
        <f t="shared" si="24"/>
        <v>0</v>
      </c>
      <c r="V74" s="5">
        <f t="shared" si="25"/>
        <v>0</v>
      </c>
    </row>
    <row r="75" spans="1:25" x14ac:dyDescent="0.2">
      <c r="K75">
        <f>SUM(H12:J74)</f>
        <v>804.33333333333337</v>
      </c>
      <c r="P75">
        <f>SUM(L13:O74)</f>
        <v>396.83333333333331</v>
      </c>
      <c r="U75">
        <f>SUM(Q13:T74)</f>
        <v>45.333333333333336</v>
      </c>
      <c r="W75">
        <v>0</v>
      </c>
      <c r="Y75" s="7">
        <f>SUM(K75:W75)</f>
        <v>1246.5</v>
      </c>
    </row>
    <row r="76" spans="1:25" s="2" customFormat="1" x14ac:dyDescent="0.2">
      <c r="A76" s="2" t="s">
        <v>48</v>
      </c>
      <c r="H76" s="6"/>
      <c r="L76" s="6"/>
      <c r="Q76" s="6"/>
      <c r="V76" s="6"/>
      <c r="Y76" s="8"/>
    </row>
    <row r="77" spans="1:25" x14ac:dyDescent="0.2">
      <c r="B77">
        <v>47</v>
      </c>
      <c r="C77" t="s">
        <v>49</v>
      </c>
      <c r="D77" t="s">
        <v>10</v>
      </c>
      <c r="E77" t="s">
        <v>66</v>
      </c>
      <c r="F77">
        <v>1</v>
      </c>
      <c r="G77">
        <f t="shared" si="13"/>
        <v>2</v>
      </c>
      <c r="H77" s="5">
        <f t="shared" si="14"/>
        <v>0</v>
      </c>
      <c r="I77">
        <f t="shared" si="15"/>
        <v>23.5</v>
      </c>
      <c r="J77">
        <f t="shared" si="16"/>
        <v>0</v>
      </c>
      <c r="L77" s="5">
        <f t="shared" si="17"/>
        <v>23.5</v>
      </c>
      <c r="M77">
        <f t="shared" si="18"/>
        <v>0</v>
      </c>
      <c r="N77">
        <f t="shared" si="19"/>
        <v>0</v>
      </c>
      <c r="O77">
        <f t="shared" si="20"/>
        <v>0</v>
      </c>
      <c r="Q77" s="5">
        <f t="shared" si="21"/>
        <v>0</v>
      </c>
      <c r="R77">
        <f t="shared" si="22"/>
        <v>0</v>
      </c>
      <c r="S77">
        <f t="shared" si="23"/>
        <v>0</v>
      </c>
      <c r="T77">
        <f t="shared" si="24"/>
        <v>0</v>
      </c>
      <c r="V77" s="5">
        <f t="shared" si="25"/>
        <v>0</v>
      </c>
    </row>
    <row r="78" spans="1:25" x14ac:dyDescent="0.2">
      <c r="B78">
        <v>7</v>
      </c>
      <c r="C78" t="s">
        <v>50</v>
      </c>
      <c r="D78" t="s">
        <v>10</v>
      </c>
      <c r="E78" t="s">
        <v>14</v>
      </c>
      <c r="F78">
        <v>1</v>
      </c>
      <c r="G78">
        <f t="shared" si="13"/>
        <v>1</v>
      </c>
      <c r="H78" s="5">
        <f t="shared" si="14"/>
        <v>7</v>
      </c>
      <c r="I78">
        <f t="shared" si="15"/>
        <v>0</v>
      </c>
      <c r="J78">
        <f t="shared" si="16"/>
        <v>0</v>
      </c>
      <c r="L78" s="5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Q78" s="5">
        <f t="shared" si="21"/>
        <v>0</v>
      </c>
      <c r="R78">
        <f t="shared" si="22"/>
        <v>0</v>
      </c>
      <c r="S78">
        <f t="shared" si="23"/>
        <v>0</v>
      </c>
      <c r="T78">
        <f t="shared" si="24"/>
        <v>0</v>
      </c>
      <c r="V78" s="5">
        <f t="shared" si="25"/>
        <v>0</v>
      </c>
    </row>
    <row r="79" spans="1:25" x14ac:dyDescent="0.2">
      <c r="B79">
        <v>1</v>
      </c>
      <c r="C79" t="s">
        <v>13</v>
      </c>
      <c r="D79" t="s">
        <v>10</v>
      </c>
      <c r="E79" t="s">
        <v>14</v>
      </c>
      <c r="F79">
        <v>1</v>
      </c>
      <c r="G79">
        <f t="shared" si="13"/>
        <v>1</v>
      </c>
      <c r="H79" s="5">
        <f t="shared" si="14"/>
        <v>1</v>
      </c>
      <c r="I79">
        <f t="shared" si="15"/>
        <v>0</v>
      </c>
      <c r="J79">
        <f t="shared" si="16"/>
        <v>0</v>
      </c>
      <c r="L79" s="5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Q79" s="5">
        <f t="shared" si="21"/>
        <v>0</v>
      </c>
      <c r="R79">
        <f t="shared" si="22"/>
        <v>0</v>
      </c>
      <c r="S79">
        <f t="shared" si="23"/>
        <v>0</v>
      </c>
      <c r="T79">
        <f t="shared" si="24"/>
        <v>0</v>
      </c>
      <c r="V79" s="5">
        <f t="shared" si="25"/>
        <v>0</v>
      </c>
    </row>
    <row r="80" spans="1:25" x14ac:dyDescent="0.2">
      <c r="B80">
        <v>1</v>
      </c>
      <c r="C80" t="s">
        <v>51</v>
      </c>
      <c r="D80" t="s">
        <v>10</v>
      </c>
      <c r="E80" t="s">
        <v>54</v>
      </c>
      <c r="F80">
        <v>1</v>
      </c>
      <c r="G80">
        <f t="shared" si="13"/>
        <v>1</v>
      </c>
      <c r="H80" s="5">
        <f t="shared" si="14"/>
        <v>0</v>
      </c>
      <c r="I80">
        <f t="shared" si="15"/>
        <v>0</v>
      </c>
      <c r="J80">
        <f t="shared" si="16"/>
        <v>0</v>
      </c>
      <c r="L80" s="5">
        <f t="shared" si="17"/>
        <v>0</v>
      </c>
      <c r="M80">
        <f t="shared" si="18"/>
        <v>0</v>
      </c>
      <c r="N80">
        <f t="shared" si="19"/>
        <v>1</v>
      </c>
      <c r="O80">
        <f t="shared" si="20"/>
        <v>0</v>
      </c>
      <c r="Q80" s="5">
        <f t="shared" si="21"/>
        <v>0</v>
      </c>
      <c r="R80">
        <f t="shared" si="22"/>
        <v>0</v>
      </c>
      <c r="S80">
        <f t="shared" si="23"/>
        <v>0</v>
      </c>
      <c r="T80">
        <f t="shared" si="24"/>
        <v>0</v>
      </c>
      <c r="V80" s="5">
        <f t="shared" si="25"/>
        <v>0</v>
      </c>
    </row>
    <row r="81" spans="1:25" x14ac:dyDescent="0.2">
      <c r="B81">
        <v>33</v>
      </c>
      <c r="C81" t="s">
        <v>52</v>
      </c>
      <c r="D81" t="s">
        <v>10</v>
      </c>
      <c r="E81" t="s">
        <v>67</v>
      </c>
      <c r="F81">
        <v>1</v>
      </c>
      <c r="G81">
        <f t="shared" si="13"/>
        <v>3</v>
      </c>
      <c r="H81" s="5">
        <f t="shared" si="14"/>
        <v>0</v>
      </c>
      <c r="I81">
        <f t="shared" si="15"/>
        <v>0</v>
      </c>
      <c r="J81">
        <f t="shared" si="16"/>
        <v>11</v>
      </c>
      <c r="L81" s="5">
        <f t="shared" si="17"/>
        <v>0</v>
      </c>
      <c r="M81">
        <f t="shared" si="18"/>
        <v>11</v>
      </c>
      <c r="N81">
        <f t="shared" si="19"/>
        <v>0</v>
      </c>
      <c r="O81">
        <f t="shared" si="20"/>
        <v>0</v>
      </c>
      <c r="Q81" s="5">
        <f t="shared" si="21"/>
        <v>11</v>
      </c>
      <c r="R81">
        <f t="shared" si="22"/>
        <v>0</v>
      </c>
      <c r="S81">
        <f t="shared" si="23"/>
        <v>0</v>
      </c>
      <c r="T81">
        <f t="shared" si="24"/>
        <v>0</v>
      </c>
      <c r="V81" s="5">
        <f t="shared" si="25"/>
        <v>0</v>
      </c>
    </row>
    <row r="82" spans="1:25" x14ac:dyDescent="0.2">
      <c r="B82">
        <v>3</v>
      </c>
      <c r="C82" t="s">
        <v>17</v>
      </c>
      <c r="D82" t="s">
        <v>10</v>
      </c>
      <c r="E82" t="s">
        <v>66</v>
      </c>
      <c r="F82">
        <v>1</v>
      </c>
      <c r="G82">
        <f t="shared" si="13"/>
        <v>2</v>
      </c>
      <c r="H82" s="5">
        <f t="shared" si="14"/>
        <v>0</v>
      </c>
      <c r="I82">
        <f t="shared" si="15"/>
        <v>1.5</v>
      </c>
      <c r="J82">
        <f t="shared" si="16"/>
        <v>0</v>
      </c>
      <c r="L82" s="5">
        <f t="shared" si="17"/>
        <v>1.5</v>
      </c>
      <c r="M82">
        <f t="shared" si="18"/>
        <v>0</v>
      </c>
      <c r="N82">
        <f t="shared" si="19"/>
        <v>0</v>
      </c>
      <c r="O82">
        <f t="shared" si="20"/>
        <v>0</v>
      </c>
      <c r="Q82" s="5">
        <f t="shared" si="21"/>
        <v>0</v>
      </c>
      <c r="R82">
        <f t="shared" si="22"/>
        <v>0</v>
      </c>
      <c r="S82">
        <f t="shared" si="23"/>
        <v>0</v>
      </c>
      <c r="T82">
        <f t="shared" si="24"/>
        <v>0</v>
      </c>
      <c r="V82" s="5">
        <f t="shared" si="25"/>
        <v>0</v>
      </c>
    </row>
    <row r="83" spans="1:25" x14ac:dyDescent="0.2">
      <c r="B83">
        <v>1</v>
      </c>
      <c r="C83" t="s">
        <v>6</v>
      </c>
      <c r="D83" t="s">
        <v>10</v>
      </c>
      <c r="E83" t="s">
        <v>66</v>
      </c>
      <c r="F83">
        <v>1</v>
      </c>
      <c r="G83">
        <f t="shared" si="13"/>
        <v>2</v>
      </c>
      <c r="H83" s="5">
        <f t="shared" si="14"/>
        <v>0</v>
      </c>
      <c r="I83">
        <f t="shared" si="15"/>
        <v>0.5</v>
      </c>
      <c r="J83">
        <f t="shared" si="16"/>
        <v>0</v>
      </c>
      <c r="L83" s="5">
        <f t="shared" si="17"/>
        <v>0.5</v>
      </c>
      <c r="M83">
        <f t="shared" si="18"/>
        <v>0</v>
      </c>
      <c r="N83">
        <f t="shared" si="19"/>
        <v>0</v>
      </c>
      <c r="O83">
        <f t="shared" si="20"/>
        <v>0</v>
      </c>
      <c r="Q83" s="5">
        <f t="shared" si="21"/>
        <v>0</v>
      </c>
      <c r="R83">
        <f t="shared" si="22"/>
        <v>0</v>
      </c>
      <c r="S83">
        <f t="shared" si="23"/>
        <v>0</v>
      </c>
      <c r="T83">
        <f t="shared" si="24"/>
        <v>0</v>
      </c>
      <c r="V83" s="5">
        <f t="shared" si="25"/>
        <v>0</v>
      </c>
    </row>
    <row r="84" spans="1:25" x14ac:dyDescent="0.2">
      <c r="B84">
        <v>3</v>
      </c>
      <c r="C84" t="s">
        <v>53</v>
      </c>
      <c r="D84" t="s">
        <v>10</v>
      </c>
      <c r="E84" t="s">
        <v>54</v>
      </c>
      <c r="F84">
        <v>1</v>
      </c>
      <c r="G84">
        <f t="shared" si="13"/>
        <v>1</v>
      </c>
      <c r="H84" s="5">
        <f t="shared" si="14"/>
        <v>0</v>
      </c>
      <c r="I84">
        <f t="shared" si="15"/>
        <v>0</v>
      </c>
      <c r="J84">
        <f t="shared" si="16"/>
        <v>0</v>
      </c>
      <c r="L84" s="5">
        <f t="shared" si="17"/>
        <v>0</v>
      </c>
      <c r="M84">
        <f t="shared" si="18"/>
        <v>0</v>
      </c>
      <c r="N84">
        <f t="shared" si="19"/>
        <v>3</v>
      </c>
      <c r="O84">
        <f t="shared" si="20"/>
        <v>0</v>
      </c>
      <c r="Q84" s="5">
        <f t="shared" si="21"/>
        <v>0</v>
      </c>
      <c r="R84">
        <f t="shared" si="22"/>
        <v>0</v>
      </c>
      <c r="S84">
        <f t="shared" si="23"/>
        <v>0</v>
      </c>
      <c r="T84">
        <f t="shared" si="24"/>
        <v>0</v>
      </c>
      <c r="V84" s="5">
        <f t="shared" si="25"/>
        <v>0</v>
      </c>
    </row>
    <row r="85" spans="1:25" x14ac:dyDescent="0.2">
      <c r="B85">
        <v>1</v>
      </c>
      <c r="C85" t="s">
        <v>42</v>
      </c>
      <c r="D85" t="s">
        <v>10</v>
      </c>
      <c r="E85" t="s">
        <v>54</v>
      </c>
      <c r="F85">
        <v>1</v>
      </c>
      <c r="G85">
        <f t="shared" si="13"/>
        <v>1</v>
      </c>
      <c r="H85" s="5">
        <f t="shared" si="14"/>
        <v>0</v>
      </c>
      <c r="I85">
        <f t="shared" si="15"/>
        <v>0</v>
      </c>
      <c r="J85">
        <f t="shared" si="16"/>
        <v>0</v>
      </c>
      <c r="L85" s="5">
        <f t="shared" si="17"/>
        <v>0</v>
      </c>
      <c r="M85">
        <f t="shared" si="18"/>
        <v>0</v>
      </c>
      <c r="N85">
        <f t="shared" si="19"/>
        <v>1</v>
      </c>
      <c r="O85">
        <f t="shared" si="20"/>
        <v>0</v>
      </c>
      <c r="Q85" s="5">
        <f t="shared" si="21"/>
        <v>0</v>
      </c>
      <c r="R85">
        <f t="shared" si="22"/>
        <v>0</v>
      </c>
      <c r="S85">
        <f t="shared" si="23"/>
        <v>0</v>
      </c>
      <c r="T85">
        <f t="shared" si="24"/>
        <v>0</v>
      </c>
      <c r="V85" s="5">
        <f t="shared" si="25"/>
        <v>0</v>
      </c>
    </row>
    <row r="86" spans="1:25" x14ac:dyDescent="0.2">
      <c r="B86">
        <v>1</v>
      </c>
      <c r="C86" t="s">
        <v>13</v>
      </c>
      <c r="D86" t="s">
        <v>10</v>
      </c>
      <c r="E86" t="s">
        <v>66</v>
      </c>
      <c r="F86">
        <v>1</v>
      </c>
      <c r="G86">
        <f t="shared" si="13"/>
        <v>2</v>
      </c>
      <c r="H86" s="5">
        <f t="shared" si="14"/>
        <v>0</v>
      </c>
      <c r="I86">
        <f t="shared" si="15"/>
        <v>0.5</v>
      </c>
      <c r="J86">
        <f t="shared" si="16"/>
        <v>0</v>
      </c>
      <c r="L86" s="5">
        <f t="shared" si="17"/>
        <v>0.5</v>
      </c>
      <c r="M86">
        <f t="shared" si="18"/>
        <v>0</v>
      </c>
      <c r="N86">
        <f t="shared" si="19"/>
        <v>0</v>
      </c>
      <c r="O86">
        <f t="shared" si="20"/>
        <v>0</v>
      </c>
      <c r="Q86" s="5">
        <f t="shared" si="21"/>
        <v>0</v>
      </c>
      <c r="R86">
        <f t="shared" si="22"/>
        <v>0</v>
      </c>
      <c r="S86">
        <f t="shared" si="23"/>
        <v>0</v>
      </c>
      <c r="T86">
        <f t="shared" si="24"/>
        <v>0</v>
      </c>
      <c r="V86" s="5">
        <f t="shared" si="25"/>
        <v>0</v>
      </c>
    </row>
    <row r="87" spans="1:25" x14ac:dyDescent="0.2">
      <c r="B87">
        <v>1</v>
      </c>
      <c r="C87" t="s">
        <v>16</v>
      </c>
      <c r="D87" t="s">
        <v>10</v>
      </c>
      <c r="E87" t="s">
        <v>14</v>
      </c>
      <c r="F87">
        <v>1</v>
      </c>
      <c r="G87">
        <f t="shared" si="13"/>
        <v>1</v>
      </c>
      <c r="H87" s="5">
        <f t="shared" si="14"/>
        <v>1</v>
      </c>
      <c r="I87">
        <f t="shared" si="15"/>
        <v>0</v>
      </c>
      <c r="J87">
        <f t="shared" si="16"/>
        <v>0</v>
      </c>
      <c r="L87" s="5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Q87" s="5">
        <f t="shared" si="21"/>
        <v>0</v>
      </c>
      <c r="R87">
        <f t="shared" si="22"/>
        <v>0</v>
      </c>
      <c r="S87">
        <f t="shared" si="23"/>
        <v>0</v>
      </c>
      <c r="T87">
        <f t="shared" si="24"/>
        <v>0</v>
      </c>
      <c r="V87" s="5">
        <f t="shared" si="25"/>
        <v>0</v>
      </c>
    </row>
    <row r="88" spans="1:25" x14ac:dyDescent="0.2">
      <c r="K88">
        <f>SUM(H77:J87)</f>
        <v>46</v>
      </c>
      <c r="P88">
        <f>SUM(L77:O87)</f>
        <v>42</v>
      </c>
      <c r="U88">
        <v>11</v>
      </c>
      <c r="W88">
        <v>0</v>
      </c>
      <c r="Y88" s="7">
        <f>SUM(K88:X88)</f>
        <v>99</v>
      </c>
    </row>
    <row r="89" spans="1:25" s="2" customFormat="1" x14ac:dyDescent="0.2">
      <c r="A89" s="2" t="s">
        <v>55</v>
      </c>
      <c r="H89" s="6"/>
      <c r="L89" s="6"/>
      <c r="Q89" s="6"/>
      <c r="V89" s="6"/>
      <c r="Y89" s="8"/>
    </row>
    <row r="90" spans="1:25" x14ac:dyDescent="0.2">
      <c r="B90">
        <v>2</v>
      </c>
      <c r="C90" t="s">
        <v>56</v>
      </c>
      <c r="D90" t="s">
        <v>72</v>
      </c>
      <c r="E90" t="s">
        <v>66</v>
      </c>
      <c r="F90">
        <v>1</v>
      </c>
      <c r="G90">
        <f t="shared" si="13"/>
        <v>2</v>
      </c>
      <c r="H90" s="5">
        <f t="shared" si="14"/>
        <v>0</v>
      </c>
      <c r="I90">
        <f t="shared" si="15"/>
        <v>1</v>
      </c>
      <c r="J90">
        <f t="shared" si="16"/>
        <v>0</v>
      </c>
      <c r="L90" s="5">
        <f t="shared" si="17"/>
        <v>1</v>
      </c>
      <c r="M90">
        <f t="shared" si="18"/>
        <v>0</v>
      </c>
      <c r="N90">
        <f t="shared" si="19"/>
        <v>0</v>
      </c>
      <c r="O90">
        <f t="shared" si="20"/>
        <v>0</v>
      </c>
      <c r="Q90" s="5">
        <f t="shared" si="21"/>
        <v>0</v>
      </c>
      <c r="R90">
        <f t="shared" si="22"/>
        <v>0</v>
      </c>
      <c r="S90">
        <f t="shared" si="23"/>
        <v>0</v>
      </c>
      <c r="T90">
        <f t="shared" si="24"/>
        <v>0</v>
      </c>
      <c r="V90" s="5">
        <f t="shared" si="25"/>
        <v>0</v>
      </c>
    </row>
    <row r="91" spans="1:25" x14ac:dyDescent="0.2">
      <c r="B91">
        <v>1</v>
      </c>
      <c r="C91" t="s">
        <v>57</v>
      </c>
      <c r="D91" t="s">
        <v>72</v>
      </c>
      <c r="E91" t="s">
        <v>70</v>
      </c>
      <c r="F91">
        <v>1</v>
      </c>
      <c r="G91">
        <f t="shared" si="13"/>
        <v>2</v>
      </c>
      <c r="H91" s="5">
        <f t="shared" si="14"/>
        <v>0</v>
      </c>
      <c r="I91">
        <f t="shared" si="15"/>
        <v>0</v>
      </c>
      <c r="J91">
        <f t="shared" si="16"/>
        <v>0</v>
      </c>
      <c r="L91" s="5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Q91" s="5">
        <f t="shared" si="21"/>
        <v>0</v>
      </c>
      <c r="R91">
        <f t="shared" si="22"/>
        <v>0</v>
      </c>
      <c r="S91">
        <f t="shared" si="23"/>
        <v>0</v>
      </c>
      <c r="T91">
        <f t="shared" si="24"/>
        <v>0.5</v>
      </c>
      <c r="V91" s="5">
        <f t="shared" si="25"/>
        <v>0.5</v>
      </c>
    </row>
    <row r="92" spans="1:25" x14ac:dyDescent="0.2">
      <c r="B92">
        <v>3</v>
      </c>
      <c r="C92" s="1" t="s">
        <v>60</v>
      </c>
      <c r="D92" t="s">
        <v>72</v>
      </c>
      <c r="E92" t="s">
        <v>68</v>
      </c>
      <c r="F92">
        <v>1</v>
      </c>
      <c r="G92">
        <f t="shared" si="13"/>
        <v>2</v>
      </c>
      <c r="H92" s="5">
        <f t="shared" si="14"/>
        <v>0</v>
      </c>
      <c r="I92">
        <f t="shared" si="15"/>
        <v>0</v>
      </c>
      <c r="J92">
        <f t="shared" si="16"/>
        <v>0</v>
      </c>
      <c r="L92" s="5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1.5</v>
      </c>
      <c r="Q92" s="5">
        <f t="shared" si="21"/>
        <v>0</v>
      </c>
      <c r="R92">
        <f t="shared" si="22"/>
        <v>1.5</v>
      </c>
      <c r="S92">
        <f t="shared" si="23"/>
        <v>0</v>
      </c>
      <c r="T92">
        <f t="shared" si="24"/>
        <v>0</v>
      </c>
      <c r="V92" s="5">
        <f t="shared" si="25"/>
        <v>0</v>
      </c>
    </row>
    <row r="93" spans="1:25" x14ac:dyDescent="0.2">
      <c r="C93" s="1"/>
      <c r="K93">
        <v>1</v>
      </c>
      <c r="P93">
        <v>2.5</v>
      </c>
      <c r="U93">
        <f>SUM(Q90:T92)</f>
        <v>2</v>
      </c>
      <c r="W93">
        <v>0.5</v>
      </c>
      <c r="Y93" s="7">
        <f>SUM(K93:W93)</f>
        <v>6</v>
      </c>
    </row>
    <row r="94" spans="1:25" s="2" customFormat="1" x14ac:dyDescent="0.2">
      <c r="A94" s="2" t="s">
        <v>59</v>
      </c>
      <c r="C94" s="3"/>
      <c r="H94" s="6"/>
      <c r="L94" s="6"/>
      <c r="Q94" s="6"/>
      <c r="V94" s="6"/>
      <c r="Y94" s="8"/>
    </row>
    <row r="95" spans="1:25" x14ac:dyDescent="0.2">
      <c r="B95">
        <v>1</v>
      </c>
      <c r="C95" t="s">
        <v>58</v>
      </c>
      <c r="D95" t="s">
        <v>71</v>
      </c>
      <c r="E95" t="s">
        <v>66</v>
      </c>
      <c r="F95">
        <v>1</v>
      </c>
      <c r="G95">
        <f t="shared" si="13"/>
        <v>2</v>
      </c>
      <c r="H95" s="5">
        <f t="shared" si="14"/>
        <v>0</v>
      </c>
      <c r="I95">
        <f t="shared" si="15"/>
        <v>0.5</v>
      </c>
      <c r="J95">
        <f t="shared" si="16"/>
        <v>0</v>
      </c>
      <c r="L95" s="5">
        <f t="shared" si="17"/>
        <v>0.5</v>
      </c>
      <c r="M95">
        <f t="shared" si="18"/>
        <v>0</v>
      </c>
      <c r="N95">
        <f t="shared" si="19"/>
        <v>0</v>
      </c>
      <c r="O95">
        <f t="shared" si="20"/>
        <v>0</v>
      </c>
      <c r="Q95" s="5">
        <f t="shared" si="21"/>
        <v>0</v>
      </c>
      <c r="R95">
        <f t="shared" si="22"/>
        <v>0</v>
      </c>
      <c r="S95">
        <f t="shared" si="23"/>
        <v>0</v>
      </c>
      <c r="T95">
        <f t="shared" si="24"/>
        <v>0</v>
      </c>
      <c r="V95" s="5">
        <f t="shared" si="25"/>
        <v>0</v>
      </c>
    </row>
    <row r="96" spans="1:25" x14ac:dyDescent="0.2">
      <c r="K96">
        <v>0.5</v>
      </c>
      <c r="P96">
        <v>0.5</v>
      </c>
      <c r="U96">
        <v>0</v>
      </c>
      <c r="W96">
        <v>0</v>
      </c>
      <c r="Y96" s="7">
        <f>SUM(J96:W96)</f>
        <v>1</v>
      </c>
    </row>
    <row r="97" spans="1:25" s="2" customFormat="1" x14ac:dyDescent="0.2">
      <c r="A97" s="2" t="s">
        <v>61</v>
      </c>
      <c r="H97" s="6"/>
      <c r="L97" s="6"/>
      <c r="Q97" s="6"/>
      <c r="V97" s="6"/>
      <c r="Y97" s="8"/>
    </row>
    <row r="98" spans="1:25" x14ac:dyDescent="0.2">
      <c r="B98">
        <v>1</v>
      </c>
      <c r="C98" t="s">
        <v>62</v>
      </c>
      <c r="D98" t="s">
        <v>63</v>
      </c>
      <c r="E98" t="s">
        <v>66</v>
      </c>
      <c r="F98">
        <v>0.5</v>
      </c>
      <c r="G98">
        <f t="shared" si="13"/>
        <v>2</v>
      </c>
      <c r="H98" s="5">
        <f t="shared" si="14"/>
        <v>0</v>
      </c>
      <c r="I98">
        <f t="shared" si="15"/>
        <v>0.25</v>
      </c>
      <c r="J98">
        <f t="shared" si="16"/>
        <v>0</v>
      </c>
      <c r="L98" s="5">
        <f t="shared" si="17"/>
        <v>0.25</v>
      </c>
      <c r="M98">
        <f t="shared" si="18"/>
        <v>0</v>
      </c>
      <c r="N98">
        <f t="shared" si="19"/>
        <v>0</v>
      </c>
      <c r="O98">
        <f t="shared" si="20"/>
        <v>0</v>
      </c>
      <c r="Q98" s="5">
        <f t="shared" si="21"/>
        <v>0</v>
      </c>
      <c r="R98">
        <f t="shared" si="22"/>
        <v>0</v>
      </c>
      <c r="S98">
        <f t="shared" si="23"/>
        <v>0</v>
      </c>
      <c r="T98">
        <f t="shared" si="24"/>
        <v>0</v>
      </c>
      <c r="V98" s="5">
        <f t="shared" si="25"/>
        <v>0</v>
      </c>
    </row>
    <row r="99" spans="1:25" x14ac:dyDescent="0.2">
      <c r="K99">
        <v>0.25</v>
      </c>
      <c r="P99">
        <v>0.25</v>
      </c>
      <c r="U99">
        <v>0</v>
      </c>
      <c r="W99">
        <v>0</v>
      </c>
      <c r="Y99" s="7">
        <v>0.5</v>
      </c>
    </row>
    <row r="101" spans="1:25" ht="17" thickBot="1" x14ac:dyDescent="0.25"/>
    <row r="102" spans="1:25" s="9" customFormat="1" ht="18" thickTop="1" thickBot="1" x14ac:dyDescent="0.25">
      <c r="H102" s="10"/>
      <c r="K102" s="9">
        <f>SUM(K1:K99)</f>
        <v>925.08333333333337</v>
      </c>
      <c r="L102" s="10"/>
      <c r="P102" s="9">
        <f>SUM(P1:P99)</f>
        <v>798.08333333333326</v>
      </c>
      <c r="Q102" s="10"/>
      <c r="U102" s="9">
        <f>SUM(U1:U99)</f>
        <v>58.333333333333336</v>
      </c>
      <c r="V102" s="10"/>
      <c r="W102" s="9">
        <f>SUM(W1:W99)</f>
        <v>0.5</v>
      </c>
      <c r="Y102" s="11">
        <f>SUM(K102:W102)</f>
        <v>1781.9999999999998</v>
      </c>
    </row>
    <row r="103" spans="1:25" ht="17" thickTop="1" x14ac:dyDescent="0.2"/>
    <row r="106" spans="1:25" ht="17" thickBot="1" x14ac:dyDescent="0.25">
      <c r="C106" t="s">
        <v>14</v>
      </c>
      <c r="D106" t="s">
        <v>54</v>
      </c>
      <c r="E106" t="s">
        <v>69</v>
      </c>
      <c r="F106" t="s">
        <v>77</v>
      </c>
    </row>
    <row r="107" spans="1:25" ht="18" thickTop="1" thickBot="1" x14ac:dyDescent="0.25">
      <c r="C107" s="9">
        <v>925.08333333333337</v>
      </c>
      <c r="D107" s="9">
        <v>798.08333333333326</v>
      </c>
      <c r="E107" s="9">
        <v>58.333333333333336</v>
      </c>
      <c r="F107" s="9">
        <v>0.5</v>
      </c>
    </row>
    <row r="108" spans="1:25" ht="17" thickTop="1" x14ac:dyDescent="0.2">
      <c r="C108">
        <v>925</v>
      </c>
      <c r="D108">
        <v>798</v>
      </c>
      <c r="E108">
        <v>58</v>
      </c>
      <c r="F108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3621-7784-EF4C-A723-043BA7F74CB5}">
  <dimension ref="A1:Y99"/>
  <sheetViews>
    <sheetView topLeftCell="D62" workbookViewId="0">
      <selection activeCell="W96" activeCellId="19" sqref="K78 P78 U78 W78 K81 P81 U81 W81 K86 P86 U86 W86 K92 P92 U92 W92 K96 P96 U96 W96"/>
    </sheetView>
  </sheetViews>
  <sheetFormatPr baseColWidth="10" defaultRowHeight="16" x14ac:dyDescent="0.2"/>
  <sheetData>
    <row r="1" spans="1:25" s="2" customFormat="1" x14ac:dyDescent="0.2">
      <c r="A1" s="2" t="s">
        <v>74</v>
      </c>
    </row>
    <row r="2" spans="1:25" x14ac:dyDescent="0.2">
      <c r="B2">
        <v>41</v>
      </c>
      <c r="C2" t="s">
        <v>4</v>
      </c>
      <c r="D2" t="s">
        <v>10</v>
      </c>
      <c r="E2" t="s">
        <v>14</v>
      </c>
      <c r="F2">
        <v>0.5</v>
      </c>
      <c r="G2">
        <f>LEN(E2)</f>
        <v>1</v>
      </c>
      <c r="H2" s="5">
        <f>IF(E2="A", (B2/G2)*F2, 0)</f>
        <v>20.5</v>
      </c>
      <c r="I2">
        <f>IF(E2="AB", (B2/G2)*F2, 0)</f>
        <v>0</v>
      </c>
      <c r="J2">
        <f>IF(E2="ABC", (B2/G2)*F2, 0)</f>
        <v>0</v>
      </c>
      <c r="L2" s="5">
        <f>IF(E2="AB", (B2/G2)*F2, 0)</f>
        <v>0</v>
      </c>
      <c r="M2">
        <f>IF(E2="ABC", (B2/G2)*F2, 0)</f>
        <v>0</v>
      </c>
      <c r="N2">
        <f>IF(E2="B", (B2/G2)*F2, 0)</f>
        <v>0</v>
      </c>
      <c r="O2">
        <f>IF(E2="BC", (B2/G2)*F2, 0)</f>
        <v>0</v>
      </c>
      <c r="Q2" s="5">
        <f>IF(E2="ABC", (B2/G2)*F2, 0)</f>
        <v>0</v>
      </c>
      <c r="R2">
        <f>IF(E2="BC", (B2/G2)*F2, 0)</f>
        <v>0</v>
      </c>
      <c r="S2">
        <f>IF(E2="C", (B2/G2)*F2, 0)</f>
        <v>0</v>
      </c>
      <c r="T2">
        <f>IF(E2="CD", (B2/G2)*F2, 0)</f>
        <v>0</v>
      </c>
      <c r="V2" s="5">
        <f>IF(E2="CD", (B2/G2)*F2, 0)</f>
        <v>0</v>
      </c>
      <c r="Y2" s="7"/>
    </row>
    <row r="3" spans="1:25" x14ac:dyDescent="0.2">
      <c r="B3">
        <v>1</v>
      </c>
      <c r="C3" t="s">
        <v>5</v>
      </c>
      <c r="D3" t="s">
        <v>10</v>
      </c>
      <c r="E3" t="s">
        <v>14</v>
      </c>
      <c r="F3">
        <v>1</v>
      </c>
      <c r="G3">
        <f t="shared" ref="G3:G64" si="0">LEN(E3)</f>
        <v>1</v>
      </c>
      <c r="H3" s="5">
        <f t="shared" ref="H3:H64" si="1">IF(E3="A", (B3/G3)*F3, 0)</f>
        <v>1</v>
      </c>
      <c r="I3">
        <f t="shared" ref="I3:I64" si="2">IF(E3="AB", (B3/G3)*F3, 0)</f>
        <v>0</v>
      </c>
      <c r="J3">
        <f t="shared" ref="J3:J64" si="3">IF(E3="ABC", (B3/G3)*F3, 0)</f>
        <v>0</v>
      </c>
      <c r="L3" s="5">
        <f t="shared" ref="L3:L64" si="4">IF(E3="AB", (B3/G3)*F3, 0)</f>
        <v>0</v>
      </c>
      <c r="M3">
        <f t="shared" ref="M3:M64" si="5">IF(E3="ABC", (B3/G3)*F3, 0)</f>
        <v>0</v>
      </c>
      <c r="N3">
        <f t="shared" ref="N3:N64" si="6">IF(E3="B", (B3/G3)*F3, 0)</f>
        <v>0</v>
      </c>
      <c r="O3">
        <f t="shared" ref="O3:O64" si="7">IF(E3="BC", (B3/G3)*F3, 0)</f>
        <v>0</v>
      </c>
      <c r="Q3" s="5">
        <f t="shared" ref="Q3:Q64" si="8">IF(E3="ABC", (B3/G3)*F3, 0)</f>
        <v>0</v>
      </c>
      <c r="R3">
        <f t="shared" ref="R3:R64" si="9">IF(E3="BC", (B3/G3)*F3, 0)</f>
        <v>0</v>
      </c>
      <c r="S3">
        <f t="shared" ref="S3:S64" si="10">IF(E3="C", (B3/G3)*F3, 0)</f>
        <v>0</v>
      </c>
      <c r="T3">
        <f t="shared" ref="T3:T64" si="11">IF(E3="CD", (B3/G3)*F3, 0)</f>
        <v>0</v>
      </c>
      <c r="V3" s="5">
        <f t="shared" ref="V3:V64" si="12">IF(E3="CD", (B3/G3)*F3, 0)</f>
        <v>0</v>
      </c>
      <c r="Y3" s="7"/>
    </row>
    <row r="4" spans="1:25" x14ac:dyDescent="0.2">
      <c r="B4">
        <v>49</v>
      </c>
      <c r="C4" t="s">
        <v>6</v>
      </c>
      <c r="D4" t="s">
        <v>10</v>
      </c>
      <c r="E4" t="s">
        <v>66</v>
      </c>
      <c r="F4">
        <v>1</v>
      </c>
      <c r="G4">
        <f t="shared" si="0"/>
        <v>2</v>
      </c>
      <c r="H4" s="5">
        <f t="shared" si="1"/>
        <v>0</v>
      </c>
      <c r="I4">
        <f t="shared" si="2"/>
        <v>24.5</v>
      </c>
      <c r="J4">
        <f t="shared" si="3"/>
        <v>0</v>
      </c>
      <c r="L4" s="5">
        <f t="shared" si="4"/>
        <v>24.5</v>
      </c>
      <c r="M4">
        <f t="shared" si="5"/>
        <v>0</v>
      </c>
      <c r="N4">
        <f t="shared" si="6"/>
        <v>0</v>
      </c>
      <c r="O4">
        <f t="shared" si="7"/>
        <v>0</v>
      </c>
      <c r="Q4" s="5">
        <f t="shared" si="8"/>
        <v>0</v>
      </c>
      <c r="R4">
        <f t="shared" si="9"/>
        <v>0</v>
      </c>
      <c r="S4">
        <f t="shared" si="10"/>
        <v>0</v>
      </c>
      <c r="T4">
        <f t="shared" si="11"/>
        <v>0</v>
      </c>
      <c r="V4" s="5">
        <f t="shared" si="12"/>
        <v>0</v>
      </c>
      <c r="Y4" s="7"/>
    </row>
    <row r="5" spans="1:25" x14ac:dyDescent="0.2">
      <c r="B5">
        <f>234+71</f>
        <v>305</v>
      </c>
      <c r="C5" t="s">
        <v>7</v>
      </c>
      <c r="D5" t="s">
        <v>10</v>
      </c>
      <c r="E5" t="s">
        <v>54</v>
      </c>
      <c r="F5">
        <v>1</v>
      </c>
      <c r="G5">
        <f t="shared" si="0"/>
        <v>1</v>
      </c>
      <c r="H5" s="5">
        <f t="shared" si="1"/>
        <v>0</v>
      </c>
      <c r="I5">
        <f t="shared" si="2"/>
        <v>0</v>
      </c>
      <c r="J5">
        <f t="shared" si="3"/>
        <v>0</v>
      </c>
      <c r="L5" s="5">
        <f t="shared" si="4"/>
        <v>0</v>
      </c>
      <c r="M5">
        <f t="shared" si="5"/>
        <v>0</v>
      </c>
      <c r="N5">
        <f t="shared" si="6"/>
        <v>305</v>
      </c>
      <c r="O5">
        <f t="shared" si="7"/>
        <v>0</v>
      </c>
      <c r="Q5" s="5">
        <f t="shared" si="8"/>
        <v>0</v>
      </c>
      <c r="R5">
        <f t="shared" si="9"/>
        <v>0</v>
      </c>
      <c r="S5">
        <f t="shared" si="10"/>
        <v>0</v>
      </c>
      <c r="T5">
        <f t="shared" si="11"/>
        <v>0</v>
      </c>
      <c r="V5" s="5">
        <f t="shared" si="12"/>
        <v>0</v>
      </c>
      <c r="Y5" s="7"/>
    </row>
    <row r="6" spans="1:25" x14ac:dyDescent="0.2">
      <c r="B6">
        <v>53</v>
      </c>
      <c r="C6" t="s">
        <v>8</v>
      </c>
      <c r="D6" t="s">
        <v>10</v>
      </c>
      <c r="E6" t="s">
        <v>66</v>
      </c>
      <c r="F6">
        <v>1</v>
      </c>
      <c r="G6">
        <f t="shared" si="0"/>
        <v>2</v>
      </c>
      <c r="H6" s="5">
        <f t="shared" si="1"/>
        <v>0</v>
      </c>
      <c r="I6">
        <f t="shared" si="2"/>
        <v>26.5</v>
      </c>
      <c r="J6">
        <f t="shared" si="3"/>
        <v>0</v>
      </c>
      <c r="L6" s="5">
        <f t="shared" si="4"/>
        <v>26.5</v>
      </c>
      <c r="M6">
        <f t="shared" si="5"/>
        <v>0</v>
      </c>
      <c r="N6">
        <f t="shared" si="6"/>
        <v>0</v>
      </c>
      <c r="O6">
        <f t="shared" si="7"/>
        <v>0</v>
      </c>
      <c r="Q6" s="5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V6" s="5">
        <f t="shared" si="12"/>
        <v>0</v>
      </c>
      <c r="Y6" s="7"/>
    </row>
    <row r="7" spans="1:25" x14ac:dyDescent="0.2">
      <c r="B7">
        <v>1</v>
      </c>
      <c r="C7" t="s">
        <v>4</v>
      </c>
      <c r="D7" t="s">
        <v>10</v>
      </c>
      <c r="E7" t="s">
        <v>14</v>
      </c>
      <c r="F7">
        <v>0.5</v>
      </c>
      <c r="G7">
        <f t="shared" si="0"/>
        <v>1</v>
      </c>
      <c r="H7" s="5">
        <f t="shared" si="1"/>
        <v>0.5</v>
      </c>
      <c r="I7">
        <f t="shared" si="2"/>
        <v>0</v>
      </c>
      <c r="J7">
        <f t="shared" si="3"/>
        <v>0</v>
      </c>
      <c r="L7" s="5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Q7" s="5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V7" s="5">
        <f t="shared" si="12"/>
        <v>0</v>
      </c>
      <c r="Y7" s="7"/>
    </row>
    <row r="8" spans="1:25" x14ac:dyDescent="0.2">
      <c r="B8">
        <v>1</v>
      </c>
      <c r="C8" t="s">
        <v>12</v>
      </c>
      <c r="D8" t="s">
        <v>30</v>
      </c>
      <c r="E8" t="s">
        <v>14</v>
      </c>
      <c r="F8">
        <v>0.5</v>
      </c>
      <c r="G8">
        <f t="shared" si="0"/>
        <v>1</v>
      </c>
      <c r="H8" s="5">
        <f t="shared" si="1"/>
        <v>0.5</v>
      </c>
      <c r="I8">
        <f t="shared" si="2"/>
        <v>0</v>
      </c>
      <c r="J8">
        <f t="shared" si="3"/>
        <v>0</v>
      </c>
      <c r="L8" s="5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Q8" s="5">
        <f t="shared" si="8"/>
        <v>0</v>
      </c>
      <c r="R8">
        <f t="shared" si="9"/>
        <v>0</v>
      </c>
      <c r="S8">
        <f t="shared" si="10"/>
        <v>0</v>
      </c>
      <c r="T8">
        <f t="shared" si="11"/>
        <v>0</v>
      </c>
      <c r="V8" s="5">
        <f t="shared" si="12"/>
        <v>0</v>
      </c>
      <c r="Y8" s="7"/>
    </row>
    <row r="9" spans="1:25" x14ac:dyDescent="0.2">
      <c r="B9">
        <v>29</v>
      </c>
      <c r="C9" t="s">
        <v>4</v>
      </c>
      <c r="D9" t="s">
        <v>30</v>
      </c>
      <c r="E9" t="s">
        <v>14</v>
      </c>
      <c r="F9">
        <v>0.5</v>
      </c>
      <c r="G9">
        <f t="shared" si="0"/>
        <v>1</v>
      </c>
      <c r="H9" s="5">
        <f t="shared" si="1"/>
        <v>14.5</v>
      </c>
      <c r="I9">
        <f t="shared" si="2"/>
        <v>0</v>
      </c>
      <c r="J9">
        <f t="shared" si="3"/>
        <v>0</v>
      </c>
      <c r="L9" s="5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Q9" s="5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V9" s="5">
        <f t="shared" si="12"/>
        <v>0</v>
      </c>
      <c r="Y9" s="7"/>
    </row>
    <row r="10" spans="1:25" x14ac:dyDescent="0.2">
      <c r="B10">
        <v>60</v>
      </c>
      <c r="C10" t="s">
        <v>4</v>
      </c>
      <c r="D10" t="s">
        <v>30</v>
      </c>
      <c r="E10" t="s">
        <v>14</v>
      </c>
      <c r="F10">
        <v>0.5</v>
      </c>
      <c r="G10">
        <f t="shared" si="0"/>
        <v>1</v>
      </c>
      <c r="H10" s="5">
        <f t="shared" si="1"/>
        <v>30</v>
      </c>
      <c r="I10">
        <f t="shared" si="2"/>
        <v>0</v>
      </c>
      <c r="J10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Q10" s="5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V10" s="5">
        <f t="shared" si="12"/>
        <v>0</v>
      </c>
      <c r="Y10" s="7"/>
    </row>
    <row r="11" spans="1:25" x14ac:dyDescent="0.2">
      <c r="B11">
        <v>229</v>
      </c>
      <c r="C11" t="s">
        <v>13</v>
      </c>
      <c r="D11" t="s">
        <v>30</v>
      </c>
      <c r="E11" t="s">
        <v>14</v>
      </c>
      <c r="F11">
        <v>1</v>
      </c>
      <c r="G11">
        <f t="shared" si="0"/>
        <v>1</v>
      </c>
      <c r="H11" s="5">
        <f t="shared" si="1"/>
        <v>229</v>
      </c>
      <c r="I11">
        <f t="shared" si="2"/>
        <v>0</v>
      </c>
      <c r="J11">
        <f t="shared" si="3"/>
        <v>0</v>
      </c>
      <c r="L11" s="5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Q11" s="5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V11" s="5">
        <f t="shared" si="12"/>
        <v>0</v>
      </c>
      <c r="Y11" s="7"/>
    </row>
    <row r="12" spans="1:25" x14ac:dyDescent="0.2">
      <c r="B12">
        <v>1</v>
      </c>
      <c r="C12" t="s">
        <v>15</v>
      </c>
      <c r="D12" t="s">
        <v>30</v>
      </c>
      <c r="E12" t="s">
        <v>14</v>
      </c>
      <c r="F12">
        <v>0.5</v>
      </c>
      <c r="G12">
        <f t="shared" si="0"/>
        <v>1</v>
      </c>
      <c r="H12" s="5">
        <f t="shared" si="1"/>
        <v>0.5</v>
      </c>
      <c r="I12">
        <f t="shared" si="2"/>
        <v>0</v>
      </c>
      <c r="J12">
        <f t="shared" si="3"/>
        <v>0</v>
      </c>
      <c r="L12" s="5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Q12" s="5">
        <f t="shared" si="8"/>
        <v>0</v>
      </c>
      <c r="R12">
        <f t="shared" si="9"/>
        <v>0</v>
      </c>
      <c r="S12">
        <f t="shared" si="10"/>
        <v>0</v>
      </c>
      <c r="T12">
        <f t="shared" si="11"/>
        <v>0</v>
      </c>
      <c r="V12" s="5">
        <f t="shared" si="12"/>
        <v>0</v>
      </c>
      <c r="Y12" s="7"/>
    </row>
    <row r="13" spans="1:25" x14ac:dyDescent="0.2">
      <c r="B13">
        <v>1</v>
      </c>
      <c r="C13" t="s">
        <v>16</v>
      </c>
      <c r="D13" t="s">
        <v>30</v>
      </c>
      <c r="E13" t="s">
        <v>14</v>
      </c>
      <c r="F13">
        <v>1</v>
      </c>
      <c r="G13">
        <f t="shared" si="0"/>
        <v>1</v>
      </c>
      <c r="H13" s="5">
        <f t="shared" si="1"/>
        <v>1</v>
      </c>
      <c r="I13">
        <f t="shared" si="2"/>
        <v>0</v>
      </c>
      <c r="J13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Q13" s="5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V13" s="5">
        <f t="shared" si="12"/>
        <v>0</v>
      </c>
      <c r="Y13" s="7"/>
    </row>
    <row r="14" spans="1:25" x14ac:dyDescent="0.2">
      <c r="B14">
        <v>1</v>
      </c>
      <c r="C14" t="s">
        <v>17</v>
      </c>
      <c r="D14" t="s">
        <v>30</v>
      </c>
      <c r="E14" t="s">
        <v>66</v>
      </c>
      <c r="F14">
        <v>1</v>
      </c>
      <c r="G14">
        <f t="shared" si="0"/>
        <v>2</v>
      </c>
      <c r="H14" s="5">
        <f t="shared" si="1"/>
        <v>0</v>
      </c>
      <c r="I14">
        <f t="shared" si="2"/>
        <v>0.5</v>
      </c>
      <c r="J14">
        <f t="shared" si="3"/>
        <v>0</v>
      </c>
      <c r="L14" s="5">
        <f t="shared" si="4"/>
        <v>0.5</v>
      </c>
      <c r="M14">
        <f t="shared" si="5"/>
        <v>0</v>
      </c>
      <c r="N14">
        <f t="shared" si="6"/>
        <v>0</v>
      </c>
      <c r="O14">
        <f t="shared" si="7"/>
        <v>0</v>
      </c>
      <c r="Q14" s="5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V14" s="5">
        <f t="shared" si="12"/>
        <v>0</v>
      </c>
      <c r="Y14" s="7"/>
    </row>
    <row r="15" spans="1:25" x14ac:dyDescent="0.2">
      <c r="B15">
        <v>1</v>
      </c>
      <c r="C15" t="s">
        <v>18</v>
      </c>
      <c r="D15" t="s">
        <v>30</v>
      </c>
      <c r="E15" t="s">
        <v>14</v>
      </c>
      <c r="F15">
        <v>1</v>
      </c>
      <c r="G15">
        <f t="shared" si="0"/>
        <v>1</v>
      </c>
      <c r="H15" s="5">
        <f t="shared" si="1"/>
        <v>1</v>
      </c>
      <c r="I15">
        <f t="shared" si="2"/>
        <v>0</v>
      </c>
      <c r="J1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Q15" s="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  <c r="V15" s="5">
        <f t="shared" si="12"/>
        <v>0</v>
      </c>
      <c r="Y15" s="7"/>
    </row>
    <row r="16" spans="1:25" x14ac:dyDescent="0.2">
      <c r="B16">
        <v>1</v>
      </c>
      <c r="C16" t="s">
        <v>19</v>
      </c>
      <c r="D16" t="s">
        <v>30</v>
      </c>
      <c r="E16" t="s">
        <v>14</v>
      </c>
      <c r="F16">
        <v>0.5</v>
      </c>
      <c r="G16">
        <f t="shared" si="0"/>
        <v>1</v>
      </c>
      <c r="H16" s="5">
        <f t="shared" si="1"/>
        <v>0.5</v>
      </c>
      <c r="I16">
        <f t="shared" si="2"/>
        <v>0</v>
      </c>
      <c r="J16">
        <f t="shared" si="3"/>
        <v>0</v>
      </c>
      <c r="L16" s="5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Q16" s="5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  <c r="V16" s="5">
        <f t="shared" si="12"/>
        <v>0</v>
      </c>
      <c r="Y16" s="7"/>
    </row>
    <row r="17" spans="2:25" x14ac:dyDescent="0.2">
      <c r="B17">
        <v>1</v>
      </c>
      <c r="C17" t="s">
        <v>16</v>
      </c>
      <c r="D17" t="s">
        <v>30</v>
      </c>
      <c r="E17" t="s">
        <v>14</v>
      </c>
      <c r="F17">
        <v>1</v>
      </c>
      <c r="G17">
        <f t="shared" si="0"/>
        <v>1</v>
      </c>
      <c r="H17" s="5">
        <f t="shared" si="1"/>
        <v>1</v>
      </c>
      <c r="I17">
        <f t="shared" si="2"/>
        <v>0</v>
      </c>
      <c r="J17">
        <f t="shared" si="3"/>
        <v>0</v>
      </c>
      <c r="L17" s="5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Q17" s="5">
        <f t="shared" si="8"/>
        <v>0</v>
      </c>
      <c r="R17">
        <f t="shared" si="9"/>
        <v>0</v>
      </c>
      <c r="S17">
        <f t="shared" si="10"/>
        <v>0</v>
      </c>
      <c r="T17">
        <f t="shared" si="11"/>
        <v>0</v>
      </c>
      <c r="V17" s="5">
        <f t="shared" si="12"/>
        <v>0</v>
      </c>
      <c r="Y17" s="7"/>
    </row>
    <row r="18" spans="2:25" x14ac:dyDescent="0.2">
      <c r="B18">
        <v>133</v>
      </c>
      <c r="C18" t="s">
        <v>20</v>
      </c>
      <c r="D18" t="s">
        <v>30</v>
      </c>
      <c r="E18" t="s">
        <v>14</v>
      </c>
      <c r="F18">
        <v>1</v>
      </c>
      <c r="G18">
        <f t="shared" si="0"/>
        <v>1</v>
      </c>
      <c r="H18" s="5">
        <f t="shared" si="1"/>
        <v>133</v>
      </c>
      <c r="I18">
        <f t="shared" si="2"/>
        <v>0</v>
      </c>
      <c r="J18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Q18" s="5">
        <f t="shared" si="8"/>
        <v>0</v>
      </c>
      <c r="R18">
        <f t="shared" si="9"/>
        <v>0</v>
      </c>
      <c r="S18">
        <f t="shared" si="10"/>
        <v>0</v>
      </c>
      <c r="T18">
        <f t="shared" si="11"/>
        <v>0</v>
      </c>
      <c r="V18" s="5">
        <f t="shared" si="12"/>
        <v>0</v>
      </c>
      <c r="Y18" s="7"/>
    </row>
    <row r="19" spans="2:25" x14ac:dyDescent="0.2">
      <c r="B19">
        <v>3</v>
      </c>
      <c r="C19" t="s">
        <v>20</v>
      </c>
      <c r="D19" t="s">
        <v>30</v>
      </c>
      <c r="E19" t="s">
        <v>14</v>
      </c>
      <c r="F19">
        <v>1</v>
      </c>
      <c r="G19">
        <f t="shared" si="0"/>
        <v>1</v>
      </c>
      <c r="H19" s="5">
        <f t="shared" si="1"/>
        <v>3</v>
      </c>
      <c r="I19">
        <f t="shared" si="2"/>
        <v>0</v>
      </c>
      <c r="J19">
        <f t="shared" si="3"/>
        <v>0</v>
      </c>
      <c r="L19" s="5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Q19" s="5">
        <f t="shared" si="8"/>
        <v>0</v>
      </c>
      <c r="R19">
        <f t="shared" si="9"/>
        <v>0</v>
      </c>
      <c r="S19">
        <f t="shared" si="10"/>
        <v>0</v>
      </c>
      <c r="T19">
        <f t="shared" si="11"/>
        <v>0</v>
      </c>
      <c r="V19" s="5">
        <f t="shared" si="12"/>
        <v>0</v>
      </c>
      <c r="Y19" s="7"/>
    </row>
    <row r="20" spans="2:25" x14ac:dyDescent="0.2">
      <c r="B20">
        <v>1</v>
      </c>
      <c r="C20" t="s">
        <v>21</v>
      </c>
      <c r="D20" t="s">
        <v>30</v>
      </c>
      <c r="E20" t="s">
        <v>67</v>
      </c>
      <c r="F20">
        <v>0.5</v>
      </c>
      <c r="G20">
        <f t="shared" si="0"/>
        <v>3</v>
      </c>
      <c r="H20" s="5">
        <f t="shared" si="1"/>
        <v>0</v>
      </c>
      <c r="I20">
        <f t="shared" si="2"/>
        <v>0</v>
      </c>
      <c r="J20">
        <f t="shared" si="3"/>
        <v>0.16666666666666666</v>
      </c>
      <c r="L20" s="5">
        <f t="shared" si="4"/>
        <v>0</v>
      </c>
      <c r="M20">
        <f t="shared" si="5"/>
        <v>0.16666666666666666</v>
      </c>
      <c r="N20">
        <f t="shared" si="6"/>
        <v>0</v>
      </c>
      <c r="O20">
        <f t="shared" si="7"/>
        <v>0</v>
      </c>
      <c r="Q20" s="5">
        <f t="shared" si="8"/>
        <v>0.16666666666666666</v>
      </c>
      <c r="R20">
        <f t="shared" si="9"/>
        <v>0</v>
      </c>
      <c r="S20">
        <f t="shared" si="10"/>
        <v>0</v>
      </c>
      <c r="T20">
        <f t="shared" si="11"/>
        <v>0</v>
      </c>
      <c r="V20" s="5">
        <f t="shared" si="12"/>
        <v>0</v>
      </c>
      <c r="Y20" s="7"/>
    </row>
    <row r="21" spans="2:25" x14ac:dyDescent="0.2">
      <c r="B21">
        <v>2</v>
      </c>
      <c r="C21" t="s">
        <v>22</v>
      </c>
      <c r="D21" t="s">
        <v>30</v>
      </c>
      <c r="E21" t="s">
        <v>67</v>
      </c>
      <c r="F21">
        <v>1</v>
      </c>
      <c r="G21">
        <f t="shared" si="0"/>
        <v>3</v>
      </c>
      <c r="H21" s="5">
        <f t="shared" si="1"/>
        <v>0</v>
      </c>
      <c r="I21">
        <f t="shared" si="2"/>
        <v>0</v>
      </c>
      <c r="J21">
        <f t="shared" si="3"/>
        <v>0.66666666666666663</v>
      </c>
      <c r="L21" s="5">
        <f t="shared" si="4"/>
        <v>0</v>
      </c>
      <c r="M21">
        <f t="shared" si="5"/>
        <v>0.66666666666666663</v>
      </c>
      <c r="N21">
        <f t="shared" si="6"/>
        <v>0</v>
      </c>
      <c r="O21">
        <f t="shared" si="7"/>
        <v>0</v>
      </c>
      <c r="Q21" s="5">
        <f t="shared" si="8"/>
        <v>0.66666666666666663</v>
      </c>
      <c r="R21">
        <f t="shared" si="9"/>
        <v>0</v>
      </c>
      <c r="S21">
        <f t="shared" si="10"/>
        <v>0</v>
      </c>
      <c r="T21">
        <f t="shared" si="11"/>
        <v>0</v>
      </c>
      <c r="V21" s="5">
        <f t="shared" si="12"/>
        <v>0</v>
      </c>
      <c r="Y21" s="7"/>
    </row>
    <row r="22" spans="2:25" x14ac:dyDescent="0.2">
      <c r="B22">
        <v>1</v>
      </c>
      <c r="C22" t="s">
        <v>23</v>
      </c>
      <c r="D22" t="s">
        <v>30</v>
      </c>
      <c r="E22" t="s">
        <v>66</v>
      </c>
      <c r="F22">
        <v>1</v>
      </c>
      <c r="G22">
        <f t="shared" si="0"/>
        <v>2</v>
      </c>
      <c r="H22" s="5">
        <f t="shared" si="1"/>
        <v>0</v>
      </c>
      <c r="I22">
        <f t="shared" si="2"/>
        <v>0.5</v>
      </c>
      <c r="J22">
        <f t="shared" si="3"/>
        <v>0</v>
      </c>
      <c r="L22" s="5">
        <f t="shared" si="4"/>
        <v>0.5</v>
      </c>
      <c r="M22">
        <f t="shared" si="5"/>
        <v>0</v>
      </c>
      <c r="N22">
        <f t="shared" si="6"/>
        <v>0</v>
      </c>
      <c r="O22">
        <f t="shared" si="7"/>
        <v>0</v>
      </c>
      <c r="Q22" s="5">
        <f t="shared" si="8"/>
        <v>0</v>
      </c>
      <c r="R22">
        <f t="shared" si="9"/>
        <v>0</v>
      </c>
      <c r="S22">
        <f t="shared" si="10"/>
        <v>0</v>
      </c>
      <c r="T22">
        <f t="shared" si="11"/>
        <v>0</v>
      </c>
      <c r="V22" s="5">
        <f t="shared" si="12"/>
        <v>0</v>
      </c>
      <c r="Y22" s="7"/>
    </row>
    <row r="23" spans="2:25" x14ac:dyDescent="0.2">
      <c r="B23">
        <v>1</v>
      </c>
      <c r="C23" t="s">
        <v>24</v>
      </c>
      <c r="D23" t="s">
        <v>30</v>
      </c>
      <c r="E23" t="s">
        <v>66</v>
      </c>
      <c r="F23">
        <v>1</v>
      </c>
      <c r="G23">
        <f t="shared" si="0"/>
        <v>2</v>
      </c>
      <c r="H23" s="5">
        <f t="shared" si="1"/>
        <v>0</v>
      </c>
      <c r="I23">
        <f t="shared" si="2"/>
        <v>0.5</v>
      </c>
      <c r="J23">
        <f t="shared" si="3"/>
        <v>0</v>
      </c>
      <c r="L23" s="5">
        <f t="shared" si="4"/>
        <v>0.5</v>
      </c>
      <c r="M23">
        <f t="shared" si="5"/>
        <v>0</v>
      </c>
      <c r="N23">
        <f t="shared" si="6"/>
        <v>0</v>
      </c>
      <c r="O23">
        <f t="shared" si="7"/>
        <v>0</v>
      </c>
      <c r="Q23" s="5">
        <f t="shared" si="8"/>
        <v>0</v>
      </c>
      <c r="R23">
        <f t="shared" si="9"/>
        <v>0</v>
      </c>
      <c r="S23">
        <f t="shared" si="10"/>
        <v>0</v>
      </c>
      <c r="T23">
        <f t="shared" si="11"/>
        <v>0</v>
      </c>
      <c r="V23" s="5">
        <f t="shared" si="12"/>
        <v>0</v>
      </c>
      <c r="Y23" s="7"/>
    </row>
    <row r="24" spans="2:25" x14ac:dyDescent="0.2">
      <c r="B24">
        <v>1</v>
      </c>
      <c r="C24" t="s">
        <v>20</v>
      </c>
      <c r="D24" t="s">
        <v>30</v>
      </c>
      <c r="E24" t="s">
        <v>14</v>
      </c>
      <c r="F24">
        <v>1</v>
      </c>
      <c r="G24">
        <f t="shared" si="0"/>
        <v>1</v>
      </c>
      <c r="H24" s="5">
        <f t="shared" si="1"/>
        <v>1</v>
      </c>
      <c r="I24">
        <f t="shared" si="2"/>
        <v>0</v>
      </c>
      <c r="J24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Q24" s="5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  <c r="V24" s="5">
        <f t="shared" si="12"/>
        <v>0</v>
      </c>
      <c r="Y24" s="7"/>
    </row>
    <row r="25" spans="2:25" x14ac:dyDescent="0.2">
      <c r="B25">
        <v>1</v>
      </c>
      <c r="C25" t="s">
        <v>13</v>
      </c>
      <c r="D25" t="s">
        <v>30</v>
      </c>
      <c r="E25" t="s">
        <v>66</v>
      </c>
      <c r="F25">
        <v>1</v>
      </c>
      <c r="G25">
        <f t="shared" si="0"/>
        <v>2</v>
      </c>
      <c r="H25" s="5">
        <f t="shared" si="1"/>
        <v>0</v>
      </c>
      <c r="I25">
        <f t="shared" si="2"/>
        <v>0.5</v>
      </c>
      <c r="J25">
        <f t="shared" si="3"/>
        <v>0</v>
      </c>
      <c r="L25" s="5">
        <f t="shared" si="4"/>
        <v>0.5</v>
      </c>
      <c r="M25">
        <f t="shared" si="5"/>
        <v>0</v>
      </c>
      <c r="N25">
        <f t="shared" si="6"/>
        <v>0</v>
      </c>
      <c r="O25">
        <f t="shared" si="7"/>
        <v>0</v>
      </c>
      <c r="Q25" s="5">
        <f t="shared" si="8"/>
        <v>0</v>
      </c>
      <c r="R25">
        <f t="shared" si="9"/>
        <v>0</v>
      </c>
      <c r="S25">
        <f t="shared" si="10"/>
        <v>0</v>
      </c>
      <c r="T25">
        <f t="shared" si="11"/>
        <v>0</v>
      </c>
      <c r="V25" s="5">
        <f t="shared" si="12"/>
        <v>0</v>
      </c>
      <c r="Y25" s="7"/>
    </row>
    <row r="26" spans="2:25" x14ac:dyDescent="0.2">
      <c r="B26">
        <v>1</v>
      </c>
      <c r="C26" t="s">
        <v>13</v>
      </c>
      <c r="D26" t="s">
        <v>30</v>
      </c>
      <c r="E26" t="s">
        <v>66</v>
      </c>
      <c r="F26">
        <v>1</v>
      </c>
      <c r="G26">
        <f t="shared" si="0"/>
        <v>2</v>
      </c>
      <c r="H26" s="5">
        <f t="shared" si="1"/>
        <v>0</v>
      </c>
      <c r="I26">
        <f t="shared" si="2"/>
        <v>0.5</v>
      </c>
      <c r="J26">
        <f t="shared" si="3"/>
        <v>0</v>
      </c>
      <c r="L26" s="5">
        <f t="shared" si="4"/>
        <v>0.5</v>
      </c>
      <c r="M26">
        <f t="shared" si="5"/>
        <v>0</v>
      </c>
      <c r="N26">
        <f t="shared" si="6"/>
        <v>0</v>
      </c>
      <c r="O26">
        <f t="shared" si="7"/>
        <v>0</v>
      </c>
      <c r="Q26" s="5">
        <f t="shared" si="8"/>
        <v>0</v>
      </c>
      <c r="R26">
        <f t="shared" si="9"/>
        <v>0</v>
      </c>
      <c r="S26">
        <f t="shared" si="10"/>
        <v>0</v>
      </c>
      <c r="T26">
        <f t="shared" si="11"/>
        <v>0</v>
      </c>
      <c r="V26" s="5">
        <f t="shared" si="12"/>
        <v>0</v>
      </c>
      <c r="Y26" s="7"/>
    </row>
    <row r="27" spans="2:25" x14ac:dyDescent="0.2">
      <c r="B27">
        <v>2</v>
      </c>
      <c r="C27" t="s">
        <v>13</v>
      </c>
      <c r="D27" t="s">
        <v>30</v>
      </c>
      <c r="E27" t="s">
        <v>14</v>
      </c>
      <c r="F27">
        <v>1</v>
      </c>
      <c r="G27">
        <f t="shared" si="0"/>
        <v>1</v>
      </c>
      <c r="H27" s="5">
        <f t="shared" si="1"/>
        <v>2</v>
      </c>
      <c r="I27">
        <f t="shared" si="2"/>
        <v>0</v>
      </c>
      <c r="J27">
        <f t="shared" si="3"/>
        <v>0</v>
      </c>
      <c r="L27" s="5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Q27" s="5">
        <f t="shared" si="8"/>
        <v>0</v>
      </c>
      <c r="R27">
        <f t="shared" si="9"/>
        <v>0</v>
      </c>
      <c r="S27">
        <f t="shared" si="10"/>
        <v>0</v>
      </c>
      <c r="T27">
        <f t="shared" si="11"/>
        <v>0</v>
      </c>
      <c r="V27" s="5">
        <f t="shared" si="12"/>
        <v>0</v>
      </c>
      <c r="Y27" s="7"/>
    </row>
    <row r="28" spans="2:25" x14ac:dyDescent="0.2">
      <c r="B28">
        <v>10</v>
      </c>
      <c r="C28" t="s">
        <v>13</v>
      </c>
      <c r="D28" t="s">
        <v>30</v>
      </c>
      <c r="E28" t="s">
        <v>66</v>
      </c>
      <c r="F28">
        <v>1</v>
      </c>
      <c r="G28">
        <f t="shared" si="0"/>
        <v>2</v>
      </c>
      <c r="H28" s="5">
        <f t="shared" si="1"/>
        <v>0</v>
      </c>
      <c r="I28">
        <f t="shared" si="2"/>
        <v>5</v>
      </c>
      <c r="J28">
        <f t="shared" si="3"/>
        <v>0</v>
      </c>
      <c r="L28" s="5">
        <f t="shared" si="4"/>
        <v>5</v>
      </c>
      <c r="M28">
        <f t="shared" si="5"/>
        <v>0</v>
      </c>
      <c r="N28">
        <f t="shared" si="6"/>
        <v>0</v>
      </c>
      <c r="O28">
        <f t="shared" si="7"/>
        <v>0</v>
      </c>
      <c r="Q28" s="5">
        <f t="shared" si="8"/>
        <v>0</v>
      </c>
      <c r="R28">
        <f t="shared" si="9"/>
        <v>0</v>
      </c>
      <c r="S28">
        <f t="shared" si="10"/>
        <v>0</v>
      </c>
      <c r="T28">
        <f t="shared" si="11"/>
        <v>0</v>
      </c>
      <c r="V28" s="5">
        <f t="shared" si="12"/>
        <v>0</v>
      </c>
      <c r="Y28" s="7"/>
    </row>
    <row r="29" spans="2:25" x14ac:dyDescent="0.2">
      <c r="B29">
        <v>2</v>
      </c>
      <c r="C29" t="s">
        <v>13</v>
      </c>
      <c r="D29" t="s">
        <v>30</v>
      </c>
      <c r="E29" t="s">
        <v>66</v>
      </c>
      <c r="F29">
        <v>1</v>
      </c>
      <c r="G29">
        <f t="shared" si="0"/>
        <v>2</v>
      </c>
      <c r="H29" s="5">
        <f t="shared" si="1"/>
        <v>0</v>
      </c>
      <c r="I29">
        <f t="shared" si="2"/>
        <v>1</v>
      </c>
      <c r="J29">
        <f t="shared" si="3"/>
        <v>0</v>
      </c>
      <c r="L29" s="5">
        <f t="shared" si="4"/>
        <v>1</v>
      </c>
      <c r="M29">
        <f t="shared" si="5"/>
        <v>0</v>
      </c>
      <c r="N29">
        <f t="shared" si="6"/>
        <v>0</v>
      </c>
      <c r="O29">
        <f t="shared" si="7"/>
        <v>0</v>
      </c>
      <c r="Q29" s="5">
        <f t="shared" si="8"/>
        <v>0</v>
      </c>
      <c r="R29">
        <f t="shared" si="9"/>
        <v>0</v>
      </c>
      <c r="S29">
        <f t="shared" si="10"/>
        <v>0</v>
      </c>
      <c r="T29">
        <f t="shared" si="11"/>
        <v>0</v>
      </c>
      <c r="V29" s="5">
        <f t="shared" si="12"/>
        <v>0</v>
      </c>
      <c r="Y29" s="7"/>
    </row>
    <row r="30" spans="2:25" x14ac:dyDescent="0.2">
      <c r="B30">
        <v>1</v>
      </c>
      <c r="C30" t="s">
        <v>16</v>
      </c>
      <c r="D30" t="s">
        <v>30</v>
      </c>
      <c r="E30" t="s">
        <v>14</v>
      </c>
      <c r="F30">
        <v>1</v>
      </c>
      <c r="G30">
        <f t="shared" si="0"/>
        <v>1</v>
      </c>
      <c r="H30" s="5">
        <f t="shared" si="1"/>
        <v>1</v>
      </c>
      <c r="I30">
        <f t="shared" si="2"/>
        <v>0</v>
      </c>
      <c r="J30">
        <f t="shared" si="3"/>
        <v>0</v>
      </c>
      <c r="L30" s="5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Q30" s="5">
        <f t="shared" si="8"/>
        <v>0</v>
      </c>
      <c r="R30">
        <f t="shared" si="9"/>
        <v>0</v>
      </c>
      <c r="S30">
        <f t="shared" si="10"/>
        <v>0</v>
      </c>
      <c r="T30">
        <f t="shared" si="11"/>
        <v>0</v>
      </c>
      <c r="V30" s="5">
        <f t="shared" si="12"/>
        <v>0</v>
      </c>
      <c r="Y30" s="7"/>
    </row>
    <row r="31" spans="2:25" x14ac:dyDescent="0.2">
      <c r="B31">
        <v>1</v>
      </c>
      <c r="C31" t="s">
        <v>13</v>
      </c>
      <c r="D31" t="s">
        <v>30</v>
      </c>
      <c r="E31" t="s">
        <v>66</v>
      </c>
      <c r="F31">
        <v>1</v>
      </c>
      <c r="G31">
        <f t="shared" si="0"/>
        <v>2</v>
      </c>
      <c r="H31" s="5">
        <f t="shared" si="1"/>
        <v>0</v>
      </c>
      <c r="I31">
        <f t="shared" si="2"/>
        <v>0.5</v>
      </c>
      <c r="J31">
        <f t="shared" si="3"/>
        <v>0</v>
      </c>
      <c r="L31" s="5">
        <f t="shared" si="4"/>
        <v>0.5</v>
      </c>
      <c r="M31">
        <f t="shared" si="5"/>
        <v>0</v>
      </c>
      <c r="N31">
        <f t="shared" si="6"/>
        <v>0</v>
      </c>
      <c r="O31">
        <f t="shared" si="7"/>
        <v>0</v>
      </c>
      <c r="Q31" s="5">
        <f t="shared" si="8"/>
        <v>0</v>
      </c>
      <c r="R31">
        <f t="shared" si="9"/>
        <v>0</v>
      </c>
      <c r="S31">
        <f t="shared" si="10"/>
        <v>0</v>
      </c>
      <c r="T31">
        <f t="shared" si="11"/>
        <v>0</v>
      </c>
      <c r="V31" s="5">
        <f t="shared" si="12"/>
        <v>0</v>
      </c>
      <c r="Y31" s="7"/>
    </row>
    <row r="32" spans="2:25" x14ac:dyDescent="0.2">
      <c r="B32">
        <v>1</v>
      </c>
      <c r="C32" t="s">
        <v>13</v>
      </c>
      <c r="D32" t="s">
        <v>30</v>
      </c>
      <c r="E32" t="s">
        <v>66</v>
      </c>
      <c r="F32">
        <v>1</v>
      </c>
      <c r="G32">
        <f t="shared" si="0"/>
        <v>2</v>
      </c>
      <c r="H32" s="5">
        <f t="shared" si="1"/>
        <v>0</v>
      </c>
      <c r="I32">
        <f t="shared" si="2"/>
        <v>0.5</v>
      </c>
      <c r="J32">
        <f t="shared" si="3"/>
        <v>0</v>
      </c>
      <c r="L32" s="5">
        <f t="shared" si="4"/>
        <v>0.5</v>
      </c>
      <c r="M32">
        <f t="shared" si="5"/>
        <v>0</v>
      </c>
      <c r="N32">
        <f t="shared" si="6"/>
        <v>0</v>
      </c>
      <c r="O32">
        <f t="shared" si="7"/>
        <v>0</v>
      </c>
      <c r="Q32" s="5">
        <f t="shared" si="8"/>
        <v>0</v>
      </c>
      <c r="R32">
        <f t="shared" si="9"/>
        <v>0</v>
      </c>
      <c r="S32">
        <f t="shared" si="10"/>
        <v>0</v>
      </c>
      <c r="T32">
        <f t="shared" si="11"/>
        <v>0</v>
      </c>
      <c r="V32" s="5">
        <f t="shared" si="12"/>
        <v>0</v>
      </c>
      <c r="Y32" s="7"/>
    </row>
    <row r="33" spans="2:25" x14ac:dyDescent="0.2">
      <c r="B33">
        <v>1</v>
      </c>
      <c r="C33" t="s">
        <v>13</v>
      </c>
      <c r="D33" t="s">
        <v>30</v>
      </c>
      <c r="E33" t="s">
        <v>66</v>
      </c>
      <c r="F33">
        <v>1</v>
      </c>
      <c r="G33">
        <f t="shared" si="0"/>
        <v>2</v>
      </c>
      <c r="H33" s="5">
        <f t="shared" si="1"/>
        <v>0</v>
      </c>
      <c r="I33">
        <f t="shared" si="2"/>
        <v>0.5</v>
      </c>
      <c r="J33">
        <f t="shared" si="3"/>
        <v>0</v>
      </c>
      <c r="L33" s="5">
        <f t="shared" si="4"/>
        <v>0.5</v>
      </c>
      <c r="M33">
        <f t="shared" si="5"/>
        <v>0</v>
      </c>
      <c r="N33">
        <f t="shared" si="6"/>
        <v>0</v>
      </c>
      <c r="O33">
        <f t="shared" si="7"/>
        <v>0</v>
      </c>
      <c r="Q33" s="5">
        <f t="shared" si="8"/>
        <v>0</v>
      </c>
      <c r="R33">
        <f t="shared" si="9"/>
        <v>0</v>
      </c>
      <c r="S33">
        <f t="shared" si="10"/>
        <v>0</v>
      </c>
      <c r="T33">
        <f t="shared" si="11"/>
        <v>0</v>
      </c>
      <c r="V33" s="5">
        <f t="shared" si="12"/>
        <v>0</v>
      </c>
      <c r="Y33" s="7"/>
    </row>
    <row r="34" spans="2:25" x14ac:dyDescent="0.2">
      <c r="B34">
        <v>1</v>
      </c>
      <c r="C34" t="s">
        <v>13</v>
      </c>
      <c r="D34" t="s">
        <v>30</v>
      </c>
      <c r="E34" t="s">
        <v>14</v>
      </c>
      <c r="F34">
        <v>1</v>
      </c>
      <c r="G34">
        <f t="shared" si="0"/>
        <v>1</v>
      </c>
      <c r="H34" s="5">
        <f t="shared" si="1"/>
        <v>1</v>
      </c>
      <c r="I34">
        <f t="shared" si="2"/>
        <v>0</v>
      </c>
      <c r="J34">
        <f t="shared" si="3"/>
        <v>0</v>
      </c>
      <c r="L34" s="5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Q34" s="5">
        <f t="shared" si="8"/>
        <v>0</v>
      </c>
      <c r="R34">
        <f t="shared" si="9"/>
        <v>0</v>
      </c>
      <c r="S34">
        <f t="shared" si="10"/>
        <v>0</v>
      </c>
      <c r="T34">
        <f t="shared" si="11"/>
        <v>0</v>
      </c>
      <c r="V34" s="5">
        <f t="shared" si="12"/>
        <v>0</v>
      </c>
      <c r="Y34" s="7"/>
    </row>
    <row r="35" spans="2:25" x14ac:dyDescent="0.2">
      <c r="B35">
        <v>1</v>
      </c>
      <c r="C35" t="s">
        <v>13</v>
      </c>
      <c r="D35" t="s">
        <v>30</v>
      </c>
      <c r="E35" t="s">
        <v>14</v>
      </c>
      <c r="F35">
        <v>1</v>
      </c>
      <c r="G35">
        <f t="shared" si="0"/>
        <v>1</v>
      </c>
      <c r="H35" s="5">
        <f t="shared" si="1"/>
        <v>1</v>
      </c>
      <c r="I35">
        <f t="shared" si="2"/>
        <v>0</v>
      </c>
      <c r="J35">
        <f t="shared" si="3"/>
        <v>0</v>
      </c>
      <c r="L35" s="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Q35" s="5">
        <f t="shared" si="8"/>
        <v>0</v>
      </c>
      <c r="R35">
        <f t="shared" si="9"/>
        <v>0</v>
      </c>
      <c r="S35">
        <f t="shared" si="10"/>
        <v>0</v>
      </c>
      <c r="T35">
        <f t="shared" si="11"/>
        <v>0</v>
      </c>
      <c r="V35" s="5">
        <f t="shared" si="12"/>
        <v>0</v>
      </c>
      <c r="Y35" s="7"/>
    </row>
    <row r="36" spans="2:25" x14ac:dyDescent="0.2">
      <c r="B36">
        <v>1</v>
      </c>
      <c r="C36" t="s">
        <v>25</v>
      </c>
      <c r="D36" t="s">
        <v>30</v>
      </c>
      <c r="E36" t="s">
        <v>54</v>
      </c>
      <c r="F36">
        <v>1</v>
      </c>
      <c r="G36">
        <f t="shared" si="0"/>
        <v>1</v>
      </c>
      <c r="H36" s="5">
        <f t="shared" si="1"/>
        <v>0</v>
      </c>
      <c r="I36">
        <f t="shared" si="2"/>
        <v>0</v>
      </c>
      <c r="J36">
        <f t="shared" si="3"/>
        <v>0</v>
      </c>
      <c r="L36" s="5">
        <f t="shared" si="4"/>
        <v>0</v>
      </c>
      <c r="M36">
        <f t="shared" si="5"/>
        <v>0</v>
      </c>
      <c r="N36">
        <f t="shared" si="6"/>
        <v>1</v>
      </c>
      <c r="O36">
        <f t="shared" si="7"/>
        <v>0</v>
      </c>
      <c r="Q36" s="5">
        <f t="shared" si="8"/>
        <v>0</v>
      </c>
      <c r="R36">
        <f t="shared" si="9"/>
        <v>0</v>
      </c>
      <c r="S36">
        <f t="shared" si="10"/>
        <v>0</v>
      </c>
      <c r="T36">
        <f t="shared" si="11"/>
        <v>0</v>
      </c>
      <c r="V36" s="5">
        <f t="shared" si="12"/>
        <v>0</v>
      </c>
      <c r="Y36" s="7"/>
    </row>
    <row r="37" spans="2:25" x14ac:dyDescent="0.2">
      <c r="B37">
        <v>4</v>
      </c>
      <c r="C37" t="s">
        <v>26</v>
      </c>
      <c r="D37" t="s">
        <v>30</v>
      </c>
      <c r="E37" t="s">
        <v>54</v>
      </c>
      <c r="F37">
        <v>1</v>
      </c>
      <c r="G37">
        <f t="shared" si="0"/>
        <v>1</v>
      </c>
      <c r="H37" s="5">
        <f t="shared" si="1"/>
        <v>0</v>
      </c>
      <c r="I37">
        <f t="shared" si="2"/>
        <v>0</v>
      </c>
      <c r="J37">
        <f t="shared" si="3"/>
        <v>0</v>
      </c>
      <c r="L37" s="5">
        <f t="shared" si="4"/>
        <v>0</v>
      </c>
      <c r="M37">
        <f t="shared" si="5"/>
        <v>0</v>
      </c>
      <c r="N37">
        <f t="shared" si="6"/>
        <v>4</v>
      </c>
      <c r="O37">
        <f t="shared" si="7"/>
        <v>0</v>
      </c>
      <c r="Q37" s="5">
        <f t="shared" si="8"/>
        <v>0</v>
      </c>
      <c r="R37">
        <f t="shared" si="9"/>
        <v>0</v>
      </c>
      <c r="S37">
        <f t="shared" si="10"/>
        <v>0</v>
      </c>
      <c r="T37">
        <f t="shared" si="11"/>
        <v>0</v>
      </c>
      <c r="V37" s="5">
        <f t="shared" si="12"/>
        <v>0</v>
      </c>
      <c r="Y37" s="7"/>
    </row>
    <row r="38" spans="2:25" x14ac:dyDescent="0.2">
      <c r="B38">
        <v>3</v>
      </c>
      <c r="C38" t="s">
        <v>27</v>
      </c>
      <c r="D38" t="s">
        <v>30</v>
      </c>
      <c r="E38" t="s">
        <v>54</v>
      </c>
      <c r="F38">
        <v>1</v>
      </c>
      <c r="G38">
        <f t="shared" si="0"/>
        <v>1</v>
      </c>
      <c r="H38" s="5">
        <f t="shared" si="1"/>
        <v>0</v>
      </c>
      <c r="I38">
        <f t="shared" si="2"/>
        <v>0</v>
      </c>
      <c r="J38">
        <f t="shared" si="3"/>
        <v>0</v>
      </c>
      <c r="L38" s="5">
        <f t="shared" si="4"/>
        <v>0</v>
      </c>
      <c r="M38">
        <f t="shared" si="5"/>
        <v>0</v>
      </c>
      <c r="N38">
        <f t="shared" si="6"/>
        <v>3</v>
      </c>
      <c r="O38">
        <f t="shared" si="7"/>
        <v>0</v>
      </c>
      <c r="Q38" s="5">
        <f t="shared" si="8"/>
        <v>0</v>
      </c>
      <c r="R38">
        <f t="shared" si="9"/>
        <v>0</v>
      </c>
      <c r="S38">
        <f t="shared" si="10"/>
        <v>0</v>
      </c>
      <c r="T38">
        <f t="shared" si="11"/>
        <v>0</v>
      </c>
      <c r="V38" s="5">
        <f t="shared" si="12"/>
        <v>0</v>
      </c>
      <c r="Y38" s="7"/>
    </row>
    <row r="39" spans="2:25" x14ac:dyDescent="0.2">
      <c r="B39">
        <v>2</v>
      </c>
      <c r="C39" t="s">
        <v>26</v>
      </c>
      <c r="D39" t="s">
        <v>30</v>
      </c>
      <c r="E39" t="s">
        <v>54</v>
      </c>
      <c r="F39">
        <v>1</v>
      </c>
      <c r="G39">
        <f t="shared" si="0"/>
        <v>1</v>
      </c>
      <c r="H39" s="5">
        <f t="shared" si="1"/>
        <v>0</v>
      </c>
      <c r="I39">
        <f t="shared" si="2"/>
        <v>0</v>
      </c>
      <c r="J39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2</v>
      </c>
      <c r="O39">
        <f t="shared" si="7"/>
        <v>0</v>
      </c>
      <c r="Q39" s="5">
        <f t="shared" si="8"/>
        <v>0</v>
      </c>
      <c r="R39">
        <f t="shared" si="9"/>
        <v>0</v>
      </c>
      <c r="S39">
        <f t="shared" si="10"/>
        <v>0</v>
      </c>
      <c r="T39">
        <f t="shared" si="11"/>
        <v>0</v>
      </c>
      <c r="V39" s="5">
        <f t="shared" si="12"/>
        <v>0</v>
      </c>
      <c r="Y39" s="7"/>
    </row>
    <row r="40" spans="2:25" x14ac:dyDescent="0.2">
      <c r="B40">
        <v>1</v>
      </c>
      <c r="C40" t="s">
        <v>28</v>
      </c>
      <c r="D40" t="s">
        <v>30</v>
      </c>
      <c r="E40" t="s">
        <v>68</v>
      </c>
      <c r="F40">
        <v>1</v>
      </c>
      <c r="G40">
        <f t="shared" si="0"/>
        <v>2</v>
      </c>
      <c r="H40" s="5">
        <f t="shared" si="1"/>
        <v>0</v>
      </c>
      <c r="I40">
        <f t="shared" si="2"/>
        <v>0</v>
      </c>
      <c r="J40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0</v>
      </c>
      <c r="O40">
        <f t="shared" si="7"/>
        <v>0.5</v>
      </c>
      <c r="Q40" s="5">
        <f t="shared" si="8"/>
        <v>0</v>
      </c>
      <c r="R40">
        <f t="shared" si="9"/>
        <v>0.5</v>
      </c>
      <c r="S40">
        <f t="shared" si="10"/>
        <v>0</v>
      </c>
      <c r="T40">
        <f t="shared" si="11"/>
        <v>0</v>
      </c>
      <c r="V40" s="5">
        <f t="shared" si="12"/>
        <v>0</v>
      </c>
      <c r="Y40" s="7"/>
    </row>
    <row r="41" spans="2:25" x14ac:dyDescent="0.2">
      <c r="B41">
        <v>6</v>
      </c>
      <c r="C41" t="s">
        <v>25</v>
      </c>
      <c r="D41" t="s">
        <v>30</v>
      </c>
      <c r="E41" t="s">
        <v>54</v>
      </c>
      <c r="F41">
        <v>1</v>
      </c>
      <c r="G41">
        <f t="shared" si="0"/>
        <v>1</v>
      </c>
      <c r="H41" s="5">
        <f t="shared" si="1"/>
        <v>0</v>
      </c>
      <c r="I41">
        <f t="shared" si="2"/>
        <v>0</v>
      </c>
      <c r="J41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6</v>
      </c>
      <c r="O41">
        <f t="shared" si="7"/>
        <v>0</v>
      </c>
      <c r="Q41" s="5">
        <f t="shared" si="8"/>
        <v>0</v>
      </c>
      <c r="R41">
        <f t="shared" si="9"/>
        <v>0</v>
      </c>
      <c r="S41">
        <f t="shared" si="10"/>
        <v>0</v>
      </c>
      <c r="T41">
        <f t="shared" si="11"/>
        <v>0</v>
      </c>
      <c r="V41" s="5">
        <f t="shared" si="12"/>
        <v>0</v>
      </c>
      <c r="Y41" s="7"/>
    </row>
    <row r="42" spans="2:25" x14ac:dyDescent="0.2">
      <c r="B42">
        <v>2</v>
      </c>
      <c r="C42" t="s">
        <v>26</v>
      </c>
      <c r="D42" t="s">
        <v>30</v>
      </c>
      <c r="E42" t="s">
        <v>54</v>
      </c>
      <c r="F42">
        <v>1</v>
      </c>
      <c r="G42">
        <f t="shared" si="0"/>
        <v>1</v>
      </c>
      <c r="H42" s="5">
        <f t="shared" si="1"/>
        <v>0</v>
      </c>
      <c r="I42">
        <f t="shared" si="2"/>
        <v>0</v>
      </c>
      <c r="J42">
        <f t="shared" si="3"/>
        <v>0</v>
      </c>
      <c r="L42" s="5">
        <f t="shared" si="4"/>
        <v>0</v>
      </c>
      <c r="M42">
        <f t="shared" si="5"/>
        <v>0</v>
      </c>
      <c r="N42">
        <f t="shared" si="6"/>
        <v>2</v>
      </c>
      <c r="O42">
        <f t="shared" si="7"/>
        <v>0</v>
      </c>
      <c r="Q42" s="5">
        <f t="shared" si="8"/>
        <v>0</v>
      </c>
      <c r="R42">
        <f t="shared" si="9"/>
        <v>0</v>
      </c>
      <c r="S42">
        <f t="shared" si="10"/>
        <v>0</v>
      </c>
      <c r="T42">
        <f t="shared" si="11"/>
        <v>0</v>
      </c>
      <c r="V42" s="5">
        <f t="shared" si="12"/>
        <v>0</v>
      </c>
      <c r="Y42" s="7"/>
    </row>
    <row r="43" spans="2:25" x14ac:dyDescent="0.2">
      <c r="B43">
        <v>2</v>
      </c>
      <c r="C43" t="s">
        <v>29</v>
      </c>
      <c r="D43" t="s">
        <v>30</v>
      </c>
      <c r="E43" t="s">
        <v>14</v>
      </c>
      <c r="F43">
        <v>1</v>
      </c>
      <c r="G43">
        <f t="shared" si="0"/>
        <v>1</v>
      </c>
      <c r="H43" s="5">
        <f t="shared" si="1"/>
        <v>2</v>
      </c>
      <c r="I43">
        <f t="shared" si="2"/>
        <v>0</v>
      </c>
      <c r="J43">
        <f t="shared" si="3"/>
        <v>0</v>
      </c>
      <c r="L43" s="5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  <c r="Q43" s="5">
        <f t="shared" si="8"/>
        <v>0</v>
      </c>
      <c r="R43">
        <f t="shared" si="9"/>
        <v>0</v>
      </c>
      <c r="S43">
        <f t="shared" si="10"/>
        <v>0</v>
      </c>
      <c r="T43">
        <f t="shared" si="11"/>
        <v>0</v>
      </c>
      <c r="V43" s="5">
        <f t="shared" si="12"/>
        <v>0</v>
      </c>
      <c r="Y43" s="7"/>
    </row>
    <row r="44" spans="2:25" x14ac:dyDescent="0.2">
      <c r="B44">
        <v>3</v>
      </c>
      <c r="C44" t="s">
        <v>16</v>
      </c>
      <c r="D44" t="s">
        <v>30</v>
      </c>
      <c r="E44" t="s">
        <v>14</v>
      </c>
      <c r="F44">
        <v>1</v>
      </c>
      <c r="G44">
        <f t="shared" si="0"/>
        <v>1</v>
      </c>
      <c r="H44" s="5">
        <f t="shared" si="1"/>
        <v>3</v>
      </c>
      <c r="I44">
        <f t="shared" si="2"/>
        <v>0</v>
      </c>
      <c r="J44">
        <f t="shared" si="3"/>
        <v>0</v>
      </c>
      <c r="L44" s="5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  <c r="Q44" s="5">
        <f t="shared" si="8"/>
        <v>0</v>
      </c>
      <c r="R44">
        <f t="shared" si="9"/>
        <v>0</v>
      </c>
      <c r="S44">
        <f t="shared" si="10"/>
        <v>0</v>
      </c>
      <c r="T44">
        <f t="shared" si="11"/>
        <v>0</v>
      </c>
      <c r="V44" s="5">
        <f t="shared" si="12"/>
        <v>0</v>
      </c>
      <c r="Y44" s="7"/>
    </row>
    <row r="45" spans="2:25" x14ac:dyDescent="0.2">
      <c r="B45">
        <v>2</v>
      </c>
      <c r="C45" t="s">
        <v>31</v>
      </c>
      <c r="D45" t="s">
        <v>30</v>
      </c>
      <c r="E45" t="s">
        <v>14</v>
      </c>
      <c r="F45">
        <v>1</v>
      </c>
      <c r="G45">
        <f t="shared" si="0"/>
        <v>1</v>
      </c>
      <c r="H45" s="5">
        <f t="shared" si="1"/>
        <v>2</v>
      </c>
      <c r="I45">
        <f t="shared" si="2"/>
        <v>0</v>
      </c>
      <c r="J45">
        <f t="shared" si="3"/>
        <v>0</v>
      </c>
      <c r="L45" s="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Q45" s="5">
        <f t="shared" si="8"/>
        <v>0</v>
      </c>
      <c r="R45">
        <f t="shared" si="9"/>
        <v>0</v>
      </c>
      <c r="S45">
        <f t="shared" si="10"/>
        <v>0</v>
      </c>
      <c r="T45">
        <f t="shared" si="11"/>
        <v>0</v>
      </c>
      <c r="V45" s="5">
        <f t="shared" si="12"/>
        <v>0</v>
      </c>
      <c r="Y45" s="7"/>
    </row>
    <row r="46" spans="2:25" x14ac:dyDescent="0.2">
      <c r="B46">
        <v>1</v>
      </c>
      <c r="C46" t="s">
        <v>17</v>
      </c>
      <c r="D46" t="s">
        <v>30</v>
      </c>
      <c r="E46" t="s">
        <v>66</v>
      </c>
      <c r="F46">
        <v>1</v>
      </c>
      <c r="G46">
        <f t="shared" si="0"/>
        <v>2</v>
      </c>
      <c r="H46" s="5">
        <f t="shared" si="1"/>
        <v>0</v>
      </c>
      <c r="I46">
        <f t="shared" si="2"/>
        <v>0.5</v>
      </c>
      <c r="J46">
        <f t="shared" si="3"/>
        <v>0</v>
      </c>
      <c r="L46" s="5">
        <f t="shared" si="4"/>
        <v>0.5</v>
      </c>
      <c r="M46">
        <f t="shared" si="5"/>
        <v>0</v>
      </c>
      <c r="N46">
        <f t="shared" si="6"/>
        <v>0</v>
      </c>
      <c r="O46">
        <f t="shared" si="7"/>
        <v>0</v>
      </c>
      <c r="Q46" s="5">
        <f t="shared" si="8"/>
        <v>0</v>
      </c>
      <c r="R46">
        <f t="shared" si="9"/>
        <v>0</v>
      </c>
      <c r="S46">
        <f t="shared" si="10"/>
        <v>0</v>
      </c>
      <c r="T46">
        <f t="shared" si="11"/>
        <v>0</v>
      </c>
      <c r="V46" s="5">
        <f t="shared" si="12"/>
        <v>0</v>
      </c>
      <c r="Y46" s="7"/>
    </row>
    <row r="47" spans="2:25" x14ac:dyDescent="0.2">
      <c r="B47">
        <v>6</v>
      </c>
      <c r="C47" t="s">
        <v>13</v>
      </c>
      <c r="D47" t="s">
        <v>30</v>
      </c>
      <c r="E47" t="s">
        <v>14</v>
      </c>
      <c r="F47">
        <v>1</v>
      </c>
      <c r="G47">
        <f t="shared" si="0"/>
        <v>1</v>
      </c>
      <c r="H47" s="5">
        <f t="shared" si="1"/>
        <v>6</v>
      </c>
      <c r="I47">
        <f t="shared" si="2"/>
        <v>0</v>
      </c>
      <c r="J47">
        <f t="shared" si="3"/>
        <v>0</v>
      </c>
      <c r="L47" s="5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Q47" s="5">
        <f t="shared" si="8"/>
        <v>0</v>
      </c>
      <c r="R47">
        <f t="shared" si="9"/>
        <v>0</v>
      </c>
      <c r="S47">
        <f t="shared" si="10"/>
        <v>0</v>
      </c>
      <c r="T47">
        <f t="shared" si="11"/>
        <v>0</v>
      </c>
      <c r="V47" s="5">
        <f t="shared" si="12"/>
        <v>0</v>
      </c>
      <c r="Y47" s="7"/>
    </row>
    <row r="48" spans="2:25" x14ac:dyDescent="0.2">
      <c r="B48">
        <v>1</v>
      </c>
      <c r="C48" t="s">
        <v>32</v>
      </c>
      <c r="D48" t="s">
        <v>30</v>
      </c>
      <c r="E48" t="s">
        <v>68</v>
      </c>
      <c r="F48">
        <v>1</v>
      </c>
      <c r="G48">
        <f t="shared" si="0"/>
        <v>2</v>
      </c>
      <c r="H48" s="5">
        <f t="shared" si="1"/>
        <v>0</v>
      </c>
      <c r="I48">
        <f t="shared" si="2"/>
        <v>0</v>
      </c>
      <c r="J48">
        <f t="shared" si="3"/>
        <v>0</v>
      </c>
      <c r="L48" s="5">
        <f t="shared" si="4"/>
        <v>0</v>
      </c>
      <c r="M48">
        <f t="shared" si="5"/>
        <v>0</v>
      </c>
      <c r="N48">
        <f t="shared" si="6"/>
        <v>0</v>
      </c>
      <c r="O48">
        <f t="shared" si="7"/>
        <v>0.5</v>
      </c>
      <c r="Q48" s="5">
        <f t="shared" si="8"/>
        <v>0</v>
      </c>
      <c r="R48">
        <f t="shared" si="9"/>
        <v>0.5</v>
      </c>
      <c r="S48">
        <f t="shared" si="10"/>
        <v>0</v>
      </c>
      <c r="T48">
        <f t="shared" si="11"/>
        <v>0</v>
      </c>
      <c r="V48" s="5">
        <f t="shared" si="12"/>
        <v>0</v>
      </c>
      <c r="Y48" s="7"/>
    </row>
    <row r="49" spans="2:25" x14ac:dyDescent="0.2">
      <c r="B49">
        <v>8</v>
      </c>
      <c r="C49" t="s">
        <v>17</v>
      </c>
      <c r="D49" t="s">
        <v>30</v>
      </c>
      <c r="E49" t="s">
        <v>66</v>
      </c>
      <c r="F49">
        <v>1</v>
      </c>
      <c r="G49">
        <f t="shared" si="0"/>
        <v>2</v>
      </c>
      <c r="H49" s="5">
        <f t="shared" si="1"/>
        <v>0</v>
      </c>
      <c r="I49">
        <f t="shared" si="2"/>
        <v>4</v>
      </c>
      <c r="J49">
        <f t="shared" si="3"/>
        <v>0</v>
      </c>
      <c r="L49" s="5">
        <f t="shared" si="4"/>
        <v>4</v>
      </c>
      <c r="M49">
        <f t="shared" si="5"/>
        <v>0</v>
      </c>
      <c r="N49">
        <f t="shared" si="6"/>
        <v>0</v>
      </c>
      <c r="O49">
        <f t="shared" si="7"/>
        <v>0</v>
      </c>
      <c r="Q49" s="5">
        <f t="shared" si="8"/>
        <v>0</v>
      </c>
      <c r="R49">
        <f t="shared" si="9"/>
        <v>0</v>
      </c>
      <c r="S49">
        <f t="shared" si="10"/>
        <v>0</v>
      </c>
      <c r="T49">
        <f t="shared" si="11"/>
        <v>0</v>
      </c>
      <c r="V49" s="5">
        <f t="shared" si="12"/>
        <v>0</v>
      </c>
      <c r="Y49" s="7"/>
    </row>
    <row r="50" spans="2:25" x14ac:dyDescent="0.2">
      <c r="B50">
        <v>1</v>
      </c>
      <c r="C50" t="s">
        <v>33</v>
      </c>
      <c r="D50" t="s">
        <v>30</v>
      </c>
      <c r="E50" t="s">
        <v>54</v>
      </c>
      <c r="F50">
        <v>1</v>
      </c>
      <c r="G50">
        <f t="shared" si="0"/>
        <v>1</v>
      </c>
      <c r="H50" s="5">
        <f t="shared" si="1"/>
        <v>0</v>
      </c>
      <c r="I50">
        <f t="shared" si="2"/>
        <v>0</v>
      </c>
      <c r="J50">
        <f t="shared" si="3"/>
        <v>0</v>
      </c>
      <c r="L50" s="5">
        <f t="shared" si="4"/>
        <v>0</v>
      </c>
      <c r="M50">
        <f t="shared" si="5"/>
        <v>0</v>
      </c>
      <c r="N50">
        <f t="shared" si="6"/>
        <v>1</v>
      </c>
      <c r="O50">
        <f t="shared" si="7"/>
        <v>0</v>
      </c>
      <c r="Q50" s="5">
        <f t="shared" si="8"/>
        <v>0</v>
      </c>
      <c r="R50">
        <f t="shared" si="9"/>
        <v>0</v>
      </c>
      <c r="S50">
        <f t="shared" si="10"/>
        <v>0</v>
      </c>
      <c r="T50">
        <f t="shared" si="11"/>
        <v>0</v>
      </c>
      <c r="V50" s="5">
        <f t="shared" si="12"/>
        <v>0</v>
      </c>
      <c r="Y50" s="7"/>
    </row>
    <row r="51" spans="2:25" x14ac:dyDescent="0.2">
      <c r="B51">
        <v>1</v>
      </c>
      <c r="C51" t="s">
        <v>34</v>
      </c>
      <c r="D51" t="s">
        <v>30</v>
      </c>
      <c r="E51" t="s">
        <v>14</v>
      </c>
      <c r="F51">
        <v>1</v>
      </c>
      <c r="G51">
        <f t="shared" si="0"/>
        <v>1</v>
      </c>
      <c r="H51" s="5">
        <f t="shared" si="1"/>
        <v>1</v>
      </c>
      <c r="I51">
        <f t="shared" si="2"/>
        <v>0</v>
      </c>
      <c r="J51">
        <f t="shared" si="3"/>
        <v>0</v>
      </c>
      <c r="L51" s="5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Q51" s="5">
        <f t="shared" si="8"/>
        <v>0</v>
      </c>
      <c r="R51">
        <f t="shared" si="9"/>
        <v>0</v>
      </c>
      <c r="S51">
        <f t="shared" si="10"/>
        <v>0</v>
      </c>
      <c r="T51">
        <f t="shared" si="11"/>
        <v>0</v>
      </c>
      <c r="V51" s="5">
        <f t="shared" si="12"/>
        <v>0</v>
      </c>
      <c r="Y51" s="7"/>
    </row>
    <row r="52" spans="2:25" x14ac:dyDescent="0.2">
      <c r="B52">
        <v>367</v>
      </c>
      <c r="C52" t="s">
        <v>35</v>
      </c>
      <c r="D52" t="s">
        <v>30</v>
      </c>
      <c r="E52" t="s">
        <v>66</v>
      </c>
      <c r="F52">
        <v>1</v>
      </c>
      <c r="G52">
        <f t="shared" si="0"/>
        <v>2</v>
      </c>
      <c r="H52" s="5">
        <f t="shared" si="1"/>
        <v>0</v>
      </c>
      <c r="I52">
        <f t="shared" si="2"/>
        <v>183.5</v>
      </c>
      <c r="J52">
        <f t="shared" si="3"/>
        <v>0</v>
      </c>
      <c r="L52" s="5">
        <f t="shared" si="4"/>
        <v>183.5</v>
      </c>
      <c r="M52">
        <f t="shared" si="5"/>
        <v>0</v>
      </c>
      <c r="N52">
        <f t="shared" si="6"/>
        <v>0</v>
      </c>
      <c r="O52">
        <f t="shared" si="7"/>
        <v>0</v>
      </c>
      <c r="Q52" s="5">
        <f t="shared" si="8"/>
        <v>0</v>
      </c>
      <c r="R52">
        <f t="shared" si="9"/>
        <v>0</v>
      </c>
      <c r="S52">
        <f t="shared" si="10"/>
        <v>0</v>
      </c>
      <c r="T52">
        <f t="shared" si="11"/>
        <v>0</v>
      </c>
      <c r="V52" s="5">
        <f t="shared" si="12"/>
        <v>0</v>
      </c>
      <c r="Y52" s="7"/>
    </row>
    <row r="53" spans="2:25" x14ac:dyDescent="0.2">
      <c r="B53">
        <v>1</v>
      </c>
      <c r="C53" t="s">
        <v>36</v>
      </c>
      <c r="D53" t="s">
        <v>30</v>
      </c>
      <c r="E53" t="s">
        <v>54</v>
      </c>
      <c r="F53">
        <v>1</v>
      </c>
      <c r="G53">
        <f t="shared" si="0"/>
        <v>1</v>
      </c>
      <c r="H53" s="5">
        <f t="shared" si="1"/>
        <v>0</v>
      </c>
      <c r="I53">
        <f t="shared" si="2"/>
        <v>0</v>
      </c>
      <c r="J53">
        <f t="shared" si="3"/>
        <v>0</v>
      </c>
      <c r="L53" s="5">
        <f t="shared" si="4"/>
        <v>0</v>
      </c>
      <c r="M53">
        <f t="shared" si="5"/>
        <v>0</v>
      </c>
      <c r="N53">
        <f t="shared" si="6"/>
        <v>1</v>
      </c>
      <c r="O53">
        <f t="shared" si="7"/>
        <v>0</v>
      </c>
      <c r="Q53" s="5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  <c r="V53" s="5">
        <f t="shared" si="12"/>
        <v>0</v>
      </c>
      <c r="Y53" s="7"/>
    </row>
    <row r="54" spans="2:25" x14ac:dyDescent="0.2">
      <c r="B54">
        <v>1</v>
      </c>
      <c r="C54" t="s">
        <v>38</v>
      </c>
      <c r="D54" t="s">
        <v>37</v>
      </c>
      <c r="E54" t="s">
        <v>54</v>
      </c>
      <c r="F54">
        <v>1</v>
      </c>
      <c r="G54">
        <f t="shared" si="0"/>
        <v>1</v>
      </c>
      <c r="H54" s="5">
        <f t="shared" si="1"/>
        <v>0</v>
      </c>
      <c r="I54">
        <f t="shared" si="2"/>
        <v>0</v>
      </c>
      <c r="J54">
        <f t="shared" si="3"/>
        <v>0</v>
      </c>
      <c r="L54" s="5">
        <f t="shared" si="4"/>
        <v>0</v>
      </c>
      <c r="M54">
        <f t="shared" si="5"/>
        <v>0</v>
      </c>
      <c r="N54">
        <f t="shared" si="6"/>
        <v>1</v>
      </c>
      <c r="O54">
        <f t="shared" si="7"/>
        <v>0</v>
      </c>
      <c r="Q54" s="5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  <c r="V54" s="5">
        <f t="shared" si="12"/>
        <v>0</v>
      </c>
      <c r="Y54" s="7"/>
    </row>
    <row r="55" spans="2:25" x14ac:dyDescent="0.2">
      <c r="B55">
        <v>1</v>
      </c>
      <c r="C55" t="s">
        <v>39</v>
      </c>
      <c r="D55" t="s">
        <v>30</v>
      </c>
      <c r="E55" t="s">
        <v>68</v>
      </c>
      <c r="F55">
        <v>1</v>
      </c>
      <c r="G55">
        <f t="shared" si="0"/>
        <v>2</v>
      </c>
      <c r="H55" s="5">
        <f t="shared" si="1"/>
        <v>0</v>
      </c>
      <c r="I55">
        <f t="shared" si="2"/>
        <v>0</v>
      </c>
      <c r="J55">
        <f t="shared" si="3"/>
        <v>0</v>
      </c>
      <c r="L55" s="5">
        <f t="shared" si="4"/>
        <v>0</v>
      </c>
      <c r="M55">
        <f t="shared" si="5"/>
        <v>0</v>
      </c>
      <c r="N55">
        <f t="shared" si="6"/>
        <v>0</v>
      </c>
      <c r="O55">
        <f t="shared" si="7"/>
        <v>0.5</v>
      </c>
      <c r="Q55" s="5">
        <f t="shared" si="8"/>
        <v>0</v>
      </c>
      <c r="R55">
        <f t="shared" si="9"/>
        <v>0.5</v>
      </c>
      <c r="S55">
        <f t="shared" si="10"/>
        <v>0</v>
      </c>
      <c r="T55">
        <f t="shared" si="11"/>
        <v>0</v>
      </c>
      <c r="V55" s="5">
        <f t="shared" si="12"/>
        <v>0</v>
      </c>
      <c r="Y55" s="7"/>
    </row>
    <row r="56" spans="2:25" x14ac:dyDescent="0.2">
      <c r="B56">
        <v>1</v>
      </c>
      <c r="C56" t="s">
        <v>25</v>
      </c>
      <c r="D56" t="s">
        <v>30</v>
      </c>
      <c r="E56" t="s">
        <v>54</v>
      </c>
      <c r="F56">
        <v>1</v>
      </c>
      <c r="G56">
        <f t="shared" si="0"/>
        <v>1</v>
      </c>
      <c r="H56" s="5">
        <f t="shared" si="1"/>
        <v>0</v>
      </c>
      <c r="I56">
        <f t="shared" si="2"/>
        <v>0</v>
      </c>
      <c r="J56">
        <f t="shared" si="3"/>
        <v>0</v>
      </c>
      <c r="L56" s="5">
        <f t="shared" si="4"/>
        <v>0</v>
      </c>
      <c r="M56">
        <f t="shared" si="5"/>
        <v>0</v>
      </c>
      <c r="N56">
        <f t="shared" si="6"/>
        <v>1</v>
      </c>
      <c r="O56">
        <f t="shared" si="7"/>
        <v>0</v>
      </c>
      <c r="Q56" s="5">
        <f t="shared" si="8"/>
        <v>0</v>
      </c>
      <c r="R56">
        <f t="shared" si="9"/>
        <v>0</v>
      </c>
      <c r="S56">
        <f t="shared" si="10"/>
        <v>0</v>
      </c>
      <c r="T56">
        <f t="shared" si="11"/>
        <v>0</v>
      </c>
      <c r="V56" s="5">
        <f t="shared" si="12"/>
        <v>0</v>
      </c>
      <c r="Y56" s="7"/>
    </row>
    <row r="57" spans="2:25" x14ac:dyDescent="0.2">
      <c r="B57">
        <v>2</v>
      </c>
      <c r="C57" t="s">
        <v>33</v>
      </c>
      <c r="D57" t="s">
        <v>30</v>
      </c>
      <c r="E57" t="s">
        <v>54</v>
      </c>
      <c r="F57">
        <v>1</v>
      </c>
      <c r="G57">
        <f t="shared" si="0"/>
        <v>1</v>
      </c>
      <c r="H57" s="5">
        <f t="shared" si="1"/>
        <v>0</v>
      </c>
      <c r="I57">
        <f t="shared" si="2"/>
        <v>0</v>
      </c>
      <c r="J57">
        <f t="shared" si="3"/>
        <v>0</v>
      </c>
      <c r="L57" s="5">
        <f t="shared" si="4"/>
        <v>0</v>
      </c>
      <c r="M57">
        <f t="shared" si="5"/>
        <v>0</v>
      </c>
      <c r="N57">
        <f t="shared" si="6"/>
        <v>2</v>
      </c>
      <c r="O57">
        <f t="shared" si="7"/>
        <v>0</v>
      </c>
      <c r="Q57" s="5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  <c r="V57" s="5">
        <f t="shared" si="12"/>
        <v>0</v>
      </c>
      <c r="Y57" s="7"/>
    </row>
    <row r="58" spans="2:25" x14ac:dyDescent="0.2">
      <c r="B58">
        <v>3</v>
      </c>
      <c r="C58" t="s">
        <v>26</v>
      </c>
      <c r="D58" t="s">
        <v>30</v>
      </c>
      <c r="E58" t="s">
        <v>54</v>
      </c>
      <c r="F58">
        <v>1</v>
      </c>
      <c r="G58">
        <f t="shared" si="0"/>
        <v>1</v>
      </c>
      <c r="H58" s="5">
        <f t="shared" si="1"/>
        <v>0</v>
      </c>
      <c r="I58">
        <f t="shared" si="2"/>
        <v>0</v>
      </c>
      <c r="J58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3</v>
      </c>
      <c r="O58">
        <f t="shared" si="7"/>
        <v>0</v>
      </c>
      <c r="Q58" s="5">
        <f t="shared" si="8"/>
        <v>0</v>
      </c>
      <c r="R58">
        <f t="shared" si="9"/>
        <v>0</v>
      </c>
      <c r="S58">
        <f t="shared" si="10"/>
        <v>0</v>
      </c>
      <c r="T58">
        <f t="shared" si="11"/>
        <v>0</v>
      </c>
      <c r="V58" s="5">
        <f t="shared" si="12"/>
        <v>0</v>
      </c>
      <c r="Y58" s="7"/>
    </row>
    <row r="59" spans="2:25" x14ac:dyDescent="0.2">
      <c r="B59">
        <v>1</v>
      </c>
      <c r="C59" t="s">
        <v>40</v>
      </c>
      <c r="D59" t="s">
        <v>30</v>
      </c>
      <c r="E59" t="s">
        <v>68</v>
      </c>
      <c r="F59">
        <v>1</v>
      </c>
      <c r="G59">
        <f t="shared" si="0"/>
        <v>2</v>
      </c>
      <c r="H59" s="5">
        <f t="shared" si="1"/>
        <v>0</v>
      </c>
      <c r="I59">
        <f t="shared" si="2"/>
        <v>0</v>
      </c>
      <c r="J59">
        <f t="shared" si="3"/>
        <v>0</v>
      </c>
      <c r="L59" s="5">
        <f t="shared" si="4"/>
        <v>0</v>
      </c>
      <c r="M59">
        <f t="shared" si="5"/>
        <v>0</v>
      </c>
      <c r="N59">
        <f t="shared" si="6"/>
        <v>0</v>
      </c>
      <c r="O59">
        <f t="shared" si="7"/>
        <v>0.5</v>
      </c>
      <c r="Q59" s="5">
        <f t="shared" si="8"/>
        <v>0</v>
      </c>
      <c r="R59">
        <f t="shared" si="9"/>
        <v>0.5</v>
      </c>
      <c r="S59">
        <f t="shared" si="10"/>
        <v>0</v>
      </c>
      <c r="T59">
        <f t="shared" si="11"/>
        <v>0</v>
      </c>
      <c r="V59" s="5">
        <f t="shared" si="12"/>
        <v>0</v>
      </c>
      <c r="Y59" s="7"/>
    </row>
    <row r="60" spans="2:25" x14ac:dyDescent="0.2">
      <c r="B60">
        <v>1</v>
      </c>
      <c r="C60" t="s">
        <v>38</v>
      </c>
      <c r="D60" t="s">
        <v>30</v>
      </c>
      <c r="E60" t="s">
        <v>54</v>
      </c>
      <c r="F60">
        <v>1</v>
      </c>
      <c r="G60">
        <f t="shared" si="0"/>
        <v>1</v>
      </c>
      <c r="H60" s="5">
        <f t="shared" si="1"/>
        <v>0</v>
      </c>
      <c r="I60">
        <f t="shared" si="2"/>
        <v>0</v>
      </c>
      <c r="J60">
        <f t="shared" si="3"/>
        <v>0</v>
      </c>
      <c r="L60" s="5">
        <f t="shared" si="4"/>
        <v>0</v>
      </c>
      <c r="M60">
        <f t="shared" si="5"/>
        <v>0</v>
      </c>
      <c r="N60">
        <f t="shared" si="6"/>
        <v>1</v>
      </c>
      <c r="O60">
        <f t="shared" si="7"/>
        <v>0</v>
      </c>
      <c r="Q60" s="5">
        <f t="shared" si="8"/>
        <v>0</v>
      </c>
      <c r="R60">
        <f t="shared" si="9"/>
        <v>0</v>
      </c>
      <c r="S60">
        <f t="shared" si="10"/>
        <v>0</v>
      </c>
      <c r="T60">
        <f t="shared" si="11"/>
        <v>0</v>
      </c>
      <c r="V60" s="5">
        <f t="shared" si="12"/>
        <v>0</v>
      </c>
      <c r="Y60" s="7"/>
    </row>
    <row r="61" spans="2:25" x14ac:dyDescent="0.2">
      <c r="B61">
        <v>40</v>
      </c>
      <c r="C61" t="s">
        <v>41</v>
      </c>
      <c r="D61" t="s">
        <v>30</v>
      </c>
      <c r="E61" t="s">
        <v>69</v>
      </c>
      <c r="F61">
        <v>1</v>
      </c>
      <c r="G61">
        <f t="shared" si="0"/>
        <v>1</v>
      </c>
      <c r="H61" s="5">
        <f t="shared" si="1"/>
        <v>0</v>
      </c>
      <c r="I61">
        <f t="shared" si="2"/>
        <v>0</v>
      </c>
      <c r="J61">
        <f t="shared" si="3"/>
        <v>0</v>
      </c>
      <c r="L61" s="5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  <c r="Q61" s="5">
        <f t="shared" si="8"/>
        <v>0</v>
      </c>
      <c r="R61">
        <f t="shared" si="9"/>
        <v>0</v>
      </c>
      <c r="S61">
        <f t="shared" si="10"/>
        <v>40</v>
      </c>
      <c r="T61">
        <f t="shared" si="11"/>
        <v>0</v>
      </c>
      <c r="V61" s="5">
        <f t="shared" si="12"/>
        <v>0</v>
      </c>
      <c r="Y61" s="7"/>
    </row>
    <row r="62" spans="2:25" x14ac:dyDescent="0.2">
      <c r="B62">
        <v>323</v>
      </c>
      <c r="C62" t="s">
        <v>17</v>
      </c>
      <c r="D62" t="s">
        <v>30</v>
      </c>
      <c r="E62" t="s">
        <v>66</v>
      </c>
      <c r="F62">
        <v>1</v>
      </c>
      <c r="G62">
        <f t="shared" si="0"/>
        <v>2</v>
      </c>
      <c r="H62" s="5">
        <f t="shared" si="1"/>
        <v>0</v>
      </c>
      <c r="I62">
        <f t="shared" si="2"/>
        <v>161.5</v>
      </c>
      <c r="J62">
        <f t="shared" si="3"/>
        <v>0</v>
      </c>
      <c r="L62" s="5">
        <f t="shared" si="4"/>
        <v>161.5</v>
      </c>
      <c r="M62">
        <f t="shared" si="5"/>
        <v>0</v>
      </c>
      <c r="N62">
        <f t="shared" si="6"/>
        <v>0</v>
      </c>
      <c r="O62">
        <f t="shared" si="7"/>
        <v>0</v>
      </c>
      <c r="Q62" s="5">
        <f t="shared" si="8"/>
        <v>0</v>
      </c>
      <c r="R62">
        <f t="shared" si="9"/>
        <v>0</v>
      </c>
      <c r="S62">
        <f t="shared" si="10"/>
        <v>0</v>
      </c>
      <c r="T62">
        <f t="shared" si="11"/>
        <v>0</v>
      </c>
      <c r="V62" s="5">
        <f t="shared" si="12"/>
        <v>0</v>
      </c>
      <c r="Y62" s="7"/>
    </row>
    <row r="63" spans="2:25" x14ac:dyDescent="0.2">
      <c r="B63">
        <v>10</v>
      </c>
      <c r="C63" t="s">
        <v>31</v>
      </c>
      <c r="D63" t="s">
        <v>30</v>
      </c>
      <c r="E63" t="s">
        <v>14</v>
      </c>
      <c r="F63">
        <v>1</v>
      </c>
      <c r="G63">
        <f t="shared" si="0"/>
        <v>1</v>
      </c>
      <c r="H63" s="5">
        <f t="shared" si="1"/>
        <v>10</v>
      </c>
      <c r="I63">
        <f t="shared" si="2"/>
        <v>0</v>
      </c>
      <c r="J63">
        <f t="shared" si="3"/>
        <v>0</v>
      </c>
      <c r="L63" s="5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Q63" s="5">
        <f t="shared" si="8"/>
        <v>0</v>
      </c>
      <c r="R63">
        <f t="shared" si="9"/>
        <v>0</v>
      </c>
      <c r="S63">
        <f t="shared" si="10"/>
        <v>0</v>
      </c>
      <c r="T63">
        <f t="shared" si="11"/>
        <v>0</v>
      </c>
      <c r="V63" s="5">
        <f t="shared" si="12"/>
        <v>0</v>
      </c>
      <c r="Y63" s="7"/>
    </row>
    <row r="64" spans="2:25" x14ac:dyDescent="0.2">
      <c r="B64">
        <v>3</v>
      </c>
      <c r="C64" t="s">
        <v>42</v>
      </c>
      <c r="D64" t="s">
        <v>30</v>
      </c>
      <c r="E64" t="s">
        <v>54</v>
      </c>
      <c r="F64">
        <v>1</v>
      </c>
      <c r="G64">
        <f t="shared" si="0"/>
        <v>1</v>
      </c>
      <c r="H64" s="5">
        <f t="shared" si="1"/>
        <v>0</v>
      </c>
      <c r="I64">
        <f t="shared" si="2"/>
        <v>0</v>
      </c>
      <c r="J64">
        <f t="shared" si="3"/>
        <v>0</v>
      </c>
      <c r="L64" s="5">
        <f t="shared" si="4"/>
        <v>0</v>
      </c>
      <c r="M64">
        <f t="shared" si="5"/>
        <v>0</v>
      </c>
      <c r="N64">
        <f t="shared" si="6"/>
        <v>3</v>
      </c>
      <c r="O64">
        <f t="shared" si="7"/>
        <v>0</v>
      </c>
      <c r="Q64" s="5">
        <f t="shared" si="8"/>
        <v>0</v>
      </c>
      <c r="R64">
        <f t="shared" si="9"/>
        <v>0</v>
      </c>
      <c r="S64">
        <f t="shared" si="10"/>
        <v>0</v>
      </c>
      <c r="T64">
        <f t="shared" si="11"/>
        <v>0</v>
      </c>
      <c r="V64" s="5">
        <f t="shared" si="12"/>
        <v>0</v>
      </c>
      <c r="Y64" s="7"/>
    </row>
    <row r="65" spans="1:25" x14ac:dyDescent="0.2">
      <c r="B65">
        <v>1</v>
      </c>
      <c r="C65" t="s">
        <v>43</v>
      </c>
      <c r="D65" t="s">
        <v>30</v>
      </c>
      <c r="E65" t="s">
        <v>68</v>
      </c>
      <c r="F65">
        <v>1</v>
      </c>
      <c r="G65">
        <f t="shared" ref="G65:G77" si="13">LEN(E65)</f>
        <v>2</v>
      </c>
      <c r="H65" s="5">
        <f t="shared" ref="H65:H77" si="14">IF(E65="A", (B65/G65)*F65, 0)</f>
        <v>0</v>
      </c>
      <c r="I65">
        <f t="shared" ref="I65:I77" si="15">IF(E65="AB", (B65/G65)*F65, 0)</f>
        <v>0</v>
      </c>
      <c r="J65">
        <f t="shared" ref="J65:J77" si="16">IF(E65="ABC", (B65/G65)*F65, 0)</f>
        <v>0</v>
      </c>
      <c r="L65" s="5">
        <f t="shared" ref="L65:L77" si="17">IF(E65="AB", (B65/G65)*F65, 0)</f>
        <v>0</v>
      </c>
      <c r="M65">
        <f t="shared" ref="M65:M77" si="18">IF(E65="ABC", (B65/G65)*F65, 0)</f>
        <v>0</v>
      </c>
      <c r="N65">
        <f t="shared" ref="N65:N77" si="19">IF(E65="B", (B65/G65)*F65, 0)</f>
        <v>0</v>
      </c>
      <c r="O65">
        <f t="shared" ref="O65:O77" si="20">IF(E65="BC", (B65/G65)*F65, 0)</f>
        <v>0.5</v>
      </c>
      <c r="Q65" s="5">
        <f t="shared" ref="Q65:Q77" si="21">IF(E65="ABC", (B65/G65)*F65, 0)</f>
        <v>0</v>
      </c>
      <c r="R65">
        <f t="shared" ref="R65:R77" si="22">IF(E65="BC", (B65/G65)*F65, 0)</f>
        <v>0.5</v>
      </c>
      <c r="S65">
        <f t="shared" ref="S65:S77" si="23">IF(E65="C", (B65/G65)*F65, 0)</f>
        <v>0</v>
      </c>
      <c r="T65">
        <f t="shared" ref="T65:T77" si="24">IF(E65="CD", (B65/G65)*F65, 0)</f>
        <v>0</v>
      </c>
      <c r="V65" s="5">
        <f t="shared" ref="V65:V77" si="25">IF(E65="CD", (B65/G65)*F65, 0)</f>
        <v>0</v>
      </c>
      <c r="Y65" s="7"/>
    </row>
    <row r="66" spans="1:25" x14ac:dyDescent="0.2">
      <c r="B66">
        <v>1</v>
      </c>
      <c r="C66" t="s">
        <v>44</v>
      </c>
      <c r="D66" t="s">
        <v>30</v>
      </c>
      <c r="E66" t="s">
        <v>69</v>
      </c>
      <c r="F66">
        <v>1</v>
      </c>
      <c r="G66">
        <f t="shared" si="13"/>
        <v>1</v>
      </c>
      <c r="H66" s="5">
        <f t="shared" si="14"/>
        <v>0</v>
      </c>
      <c r="I66">
        <f t="shared" si="15"/>
        <v>0</v>
      </c>
      <c r="J66">
        <f t="shared" si="16"/>
        <v>0</v>
      </c>
      <c r="L66" s="5">
        <f t="shared" si="17"/>
        <v>0</v>
      </c>
      <c r="M66">
        <f t="shared" si="18"/>
        <v>0</v>
      </c>
      <c r="N66">
        <f t="shared" si="19"/>
        <v>0</v>
      </c>
      <c r="O66">
        <f t="shared" si="20"/>
        <v>0</v>
      </c>
      <c r="Q66" s="5">
        <f t="shared" si="21"/>
        <v>0</v>
      </c>
      <c r="R66">
        <f t="shared" si="22"/>
        <v>0</v>
      </c>
      <c r="S66">
        <f t="shared" si="23"/>
        <v>1</v>
      </c>
      <c r="T66">
        <f t="shared" si="24"/>
        <v>0</v>
      </c>
      <c r="V66" s="5">
        <f t="shared" si="25"/>
        <v>0</v>
      </c>
      <c r="Y66" s="7"/>
    </row>
    <row r="67" spans="1:25" x14ac:dyDescent="0.2">
      <c r="B67">
        <v>47</v>
      </c>
      <c r="C67" t="s">
        <v>49</v>
      </c>
      <c r="D67" t="s">
        <v>10</v>
      </c>
      <c r="E67" t="s">
        <v>66</v>
      </c>
      <c r="F67">
        <v>1</v>
      </c>
      <c r="G67">
        <f t="shared" si="13"/>
        <v>2</v>
      </c>
      <c r="H67" s="5">
        <f t="shared" si="14"/>
        <v>0</v>
      </c>
      <c r="I67">
        <f t="shared" si="15"/>
        <v>23.5</v>
      </c>
      <c r="J67">
        <f t="shared" si="16"/>
        <v>0</v>
      </c>
      <c r="L67" s="5">
        <f t="shared" si="17"/>
        <v>23.5</v>
      </c>
      <c r="M67">
        <f t="shared" si="18"/>
        <v>0</v>
      </c>
      <c r="N67">
        <f t="shared" si="19"/>
        <v>0</v>
      </c>
      <c r="O67">
        <f t="shared" si="20"/>
        <v>0</v>
      </c>
      <c r="Q67" s="5">
        <f t="shared" si="21"/>
        <v>0</v>
      </c>
      <c r="R67">
        <f t="shared" si="22"/>
        <v>0</v>
      </c>
      <c r="S67">
        <f t="shared" si="23"/>
        <v>0</v>
      </c>
      <c r="T67">
        <f t="shared" si="24"/>
        <v>0</v>
      </c>
      <c r="V67" s="5">
        <f t="shared" si="25"/>
        <v>0</v>
      </c>
      <c r="Y67" s="7"/>
    </row>
    <row r="68" spans="1:25" x14ac:dyDescent="0.2">
      <c r="B68">
        <v>7</v>
      </c>
      <c r="C68" t="s">
        <v>50</v>
      </c>
      <c r="D68" t="s">
        <v>10</v>
      </c>
      <c r="E68" t="s">
        <v>14</v>
      </c>
      <c r="F68">
        <v>1</v>
      </c>
      <c r="G68">
        <f t="shared" si="13"/>
        <v>1</v>
      </c>
      <c r="H68" s="5">
        <f t="shared" si="14"/>
        <v>7</v>
      </c>
      <c r="I68">
        <f t="shared" si="15"/>
        <v>0</v>
      </c>
      <c r="J68">
        <f t="shared" si="16"/>
        <v>0</v>
      </c>
      <c r="L68" s="5">
        <f t="shared" si="17"/>
        <v>0</v>
      </c>
      <c r="M68">
        <f t="shared" si="18"/>
        <v>0</v>
      </c>
      <c r="N68">
        <f t="shared" si="19"/>
        <v>0</v>
      </c>
      <c r="O68">
        <f t="shared" si="20"/>
        <v>0</v>
      </c>
      <c r="Q68" s="5">
        <f t="shared" si="21"/>
        <v>0</v>
      </c>
      <c r="R68">
        <f t="shared" si="22"/>
        <v>0</v>
      </c>
      <c r="S68">
        <f t="shared" si="23"/>
        <v>0</v>
      </c>
      <c r="T68">
        <f t="shared" si="24"/>
        <v>0</v>
      </c>
      <c r="V68" s="5">
        <f t="shared" si="25"/>
        <v>0</v>
      </c>
      <c r="Y68" s="7"/>
    </row>
    <row r="69" spans="1:25" x14ac:dyDescent="0.2">
      <c r="B69">
        <v>1</v>
      </c>
      <c r="C69" t="s">
        <v>13</v>
      </c>
      <c r="D69" t="s">
        <v>10</v>
      </c>
      <c r="E69" t="s">
        <v>14</v>
      </c>
      <c r="F69">
        <v>1</v>
      </c>
      <c r="G69">
        <f t="shared" si="13"/>
        <v>1</v>
      </c>
      <c r="H69" s="5">
        <f t="shared" si="14"/>
        <v>1</v>
      </c>
      <c r="I69">
        <f t="shared" si="15"/>
        <v>0</v>
      </c>
      <c r="J69">
        <f t="shared" si="16"/>
        <v>0</v>
      </c>
      <c r="L69" s="5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Q69" s="5">
        <f t="shared" si="21"/>
        <v>0</v>
      </c>
      <c r="R69">
        <f t="shared" si="22"/>
        <v>0</v>
      </c>
      <c r="S69">
        <f t="shared" si="23"/>
        <v>0</v>
      </c>
      <c r="T69">
        <f t="shared" si="24"/>
        <v>0</v>
      </c>
      <c r="V69" s="5">
        <f t="shared" si="25"/>
        <v>0</v>
      </c>
      <c r="Y69" s="7"/>
    </row>
    <row r="70" spans="1:25" x14ac:dyDescent="0.2">
      <c r="B70">
        <v>1</v>
      </c>
      <c r="C70" t="s">
        <v>51</v>
      </c>
      <c r="D70" t="s">
        <v>10</v>
      </c>
      <c r="E70" t="s">
        <v>54</v>
      </c>
      <c r="F70">
        <v>1</v>
      </c>
      <c r="G70">
        <f t="shared" si="13"/>
        <v>1</v>
      </c>
      <c r="H70" s="5">
        <f t="shared" si="14"/>
        <v>0</v>
      </c>
      <c r="I70">
        <f t="shared" si="15"/>
        <v>0</v>
      </c>
      <c r="J70">
        <f t="shared" si="16"/>
        <v>0</v>
      </c>
      <c r="L70" s="5">
        <f t="shared" si="17"/>
        <v>0</v>
      </c>
      <c r="M70">
        <f t="shared" si="18"/>
        <v>0</v>
      </c>
      <c r="N70">
        <f t="shared" si="19"/>
        <v>1</v>
      </c>
      <c r="O70">
        <f t="shared" si="20"/>
        <v>0</v>
      </c>
      <c r="Q70" s="5">
        <f t="shared" si="21"/>
        <v>0</v>
      </c>
      <c r="R70">
        <f t="shared" si="22"/>
        <v>0</v>
      </c>
      <c r="S70">
        <f t="shared" si="23"/>
        <v>0</v>
      </c>
      <c r="T70">
        <f t="shared" si="24"/>
        <v>0</v>
      </c>
      <c r="V70" s="5">
        <f t="shared" si="25"/>
        <v>0</v>
      </c>
      <c r="Y70" s="7"/>
    </row>
    <row r="71" spans="1:25" x14ac:dyDescent="0.2">
      <c r="B71">
        <v>33</v>
      </c>
      <c r="C71" t="s">
        <v>52</v>
      </c>
      <c r="D71" t="s">
        <v>10</v>
      </c>
      <c r="E71" t="s">
        <v>67</v>
      </c>
      <c r="F71">
        <v>1</v>
      </c>
      <c r="G71">
        <f t="shared" si="13"/>
        <v>3</v>
      </c>
      <c r="H71" s="5">
        <f t="shared" si="14"/>
        <v>0</v>
      </c>
      <c r="I71">
        <f t="shared" si="15"/>
        <v>0</v>
      </c>
      <c r="J71">
        <f t="shared" si="16"/>
        <v>11</v>
      </c>
      <c r="L71" s="5">
        <f t="shared" si="17"/>
        <v>0</v>
      </c>
      <c r="M71">
        <f t="shared" si="18"/>
        <v>11</v>
      </c>
      <c r="N71">
        <f t="shared" si="19"/>
        <v>0</v>
      </c>
      <c r="O71">
        <f t="shared" si="20"/>
        <v>0</v>
      </c>
      <c r="Q71" s="5">
        <f t="shared" si="21"/>
        <v>11</v>
      </c>
      <c r="R71">
        <f t="shared" si="22"/>
        <v>0</v>
      </c>
      <c r="S71">
        <f t="shared" si="23"/>
        <v>0</v>
      </c>
      <c r="T71">
        <f t="shared" si="24"/>
        <v>0</v>
      </c>
      <c r="V71" s="5">
        <f t="shared" si="25"/>
        <v>0</v>
      </c>
      <c r="Y71" s="7"/>
    </row>
    <row r="72" spans="1:25" x14ac:dyDescent="0.2">
      <c r="B72">
        <v>3</v>
      </c>
      <c r="C72" t="s">
        <v>17</v>
      </c>
      <c r="D72" t="s">
        <v>10</v>
      </c>
      <c r="E72" t="s">
        <v>66</v>
      </c>
      <c r="F72">
        <v>1</v>
      </c>
      <c r="G72">
        <f t="shared" si="13"/>
        <v>2</v>
      </c>
      <c r="H72" s="5">
        <f t="shared" si="14"/>
        <v>0</v>
      </c>
      <c r="I72">
        <f t="shared" si="15"/>
        <v>1.5</v>
      </c>
      <c r="J72">
        <f t="shared" si="16"/>
        <v>0</v>
      </c>
      <c r="L72" s="5">
        <f t="shared" si="17"/>
        <v>1.5</v>
      </c>
      <c r="M72">
        <f t="shared" si="18"/>
        <v>0</v>
      </c>
      <c r="N72">
        <f t="shared" si="19"/>
        <v>0</v>
      </c>
      <c r="O72">
        <f t="shared" si="20"/>
        <v>0</v>
      </c>
      <c r="Q72" s="5">
        <f t="shared" si="21"/>
        <v>0</v>
      </c>
      <c r="R72">
        <f t="shared" si="22"/>
        <v>0</v>
      </c>
      <c r="S72">
        <f t="shared" si="23"/>
        <v>0</v>
      </c>
      <c r="T72">
        <f t="shared" si="24"/>
        <v>0</v>
      </c>
      <c r="V72" s="5">
        <f t="shared" si="25"/>
        <v>0</v>
      </c>
      <c r="Y72" s="7"/>
    </row>
    <row r="73" spans="1:25" x14ac:dyDescent="0.2">
      <c r="B73">
        <v>1</v>
      </c>
      <c r="C73" t="s">
        <v>6</v>
      </c>
      <c r="D73" t="s">
        <v>10</v>
      </c>
      <c r="E73" t="s">
        <v>66</v>
      </c>
      <c r="F73">
        <v>1</v>
      </c>
      <c r="G73">
        <f t="shared" si="13"/>
        <v>2</v>
      </c>
      <c r="H73" s="5">
        <f t="shared" si="14"/>
        <v>0</v>
      </c>
      <c r="I73">
        <f t="shared" si="15"/>
        <v>0.5</v>
      </c>
      <c r="J73">
        <f t="shared" si="16"/>
        <v>0</v>
      </c>
      <c r="L73" s="5">
        <f t="shared" si="17"/>
        <v>0.5</v>
      </c>
      <c r="M73">
        <f t="shared" si="18"/>
        <v>0</v>
      </c>
      <c r="N73">
        <f t="shared" si="19"/>
        <v>0</v>
      </c>
      <c r="O73">
        <f t="shared" si="20"/>
        <v>0</v>
      </c>
      <c r="Q73" s="5">
        <f t="shared" si="21"/>
        <v>0</v>
      </c>
      <c r="R73">
        <f t="shared" si="22"/>
        <v>0</v>
      </c>
      <c r="S73">
        <f t="shared" si="23"/>
        <v>0</v>
      </c>
      <c r="T73">
        <f t="shared" si="24"/>
        <v>0</v>
      </c>
      <c r="V73" s="5">
        <f t="shared" si="25"/>
        <v>0</v>
      </c>
      <c r="Y73" s="7"/>
    </row>
    <row r="74" spans="1:25" x14ac:dyDescent="0.2">
      <c r="B74">
        <v>3</v>
      </c>
      <c r="C74" t="s">
        <v>53</v>
      </c>
      <c r="D74" t="s">
        <v>10</v>
      </c>
      <c r="E74" t="s">
        <v>54</v>
      </c>
      <c r="F74">
        <v>1</v>
      </c>
      <c r="G74">
        <f t="shared" si="13"/>
        <v>1</v>
      </c>
      <c r="H74" s="5">
        <f t="shared" si="14"/>
        <v>0</v>
      </c>
      <c r="I74">
        <f t="shared" si="15"/>
        <v>0</v>
      </c>
      <c r="J74">
        <f t="shared" si="16"/>
        <v>0</v>
      </c>
      <c r="L74" s="5">
        <f t="shared" si="17"/>
        <v>0</v>
      </c>
      <c r="M74">
        <f t="shared" si="18"/>
        <v>0</v>
      </c>
      <c r="N74">
        <f t="shared" si="19"/>
        <v>3</v>
      </c>
      <c r="O74">
        <f t="shared" si="20"/>
        <v>0</v>
      </c>
      <c r="Q74" s="5">
        <f t="shared" si="21"/>
        <v>0</v>
      </c>
      <c r="R74">
        <f t="shared" si="22"/>
        <v>0</v>
      </c>
      <c r="S74">
        <f t="shared" si="23"/>
        <v>0</v>
      </c>
      <c r="T74">
        <f t="shared" si="24"/>
        <v>0</v>
      </c>
      <c r="V74" s="5">
        <f t="shared" si="25"/>
        <v>0</v>
      </c>
      <c r="Y74" s="7"/>
    </row>
    <row r="75" spans="1:25" x14ac:dyDescent="0.2">
      <c r="B75">
        <v>1</v>
      </c>
      <c r="C75" t="s">
        <v>42</v>
      </c>
      <c r="D75" t="s">
        <v>10</v>
      </c>
      <c r="E75" t="s">
        <v>54</v>
      </c>
      <c r="F75">
        <v>1</v>
      </c>
      <c r="G75">
        <f t="shared" si="13"/>
        <v>1</v>
      </c>
      <c r="H75" s="5">
        <f t="shared" si="14"/>
        <v>0</v>
      </c>
      <c r="I75">
        <f t="shared" si="15"/>
        <v>0</v>
      </c>
      <c r="J75">
        <f t="shared" si="16"/>
        <v>0</v>
      </c>
      <c r="L75" s="5">
        <f t="shared" si="17"/>
        <v>0</v>
      </c>
      <c r="M75">
        <f t="shared" si="18"/>
        <v>0</v>
      </c>
      <c r="N75">
        <f t="shared" si="19"/>
        <v>1</v>
      </c>
      <c r="O75">
        <f t="shared" si="20"/>
        <v>0</v>
      </c>
      <c r="Q75" s="5">
        <f t="shared" si="21"/>
        <v>0</v>
      </c>
      <c r="R75">
        <f t="shared" si="22"/>
        <v>0</v>
      </c>
      <c r="S75">
        <f t="shared" si="23"/>
        <v>0</v>
      </c>
      <c r="T75">
        <f t="shared" si="24"/>
        <v>0</v>
      </c>
      <c r="V75" s="5">
        <f t="shared" si="25"/>
        <v>0</v>
      </c>
      <c r="Y75" s="7"/>
    </row>
    <row r="76" spans="1:25" x14ac:dyDescent="0.2">
      <c r="B76">
        <v>1</v>
      </c>
      <c r="C76" t="s">
        <v>13</v>
      </c>
      <c r="D76" t="s">
        <v>10</v>
      </c>
      <c r="E76" t="s">
        <v>66</v>
      </c>
      <c r="F76">
        <v>1</v>
      </c>
      <c r="G76">
        <f t="shared" si="13"/>
        <v>2</v>
      </c>
      <c r="H76" s="5">
        <f t="shared" si="14"/>
        <v>0</v>
      </c>
      <c r="I76">
        <f t="shared" si="15"/>
        <v>0.5</v>
      </c>
      <c r="J76">
        <f t="shared" si="16"/>
        <v>0</v>
      </c>
      <c r="L76" s="5">
        <f t="shared" si="17"/>
        <v>0.5</v>
      </c>
      <c r="M76">
        <f t="shared" si="18"/>
        <v>0</v>
      </c>
      <c r="N76">
        <f t="shared" si="19"/>
        <v>0</v>
      </c>
      <c r="O76">
        <f t="shared" si="20"/>
        <v>0</v>
      </c>
      <c r="Q76" s="5">
        <f t="shared" si="21"/>
        <v>0</v>
      </c>
      <c r="R76">
        <f t="shared" si="22"/>
        <v>0</v>
      </c>
      <c r="S76">
        <f t="shared" si="23"/>
        <v>0</v>
      </c>
      <c r="T76">
        <f t="shared" si="24"/>
        <v>0</v>
      </c>
      <c r="V76" s="5">
        <f t="shared" si="25"/>
        <v>0</v>
      </c>
      <c r="Y76" s="7"/>
    </row>
    <row r="77" spans="1:25" x14ac:dyDescent="0.2">
      <c r="B77">
        <v>1</v>
      </c>
      <c r="C77" t="s">
        <v>16</v>
      </c>
      <c r="D77" t="s">
        <v>10</v>
      </c>
      <c r="E77" t="s">
        <v>14</v>
      </c>
      <c r="F77">
        <v>1</v>
      </c>
      <c r="G77">
        <f t="shared" si="13"/>
        <v>1</v>
      </c>
      <c r="H77" s="5">
        <f t="shared" si="14"/>
        <v>1</v>
      </c>
      <c r="I77">
        <f t="shared" si="15"/>
        <v>0</v>
      </c>
      <c r="J77">
        <f t="shared" si="16"/>
        <v>0</v>
      </c>
      <c r="L77" s="5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Q77" s="5">
        <f t="shared" si="21"/>
        <v>0</v>
      </c>
      <c r="R77">
        <f t="shared" si="22"/>
        <v>0</v>
      </c>
      <c r="S77">
        <f t="shared" si="23"/>
        <v>0</v>
      </c>
      <c r="T77">
        <f t="shared" si="24"/>
        <v>0</v>
      </c>
      <c r="V77" s="5">
        <f t="shared" si="25"/>
        <v>0</v>
      </c>
      <c r="Y77" s="7"/>
    </row>
    <row r="78" spans="1:25" x14ac:dyDescent="0.2">
      <c r="C78" s="1"/>
      <c r="K78">
        <f>SUM(H2:J77)</f>
        <v>923.33333333333337</v>
      </c>
      <c r="P78">
        <f>SUM(L1:O77)</f>
        <v>791.83333333333337</v>
      </c>
      <c r="U78">
        <f>SUM(Q1:T77)</f>
        <v>55.333333333333336</v>
      </c>
      <c r="W78">
        <f>SUM(V1:V77)</f>
        <v>0</v>
      </c>
      <c r="Y78">
        <f>SUM(K78:W78)</f>
        <v>1770.5</v>
      </c>
    </row>
    <row r="79" spans="1:25" s="2" customFormat="1" x14ac:dyDescent="0.2">
      <c r="A79" s="2" t="s">
        <v>78</v>
      </c>
    </row>
    <row r="80" spans="1:25" x14ac:dyDescent="0.2">
      <c r="A80" s="4"/>
      <c r="B80" s="4">
        <v>2</v>
      </c>
      <c r="C80" s="4" t="s">
        <v>28</v>
      </c>
      <c r="D80" s="4" t="s">
        <v>45</v>
      </c>
      <c r="E80" s="4" t="s">
        <v>68</v>
      </c>
      <c r="F80" s="4">
        <v>1</v>
      </c>
      <c r="G80" s="4">
        <v>2</v>
      </c>
      <c r="H80" s="12">
        <v>0</v>
      </c>
      <c r="I80" s="4">
        <v>0</v>
      </c>
      <c r="J80" s="4">
        <v>0</v>
      </c>
      <c r="K80" s="4"/>
      <c r="L80" s="12">
        <v>0</v>
      </c>
      <c r="M80" s="4">
        <v>0</v>
      </c>
      <c r="N80" s="4">
        <v>0</v>
      </c>
      <c r="O80" s="4">
        <v>1</v>
      </c>
      <c r="P80" s="4"/>
      <c r="Q80" s="12">
        <v>0</v>
      </c>
      <c r="R80" s="4">
        <v>1</v>
      </c>
      <c r="S80" s="4">
        <v>0</v>
      </c>
      <c r="T80" s="4">
        <v>0</v>
      </c>
      <c r="U80" s="4"/>
      <c r="V80" s="12">
        <v>0</v>
      </c>
      <c r="W80" s="4"/>
      <c r="X80" s="4"/>
      <c r="Y80" s="13"/>
    </row>
    <row r="81" spans="1:25" x14ac:dyDescent="0.2">
      <c r="K81">
        <v>0</v>
      </c>
      <c r="P81">
        <v>1</v>
      </c>
      <c r="U81">
        <v>1</v>
      </c>
      <c r="W81">
        <v>0</v>
      </c>
      <c r="Y81">
        <v>2</v>
      </c>
    </row>
    <row r="83" spans="1:25" s="2" customFormat="1" x14ac:dyDescent="0.2">
      <c r="A83" s="2" t="s">
        <v>79</v>
      </c>
    </row>
    <row r="84" spans="1:25" x14ac:dyDescent="0.2">
      <c r="A84" s="4"/>
      <c r="B84" s="4">
        <v>1</v>
      </c>
      <c r="C84" s="4" t="s">
        <v>26</v>
      </c>
      <c r="D84" s="4" t="s">
        <v>46</v>
      </c>
      <c r="E84" s="4" t="s">
        <v>54</v>
      </c>
      <c r="F84" s="4">
        <v>1</v>
      </c>
      <c r="G84" s="4">
        <v>1</v>
      </c>
      <c r="H84" s="12">
        <v>0</v>
      </c>
      <c r="I84" s="4">
        <v>0</v>
      </c>
      <c r="J84" s="4">
        <v>0</v>
      </c>
      <c r="K84" s="4"/>
      <c r="L84" s="12">
        <v>0</v>
      </c>
      <c r="M84" s="4">
        <v>0</v>
      </c>
      <c r="N84" s="4">
        <v>1</v>
      </c>
      <c r="O84" s="4">
        <v>0</v>
      </c>
      <c r="P84" s="4"/>
      <c r="Q84" s="12">
        <v>0</v>
      </c>
      <c r="R84" s="4">
        <v>0</v>
      </c>
      <c r="S84" s="4">
        <v>0</v>
      </c>
      <c r="T84" s="4">
        <v>0</v>
      </c>
      <c r="U84" s="4"/>
      <c r="V84" s="12">
        <v>0</v>
      </c>
      <c r="W84" s="4"/>
      <c r="X84" s="4"/>
      <c r="Y84" s="13"/>
    </row>
    <row r="85" spans="1:25" x14ac:dyDescent="0.2">
      <c r="A85" s="4"/>
      <c r="B85" s="4">
        <v>1</v>
      </c>
      <c r="C85" s="4" t="s">
        <v>42</v>
      </c>
      <c r="D85" s="4" t="s">
        <v>47</v>
      </c>
      <c r="E85" s="4" t="s">
        <v>54</v>
      </c>
      <c r="F85" s="4">
        <v>1</v>
      </c>
      <c r="G85" s="4">
        <v>1</v>
      </c>
      <c r="H85" s="12">
        <v>0</v>
      </c>
      <c r="I85" s="4">
        <v>0</v>
      </c>
      <c r="J85" s="4">
        <v>0</v>
      </c>
      <c r="K85" s="4"/>
      <c r="L85" s="12">
        <v>0</v>
      </c>
      <c r="M85" s="4">
        <v>0</v>
      </c>
      <c r="N85" s="4">
        <v>1</v>
      </c>
      <c r="O85" s="4">
        <v>0</v>
      </c>
      <c r="P85" s="4"/>
      <c r="Q85" s="12">
        <v>0</v>
      </c>
      <c r="R85" s="4">
        <v>0</v>
      </c>
      <c r="S85" s="4">
        <v>0</v>
      </c>
      <c r="T85" s="4">
        <v>0</v>
      </c>
      <c r="U85" s="4"/>
      <c r="V85" s="12">
        <v>0</v>
      </c>
      <c r="W85" s="4"/>
      <c r="X85" s="4"/>
      <c r="Y85" s="13"/>
    </row>
    <row r="86" spans="1:25" x14ac:dyDescent="0.2">
      <c r="K86">
        <v>0</v>
      </c>
      <c r="P86">
        <v>2</v>
      </c>
      <c r="U86">
        <v>0</v>
      </c>
      <c r="W86">
        <v>0</v>
      </c>
      <c r="Y86">
        <v>2</v>
      </c>
    </row>
    <row r="88" spans="1:25" s="2" customFormat="1" x14ac:dyDescent="0.2">
      <c r="A88" s="2" t="s">
        <v>75</v>
      </c>
    </row>
    <row r="89" spans="1:25" x14ac:dyDescent="0.2">
      <c r="A89" s="4"/>
      <c r="B89" s="4">
        <v>2</v>
      </c>
      <c r="C89" s="4" t="s">
        <v>56</v>
      </c>
      <c r="D89" s="4" t="s">
        <v>72</v>
      </c>
      <c r="E89" s="4" t="s">
        <v>66</v>
      </c>
      <c r="F89" s="4">
        <v>1</v>
      </c>
      <c r="G89" s="4">
        <v>2</v>
      </c>
      <c r="H89" s="12">
        <v>0</v>
      </c>
      <c r="I89" s="4">
        <v>1</v>
      </c>
      <c r="J89" s="4">
        <v>0</v>
      </c>
      <c r="K89" s="4"/>
      <c r="L89" s="12">
        <v>1</v>
      </c>
      <c r="M89" s="4">
        <v>0</v>
      </c>
      <c r="N89" s="4">
        <v>0</v>
      </c>
      <c r="O89" s="4">
        <v>0</v>
      </c>
      <c r="P89" s="4"/>
      <c r="Q89" s="12">
        <v>0</v>
      </c>
      <c r="R89" s="4">
        <v>0</v>
      </c>
      <c r="S89" s="4">
        <v>0</v>
      </c>
      <c r="T89" s="4">
        <v>0</v>
      </c>
      <c r="U89" s="4"/>
      <c r="V89" s="12">
        <v>0</v>
      </c>
      <c r="W89" s="4"/>
      <c r="X89" s="4"/>
      <c r="Y89" s="13"/>
    </row>
    <row r="90" spans="1:25" x14ac:dyDescent="0.2">
      <c r="A90" s="4"/>
      <c r="B90" s="4">
        <v>1</v>
      </c>
      <c r="C90" s="4" t="s">
        <v>57</v>
      </c>
      <c r="D90" s="4" t="s">
        <v>72</v>
      </c>
      <c r="E90" s="4" t="s">
        <v>70</v>
      </c>
      <c r="F90" s="4">
        <v>1</v>
      </c>
      <c r="G90" s="4">
        <v>2</v>
      </c>
      <c r="H90" s="12">
        <v>0</v>
      </c>
      <c r="I90" s="4">
        <v>0</v>
      </c>
      <c r="J90" s="4">
        <v>0</v>
      </c>
      <c r="K90" s="4"/>
      <c r="L90" s="12">
        <v>0</v>
      </c>
      <c r="M90" s="4">
        <v>0</v>
      </c>
      <c r="N90" s="4">
        <v>0</v>
      </c>
      <c r="O90" s="4">
        <v>0</v>
      </c>
      <c r="P90" s="4"/>
      <c r="Q90" s="12">
        <v>0</v>
      </c>
      <c r="R90" s="4">
        <v>0</v>
      </c>
      <c r="S90" s="4">
        <v>0</v>
      </c>
      <c r="T90" s="4">
        <v>0.5</v>
      </c>
      <c r="U90" s="4"/>
      <c r="V90" s="12">
        <v>0.5</v>
      </c>
      <c r="W90" s="4"/>
      <c r="X90" s="4"/>
      <c r="Y90" s="13"/>
    </row>
    <row r="91" spans="1:25" x14ac:dyDescent="0.2">
      <c r="A91" s="4"/>
      <c r="B91" s="4">
        <v>3</v>
      </c>
      <c r="C91" s="14" t="s">
        <v>60</v>
      </c>
      <c r="D91" s="4" t="s">
        <v>72</v>
      </c>
      <c r="E91" s="4" t="s">
        <v>68</v>
      </c>
      <c r="F91" s="4">
        <v>1</v>
      </c>
      <c r="G91" s="4">
        <v>2</v>
      </c>
      <c r="H91" s="12">
        <v>0</v>
      </c>
      <c r="I91" s="4">
        <v>0</v>
      </c>
      <c r="J91" s="4">
        <v>0</v>
      </c>
      <c r="K91" s="4"/>
      <c r="L91" s="12">
        <v>0</v>
      </c>
      <c r="M91" s="4">
        <v>0</v>
      </c>
      <c r="N91" s="4">
        <v>0</v>
      </c>
      <c r="O91" s="4">
        <v>1.5</v>
      </c>
      <c r="P91" s="4"/>
      <c r="Q91" s="12">
        <v>0</v>
      </c>
      <c r="R91" s="4">
        <v>1.5</v>
      </c>
      <c r="S91" s="4">
        <v>0</v>
      </c>
      <c r="T91" s="4">
        <v>0</v>
      </c>
      <c r="U91" s="4"/>
      <c r="V91" s="12">
        <v>0</v>
      </c>
      <c r="W91" s="4"/>
      <c r="X91" s="4"/>
      <c r="Y91" s="13"/>
    </row>
    <row r="92" spans="1:25" x14ac:dyDescent="0.2">
      <c r="K92">
        <v>1</v>
      </c>
      <c r="P92">
        <v>2.5</v>
      </c>
      <c r="U92">
        <v>2</v>
      </c>
      <c r="W92">
        <v>0.5</v>
      </c>
      <c r="Y92">
        <v>6</v>
      </c>
    </row>
    <row r="94" spans="1:25" s="2" customFormat="1" x14ac:dyDescent="0.2">
      <c r="A94" s="2" t="s">
        <v>76</v>
      </c>
    </row>
    <row r="95" spans="1:25" x14ac:dyDescent="0.2">
      <c r="A95" s="4"/>
      <c r="B95" s="4">
        <v>1</v>
      </c>
      <c r="C95" s="4" t="s">
        <v>62</v>
      </c>
      <c r="D95" s="4" t="s">
        <v>63</v>
      </c>
      <c r="E95" s="4" t="s">
        <v>66</v>
      </c>
      <c r="F95" s="4">
        <v>0.5</v>
      </c>
      <c r="G95" s="4">
        <v>2</v>
      </c>
      <c r="H95" s="12">
        <v>0</v>
      </c>
      <c r="I95" s="4">
        <v>0.25</v>
      </c>
      <c r="J95" s="4">
        <v>0</v>
      </c>
      <c r="K95" s="4"/>
      <c r="L95" s="12">
        <v>0.25</v>
      </c>
      <c r="M95" s="4">
        <v>0</v>
      </c>
      <c r="N95" s="4">
        <v>0</v>
      </c>
      <c r="O95" s="4">
        <v>0</v>
      </c>
      <c r="P95" s="4"/>
      <c r="Q95" s="12">
        <v>0</v>
      </c>
      <c r="R95" s="4">
        <v>0</v>
      </c>
      <c r="S95" s="4">
        <v>0</v>
      </c>
      <c r="T95" s="4">
        <v>0</v>
      </c>
      <c r="U95" s="4"/>
      <c r="V95" s="12">
        <v>0</v>
      </c>
      <c r="W95" s="4"/>
      <c r="X95" s="4"/>
      <c r="Y95" s="13"/>
    </row>
    <row r="96" spans="1:25" x14ac:dyDescent="0.2">
      <c r="K96">
        <v>0.25</v>
      </c>
      <c r="P96">
        <v>0.25</v>
      </c>
      <c r="U96">
        <v>0</v>
      </c>
      <c r="W96">
        <v>0</v>
      </c>
      <c r="Y96">
        <v>0.5</v>
      </c>
    </row>
    <row r="99" spans="11:25" x14ac:dyDescent="0.2">
      <c r="K99">
        <f>SUM(K1:K96)</f>
        <v>924.58333333333337</v>
      </c>
      <c r="P99">
        <f>SUM(P1:P96)</f>
        <v>797.58333333333337</v>
      </c>
      <c r="U99">
        <f>SUM(U1:U96)</f>
        <v>58.333333333333336</v>
      </c>
      <c r="W99">
        <f>SUM(W1:W96)</f>
        <v>0.5</v>
      </c>
      <c r="Y99">
        <f>SUM(Y64:Y96)</f>
        <v>1781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76AA-3090-2845-B62F-E0A2FA5F823A}">
  <dimension ref="A1:O8"/>
  <sheetViews>
    <sheetView workbookViewId="0">
      <selection activeCell="A2" sqref="A2:A6"/>
    </sheetView>
  </sheetViews>
  <sheetFormatPr baseColWidth="10" defaultRowHeight="16" x14ac:dyDescent="0.2"/>
  <sheetData>
    <row r="1" spans="1:15" x14ac:dyDescent="0.2">
      <c r="B1" t="s">
        <v>14</v>
      </c>
      <c r="C1" t="s">
        <v>54</v>
      </c>
      <c r="D1" t="s">
        <v>69</v>
      </c>
      <c r="E1" t="s">
        <v>77</v>
      </c>
    </row>
    <row r="2" spans="1:15" x14ac:dyDescent="0.2">
      <c r="A2" s="15" t="s">
        <v>74</v>
      </c>
      <c r="B2">
        <v>923.33333333333337</v>
      </c>
      <c r="C2">
        <v>791.83333333333337</v>
      </c>
      <c r="D2">
        <v>55.333333333333336</v>
      </c>
      <c r="E2">
        <v>0</v>
      </c>
      <c r="G2">
        <f>B2/(924.5833/100)</f>
        <v>99.864807566103934</v>
      </c>
      <c r="H2">
        <f>C2/(797.5833/100)</f>
        <v>99.279076346424674</v>
      </c>
      <c r="I2">
        <f>D2/(58.3333/100)</f>
        <v>94.857197061255462</v>
      </c>
      <c r="J2">
        <f>E2/(0.5/100)</f>
        <v>0</v>
      </c>
      <c r="L2">
        <f>ROUND(G2,2)</f>
        <v>99.86</v>
      </c>
      <c r="M2">
        <f t="shared" ref="M2:O2" si="0">ROUND(H2,2)</f>
        <v>99.28</v>
      </c>
      <c r="N2">
        <f t="shared" si="0"/>
        <v>94.86</v>
      </c>
      <c r="O2">
        <f t="shared" si="0"/>
        <v>0</v>
      </c>
    </row>
    <row r="3" spans="1:15" x14ac:dyDescent="0.2">
      <c r="A3" s="15" t="s">
        <v>78</v>
      </c>
      <c r="B3">
        <v>0</v>
      </c>
      <c r="C3">
        <v>1</v>
      </c>
      <c r="D3">
        <v>1</v>
      </c>
      <c r="E3">
        <v>0</v>
      </c>
      <c r="G3">
        <f t="shared" ref="G3:G6" si="1">B3/(924.5833/100)</f>
        <v>0</v>
      </c>
      <c r="H3">
        <f t="shared" ref="H3:H6" si="2">C3/(797.5833/100)</f>
        <v>0.12537875354210651</v>
      </c>
      <c r="I3">
        <f t="shared" ref="I3:I6" si="3">D3/(58.3333/100)</f>
        <v>1.7142866938781107</v>
      </c>
      <c r="J3">
        <f t="shared" ref="J3:J6" si="4">E3/(0.5/100)</f>
        <v>0</v>
      </c>
      <c r="L3">
        <f t="shared" ref="L3:L6" si="5">ROUND(G3,2)</f>
        <v>0</v>
      </c>
      <c r="M3">
        <f t="shared" ref="M3:M6" si="6">ROUND(H3,2)</f>
        <v>0.13</v>
      </c>
      <c r="N3">
        <f t="shared" ref="N3:N6" si="7">ROUND(I3,2)</f>
        <v>1.71</v>
      </c>
      <c r="O3">
        <f t="shared" ref="O3:O6" si="8">ROUND(J3,2)</f>
        <v>0</v>
      </c>
    </row>
    <row r="4" spans="1:15" x14ac:dyDescent="0.2">
      <c r="A4" s="15" t="s">
        <v>79</v>
      </c>
      <c r="B4">
        <v>0</v>
      </c>
      <c r="C4">
        <v>2</v>
      </c>
      <c r="D4">
        <v>0</v>
      </c>
      <c r="E4">
        <v>0</v>
      </c>
      <c r="G4">
        <f t="shared" si="1"/>
        <v>0</v>
      </c>
      <c r="H4">
        <f t="shared" si="2"/>
        <v>0.25075750708421302</v>
      </c>
      <c r="I4">
        <f t="shared" si="3"/>
        <v>0</v>
      </c>
      <c r="J4">
        <f t="shared" si="4"/>
        <v>0</v>
      </c>
      <c r="L4">
        <f t="shared" si="5"/>
        <v>0</v>
      </c>
      <c r="M4">
        <f t="shared" si="6"/>
        <v>0.25</v>
      </c>
      <c r="N4">
        <f t="shared" si="7"/>
        <v>0</v>
      </c>
      <c r="O4">
        <f t="shared" si="8"/>
        <v>0</v>
      </c>
    </row>
    <row r="5" spans="1:15" x14ac:dyDescent="0.2">
      <c r="A5" s="15" t="s">
        <v>75</v>
      </c>
      <c r="B5">
        <v>1</v>
      </c>
      <c r="C5">
        <v>2.5</v>
      </c>
      <c r="D5">
        <v>2</v>
      </c>
      <c r="E5">
        <v>0.5</v>
      </c>
      <c r="G5">
        <f t="shared" si="1"/>
        <v>0.10815683129902953</v>
      </c>
      <c r="H5">
        <f t="shared" si="2"/>
        <v>0.31344688385526631</v>
      </c>
      <c r="I5">
        <f t="shared" si="3"/>
        <v>3.4285733877562214</v>
      </c>
      <c r="J5">
        <f t="shared" si="4"/>
        <v>100</v>
      </c>
      <c r="L5">
        <f t="shared" si="5"/>
        <v>0.11</v>
      </c>
      <c r="M5">
        <f t="shared" si="6"/>
        <v>0.31</v>
      </c>
      <c r="N5">
        <f t="shared" si="7"/>
        <v>3.43</v>
      </c>
      <c r="O5">
        <f t="shared" si="8"/>
        <v>100</v>
      </c>
    </row>
    <row r="6" spans="1:15" x14ac:dyDescent="0.2">
      <c r="A6" s="15" t="s">
        <v>76</v>
      </c>
      <c r="B6">
        <v>0.25</v>
      </c>
      <c r="C6">
        <v>0.25</v>
      </c>
      <c r="D6">
        <v>0</v>
      </c>
      <c r="E6">
        <v>0</v>
      </c>
      <c r="G6">
        <f t="shared" si="1"/>
        <v>2.7039207824757383E-2</v>
      </c>
      <c r="H6">
        <f t="shared" si="2"/>
        <v>3.1344688385526627E-2</v>
      </c>
      <c r="I6">
        <f t="shared" si="3"/>
        <v>0</v>
      </c>
      <c r="J6">
        <f t="shared" si="4"/>
        <v>0</v>
      </c>
      <c r="L6">
        <f t="shared" si="5"/>
        <v>0.03</v>
      </c>
      <c r="M6">
        <f t="shared" si="6"/>
        <v>0.03</v>
      </c>
      <c r="N6">
        <f t="shared" si="7"/>
        <v>0</v>
      </c>
      <c r="O6">
        <f t="shared" si="8"/>
        <v>0</v>
      </c>
    </row>
    <row r="8" spans="1:15" x14ac:dyDescent="0.2">
      <c r="B8">
        <f>SUM(B2:B6)</f>
        <v>924.58333333333337</v>
      </c>
      <c r="C8">
        <f t="shared" ref="C8:E8" si="9">SUM(C2:C6)</f>
        <v>797.58333333333337</v>
      </c>
      <c r="D8">
        <f t="shared" si="9"/>
        <v>58.333333333333336</v>
      </c>
      <c r="E8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C1FD-C6FF-E643-B401-5DB7B26BFA21}">
  <dimension ref="A1:E6"/>
  <sheetViews>
    <sheetView tabSelected="1" topLeftCell="A21" workbookViewId="0">
      <selection activeCell="E2" activeCellId="1" sqref="A2:A6 E2:E6"/>
    </sheetView>
  </sheetViews>
  <sheetFormatPr baseColWidth="10" defaultRowHeight="16" x14ac:dyDescent="0.2"/>
  <sheetData>
    <row r="1" spans="1:5" x14ac:dyDescent="0.2">
      <c r="B1" t="s">
        <v>14</v>
      </c>
      <c r="C1" t="s">
        <v>54</v>
      </c>
      <c r="D1" t="s">
        <v>69</v>
      </c>
      <c r="E1" t="s">
        <v>77</v>
      </c>
    </row>
    <row r="2" spans="1:5" x14ac:dyDescent="0.2">
      <c r="A2" s="15" t="s">
        <v>74</v>
      </c>
      <c r="B2" s="16">
        <v>99.86</v>
      </c>
      <c r="C2" s="16">
        <v>99.28</v>
      </c>
      <c r="D2" s="16">
        <v>94.86</v>
      </c>
      <c r="E2" s="16">
        <v>0</v>
      </c>
    </row>
    <row r="3" spans="1:5" x14ac:dyDescent="0.2">
      <c r="A3" s="15" t="s">
        <v>78</v>
      </c>
      <c r="B3" s="16">
        <v>0</v>
      </c>
      <c r="C3" s="16">
        <v>0.13</v>
      </c>
      <c r="D3" s="16">
        <v>1.71</v>
      </c>
      <c r="E3" s="16">
        <v>0</v>
      </c>
    </row>
    <row r="4" spans="1:5" x14ac:dyDescent="0.2">
      <c r="A4" s="15" t="s">
        <v>79</v>
      </c>
      <c r="B4" s="16">
        <v>0</v>
      </c>
      <c r="C4" s="16">
        <v>0.25</v>
      </c>
      <c r="D4" s="16">
        <v>0</v>
      </c>
      <c r="E4" s="16">
        <v>0</v>
      </c>
    </row>
    <row r="5" spans="1:5" x14ac:dyDescent="0.2">
      <c r="A5" s="15" t="s">
        <v>75</v>
      </c>
      <c r="B5" s="16">
        <v>0.11</v>
      </c>
      <c r="C5" s="16">
        <v>0.31</v>
      </c>
      <c r="D5" s="16">
        <v>3.43</v>
      </c>
      <c r="E5" s="16">
        <v>100</v>
      </c>
    </row>
    <row r="6" spans="1:5" x14ac:dyDescent="0.2">
      <c r="A6" s="15" t="s">
        <v>76</v>
      </c>
      <c r="B6" s="16">
        <v>0.03</v>
      </c>
      <c r="C6" s="16">
        <v>0.03</v>
      </c>
      <c r="D6" s="16">
        <v>0</v>
      </c>
      <c r="E6" s="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publication</vt:lpstr>
      <vt:lpstr>by origin</vt:lpstr>
      <vt:lpstr>Sheet3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2022-07-19T12:41:26Z</dcterms:created>
  <dcterms:modified xsi:type="dcterms:W3CDTF">2022-07-27T13:35:51Z</dcterms:modified>
</cp:coreProperties>
</file>