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D2118A84-E8F2-764C-BA93-B2D82705DE02}" xr6:coauthVersionLast="47" xr6:coauthVersionMax="47" xr10:uidLastSave="{00000000-0000-0000-0000-000000000000}"/>
  <bookViews>
    <workbookView xWindow="0" yWindow="500" windowWidth="27900" windowHeight="17500" activeTab="3" xr2:uid="{DF32491F-15E5-DC45-BC14-FEA62EC85CCF}"/>
  </bookViews>
  <sheets>
    <sheet name="by dating" sheetId="1" r:id="rId1"/>
    <sheet name="by 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4" l="1"/>
  <c r="I3" i="4"/>
  <c r="H4" i="4"/>
  <c r="I4" i="4"/>
  <c r="H5" i="4"/>
  <c r="I5" i="4"/>
  <c r="I2" i="4"/>
  <c r="H2" i="4"/>
  <c r="E3" i="4"/>
  <c r="F3" i="4"/>
  <c r="E4" i="4"/>
  <c r="F4" i="4"/>
  <c r="E5" i="4"/>
  <c r="F5" i="4"/>
  <c r="F2" i="4"/>
  <c r="E2" i="4"/>
  <c r="B7" i="4"/>
  <c r="H23" i="2"/>
  <c r="H17" i="2"/>
  <c r="H20" i="2"/>
  <c r="M43" i="1"/>
  <c r="K43" i="1"/>
  <c r="I43" i="1"/>
  <c r="J32" i="1"/>
  <c r="J33" i="1"/>
  <c r="J34" i="1"/>
  <c r="J31" i="1"/>
  <c r="I27" i="1"/>
  <c r="H22" i="1"/>
  <c r="H23" i="1"/>
  <c r="H24" i="1"/>
  <c r="H25" i="1"/>
  <c r="H26" i="1"/>
  <c r="H21" i="1"/>
  <c r="I15" i="1"/>
  <c r="H8" i="1"/>
  <c r="H9" i="1"/>
  <c r="H10" i="1"/>
  <c r="H11" i="1"/>
  <c r="H12" i="1"/>
  <c r="H13" i="1"/>
  <c r="H14" i="1"/>
  <c r="H7" i="1"/>
</calcChain>
</file>

<file path=xl/sharedStrings.xml><?xml version="1.0" encoding="utf-8"?>
<sst xmlns="http://schemas.openxmlformats.org/spreadsheetml/2006/main" count="165" uniqueCount="36">
  <si>
    <t>Akko all</t>
  </si>
  <si>
    <t>Courthouse Site, Stratum 6, TB, Second Half of the 1st century BCE</t>
  </si>
  <si>
    <t>ESA</t>
  </si>
  <si>
    <t>BG</t>
  </si>
  <si>
    <t>Knidian Grey Ware</t>
  </si>
  <si>
    <t>Aegean</t>
  </si>
  <si>
    <t>SF (sandy fabric?)</t>
  </si>
  <si>
    <t xml:space="preserve">other </t>
  </si>
  <si>
    <t>Phoenican baggy jar</t>
  </si>
  <si>
    <t>Koan amphora</t>
  </si>
  <si>
    <t>Pompeian Red</t>
  </si>
  <si>
    <t>Courthouse Site, Stratum 6, Area TC, 1st century BCE</t>
  </si>
  <si>
    <t>CCF</t>
  </si>
  <si>
    <t>SF</t>
  </si>
  <si>
    <t>Terra nigra</t>
  </si>
  <si>
    <t>Egypt?</t>
  </si>
  <si>
    <t>Ephesian Gray Ware</t>
  </si>
  <si>
    <t>Courthouse Site, Stratum 5, Area TC, early 1st CE</t>
  </si>
  <si>
    <t>unknown</t>
  </si>
  <si>
    <t>Courthouse Site, Stratum 5, Area TB, early 1st CE</t>
  </si>
  <si>
    <t>other</t>
  </si>
  <si>
    <t>sherds</t>
  </si>
  <si>
    <t>dating</t>
  </si>
  <si>
    <t>dating slice</t>
  </si>
  <si>
    <t>slice number</t>
  </si>
  <si>
    <t>dating percentage</t>
  </si>
  <si>
    <t>2nd half 1st BCE</t>
  </si>
  <si>
    <t>A</t>
  </si>
  <si>
    <t>1st BCE</t>
  </si>
  <si>
    <t>early 1st CE</t>
  </si>
  <si>
    <t>B</t>
  </si>
  <si>
    <t>remark</t>
  </si>
  <si>
    <t>Eastern Mediterranean</t>
  </si>
  <si>
    <t>Italian</t>
  </si>
  <si>
    <t>Egyptian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</si>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</sst>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rgb="FF833C0C"/>
      </left>
      <right style="double">
        <color rgb="FF833C0C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2" fillId="0" borderId="1" xfId="0" applyFont="1" applyBorder="1"/>
    <xf numFmtId="0" fontId="2" fillId="0" borderId="6" xfId="0" applyFont="1" applyBorder="1"/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2" fillId="2" borderId="0" xfId="0" applyFont="1" applyFill="1"/>
    <xf numFmtId="0" fontId="2" fillId="2" borderId="1" xfId="0" applyFont="1" applyFill="1" applyBorder="1"/>
    <xf numFmtId="0" fontId="2" fillId="2" borderId="6" xfId="0" applyFont="1" applyFill="1" applyBorder="1"/>
    <xf numFmtId="0" fontId="0" fillId="2" borderId="1" xfId="0" applyFill="1" applyBorder="1"/>
    <xf numFmtId="0" fontId="0" fillId="2" borderId="0" xfId="0" applyFill="1" applyBorder="1"/>
    <xf numFmtId="0" fontId="0" fillId="0" borderId="0" xfId="0" applyFill="1"/>
    <xf numFmtId="0" fontId="2" fillId="0" borderId="0" xfId="0" applyFont="1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Akko Fine</a:t>
            </a:r>
            <a:r>
              <a:rPr lang="en-GB" baseline="0"/>
              <a:t> Ware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Eastern Mediterranean</c:v>
                </c:pt>
                <c:pt idx="1">
                  <c:v>Aegean</c:v>
                </c:pt>
                <c:pt idx="2">
                  <c:v>Egyptian</c:v>
                </c:pt>
                <c:pt idx="3">
                  <c:v>other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7</c:v>
                </c:pt>
                <c:pt idx="1">
                  <c:v>2</c:v>
                </c:pt>
                <c:pt idx="2">
                  <c:v>0.5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93-274D-A99F-E17D96A96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058400"/>
        <c:axId val="1249456976"/>
      </c:barChart>
      <c:catAx>
        <c:axId val="124705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9456976"/>
        <c:crosses val="autoZero"/>
        <c:auto val="1"/>
        <c:lblAlgn val="ctr"/>
        <c:lblOffset val="100"/>
        <c:noMultiLvlLbl val="0"/>
      </c:catAx>
      <c:valAx>
        <c:axId val="12494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705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Akko Fine Ware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Eastern Mediterranean</c:v>
                </c:pt>
                <c:pt idx="1">
                  <c:v>Aegean</c:v>
                </c:pt>
                <c:pt idx="2">
                  <c:v>Egyptian</c:v>
                </c:pt>
                <c:pt idx="3">
                  <c:v>other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4-F144-AD3F-AFA5283C9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632608"/>
        <c:axId val="1244525344"/>
      </c:barChart>
      <c:catAx>
        <c:axId val="12446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4525344"/>
        <c:crosses val="autoZero"/>
        <c:auto val="1"/>
        <c:lblAlgn val="ctr"/>
        <c:lblOffset val="100"/>
        <c:noMultiLvlLbl val="0"/>
      </c:catAx>
      <c:valAx>
        <c:axId val="124452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4463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Akko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Sheet1!$H$14:$I$14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Sheet1!$H$15:$I$15</c:f>
              <c:numCache>
                <c:formatCode>General</c:formatCode>
                <c:ptCount val="2"/>
                <c:pt idx="0">
                  <c:v>22.5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Akko Fine Ware Percentage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6405032985741647"/>
                  <c:y val="0.16190084129217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0.10703234730793794"/>
                  <c:y val="-0.1103763360378431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-4.912179896431873E-2"/>
                  <c:y val="3.068950031436184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3800028374831527"/>
                  <c:y val="-8.490883506481848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Eastern Mediterranean</c:v>
                </c:pt>
                <c:pt idx="1">
                  <c:v>Aegean</c:v>
                </c:pt>
                <c:pt idx="2">
                  <c:v>Egyptian</c:v>
                </c:pt>
                <c:pt idx="3">
                  <c:v>other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31</c:v>
                </c:pt>
                <c:pt idx="1">
                  <c:v>9</c:v>
                </c:pt>
                <c:pt idx="2">
                  <c:v>2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Akko Fine Ware Percentage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9744744028208594"/>
                  <c:y val="4.091779170325819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1.9196337831508435E-3"/>
                  <c:y val="-0.14440289954303917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0.14195869455711979"/>
                  <c:y val="7.04672312936308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Eastern Mediterranean</c:v>
                </c:pt>
                <c:pt idx="1">
                  <c:v>Aegean</c:v>
                </c:pt>
                <c:pt idx="2">
                  <c:v>Egyptian</c:v>
                </c:pt>
                <c:pt idx="3">
                  <c:v>other</c:v>
                </c:pt>
              </c:strCache>
            </c:strRef>
          </c:cat>
          <c:val>
            <c:numRef>
              <c:f>Sheet2!$C$2:$C$5</c:f>
              <c:numCache>
                <c:formatCode>General\%</c:formatCode>
                <c:ptCount val="4"/>
                <c:pt idx="0">
                  <c:v>43</c:v>
                </c:pt>
                <c:pt idx="1">
                  <c:v>14</c:v>
                </c:pt>
                <c:pt idx="2">
                  <c:v>0</c:v>
                </c:pt>
                <c:pt idx="3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12700</xdr:rowOff>
    </xdr:from>
    <xdr:to>
      <xdr:col>5</xdr:col>
      <xdr:colOff>571500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F798C2-B922-E841-9A3B-C42CB58A4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31750</xdr:colOff>
      <xdr:row>6</xdr:row>
      <xdr:rowOff>177800</xdr:rowOff>
    </xdr:from>
    <xdr:to>
      <xdr:col>11</xdr:col>
      <xdr:colOff>476250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A7DCD-FA16-EA40-998C-E98F94069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387350</xdr:colOff>
      <xdr:row>12</xdr:row>
      <xdr:rowOff>146050</xdr:rowOff>
    </xdr:from>
    <xdr:to>
      <xdr:col>11</xdr:col>
      <xdr:colOff>6350</xdr:colOff>
      <xdr:row>26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5D68A6-4B0F-8DE5-E50B-58880E4611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8</xdr:row>
      <xdr:rowOff>12700</xdr:rowOff>
    </xdr:from>
    <xdr:to>
      <xdr:col>6</xdr:col>
      <xdr:colOff>787400</xdr:colOff>
      <xdr:row>24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E9060A-BD99-8143-B9A9-97AD573B5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171450</xdr:colOff>
      <xdr:row>8</xdr:row>
      <xdr:rowOff>6350</xdr:rowOff>
    </xdr:from>
    <xdr:to>
      <xdr:col>14</xdr:col>
      <xdr:colOff>50800</xdr:colOff>
      <xdr:row>24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59CDA5-5EFE-1D82-7668-8BDE89118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0.67117</cdr:x>
      <cdr:y>0.77567</cdr:y>
    </cdr:from>
    <cdr:to>
      <cdr:x>0.96622</cdr:x>
      <cdr:y>0.84411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993C3DF5-1CF1-8CF9-1E27-938C244063E3}"/>
            </a:ext>
          </a:extLst>
        </cdr:cNvPr>
        <cdr:cNvSpPr txBox="1"/>
      </cdr:nvSpPr>
      <cdr:spPr>
        <a:xfrm xmlns:a="http://schemas.openxmlformats.org/drawingml/2006/main">
          <a:off x="3784600" y="2590800"/>
          <a:ext cx="16637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22,5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0.64198</cdr:x>
      <cdr:y>0.80907</cdr:y>
    </cdr:from>
    <cdr:to>
      <cdr:x>0.93603</cdr:x>
      <cdr:y>0.87713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6503A21A-4386-9744-89D0-5CFF7A2D8DFB}"/>
            </a:ext>
          </a:extLst>
        </cdr:cNvPr>
        <cdr:cNvSpPr txBox="1"/>
      </cdr:nvSpPr>
      <cdr:spPr>
        <a:xfrm xmlns:a="http://schemas.openxmlformats.org/drawingml/2006/main">
          <a:off x="3632200" y="2717800"/>
          <a:ext cx="1663700" cy="2286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>
              <a:latin typeface="Arial" panose="020B0604020202020204" pitchFamily="34" charset="0"/>
            </a:rPr>
            <a:t>Total:</a:t>
          </a:r>
          <a:r>
            <a:rPr lang="en-GB" sz="1100" b="1" i="0" baseline="0">
              <a:latin typeface="Arial" panose="020B0604020202020204" pitchFamily="34" charset="0"/>
            </a:rPr>
            <a:t> 7 fragments</a:t>
          </a:r>
          <a:endParaRPr lang="en-GB" sz="1100" b="1" i="0">
            <a:latin typeface="Arial" panose="020B0604020202020204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C8007-7D92-AB42-8ECA-7D07E8101BC4}">
  <dimension ref="A1:M44"/>
  <sheetViews>
    <sheetView topLeftCell="A3" workbookViewId="0">
      <selection activeCell="A21" sqref="A21:XFD21"/>
    </sheetView>
  </sheetViews>
  <sheetFormatPr baseColWidth="10" defaultRowHeight="16" x14ac:dyDescent="0.2"/>
  <cols>
    <col min="8" max="8" width="10.83203125" style="1"/>
    <col min="10" max="10" width="10.83203125" style="1"/>
    <col min="13" max="13" width="10.83203125" style="4"/>
  </cols>
  <sheetData>
    <row r="1" spans="1:13" x14ac:dyDescent="0.2">
      <c r="A1" t="s">
        <v>0</v>
      </c>
    </row>
    <row r="3" spans="1:13" x14ac:dyDescent="0.2">
      <c r="H3" s="1" t="s">
        <v>27</v>
      </c>
      <c r="J3" s="1" t="s">
        <v>30</v>
      </c>
    </row>
    <row r="4" spans="1:13" x14ac:dyDescent="0.2"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31</v>
      </c>
      <c r="H4" s="1" t="s">
        <v>27</v>
      </c>
      <c r="J4" s="1" t="s">
        <v>30</v>
      </c>
    </row>
    <row r="5" spans="1:13" x14ac:dyDescent="0.2">
      <c r="A5" t="s">
        <v>1</v>
      </c>
    </row>
    <row r="7" spans="1:13" x14ac:dyDescent="0.2">
      <c r="A7" t="s">
        <v>2</v>
      </c>
      <c r="B7">
        <v>3</v>
      </c>
      <c r="C7" t="s">
        <v>26</v>
      </c>
      <c r="D7" t="s">
        <v>27</v>
      </c>
      <c r="E7">
        <v>1</v>
      </c>
      <c r="F7">
        <v>1</v>
      </c>
      <c r="H7" s="1">
        <f>B7</f>
        <v>3</v>
      </c>
      <c r="J7" s="1">
        <v>0</v>
      </c>
    </row>
    <row r="8" spans="1:13" x14ac:dyDescent="0.2">
      <c r="A8" t="s">
        <v>3</v>
      </c>
      <c r="B8">
        <v>5</v>
      </c>
      <c r="C8" t="s">
        <v>26</v>
      </c>
      <c r="D8" t="s">
        <v>27</v>
      </c>
      <c r="E8">
        <v>1</v>
      </c>
      <c r="F8">
        <v>1</v>
      </c>
      <c r="H8" s="1">
        <f t="shared" ref="H8:H14" si="0">B8</f>
        <v>5</v>
      </c>
      <c r="J8" s="1">
        <v>0</v>
      </c>
    </row>
    <row r="9" spans="1:13" x14ac:dyDescent="0.2">
      <c r="A9" t="s">
        <v>4</v>
      </c>
      <c r="B9">
        <v>1</v>
      </c>
      <c r="C9" t="s">
        <v>26</v>
      </c>
      <c r="D9" t="s">
        <v>27</v>
      </c>
      <c r="E9">
        <v>1</v>
      </c>
      <c r="F9">
        <v>1</v>
      </c>
      <c r="H9" s="1">
        <f t="shared" si="0"/>
        <v>1</v>
      </c>
      <c r="J9" s="1">
        <v>0</v>
      </c>
    </row>
    <row r="10" spans="1:13" x14ac:dyDescent="0.2">
      <c r="A10" t="s">
        <v>5</v>
      </c>
      <c r="B10">
        <v>1</v>
      </c>
      <c r="C10" t="s">
        <v>26</v>
      </c>
      <c r="D10" t="s">
        <v>27</v>
      </c>
      <c r="E10">
        <v>1</v>
      </c>
      <c r="F10">
        <v>1</v>
      </c>
      <c r="H10" s="1">
        <f t="shared" si="0"/>
        <v>1</v>
      </c>
      <c r="J10" s="1">
        <v>0</v>
      </c>
    </row>
    <row r="11" spans="1:13" x14ac:dyDescent="0.2">
      <c r="A11" t="s">
        <v>6</v>
      </c>
      <c r="B11">
        <v>5</v>
      </c>
      <c r="C11" t="s">
        <v>26</v>
      </c>
      <c r="D11" t="s">
        <v>27</v>
      </c>
      <c r="E11">
        <v>1</v>
      </c>
      <c r="F11">
        <v>1</v>
      </c>
      <c r="H11" s="1">
        <f t="shared" si="0"/>
        <v>5</v>
      </c>
      <c r="J11" s="1">
        <v>0</v>
      </c>
    </row>
    <row r="12" spans="1:13" x14ac:dyDescent="0.2">
      <c r="A12" t="s">
        <v>7</v>
      </c>
      <c r="B12">
        <v>1</v>
      </c>
      <c r="C12" t="s">
        <v>26</v>
      </c>
      <c r="D12" t="s">
        <v>27</v>
      </c>
      <c r="E12">
        <v>1</v>
      </c>
      <c r="F12">
        <v>1</v>
      </c>
      <c r="H12" s="1">
        <f t="shared" si="0"/>
        <v>1</v>
      </c>
      <c r="J12" s="1">
        <v>0</v>
      </c>
    </row>
    <row r="13" spans="1:13" x14ac:dyDescent="0.2">
      <c r="A13" t="s">
        <v>10</v>
      </c>
      <c r="B13">
        <v>1</v>
      </c>
      <c r="C13" t="s">
        <v>26</v>
      </c>
      <c r="D13" t="s">
        <v>27</v>
      </c>
      <c r="E13">
        <v>1</v>
      </c>
      <c r="F13">
        <v>1</v>
      </c>
      <c r="H13" s="1">
        <f t="shared" si="0"/>
        <v>1</v>
      </c>
      <c r="J13" s="1">
        <v>0</v>
      </c>
    </row>
    <row r="14" spans="1:13" x14ac:dyDescent="0.2">
      <c r="A14" t="s">
        <v>8</v>
      </c>
      <c r="B14">
        <v>1</v>
      </c>
      <c r="C14" t="s">
        <v>26</v>
      </c>
      <c r="D14" t="s">
        <v>27</v>
      </c>
      <c r="E14">
        <v>1</v>
      </c>
      <c r="F14">
        <v>1</v>
      </c>
      <c r="H14" s="1">
        <f t="shared" si="0"/>
        <v>1</v>
      </c>
      <c r="J14" s="1">
        <v>0</v>
      </c>
    </row>
    <row r="15" spans="1:13" x14ac:dyDescent="0.2">
      <c r="I15">
        <f>SUM(H7:H14)</f>
        <v>18</v>
      </c>
      <c r="K15">
        <v>0</v>
      </c>
      <c r="M15" s="4">
        <v>18</v>
      </c>
    </row>
    <row r="16" spans="1:13" x14ac:dyDescent="0.2">
      <c r="A16" t="s">
        <v>9</v>
      </c>
      <c r="B16">
        <v>1</v>
      </c>
    </row>
    <row r="19" spans="1:13" x14ac:dyDescent="0.2">
      <c r="A19" t="s">
        <v>11</v>
      </c>
    </row>
    <row r="21" spans="1:13" x14ac:dyDescent="0.2">
      <c r="A21" t="s">
        <v>12</v>
      </c>
      <c r="B21">
        <v>2</v>
      </c>
      <c r="C21" t="s">
        <v>28</v>
      </c>
      <c r="D21" t="s">
        <v>27</v>
      </c>
      <c r="E21">
        <v>1</v>
      </c>
      <c r="F21">
        <v>0.5</v>
      </c>
      <c r="H21" s="1">
        <f>B21*F21</f>
        <v>1</v>
      </c>
      <c r="J21" s="1">
        <v>0</v>
      </c>
    </row>
    <row r="22" spans="1:13" x14ac:dyDescent="0.2">
      <c r="A22" t="s">
        <v>2</v>
      </c>
      <c r="B22">
        <v>4</v>
      </c>
      <c r="C22" t="s">
        <v>28</v>
      </c>
      <c r="D22" t="s">
        <v>27</v>
      </c>
      <c r="E22">
        <v>1</v>
      </c>
      <c r="F22">
        <v>0.5</v>
      </c>
      <c r="H22" s="1">
        <f t="shared" ref="H22:H26" si="1">B22*F22</f>
        <v>2</v>
      </c>
      <c r="J22" s="1">
        <v>0</v>
      </c>
    </row>
    <row r="23" spans="1:13" x14ac:dyDescent="0.2">
      <c r="A23" t="s">
        <v>10</v>
      </c>
      <c r="B23">
        <v>1</v>
      </c>
      <c r="C23" t="s">
        <v>28</v>
      </c>
      <c r="D23" t="s">
        <v>27</v>
      </c>
      <c r="E23">
        <v>1</v>
      </c>
      <c r="F23">
        <v>0.5</v>
      </c>
      <c r="H23" s="1">
        <f t="shared" si="1"/>
        <v>0.5</v>
      </c>
      <c r="J23" s="1">
        <v>0</v>
      </c>
    </row>
    <row r="24" spans="1:13" x14ac:dyDescent="0.2">
      <c r="A24" t="s">
        <v>13</v>
      </c>
      <c r="B24">
        <v>4</v>
      </c>
      <c r="C24" t="s">
        <v>28</v>
      </c>
      <c r="D24" t="s">
        <v>27</v>
      </c>
      <c r="E24">
        <v>1</v>
      </c>
      <c r="F24">
        <v>0.5</v>
      </c>
      <c r="H24" s="1">
        <f t="shared" si="1"/>
        <v>2</v>
      </c>
      <c r="J24" s="1">
        <v>0</v>
      </c>
    </row>
    <row r="25" spans="1:13" x14ac:dyDescent="0.2">
      <c r="A25" t="s">
        <v>14</v>
      </c>
      <c r="B25">
        <v>1</v>
      </c>
      <c r="C25" t="s">
        <v>28</v>
      </c>
      <c r="D25" t="s">
        <v>27</v>
      </c>
      <c r="E25">
        <v>1</v>
      </c>
      <c r="F25">
        <v>0.5</v>
      </c>
      <c r="G25" t="s">
        <v>15</v>
      </c>
      <c r="H25" s="1">
        <f t="shared" si="1"/>
        <v>0.5</v>
      </c>
      <c r="J25" s="1">
        <v>0</v>
      </c>
    </row>
    <row r="26" spans="1:13" x14ac:dyDescent="0.2">
      <c r="A26" t="s">
        <v>16</v>
      </c>
      <c r="B26">
        <v>1</v>
      </c>
      <c r="C26" t="s">
        <v>28</v>
      </c>
      <c r="D26" t="s">
        <v>27</v>
      </c>
      <c r="E26">
        <v>1</v>
      </c>
      <c r="F26">
        <v>0.5</v>
      </c>
      <c r="H26" s="1">
        <f t="shared" si="1"/>
        <v>0.5</v>
      </c>
      <c r="J26" s="1">
        <v>0</v>
      </c>
    </row>
    <row r="27" spans="1:13" x14ac:dyDescent="0.2">
      <c r="I27">
        <f>SUM(H21:H26)</f>
        <v>6.5</v>
      </c>
      <c r="K27">
        <v>0</v>
      </c>
      <c r="M27" s="4">
        <v>6.5</v>
      </c>
    </row>
    <row r="29" spans="1:13" x14ac:dyDescent="0.2">
      <c r="A29" t="s">
        <v>17</v>
      </c>
    </row>
    <row r="31" spans="1:13" x14ac:dyDescent="0.2">
      <c r="A31" t="s">
        <v>2</v>
      </c>
      <c r="B31">
        <v>1</v>
      </c>
      <c r="C31" t="s">
        <v>29</v>
      </c>
      <c r="D31" t="s">
        <v>30</v>
      </c>
      <c r="E31">
        <v>1</v>
      </c>
      <c r="F31">
        <v>1</v>
      </c>
      <c r="H31" s="1">
        <v>0</v>
      </c>
      <c r="J31" s="1">
        <f>B31</f>
        <v>1</v>
      </c>
    </row>
    <row r="32" spans="1:13" x14ac:dyDescent="0.2">
      <c r="A32" t="s">
        <v>13</v>
      </c>
      <c r="B32">
        <v>1</v>
      </c>
      <c r="C32" t="s">
        <v>29</v>
      </c>
      <c r="D32" t="s">
        <v>30</v>
      </c>
      <c r="E32">
        <v>1</v>
      </c>
      <c r="F32">
        <v>1</v>
      </c>
      <c r="H32" s="1">
        <v>0</v>
      </c>
      <c r="J32" s="1">
        <f t="shared" ref="J32:J34" si="2">B32</f>
        <v>1</v>
      </c>
    </row>
    <row r="33" spans="1:13" x14ac:dyDescent="0.2">
      <c r="A33" t="s">
        <v>10</v>
      </c>
      <c r="B33">
        <v>1</v>
      </c>
      <c r="C33" t="s">
        <v>29</v>
      </c>
      <c r="D33" t="s">
        <v>30</v>
      </c>
      <c r="E33">
        <v>1</v>
      </c>
      <c r="F33">
        <v>1</v>
      </c>
      <c r="H33" s="1">
        <v>0</v>
      </c>
      <c r="J33" s="1">
        <f t="shared" si="2"/>
        <v>1</v>
      </c>
    </row>
    <row r="34" spans="1:13" x14ac:dyDescent="0.2">
      <c r="A34" t="s">
        <v>18</v>
      </c>
      <c r="B34">
        <v>1</v>
      </c>
      <c r="C34" t="s">
        <v>29</v>
      </c>
      <c r="D34" t="s">
        <v>30</v>
      </c>
      <c r="E34">
        <v>1</v>
      </c>
      <c r="F34">
        <v>1</v>
      </c>
      <c r="H34" s="1">
        <v>0</v>
      </c>
      <c r="J34" s="1">
        <f t="shared" si="2"/>
        <v>1</v>
      </c>
    </row>
    <row r="35" spans="1:13" x14ac:dyDescent="0.2">
      <c r="I35">
        <v>0</v>
      </c>
      <c r="K35">
        <v>4</v>
      </c>
      <c r="M35" s="4">
        <v>4</v>
      </c>
    </row>
    <row r="37" spans="1:13" x14ac:dyDescent="0.2">
      <c r="A37" t="s">
        <v>19</v>
      </c>
    </row>
    <row r="39" spans="1:13" x14ac:dyDescent="0.2">
      <c r="A39" t="s">
        <v>2</v>
      </c>
      <c r="B39">
        <v>2</v>
      </c>
      <c r="C39" t="s">
        <v>29</v>
      </c>
      <c r="D39" t="s">
        <v>30</v>
      </c>
      <c r="E39">
        <v>1</v>
      </c>
      <c r="F39">
        <v>1</v>
      </c>
      <c r="H39" s="1">
        <v>0</v>
      </c>
      <c r="J39" s="1">
        <v>2</v>
      </c>
    </row>
    <row r="40" spans="1:13" x14ac:dyDescent="0.2">
      <c r="A40" t="s">
        <v>20</v>
      </c>
      <c r="B40">
        <v>1</v>
      </c>
      <c r="C40" t="s">
        <v>29</v>
      </c>
      <c r="D40" t="s">
        <v>30</v>
      </c>
      <c r="E40">
        <v>1</v>
      </c>
      <c r="F40">
        <v>1</v>
      </c>
      <c r="H40" s="1">
        <v>0</v>
      </c>
      <c r="J40" s="1">
        <v>1</v>
      </c>
    </row>
    <row r="41" spans="1:13" x14ac:dyDescent="0.2">
      <c r="I41">
        <v>0</v>
      </c>
      <c r="K41">
        <v>3</v>
      </c>
      <c r="M41" s="4">
        <v>3</v>
      </c>
    </row>
    <row r="42" spans="1:13" ht="17" thickBot="1" x14ac:dyDescent="0.25"/>
    <row r="43" spans="1:13" s="2" customFormat="1" ht="18" thickTop="1" thickBot="1" x14ac:dyDescent="0.25">
      <c r="H43" s="3"/>
      <c r="I43" s="2">
        <f>SUM(I1:I41)</f>
        <v>24.5</v>
      </c>
      <c r="J43" s="3"/>
      <c r="K43" s="2">
        <f>SUM(K1:K41)</f>
        <v>7</v>
      </c>
      <c r="M43" s="5">
        <f>SUM(L4:M41)</f>
        <v>31.5</v>
      </c>
    </row>
    <row r="44" spans="1:13" ht="17" thickTop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9329-D9CC-DA4E-94A7-143E0A6A9A2B}">
  <dimension ref="A2:M38"/>
  <sheetViews>
    <sheetView workbookViewId="0">
      <selection activeCell="K33" activeCellId="9" sqref="I8 K8 I18 K18 I21 K21 I24 K24 I33 K33"/>
    </sheetView>
  </sheetViews>
  <sheetFormatPr baseColWidth="10" defaultRowHeight="16" x14ac:dyDescent="0.2"/>
  <sheetData>
    <row r="2" spans="1:13" s="11" customFormat="1" x14ac:dyDescent="0.2">
      <c r="A2" s="11" t="s">
        <v>32</v>
      </c>
    </row>
    <row r="3" spans="1:13" x14ac:dyDescent="0.2">
      <c r="A3" t="s">
        <v>2</v>
      </c>
      <c r="B3">
        <v>3</v>
      </c>
      <c r="C3" t="s">
        <v>26</v>
      </c>
      <c r="D3" t="s">
        <v>27</v>
      </c>
      <c r="E3">
        <v>1</v>
      </c>
      <c r="F3">
        <v>1</v>
      </c>
      <c r="H3" s="1">
        <v>3</v>
      </c>
      <c r="J3" s="1">
        <v>0</v>
      </c>
      <c r="M3" s="4"/>
    </row>
    <row r="4" spans="1:13" x14ac:dyDescent="0.2">
      <c r="A4" t="s">
        <v>8</v>
      </c>
      <c r="B4">
        <v>1</v>
      </c>
      <c r="C4" t="s">
        <v>26</v>
      </c>
      <c r="D4" t="s">
        <v>27</v>
      </c>
      <c r="E4">
        <v>1</v>
      </c>
      <c r="F4">
        <v>1</v>
      </c>
      <c r="H4" s="1">
        <v>1</v>
      </c>
      <c r="J4" s="1">
        <v>0</v>
      </c>
      <c r="M4" s="4"/>
    </row>
    <row r="5" spans="1:13" x14ac:dyDescent="0.2">
      <c r="A5" t="s">
        <v>2</v>
      </c>
      <c r="B5">
        <v>4</v>
      </c>
      <c r="C5" t="s">
        <v>28</v>
      </c>
      <c r="D5" t="s">
        <v>27</v>
      </c>
      <c r="E5">
        <v>1</v>
      </c>
      <c r="F5">
        <v>0.5</v>
      </c>
      <c r="H5" s="1">
        <v>2</v>
      </c>
      <c r="J5" s="1">
        <v>0</v>
      </c>
      <c r="M5" s="4"/>
    </row>
    <row r="6" spans="1:13" x14ac:dyDescent="0.2">
      <c r="A6" t="s">
        <v>2</v>
      </c>
      <c r="B6">
        <v>1</v>
      </c>
      <c r="C6" t="s">
        <v>29</v>
      </c>
      <c r="D6" t="s">
        <v>30</v>
      </c>
      <c r="E6">
        <v>1</v>
      </c>
      <c r="F6">
        <v>1</v>
      </c>
      <c r="H6" s="1">
        <v>0</v>
      </c>
      <c r="J6" s="1">
        <v>1</v>
      </c>
      <c r="M6" s="4"/>
    </row>
    <row r="7" spans="1:13" x14ac:dyDescent="0.2">
      <c r="A7" t="s">
        <v>2</v>
      </c>
      <c r="B7">
        <v>2</v>
      </c>
      <c r="C7" t="s">
        <v>29</v>
      </c>
      <c r="D7" t="s">
        <v>30</v>
      </c>
      <c r="E7">
        <v>1</v>
      </c>
      <c r="F7">
        <v>1</v>
      </c>
      <c r="H7" s="1">
        <v>0</v>
      </c>
      <c r="J7" s="1">
        <v>2</v>
      </c>
      <c r="M7" s="4"/>
    </row>
    <row r="8" spans="1:13" x14ac:dyDescent="0.2">
      <c r="A8" s="6"/>
      <c r="B8" s="6"/>
      <c r="C8" s="6"/>
      <c r="D8" s="6"/>
      <c r="E8" s="6"/>
      <c r="F8" s="6"/>
      <c r="G8" s="6"/>
      <c r="H8" s="7"/>
      <c r="I8" s="6">
        <v>6</v>
      </c>
      <c r="J8" s="7"/>
      <c r="K8" s="6">
        <v>3</v>
      </c>
      <c r="L8" s="6"/>
      <c r="M8" s="8">
        <v>9</v>
      </c>
    </row>
    <row r="9" spans="1:13" s="11" customFormat="1" x14ac:dyDescent="0.2">
      <c r="A9" s="12" t="s">
        <v>5</v>
      </c>
      <c r="B9" s="12"/>
      <c r="C9" s="12"/>
      <c r="D9" s="12"/>
      <c r="E9" s="12"/>
      <c r="F9" s="12"/>
      <c r="G9" s="12"/>
      <c r="H9" s="13"/>
      <c r="I9" s="12"/>
      <c r="J9" s="13"/>
      <c r="K9" s="12"/>
      <c r="L9" s="12"/>
      <c r="M9" s="14"/>
    </row>
    <row r="10" spans="1:13" x14ac:dyDescent="0.2">
      <c r="A10" t="s">
        <v>4</v>
      </c>
      <c r="B10">
        <v>1</v>
      </c>
      <c r="C10" t="s">
        <v>26</v>
      </c>
      <c r="D10" t="s">
        <v>27</v>
      </c>
      <c r="E10">
        <v>1</v>
      </c>
      <c r="F10">
        <v>1</v>
      </c>
      <c r="H10" s="1">
        <v>1</v>
      </c>
      <c r="J10" s="1">
        <v>0</v>
      </c>
      <c r="M10" s="4"/>
    </row>
    <row r="11" spans="1:13" x14ac:dyDescent="0.2">
      <c r="A11" t="s">
        <v>5</v>
      </c>
      <c r="B11">
        <v>1</v>
      </c>
      <c r="C11" t="s">
        <v>26</v>
      </c>
      <c r="D11" t="s">
        <v>27</v>
      </c>
      <c r="E11">
        <v>1</v>
      </c>
      <c r="F11">
        <v>1</v>
      </c>
      <c r="H11" s="1">
        <v>1</v>
      </c>
      <c r="J11" s="1">
        <v>0</v>
      </c>
      <c r="M11" s="4"/>
    </row>
    <row r="12" spans="1:13" x14ac:dyDescent="0.2">
      <c r="A12" t="s">
        <v>16</v>
      </c>
      <c r="B12">
        <v>1</v>
      </c>
      <c r="C12" t="s">
        <v>28</v>
      </c>
      <c r="D12" t="s">
        <v>27</v>
      </c>
      <c r="E12">
        <v>1</v>
      </c>
      <c r="F12">
        <v>0.5</v>
      </c>
      <c r="H12" s="1">
        <v>0.5</v>
      </c>
      <c r="I12" s="10"/>
      <c r="J12" s="1">
        <v>0</v>
      </c>
      <c r="M12" s="4"/>
    </row>
    <row r="13" spans="1:13" x14ac:dyDescent="0.2">
      <c r="A13" s="6"/>
      <c r="B13" s="6"/>
      <c r="C13" s="6"/>
      <c r="D13" s="6"/>
      <c r="E13" s="6"/>
      <c r="F13" s="6"/>
      <c r="G13" s="6"/>
      <c r="H13" s="7"/>
      <c r="I13" s="6">
        <v>2.5</v>
      </c>
      <c r="J13" s="7"/>
      <c r="K13" s="6">
        <v>0</v>
      </c>
      <c r="L13" s="6"/>
      <c r="M13" s="8">
        <v>2.5</v>
      </c>
    </row>
    <row r="14" spans="1:13" x14ac:dyDescent="0.2">
      <c r="A14" s="6" t="s">
        <v>33</v>
      </c>
      <c r="B14" s="6"/>
      <c r="C14" s="6"/>
      <c r="D14" s="6"/>
      <c r="E14" s="6"/>
      <c r="F14" s="6"/>
      <c r="G14" s="6"/>
      <c r="H14" s="7"/>
      <c r="I14" s="6"/>
      <c r="J14" s="7"/>
      <c r="K14" s="6"/>
      <c r="L14" s="6"/>
      <c r="M14" s="8"/>
    </row>
    <row r="15" spans="1:13" x14ac:dyDescent="0.2">
      <c r="A15" t="s">
        <v>10</v>
      </c>
      <c r="B15">
        <v>1</v>
      </c>
      <c r="C15" t="s">
        <v>26</v>
      </c>
      <c r="D15" t="s">
        <v>27</v>
      </c>
      <c r="E15">
        <v>1</v>
      </c>
      <c r="F15">
        <v>1</v>
      </c>
      <c r="H15" s="1">
        <v>1</v>
      </c>
      <c r="J15" s="1">
        <v>0</v>
      </c>
      <c r="M15" s="4"/>
    </row>
    <row r="16" spans="1:13" x14ac:dyDescent="0.2">
      <c r="A16" t="s">
        <v>10</v>
      </c>
      <c r="B16">
        <v>1</v>
      </c>
      <c r="C16" t="s">
        <v>29</v>
      </c>
      <c r="D16" t="s">
        <v>30</v>
      </c>
      <c r="E16">
        <v>1</v>
      </c>
      <c r="F16">
        <v>1</v>
      </c>
      <c r="H16" s="1">
        <v>0</v>
      </c>
      <c r="J16" s="1">
        <v>1</v>
      </c>
      <c r="M16" s="4"/>
    </row>
    <row r="17" spans="1:13" x14ac:dyDescent="0.2">
      <c r="A17" t="s">
        <v>10</v>
      </c>
      <c r="B17">
        <v>1</v>
      </c>
      <c r="C17" t="s">
        <v>26</v>
      </c>
      <c r="D17" t="s">
        <v>27</v>
      </c>
      <c r="E17">
        <v>1</v>
      </c>
      <c r="F17">
        <v>1</v>
      </c>
      <c r="H17" s="1">
        <f t="shared" ref="H17" si="0">B17</f>
        <v>1</v>
      </c>
      <c r="J17" s="1">
        <v>0</v>
      </c>
      <c r="M17" s="4"/>
    </row>
    <row r="18" spans="1:13" x14ac:dyDescent="0.2">
      <c r="A18" s="6"/>
      <c r="B18" s="6"/>
      <c r="C18" s="6"/>
      <c r="D18" s="6"/>
      <c r="E18" s="6"/>
      <c r="F18" s="6"/>
      <c r="G18" s="6"/>
      <c r="H18" s="7"/>
      <c r="I18" s="6">
        <v>2</v>
      </c>
      <c r="J18" s="7"/>
      <c r="K18" s="6">
        <v>1</v>
      </c>
      <c r="L18" s="6"/>
      <c r="M18" s="8">
        <v>3</v>
      </c>
    </row>
    <row r="19" spans="1:13" s="11" customFormat="1" x14ac:dyDescent="0.2">
      <c r="A19" s="12" t="s">
        <v>34</v>
      </c>
      <c r="B19" s="12"/>
      <c r="C19" s="12"/>
      <c r="D19" s="12"/>
      <c r="E19" s="12"/>
      <c r="F19" s="12"/>
      <c r="G19" s="12"/>
      <c r="H19" s="13"/>
      <c r="I19" s="12"/>
      <c r="J19" s="13"/>
      <c r="K19" s="12"/>
      <c r="L19" s="12"/>
      <c r="M19" s="14"/>
    </row>
    <row r="20" spans="1:13" x14ac:dyDescent="0.2">
      <c r="A20" t="s">
        <v>14</v>
      </c>
      <c r="B20">
        <v>1</v>
      </c>
      <c r="C20" t="s">
        <v>28</v>
      </c>
      <c r="D20" t="s">
        <v>27</v>
      </c>
      <c r="E20">
        <v>1</v>
      </c>
      <c r="F20">
        <v>0.5</v>
      </c>
      <c r="G20" t="s">
        <v>15</v>
      </c>
      <c r="H20" s="1">
        <f t="shared" ref="H20" si="1">B20*F20</f>
        <v>0.5</v>
      </c>
      <c r="J20" s="1">
        <v>0</v>
      </c>
      <c r="M20" s="4"/>
    </row>
    <row r="21" spans="1:13" x14ac:dyDescent="0.2">
      <c r="H21" s="1"/>
      <c r="I21">
        <v>0.5</v>
      </c>
      <c r="J21" s="1"/>
      <c r="K21">
        <v>0</v>
      </c>
      <c r="M21" s="9">
        <v>0.5</v>
      </c>
    </row>
    <row r="22" spans="1:13" s="11" customFormat="1" x14ac:dyDescent="0.2">
      <c r="A22" s="11" t="s">
        <v>12</v>
      </c>
      <c r="H22" s="15"/>
      <c r="J22" s="15"/>
      <c r="M22" s="16"/>
    </row>
    <row r="23" spans="1:13" x14ac:dyDescent="0.2">
      <c r="A23" t="s">
        <v>12</v>
      </c>
      <c r="B23">
        <v>2</v>
      </c>
      <c r="C23" t="s">
        <v>28</v>
      </c>
      <c r="D23" t="s">
        <v>27</v>
      </c>
      <c r="E23">
        <v>1</v>
      </c>
      <c r="F23">
        <v>0.5</v>
      </c>
      <c r="H23" s="1">
        <f>B23*F23</f>
        <v>1</v>
      </c>
      <c r="J23" s="1">
        <v>0</v>
      </c>
      <c r="M23" s="4"/>
    </row>
    <row r="24" spans="1:13" x14ac:dyDescent="0.2">
      <c r="A24" s="6"/>
      <c r="B24" s="6"/>
      <c r="C24" s="6"/>
      <c r="D24" s="6"/>
      <c r="E24" s="6"/>
      <c r="F24" s="6"/>
      <c r="G24" s="6"/>
      <c r="H24" s="7"/>
      <c r="I24" s="6">
        <v>1</v>
      </c>
      <c r="J24" s="7"/>
      <c r="K24" s="6">
        <v>0</v>
      </c>
      <c r="L24" s="6"/>
      <c r="M24" s="8">
        <v>1</v>
      </c>
    </row>
    <row r="25" spans="1:13" s="11" customFormat="1" x14ac:dyDescent="0.2">
      <c r="A25" s="12" t="s">
        <v>20</v>
      </c>
      <c r="B25" s="12"/>
      <c r="C25" s="12"/>
      <c r="D25" s="12"/>
      <c r="E25" s="12"/>
      <c r="F25" s="12"/>
      <c r="G25" s="12"/>
      <c r="H25" s="13"/>
      <c r="I25" s="12"/>
      <c r="J25" s="13"/>
      <c r="K25" s="12"/>
      <c r="L25" s="12"/>
      <c r="M25" s="14"/>
    </row>
    <row r="26" spans="1:13" x14ac:dyDescent="0.2">
      <c r="A26" t="s">
        <v>3</v>
      </c>
      <c r="B26">
        <v>5</v>
      </c>
      <c r="C26" t="s">
        <v>26</v>
      </c>
      <c r="D26" t="s">
        <v>27</v>
      </c>
      <c r="E26">
        <v>1</v>
      </c>
      <c r="F26">
        <v>1</v>
      </c>
      <c r="H26" s="1">
        <v>5</v>
      </c>
      <c r="J26" s="1">
        <v>0</v>
      </c>
      <c r="M26" s="4"/>
    </row>
    <row r="27" spans="1:13" x14ac:dyDescent="0.2">
      <c r="A27" t="s">
        <v>6</v>
      </c>
      <c r="B27">
        <v>5</v>
      </c>
      <c r="C27" t="s">
        <v>26</v>
      </c>
      <c r="D27" t="s">
        <v>27</v>
      </c>
      <c r="E27">
        <v>1</v>
      </c>
      <c r="F27">
        <v>1</v>
      </c>
      <c r="H27" s="1">
        <v>5</v>
      </c>
      <c r="J27" s="1">
        <v>0</v>
      </c>
      <c r="M27" s="4"/>
    </row>
    <row r="28" spans="1:13" x14ac:dyDescent="0.2">
      <c r="A28" t="s">
        <v>7</v>
      </c>
      <c r="B28">
        <v>1</v>
      </c>
      <c r="C28" t="s">
        <v>26</v>
      </c>
      <c r="D28" t="s">
        <v>27</v>
      </c>
      <c r="E28">
        <v>1</v>
      </c>
      <c r="F28">
        <v>1</v>
      </c>
      <c r="H28" s="1">
        <v>1</v>
      </c>
      <c r="J28" s="1">
        <v>0</v>
      </c>
      <c r="M28" s="4"/>
    </row>
    <row r="29" spans="1:13" x14ac:dyDescent="0.2">
      <c r="A29" t="s">
        <v>13</v>
      </c>
      <c r="B29">
        <v>4</v>
      </c>
      <c r="C29" t="s">
        <v>28</v>
      </c>
      <c r="D29" t="s">
        <v>27</v>
      </c>
      <c r="E29">
        <v>1</v>
      </c>
      <c r="F29">
        <v>0.5</v>
      </c>
      <c r="H29" s="1">
        <v>2</v>
      </c>
      <c r="J29" s="1">
        <v>0</v>
      </c>
      <c r="M29" s="4"/>
    </row>
    <row r="30" spans="1:13" x14ac:dyDescent="0.2">
      <c r="A30" t="s">
        <v>13</v>
      </c>
      <c r="B30">
        <v>1</v>
      </c>
      <c r="C30" t="s">
        <v>29</v>
      </c>
      <c r="D30" t="s">
        <v>30</v>
      </c>
      <c r="E30">
        <v>1</v>
      </c>
      <c r="F30">
        <v>1</v>
      </c>
      <c r="H30" s="1">
        <v>0</v>
      </c>
      <c r="J30" s="1">
        <v>1</v>
      </c>
      <c r="M30" s="4"/>
    </row>
    <row r="31" spans="1:13" x14ac:dyDescent="0.2">
      <c r="A31" t="s">
        <v>18</v>
      </c>
      <c r="B31">
        <v>1</v>
      </c>
      <c r="C31" t="s">
        <v>29</v>
      </c>
      <c r="D31" t="s">
        <v>30</v>
      </c>
      <c r="E31">
        <v>1</v>
      </c>
      <c r="F31">
        <v>1</v>
      </c>
      <c r="H31" s="1">
        <v>0</v>
      </c>
      <c r="J31" s="1">
        <v>1</v>
      </c>
      <c r="M31" s="4"/>
    </row>
    <row r="32" spans="1:13" x14ac:dyDescent="0.2">
      <c r="A32" t="s">
        <v>20</v>
      </c>
      <c r="B32">
        <v>1</v>
      </c>
      <c r="C32" t="s">
        <v>29</v>
      </c>
      <c r="D32" t="s">
        <v>30</v>
      </c>
      <c r="E32">
        <v>1</v>
      </c>
      <c r="F32">
        <v>1</v>
      </c>
      <c r="H32" s="1">
        <v>0</v>
      </c>
      <c r="J32" s="1">
        <v>1</v>
      </c>
      <c r="M32" s="4"/>
    </row>
    <row r="33" spans="1:13" x14ac:dyDescent="0.2">
      <c r="A33" s="6"/>
      <c r="B33" s="6"/>
      <c r="C33" s="6"/>
      <c r="D33" s="6"/>
      <c r="E33" s="6"/>
      <c r="F33" s="6"/>
      <c r="G33" s="6"/>
      <c r="H33" s="7"/>
      <c r="I33" s="6">
        <v>13</v>
      </c>
      <c r="J33" s="7"/>
      <c r="K33" s="6">
        <v>3</v>
      </c>
      <c r="L33" s="6"/>
      <c r="M33" s="8">
        <v>16</v>
      </c>
    </row>
    <row r="34" spans="1:13" x14ac:dyDescent="0.2">
      <c r="A34" s="6"/>
      <c r="B34" s="6"/>
      <c r="C34" s="6"/>
      <c r="D34" s="6"/>
      <c r="E34" s="6"/>
      <c r="F34" s="6"/>
      <c r="G34" s="6"/>
      <c r="H34" s="7"/>
      <c r="I34" s="6"/>
      <c r="J34" s="7"/>
      <c r="K34" s="6"/>
      <c r="L34" s="6"/>
      <c r="M34" s="8"/>
    </row>
    <row r="35" spans="1:13" x14ac:dyDescent="0.2">
      <c r="A35" s="6"/>
      <c r="B35" s="6"/>
      <c r="C35" s="6"/>
      <c r="D35" s="6"/>
      <c r="E35" s="6"/>
      <c r="F35" s="6"/>
      <c r="G35" s="6"/>
      <c r="H35" s="7"/>
      <c r="I35" s="6"/>
      <c r="J35" s="7"/>
      <c r="K35" s="6"/>
      <c r="L35" s="6"/>
      <c r="M35" s="8"/>
    </row>
    <row r="36" spans="1:13" x14ac:dyDescent="0.2">
      <c r="A36" s="6"/>
      <c r="B36" s="6"/>
      <c r="C36" s="6"/>
      <c r="D36" s="6"/>
      <c r="E36" s="6"/>
      <c r="F36" s="6"/>
      <c r="G36" s="6"/>
      <c r="H36" s="7"/>
      <c r="I36" s="6"/>
      <c r="J36" s="7"/>
      <c r="K36" s="6"/>
      <c r="L36" s="6"/>
      <c r="M36" s="8"/>
    </row>
    <row r="37" spans="1:13" x14ac:dyDescent="0.2">
      <c r="A37" s="6"/>
      <c r="B37" s="6"/>
      <c r="C37" s="6"/>
      <c r="D37" s="6"/>
      <c r="E37" s="6"/>
      <c r="F37" s="6"/>
      <c r="G37" s="6"/>
      <c r="H37" s="7"/>
      <c r="I37" s="6"/>
      <c r="J37" s="7"/>
      <c r="K37" s="6"/>
      <c r="L37" s="6"/>
      <c r="M37" s="8"/>
    </row>
    <row r="38" spans="1:13" x14ac:dyDescent="0.2">
      <c r="A38" s="6"/>
      <c r="B38" s="6"/>
      <c r="C38" s="6"/>
      <c r="D38" s="6"/>
      <c r="E38" s="6"/>
      <c r="F38" s="6"/>
      <c r="G38" s="6"/>
      <c r="H38" s="7"/>
      <c r="I38" s="6"/>
      <c r="J38" s="7"/>
      <c r="K38" s="6"/>
      <c r="L38" s="6"/>
      <c r="M3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511-1C08-1241-847C-059D915FD62D}">
  <dimension ref="A1:M21"/>
  <sheetViews>
    <sheetView workbookViewId="0">
      <selection sqref="A1:C5"/>
    </sheetView>
  </sheetViews>
  <sheetFormatPr baseColWidth="10" defaultRowHeight="16" x14ac:dyDescent="0.2"/>
  <sheetData>
    <row r="1" spans="1:3" x14ac:dyDescent="0.2">
      <c r="B1" t="s">
        <v>27</v>
      </c>
      <c r="C1" t="s">
        <v>30</v>
      </c>
    </row>
    <row r="2" spans="1:3" x14ac:dyDescent="0.2">
      <c r="A2" s="17" t="s">
        <v>32</v>
      </c>
      <c r="B2" s="6">
        <v>7</v>
      </c>
      <c r="C2" s="6">
        <v>3</v>
      </c>
    </row>
    <row r="3" spans="1:3" x14ac:dyDescent="0.2">
      <c r="A3" s="18" t="s">
        <v>5</v>
      </c>
      <c r="B3" s="6">
        <v>2</v>
      </c>
      <c r="C3" s="6">
        <v>1</v>
      </c>
    </row>
    <row r="4" spans="1:3" x14ac:dyDescent="0.2">
      <c r="A4" s="18" t="s">
        <v>34</v>
      </c>
      <c r="B4">
        <v>0.5</v>
      </c>
      <c r="C4">
        <v>0</v>
      </c>
    </row>
    <row r="5" spans="1:3" x14ac:dyDescent="0.2">
      <c r="A5" s="18" t="s">
        <v>20</v>
      </c>
      <c r="B5" s="6">
        <v>13</v>
      </c>
      <c r="C5" s="6">
        <v>3</v>
      </c>
    </row>
    <row r="21" spans="13:13" x14ac:dyDescent="0.2">
      <c r="M21" t="s">
        <v>35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2DCB-C661-6A41-A29C-C8A778BBE00D}">
  <dimension ref="A1:I15"/>
  <sheetViews>
    <sheetView tabSelected="1" workbookViewId="0">
      <selection activeCell="M8" sqref="M8"/>
    </sheetView>
  </sheetViews>
  <sheetFormatPr baseColWidth="10" defaultRowHeight="16" x14ac:dyDescent="0.2"/>
  <sheetData>
    <row r="1" spans="1:9" x14ac:dyDescent="0.2">
      <c r="B1" t="s">
        <v>27</v>
      </c>
      <c r="C1" t="s">
        <v>30</v>
      </c>
    </row>
    <row r="2" spans="1:9" x14ac:dyDescent="0.2">
      <c r="A2" s="17" t="s">
        <v>32</v>
      </c>
      <c r="B2" s="6">
        <v>7</v>
      </c>
      <c r="C2" s="6">
        <v>3</v>
      </c>
      <c r="E2">
        <f>B2/(B7/100)</f>
        <v>31.111111111111111</v>
      </c>
      <c r="F2">
        <f>C2/(C7/100)</f>
        <v>42.857142857142854</v>
      </c>
      <c r="H2">
        <f>ROUND(E2,0)</f>
        <v>31</v>
      </c>
      <c r="I2">
        <f>ROUND(F2,0)</f>
        <v>43</v>
      </c>
    </row>
    <row r="3" spans="1:9" x14ac:dyDescent="0.2">
      <c r="A3" s="18" t="s">
        <v>5</v>
      </c>
      <c r="B3" s="6">
        <v>2</v>
      </c>
      <c r="C3" s="6">
        <v>1</v>
      </c>
      <c r="E3">
        <f t="shared" ref="E3:F3" si="0">B3/(B8/100)</f>
        <v>8.8888888888888893</v>
      </c>
      <c r="F3">
        <f t="shared" si="0"/>
        <v>14.285714285714285</v>
      </c>
      <c r="H3">
        <f t="shared" ref="H3:H5" si="1">ROUND(E3,0)</f>
        <v>9</v>
      </c>
      <c r="I3">
        <f t="shared" ref="I3:I5" si="2">ROUND(F3,0)</f>
        <v>14</v>
      </c>
    </row>
    <row r="4" spans="1:9" x14ac:dyDescent="0.2">
      <c r="A4" s="18" t="s">
        <v>34</v>
      </c>
      <c r="B4">
        <v>0.5</v>
      </c>
      <c r="C4">
        <v>0</v>
      </c>
      <c r="E4">
        <f t="shared" ref="E4:F4" si="3">B4/(B9/100)</f>
        <v>2.2222222222222223</v>
      </c>
      <c r="F4">
        <f t="shared" si="3"/>
        <v>0</v>
      </c>
      <c r="H4">
        <f t="shared" si="1"/>
        <v>2</v>
      </c>
      <c r="I4">
        <f t="shared" si="2"/>
        <v>0</v>
      </c>
    </row>
    <row r="5" spans="1:9" x14ac:dyDescent="0.2">
      <c r="A5" s="18" t="s">
        <v>20</v>
      </c>
      <c r="B5" s="6">
        <v>13</v>
      </c>
      <c r="C5" s="6">
        <v>3</v>
      </c>
      <c r="E5">
        <f t="shared" ref="E5:F5" si="4">B5/(B10/100)</f>
        <v>57.777777777777779</v>
      </c>
      <c r="F5">
        <f t="shared" si="4"/>
        <v>42.857142857142854</v>
      </c>
      <c r="H5">
        <f t="shared" si="1"/>
        <v>58</v>
      </c>
      <c r="I5">
        <f t="shared" si="2"/>
        <v>43</v>
      </c>
    </row>
    <row r="7" spans="1:9" x14ac:dyDescent="0.2">
      <c r="B7">
        <f>SUM(B2:B5)</f>
        <v>22.5</v>
      </c>
      <c r="C7" s="6">
        <v>7</v>
      </c>
    </row>
    <row r="8" spans="1:9" x14ac:dyDescent="0.2">
      <c r="B8">
        <v>22.5</v>
      </c>
      <c r="C8" s="6">
        <v>7</v>
      </c>
    </row>
    <row r="9" spans="1:9" x14ac:dyDescent="0.2">
      <c r="B9">
        <v>22.5</v>
      </c>
      <c r="C9" s="6">
        <v>7</v>
      </c>
    </row>
    <row r="10" spans="1:9" x14ac:dyDescent="0.2">
      <c r="B10">
        <v>22.5</v>
      </c>
      <c r="C10" s="6">
        <v>7</v>
      </c>
    </row>
    <row r="14" spans="1:9" x14ac:dyDescent="0.2">
      <c r="H14" t="s">
        <v>27</v>
      </c>
      <c r="I14" t="s">
        <v>30</v>
      </c>
    </row>
    <row r="15" spans="1:9" x14ac:dyDescent="0.2">
      <c r="H15">
        <v>22.5</v>
      </c>
      <c r="I15">
        <v>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A00-2301-9D4C-B7F8-8F37A07CBEF5}">
  <dimension ref="A1:C7"/>
  <sheetViews>
    <sheetView workbookViewId="0">
      <selection activeCell="J18" sqref="J18"/>
    </sheetView>
  </sheetViews>
  <sheetFormatPr baseColWidth="10" defaultRowHeight="16" x14ac:dyDescent="0.2"/>
  <sheetData>
    <row r="1" spans="1:3" x14ac:dyDescent="0.2">
      <c r="B1" t="s">
        <v>27</v>
      </c>
      <c r="C1" t="s">
        <v>30</v>
      </c>
    </row>
    <row r="2" spans="1:3" x14ac:dyDescent="0.2">
      <c r="A2" s="17" t="s">
        <v>32</v>
      </c>
      <c r="B2" s="19">
        <v>31</v>
      </c>
      <c r="C2" s="19">
        <v>43</v>
      </c>
    </row>
    <row r="3" spans="1:3" x14ac:dyDescent="0.2">
      <c r="A3" s="18" t="s">
        <v>5</v>
      </c>
      <c r="B3" s="19">
        <v>9</v>
      </c>
      <c r="C3" s="19">
        <v>14</v>
      </c>
    </row>
    <row r="4" spans="1:3" x14ac:dyDescent="0.2">
      <c r="A4" s="18" t="s">
        <v>34</v>
      </c>
      <c r="B4" s="19">
        <v>2</v>
      </c>
      <c r="C4" s="19">
        <v>0</v>
      </c>
    </row>
    <row r="5" spans="1:3" x14ac:dyDescent="0.2">
      <c r="A5" s="18" t="s">
        <v>20</v>
      </c>
      <c r="B5" s="19">
        <v>58</v>
      </c>
      <c r="C5" s="19">
        <v>43</v>
      </c>
    </row>
    <row r="7" spans="1:3" x14ac:dyDescent="0.2">
      <c r="B7">
        <v>22.5</v>
      </c>
      <c r="C7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by dating</vt:lpstr>
      <vt:lpstr>by 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2022-03-13T13:37:22Z</dcterms:created>
  <dcterms:modified xsi:type="dcterms:W3CDTF">2022-04-19T09:40:43Z</dcterms:modified>
</cp:coreProperties>
</file>