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79A39306-FA02-464D-BBCA-211C63D5AE07}" xr6:coauthVersionLast="47" xr6:coauthVersionMax="47" xr10:uidLastSave="{00000000-0000-0000-0000-000000000000}"/>
  <bookViews>
    <workbookView xWindow="35780" yWindow="1840" windowWidth="27640" windowHeight="16440" xr2:uid="{8F7B73AA-A276-9C4C-A2E4-7780628F631E}"/>
  </bookViews>
  <sheets>
    <sheet name="by dating" sheetId="1" r:id="rId1"/>
    <sheet name="by origin" sheetId="2" r:id="rId2"/>
    <sheet name="Sheet3" sheetId="3" r:id="rId3"/>
    <sheet name="char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L2" i="3"/>
  <c r="K3" i="3"/>
  <c r="L3" i="3"/>
  <c r="K4" i="3"/>
  <c r="L4" i="3"/>
  <c r="K5" i="3"/>
  <c r="L5" i="3"/>
  <c r="K6" i="3"/>
  <c r="L6" i="3"/>
  <c r="K7" i="3"/>
  <c r="L7" i="3"/>
  <c r="J3" i="3"/>
  <c r="J4" i="3"/>
  <c r="J5" i="3"/>
  <c r="J6" i="3"/>
  <c r="J7" i="3"/>
  <c r="J2" i="3"/>
  <c r="F3" i="3"/>
  <c r="F4" i="3"/>
  <c r="F5" i="3"/>
  <c r="F6" i="3"/>
  <c r="F7" i="3"/>
  <c r="F2" i="3"/>
  <c r="I30" i="2"/>
  <c r="I5" i="2"/>
  <c r="H26" i="2"/>
  <c r="H22" i="2"/>
  <c r="H18" i="2"/>
  <c r="H17" i="2"/>
  <c r="H8" i="2"/>
  <c r="M14" i="1"/>
  <c r="K14" i="1"/>
  <c r="H5" i="1"/>
  <c r="H6" i="1"/>
  <c r="H7" i="1"/>
  <c r="H8" i="1"/>
  <c r="H9" i="1"/>
  <c r="H10" i="1"/>
  <c r="H11" i="1"/>
  <c r="H12" i="1"/>
  <c r="H13" i="1"/>
  <c r="H4" i="1"/>
  <c r="I14" i="1" l="1"/>
  <c r="O14" i="1" s="1"/>
</calcChain>
</file>

<file path=xl/sharedStrings.xml><?xml version="1.0" encoding="utf-8"?>
<sst xmlns="http://schemas.openxmlformats.org/spreadsheetml/2006/main" count="121" uniqueCount="33">
  <si>
    <t>ESA</t>
  </si>
  <si>
    <t>local</t>
  </si>
  <si>
    <t>Alexandria</t>
  </si>
  <si>
    <t>1st c BCE - 1st c CE</t>
  </si>
  <si>
    <t>Oriental</t>
  </si>
  <si>
    <t>ESB</t>
  </si>
  <si>
    <t>ESD</t>
  </si>
  <si>
    <t>Thin walled Italian</t>
  </si>
  <si>
    <t>Thin walled western</t>
  </si>
  <si>
    <t>Pontic TS</t>
  </si>
  <si>
    <t>ITS</t>
  </si>
  <si>
    <t>Egyptian thin walled</t>
  </si>
  <si>
    <t>sherd number</t>
  </si>
  <si>
    <t>ware</t>
  </si>
  <si>
    <t xml:space="preserve">dating </t>
  </si>
  <si>
    <t>origin</t>
  </si>
  <si>
    <t>dating slice</t>
  </si>
  <si>
    <t>slice number</t>
  </si>
  <si>
    <t>dating percentage</t>
  </si>
  <si>
    <t xml:space="preserve">Eastern Mediterranean </t>
  </si>
  <si>
    <t>Aegean</t>
  </si>
  <si>
    <t>Pontic Sea</t>
  </si>
  <si>
    <t>Italy</t>
  </si>
  <si>
    <t>Western Mediterranean</t>
  </si>
  <si>
    <t>Egyptian</t>
  </si>
  <si>
    <t>ABC</t>
  </si>
  <si>
    <t>A</t>
  </si>
  <si>
    <t>B</t>
  </si>
  <si>
    <t>C</t>
  </si>
  <si>
    <t>Eastern Mediterranean</t>
  </si>
  <si>
    <t>Egyptian/local</t>
  </si>
  <si>
    <t>Italian</t>
  </si>
  <si>
    <t>Pontic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</si>
</sst>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Alexandria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dating'!$C$20:$E$20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'by dating'!$C$21:$E$21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Alexandria Fine Ware Percentage</a:t>
            </a:r>
            <a:r>
              <a:rPr lang="en-GB" baseline="0"/>
              <a:t>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7378012343051721"/>
                  <c:y val="-0.219572623406521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0939861263356958"/>
                  <c:y val="2.76835195933274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3.7006033119398873E-2"/>
                  <c:y val="3.35870661757962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6.5358514564000436E-2"/>
                  <c:y val="0.119496901489643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18D3480C-A13C-BF49-80FD-68EDAB304DC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A9E66367-D3C2-7044-81E1-56C76D3B536C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614261926079644"/>
                  <c:y val="6.1192238657355853E-2"/>
                </c:manualLayout>
              </c:layout>
              <c:tx>
                <c:rich>
                  <a:bodyPr/>
                  <a:lstStyle/>
                  <a:p>
                    <a:fld id="{EA029803-BEE5-364E-B40E-B89E82E6CEA9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5AE5BED-C2E1-1F4A-A22B-7E1E290DFC9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25119147832344541"/>
                  <c:y val="3.916228857416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Aegean</c:v>
                </c:pt>
                <c:pt idx="2">
                  <c:v>Egyptian/local</c:v>
                </c:pt>
                <c:pt idx="3">
                  <c:v>Italian</c:v>
                </c:pt>
                <c:pt idx="4">
                  <c:v>Pontic</c:v>
                </c:pt>
                <c:pt idx="5">
                  <c:v>Western Mediterranean</c:v>
                </c:pt>
              </c:strCache>
            </c:strRef>
          </c:cat>
          <c:val>
            <c:numRef>
              <c:f>charts!$B$2:$B$7</c:f>
              <c:numCache>
                <c:formatCode>General\%</c:formatCode>
                <c:ptCount val="6"/>
                <c:pt idx="0">
                  <c:v>74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Alexandria Fine Ware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25-A348-A064-2E9928CC77E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5-A348-A064-2E9928CC77E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5-A348-A064-2E9928CC77E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25-A348-A064-2E9928CC77E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25-A348-A064-2E9928CC77E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25-A348-A064-2E9928CC77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25-A348-A064-2E9928CC77E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25-A348-A064-2E9928CC77E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25-A348-A064-2E9928CC77EC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25-A348-A064-2E9928CC77EC}"/>
              </c:ext>
            </c:extLst>
          </c:dPt>
          <c:dLbls>
            <c:dLbl>
              <c:idx val="0"/>
              <c:layout>
                <c:manualLayout>
                  <c:x val="-0.17378012343051721"/>
                  <c:y val="-0.219572623406521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25-A348-A064-2E9928CC77EC}"/>
                </c:ext>
              </c:extLst>
            </c:dLbl>
            <c:dLbl>
              <c:idx val="1"/>
              <c:layout>
                <c:manualLayout>
                  <c:x val="-0.10939861263356958"/>
                  <c:y val="2.76835195933274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25-A348-A064-2E9928CC77EC}"/>
                </c:ext>
              </c:extLst>
            </c:dLbl>
            <c:dLbl>
              <c:idx val="2"/>
              <c:layout>
                <c:manualLayout>
                  <c:x val="-3.7006033119398873E-2"/>
                  <c:y val="3.35870661757962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25-A348-A064-2E9928CC77EC}"/>
                </c:ext>
              </c:extLst>
            </c:dLbl>
            <c:dLbl>
              <c:idx val="3"/>
              <c:layout>
                <c:manualLayout>
                  <c:x val="6.5358514564000436E-2"/>
                  <c:y val="0.119496901489643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18D3480C-A13C-BF49-80FD-68EDAB304DC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A9E66367-D3C2-7044-81E1-56C76D3B536C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825-A348-A064-2E9928CC77EC}"/>
                </c:ext>
              </c:extLst>
            </c:dLbl>
            <c:dLbl>
              <c:idx val="4"/>
              <c:layout>
                <c:manualLayout>
                  <c:x val="-0.2614261926079644"/>
                  <c:y val="6.1192238657355853E-2"/>
                </c:manualLayout>
              </c:layout>
              <c:tx>
                <c:rich>
                  <a:bodyPr/>
                  <a:lstStyle/>
                  <a:p>
                    <a:fld id="{EA029803-BEE5-364E-B40E-B89E82E6CEA9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5AE5BED-C2E1-1F4A-A22B-7E1E290DFC9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825-A348-A064-2E9928CC77EC}"/>
                </c:ext>
              </c:extLst>
            </c:dLbl>
            <c:dLbl>
              <c:idx val="5"/>
              <c:layout>
                <c:manualLayout>
                  <c:x val="0.25119147832344541"/>
                  <c:y val="3.916228857416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25-A348-A064-2E9928CC77EC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25-A348-A064-2E9928CC77E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825-A348-A064-2E9928CC77E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25-A348-A064-2E9928CC77E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825-A348-A064-2E9928CC7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Aegean</c:v>
                </c:pt>
                <c:pt idx="2">
                  <c:v>Egyptian/local</c:v>
                </c:pt>
                <c:pt idx="3">
                  <c:v>Italian</c:v>
                </c:pt>
                <c:pt idx="4">
                  <c:v>Pontic</c:v>
                </c:pt>
                <c:pt idx="5">
                  <c:v>Western Mediterranean</c:v>
                </c:pt>
              </c:strCache>
            </c:strRef>
          </c:cat>
          <c:val>
            <c:numRef>
              <c:f>charts!$B$2:$B$7</c:f>
              <c:numCache>
                <c:formatCode>General\%</c:formatCode>
                <c:ptCount val="6"/>
                <c:pt idx="0">
                  <c:v>74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825-A348-A064-2E9928CC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Alexandria Fine Ware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8-D14B-B20B-18AAE248747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48-D14B-B20B-18AAE248747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48-D14B-B20B-18AAE248747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48-D14B-B20B-18AAE248747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48-D14B-B20B-18AAE248747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48-D14B-B20B-18AAE24874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48-D14B-B20B-18AAE248747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48-D14B-B20B-18AAE248747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48-D14B-B20B-18AAE248747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E48-D14B-B20B-18AAE2487473}"/>
              </c:ext>
            </c:extLst>
          </c:dPt>
          <c:dLbls>
            <c:dLbl>
              <c:idx val="0"/>
              <c:layout>
                <c:manualLayout>
                  <c:x val="-0.17378012343051721"/>
                  <c:y val="-0.219572623406521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8-D14B-B20B-18AAE2487473}"/>
                </c:ext>
              </c:extLst>
            </c:dLbl>
            <c:dLbl>
              <c:idx val="1"/>
              <c:layout>
                <c:manualLayout>
                  <c:x val="-0.10939861263356958"/>
                  <c:y val="2.76835195933274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48-D14B-B20B-18AAE2487473}"/>
                </c:ext>
              </c:extLst>
            </c:dLbl>
            <c:dLbl>
              <c:idx val="2"/>
              <c:layout>
                <c:manualLayout>
                  <c:x val="-3.7006033119398873E-2"/>
                  <c:y val="3.35870661757962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48-D14B-B20B-18AAE2487473}"/>
                </c:ext>
              </c:extLst>
            </c:dLbl>
            <c:dLbl>
              <c:idx val="3"/>
              <c:layout>
                <c:manualLayout>
                  <c:x val="6.5358514564000436E-2"/>
                  <c:y val="0.119496901489643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18D3480C-A13C-BF49-80FD-68EDAB304DC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A9E66367-D3C2-7044-81E1-56C76D3B536C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E48-D14B-B20B-18AAE2487473}"/>
                </c:ext>
              </c:extLst>
            </c:dLbl>
            <c:dLbl>
              <c:idx val="4"/>
              <c:layout>
                <c:manualLayout>
                  <c:x val="-0.2614261926079644"/>
                  <c:y val="6.1192238657355853E-2"/>
                </c:manualLayout>
              </c:layout>
              <c:tx>
                <c:rich>
                  <a:bodyPr/>
                  <a:lstStyle/>
                  <a:p>
                    <a:fld id="{EA029803-BEE5-364E-B40E-B89E82E6CEA9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5AE5BED-C2E1-1F4A-A22B-7E1E290DFC9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E48-D14B-B20B-18AAE2487473}"/>
                </c:ext>
              </c:extLst>
            </c:dLbl>
            <c:dLbl>
              <c:idx val="5"/>
              <c:layout>
                <c:manualLayout>
                  <c:x val="0.25119147832344541"/>
                  <c:y val="3.916228857416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8-D14B-B20B-18AAE2487473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8-D14B-B20B-18AAE248747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48-D14B-B20B-18AAE24874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48-D14B-B20B-18AAE248747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48-D14B-B20B-18AAE248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Aegean</c:v>
                </c:pt>
                <c:pt idx="2">
                  <c:v>Egyptian/local</c:v>
                </c:pt>
                <c:pt idx="3">
                  <c:v>Italian</c:v>
                </c:pt>
                <c:pt idx="4">
                  <c:v>Pontic</c:v>
                </c:pt>
                <c:pt idx="5">
                  <c:v>Western Mediterranean</c:v>
                </c:pt>
              </c:strCache>
            </c:strRef>
          </c:cat>
          <c:val>
            <c:numRef>
              <c:f>charts!$B$2:$B$7</c:f>
              <c:numCache>
                <c:formatCode>General\%</c:formatCode>
                <c:ptCount val="6"/>
                <c:pt idx="0">
                  <c:v>74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48-D14B-B20B-18AAE248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17</xdr:row>
      <xdr:rowOff>69850</xdr:rowOff>
    </xdr:from>
    <xdr:to>
      <xdr:col>11</xdr:col>
      <xdr:colOff>393700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B0C1D-66E7-0E05-1AD2-E352468C0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10</xdr:row>
      <xdr:rowOff>69850</xdr:rowOff>
    </xdr:from>
    <xdr:to>
      <xdr:col>7</xdr:col>
      <xdr:colOff>342900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7EB62-58ED-700B-BE66-F0F138E5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10</xdr:row>
      <xdr:rowOff>50800</xdr:rowOff>
    </xdr:from>
    <xdr:to>
      <xdr:col>14</xdr:col>
      <xdr:colOff>654050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2BF26-3857-E24F-965E-3D2D87C4E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29</xdr:row>
      <xdr:rowOff>50800</xdr:rowOff>
    </xdr:from>
    <xdr:to>
      <xdr:col>7</xdr:col>
      <xdr:colOff>247650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E890E-9E1B-6C45-A33A-5D49A4016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0.67269</cdr:x>
      <cdr:y>0.84027</cdr:y>
    </cdr:from>
    <cdr:to>
      <cdr:x>0.95112</cdr:x>
      <cdr:y>0.93677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02F5C9-D40C-E570-F24C-4D0E8C3EFF0B}"/>
            </a:ext>
          </a:extLst>
        </cdr:cNvPr>
        <cdr:cNvSpPr txBox="1"/>
      </cdr:nvSpPr>
      <cdr:spPr>
        <a:xfrm xmlns:a="http://schemas.openxmlformats.org/drawingml/2006/main">
          <a:off x="4019550" y="3206750"/>
          <a:ext cx="16637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/>
            <a:t>Total: 18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0.67269</cdr:x>
      <cdr:y>0.84027</cdr:y>
    </cdr:from>
    <cdr:to>
      <cdr:x>0.95112</cdr:x>
      <cdr:y>0.93677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02F5C9-D40C-E570-F24C-4D0E8C3EFF0B}"/>
            </a:ext>
          </a:extLst>
        </cdr:cNvPr>
        <cdr:cNvSpPr txBox="1"/>
      </cdr:nvSpPr>
      <cdr:spPr>
        <a:xfrm xmlns:a="http://schemas.openxmlformats.org/drawingml/2006/main">
          <a:off x="4019550" y="3206750"/>
          <a:ext cx="16637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/>
            <a:t>Total: 18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0.67269</cdr:x>
      <cdr:y>0.84027</cdr:y>
    </cdr:from>
    <cdr:to>
      <cdr:x>0.95112</cdr:x>
      <cdr:y>0.93677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02F5C9-D40C-E570-F24C-4D0E8C3EFF0B}"/>
            </a:ext>
          </a:extLst>
        </cdr:cNvPr>
        <cdr:cNvSpPr txBox="1"/>
      </cdr:nvSpPr>
      <cdr:spPr>
        <a:xfrm xmlns:a="http://schemas.openxmlformats.org/drawingml/2006/main">
          <a:off x="4019550" y="3206750"/>
          <a:ext cx="16637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/>
            <a:t>Total: 18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EA8C-03AE-604D-863C-B2CD4D1AD13B}">
  <dimension ref="A1:O27"/>
  <sheetViews>
    <sheetView tabSelected="1" topLeftCell="A9" workbookViewId="0">
      <selection activeCell="C20" sqref="C20:E21"/>
    </sheetView>
  </sheetViews>
  <sheetFormatPr baseColWidth="10" defaultRowHeight="16" x14ac:dyDescent="0.2"/>
  <cols>
    <col min="1" max="7" width="10.83203125" style="1"/>
    <col min="8" max="8" width="10.83203125" style="3"/>
    <col min="9" max="9" width="10.83203125" style="1"/>
    <col min="10" max="10" width="10.83203125" style="3"/>
    <col min="11" max="11" width="10.83203125" style="1"/>
    <col min="12" max="12" width="10.83203125" style="3"/>
    <col min="13" max="16384" width="10.83203125" style="1"/>
  </cols>
  <sheetData>
    <row r="1" spans="1:15" ht="17" x14ac:dyDescent="0.2">
      <c r="A1" s="1" t="s">
        <v>2</v>
      </c>
    </row>
    <row r="2" spans="1:15" ht="17" x14ac:dyDescent="0.2">
      <c r="H2" s="3" t="s">
        <v>26</v>
      </c>
      <c r="J2" s="3" t="s">
        <v>27</v>
      </c>
      <c r="L2" s="3" t="s">
        <v>28</v>
      </c>
    </row>
    <row r="3" spans="1:15" ht="34" x14ac:dyDescent="0.2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3" t="s">
        <v>25</v>
      </c>
      <c r="J3" s="3" t="s">
        <v>25</v>
      </c>
      <c r="L3" s="3" t="s">
        <v>25</v>
      </c>
    </row>
    <row r="4" spans="1:15" ht="51" x14ac:dyDescent="0.2">
      <c r="A4" s="1">
        <v>39</v>
      </c>
      <c r="B4" s="2" t="s">
        <v>0</v>
      </c>
      <c r="C4" s="1" t="s">
        <v>3</v>
      </c>
      <c r="D4" s="1" t="s">
        <v>19</v>
      </c>
      <c r="E4" s="1" t="s">
        <v>25</v>
      </c>
      <c r="F4" s="1">
        <v>3</v>
      </c>
      <c r="G4" s="1">
        <v>0.75</v>
      </c>
      <c r="H4" s="3">
        <f>(A4/F4)*G4</f>
        <v>9.75</v>
      </c>
      <c r="J4" s="3">
        <v>9.75</v>
      </c>
      <c r="L4" s="3">
        <v>9.75</v>
      </c>
    </row>
    <row r="5" spans="1:15" ht="51" x14ac:dyDescent="0.2">
      <c r="A5" s="1">
        <v>4</v>
      </c>
      <c r="B5" s="2" t="s">
        <v>4</v>
      </c>
      <c r="C5" s="1" t="s">
        <v>3</v>
      </c>
      <c r="D5" s="1" t="s">
        <v>19</v>
      </c>
      <c r="E5" s="1" t="s">
        <v>25</v>
      </c>
      <c r="F5" s="1">
        <v>3</v>
      </c>
      <c r="G5" s="1">
        <v>0.75</v>
      </c>
      <c r="H5" s="3">
        <f t="shared" ref="H5:H13" si="0">(A5/F5)*G5</f>
        <v>1</v>
      </c>
      <c r="J5" s="3">
        <v>1</v>
      </c>
      <c r="L5" s="3">
        <v>1</v>
      </c>
    </row>
    <row r="6" spans="1:15" ht="34" x14ac:dyDescent="0.2">
      <c r="A6" s="1">
        <v>1</v>
      </c>
      <c r="B6" s="2" t="s">
        <v>5</v>
      </c>
      <c r="C6" s="1" t="s">
        <v>3</v>
      </c>
      <c r="D6" s="1" t="s">
        <v>20</v>
      </c>
      <c r="E6" s="1" t="s">
        <v>25</v>
      </c>
      <c r="F6" s="1">
        <v>3</v>
      </c>
      <c r="G6" s="1">
        <v>0.75</v>
      </c>
      <c r="H6" s="3">
        <f t="shared" si="0"/>
        <v>0.25</v>
      </c>
      <c r="J6" s="3">
        <v>0.25</v>
      </c>
      <c r="L6" s="3">
        <v>0.25</v>
      </c>
    </row>
    <row r="7" spans="1:15" ht="51" x14ac:dyDescent="0.2">
      <c r="A7" s="1">
        <v>11</v>
      </c>
      <c r="B7" s="2" t="s">
        <v>6</v>
      </c>
      <c r="C7" s="1" t="s">
        <v>3</v>
      </c>
      <c r="D7" s="1" t="s">
        <v>19</v>
      </c>
      <c r="E7" s="1" t="s">
        <v>25</v>
      </c>
      <c r="F7" s="1">
        <v>3</v>
      </c>
      <c r="G7" s="1">
        <v>0.75</v>
      </c>
      <c r="H7" s="3">
        <f t="shared" si="0"/>
        <v>2.75</v>
      </c>
      <c r="J7" s="3">
        <v>2.75</v>
      </c>
      <c r="L7" s="3">
        <v>2.75</v>
      </c>
    </row>
    <row r="8" spans="1:15" ht="34" x14ac:dyDescent="0.2">
      <c r="A8" s="1">
        <v>2</v>
      </c>
      <c r="B8" s="2" t="s">
        <v>9</v>
      </c>
      <c r="C8" s="1" t="s">
        <v>3</v>
      </c>
      <c r="D8" s="1" t="s">
        <v>21</v>
      </c>
      <c r="E8" s="1" t="s">
        <v>25</v>
      </c>
      <c r="F8" s="1">
        <v>3</v>
      </c>
      <c r="G8" s="1">
        <v>0.75</v>
      </c>
      <c r="H8" s="3">
        <f t="shared" si="0"/>
        <v>0.5</v>
      </c>
      <c r="J8" s="3">
        <v>0.5</v>
      </c>
      <c r="L8" s="3">
        <v>0.5</v>
      </c>
    </row>
    <row r="9" spans="1:15" ht="34" x14ac:dyDescent="0.2">
      <c r="A9" s="1">
        <v>4</v>
      </c>
      <c r="B9" s="2" t="s">
        <v>10</v>
      </c>
      <c r="C9" s="1" t="s">
        <v>3</v>
      </c>
      <c r="D9" s="1" t="s">
        <v>22</v>
      </c>
      <c r="E9" s="1" t="s">
        <v>25</v>
      </c>
      <c r="F9" s="1">
        <v>3</v>
      </c>
      <c r="G9" s="1">
        <v>0.75</v>
      </c>
      <c r="H9" s="3">
        <f t="shared" si="0"/>
        <v>1</v>
      </c>
      <c r="J9" s="3">
        <v>1</v>
      </c>
      <c r="L9" s="3">
        <v>1</v>
      </c>
    </row>
    <row r="10" spans="1:15" ht="34" x14ac:dyDescent="0.2">
      <c r="A10" s="1">
        <v>2</v>
      </c>
      <c r="B10" s="2" t="s">
        <v>7</v>
      </c>
      <c r="C10" s="1" t="s">
        <v>3</v>
      </c>
      <c r="D10" s="1" t="s">
        <v>22</v>
      </c>
      <c r="E10" s="1" t="s">
        <v>25</v>
      </c>
      <c r="F10" s="1">
        <v>3</v>
      </c>
      <c r="G10" s="1">
        <v>0.75</v>
      </c>
      <c r="H10" s="3">
        <f t="shared" si="0"/>
        <v>0.5</v>
      </c>
      <c r="J10" s="3">
        <v>0.5</v>
      </c>
      <c r="L10" s="3">
        <v>0.5</v>
      </c>
    </row>
    <row r="11" spans="1:15" ht="51" x14ac:dyDescent="0.2">
      <c r="A11" s="1">
        <v>1</v>
      </c>
      <c r="B11" s="2" t="s">
        <v>8</v>
      </c>
      <c r="C11" s="1" t="s">
        <v>3</v>
      </c>
      <c r="D11" s="1" t="s">
        <v>23</v>
      </c>
      <c r="E11" s="1" t="s">
        <v>25</v>
      </c>
      <c r="F11" s="1">
        <v>3</v>
      </c>
      <c r="G11" s="1">
        <v>0.75</v>
      </c>
      <c r="H11" s="3">
        <f t="shared" si="0"/>
        <v>0.25</v>
      </c>
      <c r="J11" s="3">
        <v>0.25</v>
      </c>
      <c r="L11" s="3">
        <v>0.25</v>
      </c>
    </row>
    <row r="12" spans="1:15" ht="34" x14ac:dyDescent="0.2">
      <c r="A12" s="1">
        <v>1</v>
      </c>
      <c r="B12" s="2" t="s">
        <v>11</v>
      </c>
      <c r="C12" s="1" t="s">
        <v>3</v>
      </c>
      <c r="D12" s="1" t="s">
        <v>24</v>
      </c>
      <c r="E12" s="1" t="s">
        <v>25</v>
      </c>
      <c r="F12" s="1">
        <v>3</v>
      </c>
      <c r="G12" s="1">
        <v>0.75</v>
      </c>
      <c r="H12" s="3">
        <f t="shared" si="0"/>
        <v>0.25</v>
      </c>
      <c r="J12" s="3">
        <v>0.25</v>
      </c>
      <c r="L12" s="3">
        <v>0.25</v>
      </c>
    </row>
    <row r="13" spans="1:15" ht="34" x14ac:dyDescent="0.2">
      <c r="A13" s="1">
        <v>8</v>
      </c>
      <c r="B13" s="1" t="s">
        <v>1</v>
      </c>
      <c r="C13" s="1" t="s">
        <v>3</v>
      </c>
      <c r="D13" s="1" t="s">
        <v>24</v>
      </c>
      <c r="E13" s="1" t="s">
        <v>25</v>
      </c>
      <c r="F13" s="1">
        <v>3</v>
      </c>
      <c r="G13" s="1">
        <v>0.75</v>
      </c>
      <c r="H13" s="3">
        <f t="shared" si="0"/>
        <v>2</v>
      </c>
      <c r="J13" s="3">
        <v>2</v>
      </c>
      <c r="L13" s="3">
        <v>2</v>
      </c>
    </row>
    <row r="14" spans="1:15" x14ac:dyDescent="0.2">
      <c r="B14" s="2"/>
      <c r="I14" s="1">
        <f>SUM(H4:H13)</f>
        <v>18.25</v>
      </c>
      <c r="K14" s="1">
        <f>SUM(J4:J13)</f>
        <v>18.25</v>
      </c>
      <c r="M14" s="1">
        <f>SUM(L4:L13)</f>
        <v>18.25</v>
      </c>
      <c r="O14" s="1">
        <f>SUM(I14:M14)</f>
        <v>54.75</v>
      </c>
    </row>
    <row r="20" spans="2:5" ht="17" x14ac:dyDescent="0.2">
      <c r="B20" s="2"/>
      <c r="C20" s="1" t="s">
        <v>26</v>
      </c>
      <c r="D20" s="1" t="s">
        <v>27</v>
      </c>
      <c r="E20" s="1" t="s">
        <v>28</v>
      </c>
    </row>
    <row r="21" spans="2:5" x14ac:dyDescent="0.2">
      <c r="C21" s="1">
        <v>18</v>
      </c>
      <c r="D21" s="1">
        <v>18</v>
      </c>
      <c r="E21" s="1">
        <v>18</v>
      </c>
    </row>
    <row r="23" spans="2:5" x14ac:dyDescent="0.2">
      <c r="B23" s="2"/>
    </row>
    <row r="24" spans="2:5" x14ac:dyDescent="0.2">
      <c r="B24" s="2"/>
    </row>
    <row r="25" spans="2:5" x14ac:dyDescent="0.2">
      <c r="B25" s="2"/>
    </row>
    <row r="27" spans="2:5" x14ac:dyDescent="0.2">
      <c r="B27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F3C8-DDAA-E04D-948A-74BE48CD6656}">
  <dimension ref="A1:M30"/>
  <sheetViews>
    <sheetView topLeftCell="A5" workbookViewId="0">
      <selection activeCell="O26" sqref="O26"/>
    </sheetView>
  </sheetViews>
  <sheetFormatPr baseColWidth="10" defaultRowHeight="16" x14ac:dyDescent="0.2"/>
  <sheetData>
    <row r="1" spans="1:13" s="4" customFormat="1" x14ac:dyDescent="0.2">
      <c r="A1" s="4" t="s">
        <v>29</v>
      </c>
    </row>
    <row r="2" spans="1:13" s="1" customFormat="1" ht="51" x14ac:dyDescent="0.2">
      <c r="A2" s="1">
        <v>39</v>
      </c>
      <c r="B2" s="2" t="s">
        <v>0</v>
      </c>
      <c r="C2" s="1" t="s">
        <v>3</v>
      </c>
      <c r="D2" s="1" t="s">
        <v>19</v>
      </c>
      <c r="E2" s="1" t="s">
        <v>25</v>
      </c>
      <c r="F2" s="1">
        <v>3</v>
      </c>
      <c r="G2" s="1">
        <v>0.75</v>
      </c>
      <c r="H2" s="3">
        <v>9.75</v>
      </c>
      <c r="J2" s="3">
        <v>9.75</v>
      </c>
      <c r="L2" s="3">
        <v>9.75</v>
      </c>
    </row>
    <row r="3" spans="1:13" s="1" customFormat="1" ht="51" x14ac:dyDescent="0.2">
      <c r="A3" s="1">
        <v>4</v>
      </c>
      <c r="B3" s="2" t="s">
        <v>4</v>
      </c>
      <c r="C3" s="1" t="s">
        <v>3</v>
      </c>
      <c r="D3" s="1" t="s">
        <v>19</v>
      </c>
      <c r="E3" s="1" t="s">
        <v>25</v>
      </c>
      <c r="F3" s="1">
        <v>3</v>
      </c>
      <c r="G3" s="1">
        <v>0.75</v>
      </c>
      <c r="H3" s="3">
        <v>1</v>
      </c>
      <c r="J3" s="3">
        <v>1</v>
      </c>
      <c r="L3" s="3">
        <v>1</v>
      </c>
    </row>
    <row r="4" spans="1:13" s="1" customFormat="1" ht="51" x14ac:dyDescent="0.2">
      <c r="A4" s="1">
        <v>11</v>
      </c>
      <c r="B4" s="2" t="s">
        <v>6</v>
      </c>
      <c r="C4" s="1" t="s">
        <v>3</v>
      </c>
      <c r="D4" s="1" t="s">
        <v>19</v>
      </c>
      <c r="E4" s="1" t="s">
        <v>25</v>
      </c>
      <c r="F4" s="1">
        <v>3</v>
      </c>
      <c r="G4" s="1">
        <v>0.75</v>
      </c>
      <c r="H4" s="3">
        <v>2.75</v>
      </c>
      <c r="J4" s="3">
        <v>2.75</v>
      </c>
      <c r="L4" s="3">
        <v>2.75</v>
      </c>
    </row>
    <row r="5" spans="1:13" x14ac:dyDescent="0.2">
      <c r="I5">
        <f>SUM(H2:H4)</f>
        <v>13.5</v>
      </c>
      <c r="K5">
        <v>13.5</v>
      </c>
      <c r="M5">
        <v>13.5</v>
      </c>
    </row>
    <row r="7" spans="1:13" s="4" customFormat="1" x14ac:dyDescent="0.2">
      <c r="A7" s="4" t="s">
        <v>20</v>
      </c>
    </row>
    <row r="8" spans="1:13" s="1" customFormat="1" ht="34" x14ac:dyDescent="0.2">
      <c r="A8" s="1">
        <v>1</v>
      </c>
      <c r="B8" s="2" t="s">
        <v>5</v>
      </c>
      <c r="C8" s="1" t="s">
        <v>3</v>
      </c>
      <c r="D8" s="1" t="s">
        <v>20</v>
      </c>
      <c r="E8" s="1" t="s">
        <v>25</v>
      </c>
      <c r="F8" s="1">
        <v>3</v>
      </c>
      <c r="G8" s="1">
        <v>0.75</v>
      </c>
      <c r="H8" s="3">
        <f t="shared" ref="H8" si="0">(A8/F8)*G8</f>
        <v>0.25</v>
      </c>
      <c r="J8" s="3">
        <v>0.25</v>
      </c>
      <c r="L8" s="3">
        <v>0.25</v>
      </c>
    </row>
    <row r="9" spans="1:13" x14ac:dyDescent="0.2">
      <c r="I9">
        <v>0.25</v>
      </c>
      <c r="K9">
        <v>0.25</v>
      </c>
      <c r="M9">
        <v>0.25</v>
      </c>
    </row>
    <row r="11" spans="1:13" s="4" customFormat="1" x14ac:dyDescent="0.2">
      <c r="A11" s="4" t="s">
        <v>30</v>
      </c>
    </row>
    <row r="12" spans="1:13" s="1" customFormat="1" ht="34" x14ac:dyDescent="0.2">
      <c r="A12" s="1">
        <v>1</v>
      </c>
      <c r="B12" s="2" t="s">
        <v>11</v>
      </c>
      <c r="C12" s="1" t="s">
        <v>3</v>
      </c>
      <c r="D12" s="1" t="s">
        <v>24</v>
      </c>
      <c r="E12" s="1" t="s">
        <v>25</v>
      </c>
      <c r="F12" s="1">
        <v>3</v>
      </c>
      <c r="G12" s="1">
        <v>0.75</v>
      </c>
      <c r="H12" s="3">
        <v>0.25</v>
      </c>
      <c r="J12" s="3">
        <v>0.25</v>
      </c>
      <c r="L12" s="3">
        <v>0.25</v>
      </c>
    </row>
    <row r="13" spans="1:13" s="1" customFormat="1" ht="34" x14ac:dyDescent="0.2">
      <c r="A13" s="1">
        <v>8</v>
      </c>
      <c r="B13" s="1" t="s">
        <v>1</v>
      </c>
      <c r="C13" s="1" t="s">
        <v>3</v>
      </c>
      <c r="D13" s="1" t="s">
        <v>24</v>
      </c>
      <c r="E13" s="1" t="s">
        <v>25</v>
      </c>
      <c r="F13" s="1">
        <v>3</v>
      </c>
      <c r="G13" s="1">
        <v>0.75</v>
      </c>
      <c r="H13" s="3">
        <v>2</v>
      </c>
      <c r="J13" s="3">
        <v>2</v>
      </c>
      <c r="L13" s="3">
        <v>2</v>
      </c>
    </row>
    <row r="14" spans="1:13" x14ac:dyDescent="0.2">
      <c r="I14">
        <v>2.25</v>
      </c>
      <c r="K14">
        <v>2.25</v>
      </c>
      <c r="M14">
        <v>2.25</v>
      </c>
    </row>
    <row r="16" spans="1:13" s="4" customFormat="1" x14ac:dyDescent="0.2">
      <c r="A16" s="4" t="s">
        <v>31</v>
      </c>
    </row>
    <row r="17" spans="1:13" s="1" customFormat="1" ht="34" x14ac:dyDescent="0.2">
      <c r="A17" s="1">
        <v>4</v>
      </c>
      <c r="B17" s="2" t="s">
        <v>10</v>
      </c>
      <c r="C17" s="1" t="s">
        <v>3</v>
      </c>
      <c r="D17" s="1" t="s">
        <v>22</v>
      </c>
      <c r="E17" s="1" t="s">
        <v>25</v>
      </c>
      <c r="F17" s="1">
        <v>3</v>
      </c>
      <c r="G17" s="1">
        <v>0.75</v>
      </c>
      <c r="H17" s="3">
        <f t="shared" ref="H17:H18" si="1">(A17/F17)*G17</f>
        <v>1</v>
      </c>
      <c r="J17" s="3">
        <v>1</v>
      </c>
      <c r="L17" s="3">
        <v>1</v>
      </c>
    </row>
    <row r="18" spans="1:13" s="1" customFormat="1" ht="34" x14ac:dyDescent="0.2">
      <c r="A18" s="1">
        <v>2</v>
      </c>
      <c r="B18" s="2" t="s">
        <v>7</v>
      </c>
      <c r="C18" s="1" t="s">
        <v>3</v>
      </c>
      <c r="D18" s="1" t="s">
        <v>22</v>
      </c>
      <c r="E18" s="1" t="s">
        <v>25</v>
      </c>
      <c r="F18" s="1">
        <v>3</v>
      </c>
      <c r="G18" s="1">
        <v>0.75</v>
      </c>
      <c r="H18" s="3">
        <f t="shared" si="1"/>
        <v>0.5</v>
      </c>
      <c r="J18" s="3">
        <v>0.5</v>
      </c>
      <c r="L18" s="3">
        <v>0.5</v>
      </c>
    </row>
    <row r="19" spans="1:13" x14ac:dyDescent="0.2">
      <c r="I19">
        <v>1.5</v>
      </c>
      <c r="K19">
        <v>1.5</v>
      </c>
      <c r="M19">
        <v>1.5</v>
      </c>
    </row>
    <row r="21" spans="1:13" s="4" customFormat="1" x14ac:dyDescent="0.2">
      <c r="A21" s="4" t="s">
        <v>32</v>
      </c>
    </row>
    <row r="22" spans="1:13" s="1" customFormat="1" ht="34" x14ac:dyDescent="0.2">
      <c r="A22" s="1">
        <v>2</v>
      </c>
      <c r="B22" s="2" t="s">
        <v>9</v>
      </c>
      <c r="C22" s="1" t="s">
        <v>3</v>
      </c>
      <c r="D22" s="1" t="s">
        <v>21</v>
      </c>
      <c r="E22" s="1" t="s">
        <v>25</v>
      </c>
      <c r="F22" s="1">
        <v>3</v>
      </c>
      <c r="G22" s="1">
        <v>0.75</v>
      </c>
      <c r="H22" s="3">
        <f t="shared" ref="H22" si="2">(A22/F22)*G22</f>
        <v>0.5</v>
      </c>
      <c r="J22" s="3">
        <v>0.5</v>
      </c>
      <c r="L22" s="3">
        <v>0.5</v>
      </c>
    </row>
    <row r="23" spans="1:13" x14ac:dyDescent="0.2">
      <c r="I23">
        <v>0.5</v>
      </c>
      <c r="K23">
        <v>0.5</v>
      </c>
      <c r="M23">
        <v>0.5</v>
      </c>
    </row>
    <row r="25" spans="1:13" s="4" customFormat="1" x14ac:dyDescent="0.2">
      <c r="A25" s="4" t="s">
        <v>23</v>
      </c>
    </row>
    <row r="26" spans="1:13" s="1" customFormat="1" ht="51" x14ac:dyDescent="0.2">
      <c r="A26" s="1">
        <v>1</v>
      </c>
      <c r="B26" s="2" t="s">
        <v>8</v>
      </c>
      <c r="C26" s="1" t="s">
        <v>3</v>
      </c>
      <c r="D26" s="1" t="s">
        <v>23</v>
      </c>
      <c r="E26" s="1" t="s">
        <v>25</v>
      </c>
      <c r="F26" s="1">
        <v>3</v>
      </c>
      <c r="G26" s="1">
        <v>0.75</v>
      </c>
      <c r="H26" s="3">
        <f t="shared" ref="H26" si="3">(A26/F26)*G26</f>
        <v>0.25</v>
      </c>
      <c r="J26" s="3">
        <v>0.25</v>
      </c>
      <c r="L26" s="3">
        <v>0.25</v>
      </c>
    </row>
    <row r="27" spans="1:13" x14ac:dyDescent="0.2">
      <c r="I27">
        <v>0.25</v>
      </c>
      <c r="K27">
        <v>0.25</v>
      </c>
      <c r="M27">
        <v>0.25</v>
      </c>
    </row>
    <row r="30" spans="1:13" x14ac:dyDescent="0.2">
      <c r="I30">
        <f>SUM(I1:I27)</f>
        <v>18.25</v>
      </c>
      <c r="K30">
        <v>18.25</v>
      </c>
      <c r="M30">
        <v>18.25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D7CC-CA46-764C-A691-89E14771D692}">
  <dimension ref="A1:L9"/>
  <sheetViews>
    <sheetView workbookViewId="0">
      <selection activeCell="J2" sqref="J2:L7"/>
    </sheetView>
  </sheetViews>
  <sheetFormatPr baseColWidth="10" defaultRowHeight="16" x14ac:dyDescent="0.2"/>
  <sheetData>
    <row r="1" spans="1:12" x14ac:dyDescent="0.2">
      <c r="B1" t="s">
        <v>26</v>
      </c>
      <c r="C1" t="s">
        <v>27</v>
      </c>
      <c r="D1" t="s">
        <v>28</v>
      </c>
    </row>
    <row r="2" spans="1:12" x14ac:dyDescent="0.2">
      <c r="A2" s="5" t="s">
        <v>29</v>
      </c>
      <c r="B2">
        <v>13.5</v>
      </c>
      <c r="C2">
        <v>13.5</v>
      </c>
      <c r="D2">
        <v>13.5</v>
      </c>
      <c r="F2">
        <f>B2/(18.25/100)</f>
        <v>73.972602739726028</v>
      </c>
      <c r="G2">
        <v>73.972602739726028</v>
      </c>
      <c r="H2">
        <v>73.972602739726028</v>
      </c>
      <c r="J2">
        <f>ROUND(F2,0)</f>
        <v>74</v>
      </c>
      <c r="K2">
        <f t="shared" ref="K2:L7" si="0">ROUND(G2,0)</f>
        <v>74</v>
      </c>
      <c r="L2">
        <f t="shared" si="0"/>
        <v>74</v>
      </c>
    </row>
    <row r="3" spans="1:12" x14ac:dyDescent="0.2">
      <c r="A3" s="5" t="s">
        <v>20</v>
      </c>
      <c r="B3">
        <v>0.25</v>
      </c>
      <c r="C3">
        <v>0.25</v>
      </c>
      <c r="D3">
        <v>0.25</v>
      </c>
      <c r="F3">
        <f t="shared" ref="F3:F7" si="1">B3/(18.25/100)</f>
        <v>1.3698630136986301</v>
      </c>
      <c r="G3">
        <v>1.3698630136986301</v>
      </c>
      <c r="H3">
        <v>1.3698630136986301</v>
      </c>
      <c r="J3">
        <f t="shared" ref="J3:J7" si="2">ROUND(F3,0)</f>
        <v>1</v>
      </c>
      <c r="K3">
        <f t="shared" si="0"/>
        <v>1</v>
      </c>
      <c r="L3">
        <f t="shared" si="0"/>
        <v>1</v>
      </c>
    </row>
    <row r="4" spans="1:12" x14ac:dyDescent="0.2">
      <c r="A4" s="5" t="s">
        <v>30</v>
      </c>
      <c r="B4">
        <v>2.25</v>
      </c>
      <c r="C4">
        <v>2.25</v>
      </c>
      <c r="D4">
        <v>2.25</v>
      </c>
      <c r="F4">
        <f t="shared" si="1"/>
        <v>12.328767123287671</v>
      </c>
      <c r="G4">
        <v>12.328767123287671</v>
      </c>
      <c r="H4">
        <v>12.328767123287671</v>
      </c>
      <c r="J4">
        <f t="shared" si="2"/>
        <v>12</v>
      </c>
      <c r="K4">
        <f t="shared" si="0"/>
        <v>12</v>
      </c>
      <c r="L4">
        <f t="shared" si="0"/>
        <v>12</v>
      </c>
    </row>
    <row r="5" spans="1:12" x14ac:dyDescent="0.2">
      <c r="A5" s="5" t="s">
        <v>31</v>
      </c>
      <c r="B5">
        <v>1.5</v>
      </c>
      <c r="C5">
        <v>1.5</v>
      </c>
      <c r="D5">
        <v>1.5</v>
      </c>
      <c r="F5">
        <f t="shared" si="1"/>
        <v>8.2191780821917817</v>
      </c>
      <c r="G5">
        <v>8.2191780821917817</v>
      </c>
      <c r="H5">
        <v>8.2191780821917817</v>
      </c>
      <c r="J5">
        <f t="shared" si="2"/>
        <v>8</v>
      </c>
      <c r="K5">
        <f t="shared" si="0"/>
        <v>8</v>
      </c>
      <c r="L5">
        <f t="shared" si="0"/>
        <v>8</v>
      </c>
    </row>
    <row r="6" spans="1:12" x14ac:dyDescent="0.2">
      <c r="A6" s="5" t="s">
        <v>32</v>
      </c>
      <c r="B6">
        <v>0.5</v>
      </c>
      <c r="C6">
        <v>0.5</v>
      </c>
      <c r="D6">
        <v>0.5</v>
      </c>
      <c r="F6">
        <f t="shared" si="1"/>
        <v>2.7397260273972601</v>
      </c>
      <c r="G6">
        <v>2.7397260273972601</v>
      </c>
      <c r="H6">
        <v>2.7397260273972601</v>
      </c>
      <c r="J6">
        <f t="shared" si="2"/>
        <v>3</v>
      </c>
      <c r="K6">
        <f t="shared" si="0"/>
        <v>3</v>
      </c>
      <c r="L6">
        <f t="shared" si="0"/>
        <v>3</v>
      </c>
    </row>
    <row r="7" spans="1:12" x14ac:dyDescent="0.2">
      <c r="A7" s="5" t="s">
        <v>23</v>
      </c>
      <c r="B7">
        <v>0.25</v>
      </c>
      <c r="C7">
        <v>0.25</v>
      </c>
      <c r="D7">
        <v>0.25</v>
      </c>
      <c r="F7">
        <f t="shared" si="1"/>
        <v>1.3698630136986301</v>
      </c>
      <c r="G7">
        <v>1.3698630136986301</v>
      </c>
      <c r="H7">
        <v>1.3698630136986301</v>
      </c>
      <c r="J7">
        <f t="shared" si="2"/>
        <v>1</v>
      </c>
      <c r="K7">
        <f t="shared" si="0"/>
        <v>1</v>
      </c>
      <c r="L7">
        <f t="shared" si="0"/>
        <v>1</v>
      </c>
    </row>
    <row r="8" spans="1:12" x14ac:dyDescent="0.2">
      <c r="A8" s="5"/>
    </row>
    <row r="9" spans="1:12" x14ac:dyDescent="0.2">
      <c r="B9">
        <v>18.25</v>
      </c>
      <c r="C9">
        <v>18.25</v>
      </c>
      <c r="D9">
        <v>18.25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8BB8-2B0C-964C-9606-AB3C472885D1}">
  <dimension ref="A1:D9"/>
  <sheetViews>
    <sheetView topLeftCell="A7" workbookViewId="0">
      <selection activeCell="L34" sqref="L34"/>
    </sheetView>
  </sheetViews>
  <sheetFormatPr baseColWidth="10" defaultRowHeight="16" x14ac:dyDescent="0.2"/>
  <sheetData>
    <row r="1" spans="1:4" x14ac:dyDescent="0.2">
      <c r="B1" t="s">
        <v>26</v>
      </c>
      <c r="C1" t="s">
        <v>27</v>
      </c>
      <c r="D1" t="s">
        <v>28</v>
      </c>
    </row>
    <row r="2" spans="1:4" x14ac:dyDescent="0.2">
      <c r="A2" s="5" t="s">
        <v>29</v>
      </c>
      <c r="B2" s="6">
        <v>74</v>
      </c>
      <c r="C2" s="6">
        <v>74</v>
      </c>
      <c r="D2" s="6">
        <v>74</v>
      </c>
    </row>
    <row r="3" spans="1:4" x14ac:dyDescent="0.2">
      <c r="A3" s="5" t="s">
        <v>20</v>
      </c>
      <c r="B3" s="6">
        <v>1</v>
      </c>
      <c r="C3" s="6">
        <v>1</v>
      </c>
      <c r="D3" s="6">
        <v>1</v>
      </c>
    </row>
    <row r="4" spans="1:4" x14ac:dyDescent="0.2">
      <c r="A4" s="5" t="s">
        <v>30</v>
      </c>
      <c r="B4" s="6">
        <v>12</v>
      </c>
      <c r="C4" s="6">
        <v>12</v>
      </c>
      <c r="D4" s="6">
        <v>12</v>
      </c>
    </row>
    <row r="5" spans="1:4" x14ac:dyDescent="0.2">
      <c r="A5" s="5" t="s">
        <v>31</v>
      </c>
      <c r="B5" s="6">
        <v>8</v>
      </c>
      <c r="C5" s="6">
        <v>8</v>
      </c>
      <c r="D5" s="6">
        <v>8</v>
      </c>
    </row>
    <row r="6" spans="1:4" x14ac:dyDescent="0.2">
      <c r="A6" s="5" t="s">
        <v>32</v>
      </c>
      <c r="B6" s="6">
        <v>3</v>
      </c>
      <c r="C6" s="6">
        <v>3</v>
      </c>
      <c r="D6" s="6">
        <v>3</v>
      </c>
    </row>
    <row r="7" spans="1:4" x14ac:dyDescent="0.2">
      <c r="A7" s="5" t="s">
        <v>23</v>
      </c>
      <c r="B7" s="6">
        <v>1</v>
      </c>
      <c r="C7" s="6">
        <v>1</v>
      </c>
      <c r="D7" s="6">
        <v>1</v>
      </c>
    </row>
    <row r="9" spans="1:4" x14ac:dyDescent="0.2">
      <c r="B9" s="7">
        <v>18</v>
      </c>
      <c r="C9" s="7">
        <v>18</v>
      </c>
      <c r="D9" s="7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dating</vt:lpstr>
      <vt:lpstr>by origin</vt:lpstr>
      <vt:lpstr>Sheet3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2022-08-13T13:48:02Z</dcterms:created>
  <dcterms:modified xsi:type="dcterms:W3CDTF">2022-08-13T14:51:49Z</dcterms:modified>
</cp:coreProperties>
</file>