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Diss\Material\Material\Fine Ware Pottery\"/>
    </mc:Choice>
  </mc:AlternateContent>
  <xr:revisionPtr revIDLastSave="0" documentId="13_ncr:1_{F452AF7E-0C21-4F6C-8F33-4C76C6D41A2A}" xr6:coauthVersionLast="36" xr6:coauthVersionMax="36" xr10:uidLastSave="{00000000-0000-0000-0000-000000000000}"/>
  <bookViews>
    <workbookView xWindow="0" yWindow="0" windowWidth="17100" windowHeight="6200" activeTab="3" xr2:uid="{713ED8E3-2461-4C8A-AE8A-620D82D0F3CD}"/>
  </bookViews>
  <sheets>
    <sheet name="by publication" sheetId="1" r:id="rId1"/>
    <sheet name="by origin" sheetId="2" r:id="rId2"/>
    <sheet name="Tabelle2" sheetId="3" r:id="rId3"/>
    <sheet name="grap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N2" i="3"/>
  <c r="O2" i="3"/>
  <c r="M3" i="3"/>
  <c r="N3" i="3"/>
  <c r="O3" i="3"/>
  <c r="M4" i="3"/>
  <c r="N4" i="3"/>
  <c r="O4" i="3"/>
  <c r="M5" i="3"/>
  <c r="N5" i="3"/>
  <c r="O5" i="3"/>
  <c r="L3" i="3"/>
  <c r="L4" i="3"/>
  <c r="L5" i="3"/>
  <c r="L2" i="3"/>
  <c r="J3" i="3"/>
  <c r="J4" i="3"/>
  <c r="J5" i="3"/>
  <c r="J2" i="3"/>
  <c r="I3" i="3"/>
  <c r="I4" i="3"/>
  <c r="I5" i="3"/>
  <c r="I2" i="3"/>
  <c r="H3" i="3"/>
  <c r="H4" i="3"/>
  <c r="H5" i="3"/>
  <c r="H2" i="3"/>
  <c r="G3" i="3"/>
  <c r="G4" i="3"/>
  <c r="G5" i="3"/>
  <c r="G2" i="3"/>
  <c r="M23" i="2"/>
  <c r="H17" i="2"/>
  <c r="M22" i="1" l="1"/>
  <c r="J22" i="1"/>
  <c r="G21" i="1"/>
  <c r="H22" i="1" s="1"/>
</calcChain>
</file>

<file path=xl/sharedStrings.xml><?xml version="1.0" encoding="utf-8"?>
<sst xmlns="http://schemas.openxmlformats.org/spreadsheetml/2006/main" count="76" uniqueCount="20">
  <si>
    <t>ESA</t>
  </si>
  <si>
    <t>D</t>
  </si>
  <si>
    <t>Italian</t>
  </si>
  <si>
    <t>Cypriot</t>
  </si>
  <si>
    <t>ESB</t>
  </si>
  <si>
    <t>Misc</t>
  </si>
  <si>
    <t>Eastern Mediterranean</t>
  </si>
  <si>
    <t>Aegean</t>
  </si>
  <si>
    <t>Stratum IV</t>
  </si>
  <si>
    <t>Caesarea Hippodrome</t>
  </si>
  <si>
    <t>Cypriot TS</t>
  </si>
  <si>
    <t>Knidian Fine Ware</t>
  </si>
  <si>
    <t>Stratum IIIc</t>
  </si>
  <si>
    <t>AB</t>
  </si>
  <si>
    <t>BCD</t>
  </si>
  <si>
    <t>A</t>
  </si>
  <si>
    <t>B</t>
  </si>
  <si>
    <t>C</t>
  </si>
  <si>
    <t>Excavation Riley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</si>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</sst>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2" borderId="1" xfId="0" applyNumberFormat="1" applyFill="1" applyBorder="1"/>
    <xf numFmtId="0" fontId="0" fillId="2" borderId="0" xfId="0" applyNumberFormat="1" applyFill="1"/>
    <xf numFmtId="0" fontId="0" fillId="0" borderId="0" xfId="0" applyNumberFormat="1" applyFill="1" applyBorder="1"/>
    <xf numFmtId="0" fontId="0" fillId="0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Caesarea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EDED00-C05D-4A9E-8A16-C8DB5BA815C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6B-4F5C-8548-8EF24A1746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242796-95C3-4A76-B84D-AC31679995DD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6B-4F5C-8548-8EF24A1746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355C69-E053-4820-976D-242B5E6E586C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DE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6B-4F5C-8548-8EF24A174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publication'!$N$28:$Q$28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publication'!$N$29:$Q$29</c:f>
              <c:numCache>
                <c:formatCode>General</c:formatCode>
                <c:ptCount val="4"/>
                <c:pt idx="0">
                  <c:v>5</c:v>
                </c:pt>
                <c:pt idx="1">
                  <c:v>6.5</c:v>
                </c:pt>
                <c:pt idx="2">
                  <c:v>1.5</c:v>
                </c:pt>
                <c:pt idx="3">
                  <c:v>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Fine Ware Percentage Period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7638769265559465E-2"/>
                  <c:y val="0.150956701477484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1969347724749184"/>
                  <c:y val="9.026196153316966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439507345693954"/>
                  <c:y val="-0.24332787861396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graph!$B$2:$B$5</c:f>
              <c:numCache>
                <c:formatCode>General\%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78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Fine Ware Percentage</a:t>
            </a:r>
            <a:r>
              <a:rPr lang="en-GB" baseline="0"/>
              <a:t> Period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5.7548215393416605E-2"/>
                  <c:y val="0.147241981201628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4.2481549233836027E-2"/>
                  <c:y val="-0.2606283687292474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graph!$C$2:$C$5</c:f>
              <c:numCache>
                <c:formatCode>General\%</c:formatCode>
                <c:ptCount val="4"/>
                <c:pt idx="0">
                  <c:v>8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Fine Ware Percentage</a:t>
            </a:r>
            <a:r>
              <a:rPr lang="en-GB" baseline="0"/>
              <a:t> Period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1.5159357464297086E-3"/>
                  <c:y val="-0.191581844878465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graph!$D$2:$D$5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Caesarea Fine Ware Percentage Period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6.0363261809094126E-2"/>
                  <c:y val="0.1619006840186332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3.6815482335704197E-2"/>
                  <c:y val="3.5725930136831785E-2"/>
                </c:manualLayout>
              </c:layout>
              <c:tx>
                <c:rich>
                  <a:bodyPr/>
                  <a:lstStyle/>
                  <a:p>
                    <a:fld id="{3756D555-E0AD-44EA-9D59-288D6C07E7EC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[RUBRIKENNAME]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23C97964-2268-426A-B7FA-AE8B90A6A03F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[WERT]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5.0329418130813125E-2"/>
                  <c:y val="-0.184368807762649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4.0625269471783881E-2"/>
                  <c:y val="0.136522857580575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71983D97-C0C1-43AE-8738-60D455A68E5A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[RUBRIKENNAME]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BAE5170A-15AA-4A9E-8C1E-7ACB79E5DF14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[WERT]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graph!$A$2:$A$5</c:f>
              <c:strCache>
                <c:ptCount val="4"/>
                <c:pt idx="0">
                  <c:v>Italian</c:v>
                </c:pt>
                <c:pt idx="1">
                  <c:v>Aegean</c:v>
                </c:pt>
                <c:pt idx="2">
                  <c:v>Eastern Mediterranean</c:v>
                </c:pt>
                <c:pt idx="3">
                  <c:v>other</c:v>
                </c:pt>
              </c:strCache>
            </c:strRef>
          </c:cat>
          <c:val>
            <c:numRef>
              <c:f>graph!$E$2:$E$5</c:f>
              <c:numCache>
                <c:formatCode>General\%</c:formatCode>
                <c:ptCount val="4"/>
                <c:pt idx="0">
                  <c:v>9</c:v>
                </c:pt>
                <c:pt idx="1">
                  <c:v>1</c:v>
                </c:pt>
                <c:pt idx="2">
                  <c:v>83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Caesarea fine ware origin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087433345566806"/>
          <c:y val="0.1250160269944911"/>
          <c:w val="0.64435769644746133"/>
          <c:h val="0.77914145195599349"/>
        </c:manualLayout>
      </c:layout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Italian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graph!$B$1:$E$1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graph!$B$2:$E$2</c:f>
              <c:numCache>
                <c:formatCode>General\%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4465-9774-2380E573FD89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Aegean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graph!$B$1:$E$1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graph!$B$3:$E$3</c:f>
              <c:numCache>
                <c:formatCode>General\%</c:formatCode>
                <c:ptCount val="4"/>
                <c:pt idx="0">
                  <c:v>11</c:v>
                </c:pt>
                <c:pt idx="1">
                  <c:v>84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4465-9774-2380E573FD89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Eastern Mediterranean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graph!$B$1:$E$1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graph!$B$4:$E$4</c:f>
              <c:numCache>
                <c:formatCode>General\%</c:formatCode>
                <c:ptCount val="4"/>
                <c:pt idx="0">
                  <c:v>78</c:v>
                </c:pt>
                <c:pt idx="1">
                  <c:v>0</c:v>
                </c:pt>
                <c:pt idx="2">
                  <c:v>100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C8-4465-9774-2380E573FD89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other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graph!$B$1:$E$1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graph!$B$5:$E$5</c:f>
              <c:numCache>
                <c:formatCode>General\%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C8-4465-9774-2380E573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7343"/>
        <c:axId val="941172095"/>
      </c:lineChart>
      <c:catAx>
        <c:axId val="117422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41172095"/>
        <c:crosses val="autoZero"/>
        <c:auto val="1"/>
        <c:lblAlgn val="ctr"/>
        <c:lblOffset val="100"/>
        <c:noMultiLvlLbl val="0"/>
      </c:catAx>
      <c:valAx>
        <c:axId val="941172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\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2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93855829492354"/>
          <c:y val="0.30697350704405268"/>
          <c:w val="0.20110627639902889"/>
          <c:h val="0.47268297223934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23</xdr:row>
      <xdr:rowOff>26987</xdr:rowOff>
    </xdr:from>
    <xdr:to>
      <xdr:col>8</xdr:col>
      <xdr:colOff>295275</xdr:colOff>
      <xdr:row>38</xdr:row>
      <xdr:rowOff>68262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90224E-F8B7-44A9-957C-C4B0487D1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439737</xdr:colOff>
      <xdr:row>9</xdr:row>
      <xdr:rowOff>39686</xdr:rowOff>
    </xdr:from>
    <xdr:to>
      <xdr:col>7</xdr:col>
      <xdr:colOff>76200</xdr:colOff>
      <xdr:row>28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CE6DF8-ED4D-41DF-8125-0D7A3227B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153987</xdr:colOff>
      <xdr:row>9</xdr:row>
      <xdr:rowOff>106362</xdr:rowOff>
    </xdr:from>
    <xdr:to>
      <xdr:col>13</xdr:col>
      <xdr:colOff>581025</xdr:colOff>
      <xdr:row>28</xdr:row>
      <xdr:rowOff>130175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FEFF6F1-44AA-455E-B4EE-F92ED73F9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29</xdr:row>
      <xdr:rowOff>87311</xdr:rowOff>
    </xdr:from>
    <xdr:to>
      <xdr:col>7</xdr:col>
      <xdr:colOff>98424</xdr:colOff>
      <xdr:row>49</xdr:row>
      <xdr:rowOff>22224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6B9502-1F81-44A6-9D3D-8263C854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134937</xdr:colOff>
      <xdr:row>29</xdr:row>
      <xdr:rowOff>122236</xdr:rowOff>
    </xdr:from>
    <xdr:to>
      <xdr:col>13</xdr:col>
      <xdr:colOff>619125</xdr:colOff>
      <xdr:row>49</xdr:row>
      <xdr:rowOff>66674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EB87A95-6BC6-4620-8D89-5AF96208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552450</xdr:colOff>
      <xdr:row>25</xdr:row>
      <xdr:rowOff>6350</xdr:rowOff>
    </xdr:from>
    <xdr:to>
      <xdr:col>6</xdr:col>
      <xdr:colOff>539750</xdr:colOff>
      <xdr:row>26</xdr:row>
      <xdr:rowOff>114300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B6456530-93DA-4E3F-B811-F9D97DB5BCDD}"/>
            </a:ext>
          </a:extLst>
        </xdr:cNvPr>
        <xdr:cNvSpPr txBox="1"/>
      </xdr:nvSpPr>
      <xdr:spPr>
        <a:xfrm>
          <a:off x="3600450" y="4530725"/>
          <a:ext cx="1511300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/>
            <a:t>Total: 4,5 fragments</a:t>
          </a:r>
          <a:endParaRPr lang="en-DE" sz="1100" b="1"/>
        </a:p>
      </xdr:txBody>
    </xdr:sp>
    <xdr:clientData/>
  </xdr:twoCellAnchor>
  <xdr:twoCellAnchor>
    <xdr:from>
      <xdr:col>13</xdr:col>
      <xdr:colOff>523874</xdr:colOff>
      <xdr:row>9</xdr:row>
      <xdr:rowOff>144461</xdr:rowOff>
    </xdr:from>
    <xdr:to>
      <xdr:col>22</xdr:col>
      <xdr:colOff>123825</xdr:colOff>
      <xdr:row>31</xdr:row>
      <xdr:rowOff>85725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7AB901E-55E7-4A61-A423-BD7F4126E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0.63743</cdr:x>
      <cdr:y>0.83097</cdr:y>
    </cdr:from>
    <cdr:to>
      <cdr:x>0.94058</cdr:x>
      <cdr:y>0.91342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B6456530-93DA-4E3F-B811-F9D97DB5BCDD}"/>
            </a:ext>
          </a:extLst>
        </cdr:cNvPr>
        <cdr:cNvSpPr txBox="1"/>
      </cdr:nvSpPr>
      <cdr:spPr>
        <a:xfrm xmlns:a="http://schemas.openxmlformats.org/drawingml/2006/main">
          <a:off x="3184525" y="2879725"/>
          <a:ext cx="15144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6 fragments</a:t>
          </a:r>
          <a:endParaRPr lang="en-DE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0.63191</cdr:x>
      <cdr:y>0.84694</cdr:y>
    </cdr:from>
    <cdr:to>
      <cdr:x>0.93516</cdr:x>
      <cdr:y>0.92726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F19C3413-1CEE-4C20-92A2-C93CB50A5127}"/>
            </a:ext>
          </a:extLst>
        </cdr:cNvPr>
        <cdr:cNvSpPr txBox="1"/>
      </cdr:nvSpPr>
      <cdr:spPr>
        <a:xfrm xmlns:a="http://schemas.openxmlformats.org/drawingml/2006/main">
          <a:off x="3155950" y="3013075"/>
          <a:ext cx="15144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1,5 fragments</a:t>
          </a:r>
          <a:endParaRPr lang="en-DE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0.62456</cdr:x>
      <cdr:y>0.84811</cdr:y>
    </cdr:from>
    <cdr:to>
      <cdr:x>0.92409</cdr:x>
      <cdr:y>0.92828</cdr:y>
    </cdr:to>
    <cdr:sp macro="" textlink="">
      <cdr:nvSpPr>
        <cdr:cNvPr id="2" name="Textfeld 5">
          <a:extLst xmlns:a="http://schemas.openxmlformats.org/drawingml/2006/main">
            <a:ext uri="{FF2B5EF4-FFF2-40B4-BE49-F238E27FC236}">
              <a16:creationId xmlns:a16="http://schemas.microsoft.com/office/drawing/2014/main" id="{F19C3413-1CEE-4C20-92A2-C93CB50A5127}"/>
            </a:ext>
          </a:extLst>
        </cdr:cNvPr>
        <cdr:cNvSpPr txBox="1"/>
      </cdr:nvSpPr>
      <cdr:spPr>
        <a:xfrm xmlns:a="http://schemas.openxmlformats.org/drawingml/2006/main">
          <a:off x="3155918" y="3022600"/>
          <a:ext cx="1513524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 b="1"/>
            <a:t>Total: 175,5 fragments</a:t>
          </a:r>
          <a:endParaRPr lang="en-DE" sz="1100" b="1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3856-6517-4B3A-9B25-206ED7AF51B1}">
  <dimension ref="A1:Q29"/>
  <sheetViews>
    <sheetView workbookViewId="0">
      <selection activeCell="N29" sqref="N29:Q29"/>
    </sheetView>
  </sheetViews>
  <sheetFormatPr baseColWidth="10" defaultRowHeight="14.5" x14ac:dyDescent="0.35"/>
  <cols>
    <col min="4" max="4" width="10.90625" style="2"/>
    <col min="6" max="6" width="10.90625" style="2"/>
    <col min="9" max="9" width="10.90625" style="2"/>
    <col min="11" max="11" width="10.90625" style="2"/>
  </cols>
  <sheetData>
    <row r="1" spans="1:13" x14ac:dyDescent="0.35">
      <c r="A1" t="s">
        <v>9</v>
      </c>
    </row>
    <row r="2" spans="1:13" x14ac:dyDescent="0.35">
      <c r="D2" s="2" t="s">
        <v>15</v>
      </c>
      <c r="F2" s="2" t="s">
        <v>16</v>
      </c>
      <c r="I2" s="2" t="s">
        <v>17</v>
      </c>
      <c r="K2" s="2" t="s">
        <v>1</v>
      </c>
    </row>
    <row r="3" spans="1:13" x14ac:dyDescent="0.35">
      <c r="D3" s="2" t="s">
        <v>13</v>
      </c>
      <c r="F3" s="2" t="s">
        <v>13</v>
      </c>
      <c r="G3" t="s">
        <v>14</v>
      </c>
      <c r="I3" s="2" t="s">
        <v>14</v>
      </c>
      <c r="K3" s="2" t="s">
        <v>1</v>
      </c>
      <c r="L3" t="s">
        <v>14</v>
      </c>
    </row>
    <row r="4" spans="1:13" s="1" customFormat="1" x14ac:dyDescent="0.35">
      <c r="A4" s="1" t="s">
        <v>18</v>
      </c>
      <c r="D4" s="3"/>
      <c r="F4" s="3"/>
      <c r="I4" s="3"/>
      <c r="K4" s="3"/>
    </row>
    <row r="5" spans="1:13" x14ac:dyDescent="0.35">
      <c r="A5" t="s">
        <v>0</v>
      </c>
      <c r="B5" t="s">
        <v>1</v>
      </c>
      <c r="C5">
        <v>140</v>
      </c>
      <c r="D5" s="5">
        <v>0</v>
      </c>
      <c r="E5" s="6"/>
      <c r="F5" s="5">
        <v>0</v>
      </c>
      <c r="G5" s="9">
        <v>0</v>
      </c>
      <c r="H5" s="6"/>
      <c r="I5" s="5">
        <v>0</v>
      </c>
      <c r="J5" s="6"/>
      <c r="K5" s="5">
        <v>140</v>
      </c>
      <c r="L5" s="9">
        <v>0</v>
      </c>
      <c r="M5" s="6"/>
    </row>
    <row r="6" spans="1:13" x14ac:dyDescent="0.35">
      <c r="A6" t="s">
        <v>2</v>
      </c>
      <c r="B6" t="s">
        <v>1</v>
      </c>
      <c r="C6">
        <v>16</v>
      </c>
      <c r="D6" s="5">
        <v>0</v>
      </c>
      <c r="E6" s="6"/>
      <c r="F6" s="5">
        <v>0</v>
      </c>
      <c r="G6" s="9">
        <v>0</v>
      </c>
      <c r="H6" s="6"/>
      <c r="I6" s="5">
        <v>0</v>
      </c>
      <c r="J6" s="6"/>
      <c r="K6" s="5">
        <v>16</v>
      </c>
      <c r="L6" s="9">
        <v>0</v>
      </c>
      <c r="M6" s="6"/>
    </row>
    <row r="7" spans="1:13" x14ac:dyDescent="0.35">
      <c r="A7" t="s">
        <v>3</v>
      </c>
      <c r="B7" t="s">
        <v>1</v>
      </c>
      <c r="C7">
        <v>5</v>
      </c>
      <c r="D7" s="5">
        <v>0</v>
      </c>
      <c r="E7" s="6"/>
      <c r="F7" s="5">
        <v>0</v>
      </c>
      <c r="G7" s="9">
        <v>0</v>
      </c>
      <c r="H7" s="6"/>
      <c r="I7" s="5">
        <v>0</v>
      </c>
      <c r="J7" s="6"/>
      <c r="K7" s="5">
        <v>5</v>
      </c>
      <c r="L7" s="9">
        <v>0</v>
      </c>
      <c r="M7" s="6"/>
    </row>
    <row r="8" spans="1:13" x14ac:dyDescent="0.35">
      <c r="A8" t="s">
        <v>4</v>
      </c>
      <c r="B8" t="s">
        <v>1</v>
      </c>
      <c r="C8">
        <v>1</v>
      </c>
      <c r="D8" s="5">
        <v>0</v>
      </c>
      <c r="E8" s="6"/>
      <c r="F8" s="5">
        <v>0</v>
      </c>
      <c r="G8" s="9">
        <v>0</v>
      </c>
      <c r="H8" s="6"/>
      <c r="I8" s="5">
        <v>0</v>
      </c>
      <c r="J8" s="6"/>
      <c r="K8" s="5">
        <v>1</v>
      </c>
      <c r="L8" s="9">
        <v>0</v>
      </c>
      <c r="M8" s="6"/>
    </row>
    <row r="9" spans="1:13" x14ac:dyDescent="0.35">
      <c r="A9" t="s">
        <v>5</v>
      </c>
      <c r="B9" t="s">
        <v>1</v>
      </c>
      <c r="C9">
        <v>12</v>
      </c>
      <c r="D9" s="5">
        <v>0</v>
      </c>
      <c r="E9" s="6"/>
      <c r="F9" s="5">
        <v>0</v>
      </c>
      <c r="G9" s="9">
        <v>0</v>
      </c>
      <c r="H9" s="6"/>
      <c r="I9" s="5">
        <v>0</v>
      </c>
      <c r="J9" s="6"/>
      <c r="K9" s="5">
        <v>12</v>
      </c>
      <c r="L9" s="9">
        <v>0</v>
      </c>
      <c r="M9" s="6"/>
    </row>
    <row r="10" spans="1:13" x14ac:dyDescent="0.35">
      <c r="D10" s="5"/>
      <c r="E10" s="6"/>
      <c r="F10" s="5"/>
      <c r="G10" s="6"/>
      <c r="H10" s="6"/>
      <c r="I10" s="5"/>
      <c r="J10" s="6"/>
      <c r="K10" s="5"/>
      <c r="L10" s="6"/>
      <c r="M10" s="6"/>
    </row>
    <row r="11" spans="1:13" x14ac:dyDescent="0.35">
      <c r="D11" s="5"/>
      <c r="E11" s="6"/>
      <c r="F11" s="5"/>
      <c r="G11" s="6"/>
      <c r="H11" s="6"/>
      <c r="I11" s="5"/>
      <c r="J11" s="6"/>
      <c r="K11" s="5"/>
      <c r="L11" s="6"/>
      <c r="M11" s="6"/>
    </row>
    <row r="12" spans="1:13" x14ac:dyDescent="0.35">
      <c r="D12" s="5"/>
      <c r="E12" s="6"/>
      <c r="F12" s="5"/>
      <c r="G12" s="6"/>
      <c r="H12" s="6"/>
      <c r="I12" s="5"/>
      <c r="J12" s="6"/>
      <c r="K12" s="5"/>
      <c r="L12" s="6"/>
      <c r="M12" s="6"/>
    </row>
    <row r="13" spans="1:13" s="1" customFormat="1" x14ac:dyDescent="0.35">
      <c r="A13" s="1" t="s">
        <v>8</v>
      </c>
      <c r="D13" s="7"/>
      <c r="E13" s="8"/>
      <c r="F13" s="7"/>
      <c r="G13" s="8"/>
      <c r="H13" s="8"/>
      <c r="I13" s="7"/>
      <c r="J13" s="8"/>
      <c r="K13" s="7"/>
      <c r="L13" s="8"/>
      <c r="M13" s="8"/>
    </row>
    <row r="14" spans="1:13" x14ac:dyDescent="0.35">
      <c r="A14" t="s">
        <v>0</v>
      </c>
      <c r="B14" t="s">
        <v>13</v>
      </c>
      <c r="C14">
        <v>7</v>
      </c>
      <c r="D14" s="5">
        <v>3.5</v>
      </c>
      <c r="E14" s="6"/>
      <c r="F14" s="5">
        <v>3.5</v>
      </c>
      <c r="G14" s="9">
        <v>0</v>
      </c>
      <c r="H14" s="6"/>
      <c r="I14" s="5">
        <v>0</v>
      </c>
      <c r="J14" s="6"/>
      <c r="K14" s="5">
        <v>0</v>
      </c>
      <c r="L14" s="9">
        <v>0</v>
      </c>
      <c r="M14" s="6"/>
    </row>
    <row r="15" spans="1:13" x14ac:dyDescent="0.35">
      <c r="A15" t="s">
        <v>2</v>
      </c>
      <c r="B15" t="s">
        <v>13</v>
      </c>
      <c r="C15">
        <v>1</v>
      </c>
      <c r="D15" s="5">
        <v>0.5</v>
      </c>
      <c r="E15" s="6"/>
      <c r="F15" s="5">
        <v>0.5</v>
      </c>
      <c r="G15" s="9">
        <v>0</v>
      </c>
      <c r="H15" s="6"/>
      <c r="I15" s="5">
        <v>0</v>
      </c>
      <c r="J15" s="6"/>
      <c r="K15" s="5">
        <v>0</v>
      </c>
      <c r="L15" s="9">
        <v>0</v>
      </c>
      <c r="M15" s="6"/>
    </row>
    <row r="16" spans="1:13" x14ac:dyDescent="0.35">
      <c r="A16" t="s">
        <v>10</v>
      </c>
      <c r="B16" t="s">
        <v>13</v>
      </c>
      <c r="C16">
        <v>1</v>
      </c>
      <c r="D16" s="5">
        <v>0.5</v>
      </c>
      <c r="E16" s="6"/>
      <c r="F16" s="5">
        <v>0.5</v>
      </c>
      <c r="G16" s="9">
        <v>0</v>
      </c>
      <c r="H16" s="6"/>
      <c r="I16" s="5">
        <v>0</v>
      </c>
      <c r="J16" s="6"/>
      <c r="K16" s="5">
        <v>0</v>
      </c>
      <c r="L16" s="6"/>
      <c r="M16" s="6"/>
    </row>
    <row r="17" spans="1:17" x14ac:dyDescent="0.35">
      <c r="A17" t="s">
        <v>11</v>
      </c>
      <c r="B17" t="s">
        <v>13</v>
      </c>
      <c r="C17">
        <v>1</v>
      </c>
      <c r="D17" s="5">
        <v>0.5</v>
      </c>
      <c r="E17" s="6"/>
      <c r="F17" s="5">
        <v>0.5</v>
      </c>
      <c r="G17" s="9">
        <v>0</v>
      </c>
      <c r="H17" s="6"/>
      <c r="I17" s="5">
        <v>0</v>
      </c>
      <c r="J17" s="6"/>
      <c r="K17" s="5">
        <v>0</v>
      </c>
      <c r="L17" s="9">
        <v>0</v>
      </c>
      <c r="M17" s="6"/>
    </row>
    <row r="18" spans="1:17" x14ac:dyDescent="0.35">
      <c r="D18" s="5"/>
      <c r="E18" s="6"/>
      <c r="F18" s="5"/>
      <c r="G18" s="6"/>
      <c r="H18" s="6"/>
      <c r="I18" s="5"/>
      <c r="J18" s="6"/>
      <c r="K18" s="5"/>
      <c r="L18" s="6"/>
      <c r="M18" s="6"/>
    </row>
    <row r="19" spans="1:17" x14ac:dyDescent="0.35">
      <c r="D19" s="5"/>
      <c r="E19" s="6"/>
      <c r="F19" s="5"/>
      <c r="G19" s="6"/>
      <c r="H19" s="6"/>
      <c r="I19" s="5"/>
      <c r="J19" s="6"/>
      <c r="K19" s="5"/>
      <c r="L19" s="6"/>
      <c r="M19" s="6"/>
    </row>
    <row r="20" spans="1:17" s="1" customFormat="1" x14ac:dyDescent="0.35">
      <c r="A20" s="1" t="s">
        <v>12</v>
      </c>
      <c r="D20" s="7"/>
      <c r="E20" s="8"/>
      <c r="F20" s="7"/>
      <c r="G20" s="8"/>
      <c r="H20" s="8"/>
      <c r="I20" s="7"/>
      <c r="J20" s="8"/>
      <c r="K20" s="7"/>
      <c r="L20" s="8"/>
      <c r="M20" s="8"/>
    </row>
    <row r="21" spans="1:17" x14ac:dyDescent="0.35">
      <c r="A21" t="s">
        <v>0</v>
      </c>
      <c r="B21" t="s">
        <v>14</v>
      </c>
      <c r="C21">
        <v>5</v>
      </c>
      <c r="D21" s="5">
        <v>0</v>
      </c>
      <c r="E21" s="6"/>
      <c r="F21" s="5">
        <v>0</v>
      </c>
      <c r="G21" s="6">
        <f>5/3</f>
        <v>1.6666666666666667</v>
      </c>
      <c r="H21" s="6"/>
      <c r="I21" s="5">
        <v>1.6666000000000001</v>
      </c>
      <c r="J21" s="6"/>
      <c r="K21" s="5">
        <v>0</v>
      </c>
      <c r="L21" s="6">
        <v>1.6666000000000001</v>
      </c>
      <c r="M21" s="6"/>
    </row>
    <row r="22" spans="1:17" x14ac:dyDescent="0.35">
      <c r="D22" s="5"/>
      <c r="E22" s="6">
        <v>5</v>
      </c>
      <c r="F22" s="5"/>
      <c r="G22" s="6"/>
      <c r="H22" s="6">
        <f>SUM(F5:G21)</f>
        <v>6.666666666666667</v>
      </c>
      <c r="I22" s="5"/>
      <c r="J22" s="6">
        <f>SUM(I5:I21)</f>
        <v>1.6666000000000001</v>
      </c>
      <c r="K22" s="5"/>
      <c r="L22" s="6"/>
      <c r="M22" s="6">
        <f>SUM(K5:L21)</f>
        <v>175.66659999999999</v>
      </c>
    </row>
    <row r="23" spans="1:17" x14ac:dyDescent="0.35">
      <c r="D23" s="5"/>
      <c r="E23" s="6"/>
      <c r="F23" s="5"/>
      <c r="G23" s="6"/>
      <c r="H23" s="6"/>
      <c r="I23" s="5"/>
      <c r="J23" s="6"/>
      <c r="K23" s="5"/>
      <c r="L23" s="6"/>
      <c r="M23" s="6"/>
    </row>
    <row r="24" spans="1:17" x14ac:dyDescent="0.35">
      <c r="D24" s="5"/>
      <c r="E24" s="6"/>
      <c r="F24" s="5"/>
      <c r="G24" s="6"/>
      <c r="H24" s="6"/>
      <c r="I24" s="5"/>
      <c r="J24" s="6"/>
      <c r="K24" s="5"/>
      <c r="L24" s="6"/>
      <c r="M24" s="6"/>
    </row>
    <row r="25" spans="1:17" x14ac:dyDescent="0.35">
      <c r="D25" s="5"/>
      <c r="E25" s="6"/>
      <c r="F25" s="5"/>
      <c r="G25" s="6"/>
      <c r="H25" s="6"/>
      <c r="I25" s="5"/>
      <c r="J25" s="6"/>
      <c r="K25" s="5"/>
      <c r="L25" s="6"/>
      <c r="M25" s="6"/>
    </row>
    <row r="26" spans="1:17" x14ac:dyDescent="0.35">
      <c r="D26" s="4"/>
    </row>
    <row r="27" spans="1:17" x14ac:dyDescent="0.35">
      <c r="D27" s="4"/>
    </row>
    <row r="28" spans="1:17" x14ac:dyDescent="0.35">
      <c r="D28" s="4"/>
      <c r="N28" t="s">
        <v>15</v>
      </c>
      <c r="O28" t="s">
        <v>16</v>
      </c>
      <c r="P28" t="s">
        <v>17</v>
      </c>
      <c r="Q28" t="s">
        <v>1</v>
      </c>
    </row>
    <row r="29" spans="1:17" x14ac:dyDescent="0.35">
      <c r="D29" s="4"/>
      <c r="N29">
        <v>5</v>
      </c>
      <c r="O29">
        <v>6.5</v>
      </c>
      <c r="P29">
        <v>1.5</v>
      </c>
      <c r="Q29">
        <v>175.5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CA3F-1710-4ACD-91B5-4448833B02C9}">
  <dimension ref="A2:M23"/>
  <sheetViews>
    <sheetView workbookViewId="0">
      <selection activeCell="E23" sqref="E23:M23"/>
    </sheetView>
  </sheetViews>
  <sheetFormatPr baseColWidth="10" defaultRowHeight="14.5" x14ac:dyDescent="0.35"/>
  <sheetData>
    <row r="2" spans="1:13" s="1" customFormat="1" x14ac:dyDescent="0.35">
      <c r="A2" s="1" t="s">
        <v>2</v>
      </c>
    </row>
    <row r="3" spans="1:13" x14ac:dyDescent="0.35">
      <c r="A3" t="s">
        <v>2</v>
      </c>
      <c r="B3" t="s">
        <v>1</v>
      </c>
      <c r="C3">
        <v>16</v>
      </c>
      <c r="D3" s="5">
        <v>0</v>
      </c>
      <c r="E3" s="6"/>
      <c r="F3" s="5">
        <v>0</v>
      </c>
      <c r="G3" s="9">
        <v>0</v>
      </c>
      <c r="H3" s="6"/>
      <c r="I3" s="5">
        <v>0</v>
      </c>
      <c r="J3" s="6"/>
      <c r="K3" s="5">
        <v>16</v>
      </c>
      <c r="L3" s="9">
        <v>0</v>
      </c>
      <c r="M3" s="6"/>
    </row>
    <row r="4" spans="1:13" x14ac:dyDescent="0.35">
      <c r="A4" t="s">
        <v>2</v>
      </c>
      <c r="B4" t="s">
        <v>13</v>
      </c>
      <c r="C4">
        <v>1</v>
      </c>
      <c r="D4" s="5">
        <v>0.5</v>
      </c>
      <c r="E4" s="6"/>
      <c r="F4" s="5">
        <v>0.5</v>
      </c>
      <c r="G4" s="9">
        <v>0</v>
      </c>
      <c r="H4" s="6"/>
      <c r="I4" s="5">
        <v>0</v>
      </c>
      <c r="J4" s="6"/>
      <c r="K4" s="5">
        <v>0</v>
      </c>
      <c r="L4" s="9">
        <v>0</v>
      </c>
      <c r="M4" s="6"/>
    </row>
    <row r="5" spans="1:13" x14ac:dyDescent="0.35">
      <c r="E5">
        <v>0.5</v>
      </c>
      <c r="H5">
        <v>0.5</v>
      </c>
      <c r="J5">
        <v>0</v>
      </c>
      <c r="M5">
        <v>16</v>
      </c>
    </row>
    <row r="7" spans="1:13" s="1" customFormat="1" x14ac:dyDescent="0.35">
      <c r="A7" s="1" t="s">
        <v>7</v>
      </c>
    </row>
    <row r="8" spans="1:13" x14ac:dyDescent="0.35">
      <c r="A8" t="s">
        <v>4</v>
      </c>
      <c r="B8" t="s">
        <v>1</v>
      </c>
      <c r="C8">
        <v>1</v>
      </c>
      <c r="D8" s="5">
        <v>0</v>
      </c>
      <c r="E8" s="6"/>
      <c r="F8" s="5">
        <v>0</v>
      </c>
      <c r="G8" s="9">
        <v>0</v>
      </c>
      <c r="H8" s="6"/>
      <c r="I8" s="5">
        <v>0</v>
      </c>
      <c r="J8" s="6"/>
      <c r="K8" s="5">
        <v>1</v>
      </c>
      <c r="L8" s="9">
        <v>0</v>
      </c>
      <c r="M8" s="6"/>
    </row>
    <row r="9" spans="1:13" x14ac:dyDescent="0.35">
      <c r="A9" t="s">
        <v>11</v>
      </c>
      <c r="B9" t="s">
        <v>13</v>
      </c>
      <c r="C9">
        <v>1</v>
      </c>
      <c r="D9" s="5">
        <v>0.5</v>
      </c>
      <c r="E9" s="6"/>
      <c r="F9" s="5">
        <v>0.5</v>
      </c>
      <c r="G9" s="9">
        <v>0</v>
      </c>
      <c r="H9" s="6"/>
      <c r="I9" s="5">
        <v>0</v>
      </c>
      <c r="J9" s="6"/>
      <c r="K9" s="5">
        <v>0</v>
      </c>
      <c r="L9" s="9">
        <v>0</v>
      </c>
      <c r="M9" s="6"/>
    </row>
    <row r="10" spans="1:13" x14ac:dyDescent="0.35">
      <c r="E10">
        <v>0.5</v>
      </c>
      <c r="H10">
        <v>0.5</v>
      </c>
      <c r="J10">
        <v>0</v>
      </c>
      <c r="M10">
        <v>1</v>
      </c>
    </row>
    <row r="12" spans="1:13" s="1" customFormat="1" x14ac:dyDescent="0.35">
      <c r="A12" s="1" t="s">
        <v>6</v>
      </c>
    </row>
    <row r="13" spans="1:13" x14ac:dyDescent="0.35">
      <c r="A13" t="s">
        <v>0</v>
      </c>
      <c r="B13" t="s">
        <v>1</v>
      </c>
      <c r="C13">
        <v>140</v>
      </c>
      <c r="D13" s="5">
        <v>0</v>
      </c>
      <c r="E13" s="6"/>
      <c r="F13" s="5">
        <v>0</v>
      </c>
      <c r="G13" s="9">
        <v>0</v>
      </c>
      <c r="H13" s="6"/>
      <c r="I13" s="5">
        <v>0</v>
      </c>
      <c r="J13" s="6"/>
      <c r="K13" s="5">
        <v>140</v>
      </c>
      <c r="L13" s="9">
        <v>0</v>
      </c>
      <c r="M13" s="6"/>
    </row>
    <row r="14" spans="1:13" x14ac:dyDescent="0.35">
      <c r="A14" t="s">
        <v>3</v>
      </c>
      <c r="B14" t="s">
        <v>1</v>
      </c>
      <c r="C14">
        <v>5</v>
      </c>
      <c r="D14" s="5">
        <v>0</v>
      </c>
      <c r="E14" s="6"/>
      <c r="F14" s="5">
        <v>0</v>
      </c>
      <c r="G14" s="9">
        <v>0</v>
      </c>
      <c r="H14" s="6"/>
      <c r="I14" s="5">
        <v>0</v>
      </c>
      <c r="J14" s="6"/>
      <c r="K14" s="5">
        <v>5</v>
      </c>
      <c r="L14" s="9">
        <v>0</v>
      </c>
      <c r="M14" s="6"/>
    </row>
    <row r="15" spans="1:13" x14ac:dyDescent="0.35">
      <c r="A15" t="s">
        <v>0</v>
      </c>
      <c r="B15" t="s">
        <v>13</v>
      </c>
      <c r="C15">
        <v>7</v>
      </c>
      <c r="D15" s="5">
        <v>3.5</v>
      </c>
      <c r="E15" s="6"/>
      <c r="F15" s="5">
        <v>3.5</v>
      </c>
      <c r="G15" s="9">
        <v>0</v>
      </c>
      <c r="H15" s="6"/>
      <c r="I15" s="5">
        <v>0</v>
      </c>
      <c r="J15" s="6"/>
      <c r="K15" s="5">
        <v>0</v>
      </c>
      <c r="L15" s="9">
        <v>0</v>
      </c>
      <c r="M15" s="6"/>
    </row>
    <row r="16" spans="1:13" x14ac:dyDescent="0.35">
      <c r="A16" t="s">
        <v>0</v>
      </c>
      <c r="B16" t="s">
        <v>14</v>
      </c>
      <c r="C16">
        <v>5</v>
      </c>
      <c r="D16" s="5">
        <v>0</v>
      </c>
      <c r="E16" s="6"/>
      <c r="F16" s="5">
        <v>0</v>
      </c>
      <c r="G16" s="6">
        <v>1.6666666666666667</v>
      </c>
      <c r="H16" s="6"/>
      <c r="I16" s="5">
        <v>1.6666000000000001</v>
      </c>
      <c r="J16" s="6"/>
      <c r="K16" s="5">
        <v>0</v>
      </c>
      <c r="L16" s="6">
        <v>1.6666000000000001</v>
      </c>
      <c r="M16" s="6"/>
    </row>
    <row r="17" spans="1:13" x14ac:dyDescent="0.35">
      <c r="E17">
        <v>3.5</v>
      </c>
      <c r="H17">
        <f>3.5+1.6666</f>
        <v>5.1665999999999999</v>
      </c>
      <c r="J17">
        <v>1.6659999999999999</v>
      </c>
      <c r="M17">
        <v>146.66659999999999</v>
      </c>
    </row>
    <row r="19" spans="1:13" s="1" customFormat="1" x14ac:dyDescent="0.35">
      <c r="A19" s="1" t="s">
        <v>19</v>
      </c>
    </row>
    <row r="20" spans="1:13" x14ac:dyDescent="0.35">
      <c r="A20" t="s">
        <v>5</v>
      </c>
      <c r="B20" t="s">
        <v>1</v>
      </c>
      <c r="C20">
        <v>12</v>
      </c>
      <c r="D20" s="5">
        <v>0</v>
      </c>
      <c r="E20" s="6"/>
      <c r="F20" s="5">
        <v>0</v>
      </c>
      <c r="G20" s="9">
        <v>0</v>
      </c>
      <c r="H20" s="6"/>
      <c r="I20" s="5">
        <v>0</v>
      </c>
      <c r="J20" s="6"/>
      <c r="K20" s="5">
        <v>12</v>
      </c>
      <c r="L20" s="9">
        <v>0</v>
      </c>
      <c r="M20" s="6"/>
    </row>
    <row r="21" spans="1:13" x14ac:dyDescent="0.35">
      <c r="E21">
        <v>0</v>
      </c>
      <c r="H21">
        <v>0</v>
      </c>
      <c r="J21">
        <v>0</v>
      </c>
      <c r="M21">
        <v>12</v>
      </c>
    </row>
    <row r="23" spans="1:13" x14ac:dyDescent="0.35">
      <c r="E23">
        <v>4.5</v>
      </c>
      <c r="H23">
        <v>6.1665999999999999</v>
      </c>
      <c r="J23">
        <v>1.6666000000000001</v>
      </c>
      <c r="M23">
        <f>SUM(M3:M21)</f>
        <v>175.66659999999999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4C77-EAF3-4362-AF3D-1A2655F345C4}">
  <dimension ref="A1:O7"/>
  <sheetViews>
    <sheetView workbookViewId="0">
      <selection activeCell="A2" sqref="A2:A5"/>
    </sheetView>
  </sheetViews>
  <sheetFormatPr baseColWidth="10" defaultRowHeight="14.5" x14ac:dyDescent="0.35"/>
  <sheetData>
    <row r="1" spans="1:15" x14ac:dyDescent="0.35">
      <c r="B1" t="s">
        <v>15</v>
      </c>
      <c r="C1" t="s">
        <v>16</v>
      </c>
      <c r="D1" t="s">
        <v>17</v>
      </c>
      <c r="E1" t="s">
        <v>1</v>
      </c>
    </row>
    <row r="2" spans="1:15" x14ac:dyDescent="0.35">
      <c r="A2" s="10" t="s">
        <v>2</v>
      </c>
      <c r="B2">
        <v>0.5</v>
      </c>
      <c r="C2">
        <v>0.5</v>
      </c>
      <c r="D2">
        <v>0</v>
      </c>
      <c r="E2">
        <v>16</v>
      </c>
      <c r="G2">
        <f>B2/(4.5/100)</f>
        <v>11.111111111111111</v>
      </c>
      <c r="H2">
        <f>C3/(6.1666/100)</f>
        <v>8.1081957642785323</v>
      </c>
      <c r="I2">
        <f>D2/(1.6666/100)</f>
        <v>0</v>
      </c>
      <c r="J2">
        <f>E2/(175.6666/100)</f>
        <v>9.108162849397667</v>
      </c>
      <c r="L2">
        <f>ROUND(G2,0)</f>
        <v>11</v>
      </c>
      <c r="M2">
        <f t="shared" ref="M2:O5" si="0">ROUND(H2,0)</f>
        <v>8</v>
      </c>
      <c r="N2">
        <f t="shared" si="0"/>
        <v>0</v>
      </c>
      <c r="O2">
        <f t="shared" si="0"/>
        <v>9</v>
      </c>
    </row>
    <row r="3" spans="1:15" x14ac:dyDescent="0.35">
      <c r="A3" s="10" t="s">
        <v>7</v>
      </c>
      <c r="B3">
        <v>0.5</v>
      </c>
      <c r="C3">
        <v>0.5</v>
      </c>
      <c r="D3">
        <v>0</v>
      </c>
      <c r="E3">
        <v>1</v>
      </c>
      <c r="G3">
        <f t="shared" ref="G3:G5" si="1">B3/(4.5/100)</f>
        <v>11.111111111111111</v>
      </c>
      <c r="H3">
        <f t="shared" ref="H3:H5" si="2">C4/(6.1666/100)</f>
        <v>83.783608471442932</v>
      </c>
      <c r="I3">
        <f t="shared" ref="I3:I5" si="3">D3/(1.6666/100)</f>
        <v>0</v>
      </c>
      <c r="J3">
        <f t="shared" ref="J3:J5" si="4">E3/(175.6666/100)</f>
        <v>0.56926017808735419</v>
      </c>
      <c r="L3">
        <f t="shared" ref="L3:L5" si="5">ROUND(G3,0)</f>
        <v>11</v>
      </c>
      <c r="M3">
        <f t="shared" si="0"/>
        <v>84</v>
      </c>
      <c r="N3">
        <f t="shared" si="0"/>
        <v>0</v>
      </c>
      <c r="O3">
        <f t="shared" si="0"/>
        <v>1</v>
      </c>
    </row>
    <row r="4" spans="1:15" x14ac:dyDescent="0.35">
      <c r="A4" s="10" t="s">
        <v>6</v>
      </c>
      <c r="B4">
        <v>3.5</v>
      </c>
      <c r="C4">
        <v>5.1665999999999999</v>
      </c>
      <c r="D4">
        <v>1.6659999999999999</v>
      </c>
      <c r="E4">
        <v>146.66659999999999</v>
      </c>
      <c r="G4">
        <f t="shared" si="1"/>
        <v>77.777777777777786</v>
      </c>
      <c r="H4">
        <f t="shared" si="2"/>
        <v>0</v>
      </c>
      <c r="I4">
        <f t="shared" si="3"/>
        <v>99.963998559942397</v>
      </c>
      <c r="J4">
        <f t="shared" si="4"/>
        <v>83.491454835466726</v>
      </c>
      <c r="L4">
        <f t="shared" si="5"/>
        <v>78</v>
      </c>
      <c r="M4">
        <f t="shared" si="0"/>
        <v>0</v>
      </c>
      <c r="N4">
        <f t="shared" si="0"/>
        <v>100</v>
      </c>
      <c r="O4">
        <f t="shared" si="0"/>
        <v>83</v>
      </c>
    </row>
    <row r="5" spans="1:15" x14ac:dyDescent="0.35">
      <c r="A5" s="10" t="s">
        <v>19</v>
      </c>
      <c r="B5">
        <v>0</v>
      </c>
      <c r="C5">
        <v>0</v>
      </c>
      <c r="D5">
        <v>0</v>
      </c>
      <c r="E5">
        <v>12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6.8311221370482498</v>
      </c>
      <c r="L5">
        <f t="shared" si="5"/>
        <v>0</v>
      </c>
      <c r="M5">
        <f t="shared" si="0"/>
        <v>0</v>
      </c>
      <c r="N5">
        <f t="shared" si="0"/>
        <v>0</v>
      </c>
      <c r="O5">
        <f t="shared" si="0"/>
        <v>7</v>
      </c>
    </row>
    <row r="7" spans="1:15" x14ac:dyDescent="0.35">
      <c r="B7">
        <v>4.5</v>
      </c>
      <c r="C7">
        <v>6.1665999999999999</v>
      </c>
      <c r="D7">
        <v>1.6666000000000001</v>
      </c>
      <c r="E7">
        <v>175.66659999999999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1464-F4BF-4EC3-9B1A-B1238A49E90E}">
  <dimension ref="A1:E7"/>
  <sheetViews>
    <sheetView tabSelected="1" topLeftCell="G1" workbookViewId="0">
      <selection activeCell="Y33" sqref="Y33"/>
    </sheetView>
  </sheetViews>
  <sheetFormatPr baseColWidth="10" defaultRowHeight="14.5" x14ac:dyDescent="0.35"/>
  <sheetData>
    <row r="1" spans="1:5" x14ac:dyDescent="0.35">
      <c r="B1" t="s">
        <v>15</v>
      </c>
      <c r="C1" t="s">
        <v>16</v>
      </c>
      <c r="D1" t="s">
        <v>17</v>
      </c>
      <c r="E1" t="s">
        <v>1</v>
      </c>
    </row>
    <row r="2" spans="1:5" x14ac:dyDescent="0.35">
      <c r="A2" s="10" t="s">
        <v>2</v>
      </c>
      <c r="B2" s="11">
        <v>11</v>
      </c>
      <c r="C2" s="11">
        <v>8</v>
      </c>
      <c r="D2" s="11">
        <v>0</v>
      </c>
      <c r="E2" s="11">
        <v>9</v>
      </c>
    </row>
    <row r="3" spans="1:5" x14ac:dyDescent="0.35">
      <c r="A3" s="10" t="s">
        <v>7</v>
      </c>
      <c r="B3" s="11">
        <v>11</v>
      </c>
      <c r="C3" s="11">
        <v>84</v>
      </c>
      <c r="D3" s="11">
        <v>0</v>
      </c>
      <c r="E3" s="11">
        <v>1</v>
      </c>
    </row>
    <row r="4" spans="1:5" x14ac:dyDescent="0.35">
      <c r="A4" s="10" t="s">
        <v>6</v>
      </c>
      <c r="B4" s="11">
        <v>78</v>
      </c>
      <c r="C4" s="11">
        <v>0</v>
      </c>
      <c r="D4" s="11">
        <v>100</v>
      </c>
      <c r="E4" s="11">
        <v>83</v>
      </c>
    </row>
    <row r="5" spans="1:5" x14ac:dyDescent="0.35">
      <c r="A5" s="10" t="s">
        <v>19</v>
      </c>
      <c r="B5" s="11">
        <v>0</v>
      </c>
      <c r="C5" s="11">
        <v>0</v>
      </c>
      <c r="D5" s="11">
        <v>0</v>
      </c>
      <c r="E5" s="11">
        <v>7</v>
      </c>
    </row>
    <row r="7" spans="1:5" x14ac:dyDescent="0.35">
      <c r="B7" s="6">
        <v>4.5</v>
      </c>
      <c r="C7" s="6">
        <v>6</v>
      </c>
      <c r="D7" s="6">
        <v>1.5</v>
      </c>
      <c r="E7" s="6">
        <v>175.5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Tabelle2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2022-12-08T16:30:24Z</dcterms:created>
  <dcterms:modified xsi:type="dcterms:W3CDTF">2022-12-15T14:37:12Z</dcterms:modified>
</cp:coreProperties>
</file>