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13_ncr:1_{A377EB28-4714-7C4A-B8F8-EA39C1482B7B}" xr6:coauthVersionLast="47" xr6:coauthVersionMax="47" xr10:uidLastSave="{00000000-0000-0000-0000-000000000000}"/>
  <bookViews>
    <workbookView xWindow="780" yWindow="1000" windowWidth="27160" windowHeight="16440" activeTab="1" xr2:uid="{CA14A948-BB99-014E-94EA-365FBF1E50AF}"/>
  </bookViews>
  <sheets>
    <sheet name="by publication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I3" i="2"/>
  <c r="H4" i="2"/>
  <c r="I4" i="2"/>
  <c r="I2" i="2"/>
  <c r="H2" i="2"/>
  <c r="F2" i="2"/>
  <c r="F3" i="2"/>
  <c r="F4" i="2"/>
  <c r="E3" i="2"/>
  <c r="E4" i="2"/>
  <c r="E2" i="2"/>
  <c r="K7" i="1"/>
  <c r="I7" i="1"/>
</calcChain>
</file>

<file path=xl/sharedStrings.xml><?xml version="1.0" encoding="utf-8"?>
<sst xmlns="http://schemas.openxmlformats.org/spreadsheetml/2006/main" count="39" uniqueCount="17">
  <si>
    <t>Gortyn Finewares</t>
  </si>
  <si>
    <t>Italian</t>
  </si>
  <si>
    <t>ESA</t>
  </si>
  <si>
    <t>ESB</t>
  </si>
  <si>
    <t>1st c. CE</t>
  </si>
  <si>
    <t>sherds</t>
  </si>
  <si>
    <t>Dating</t>
  </si>
  <si>
    <t>Origin</t>
  </si>
  <si>
    <t>Dating slice</t>
  </si>
  <si>
    <t>Number of slices</t>
  </si>
  <si>
    <t>Dating percentage</t>
  </si>
  <si>
    <t>Italy</t>
  </si>
  <si>
    <t>Eastern Mediterranean</t>
  </si>
  <si>
    <t>Aegean</t>
  </si>
  <si>
    <t>BC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</si>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</sst>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\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chemeClr val="tx1"/>
                </a:solidFill>
                <a:latin typeface="Arial" panose="020B0604020202020204" pitchFamily="34" charset="0"/>
              </a:rPr>
              <a:t>Gortyn Fine Wares per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'by publication'!$C$16:$D$16</c:f>
              <c:strCache>
                <c:ptCount val="2"/>
                <c:pt idx="0">
                  <c:v>B</c:v>
                </c:pt>
                <c:pt idx="1">
                  <c:v>C</c:v>
                </c:pt>
              </c:strCache>
            </c:strRef>
          </c:cat>
          <c:val>
            <c:numRef>
              <c:f>'by publication'!$C$17:$D$17</c:f>
              <c:numCache>
                <c:formatCode>General</c:formatCode>
                <c:ptCount val="2"/>
                <c:pt idx="0">
                  <c:v>55.5</c:v>
                </c:pt>
                <c:pt idx="1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F-CD44-9B18-30ABF1B603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8355999"/>
        <c:axId val="388847151"/>
      </c:barChart>
      <c:catAx>
        <c:axId val="10383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8847151"/>
        <c:crosses val="autoZero"/>
        <c:auto val="1"/>
        <c:lblAlgn val="ctr"/>
        <c:lblOffset val="100"/>
        <c:noMultiLvlLbl val="0"/>
      </c:catAx>
      <c:valAx>
        <c:axId val="3888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835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Gortyn Fine Ware Percentage</a:t>
            </a:r>
            <a:r>
              <a:rPr lang="en-GB" baseline="0"/>
              <a:t> B - 1-50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01-1A41-96F9-CB7A25CB39C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E01-1A41-96F9-CB7A25CB39C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E01-1A41-96F9-CB7A25CB39C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7-DD49-AB40-EDB74E4A803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47-DD49-AB40-EDB74E4A803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E01-1A41-96F9-CB7A25CB39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7-DD49-AB40-EDB74E4A8031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7-DD49-AB40-EDB74E4A8031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7-DD49-AB40-EDB74E4A8031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5E01-1A41-96F9-CB7A25CB39CB}"/>
              </c:ext>
            </c:extLst>
          </c:dPt>
          <c:dLbls>
            <c:dLbl>
              <c:idx val="0"/>
              <c:layout>
                <c:manualLayout>
                  <c:x val="-0.1502476181303026"/>
                  <c:y val="7.79426035013988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1-1A41-96F9-CB7A25CB39CB}"/>
                </c:ext>
              </c:extLst>
            </c:dLbl>
            <c:dLbl>
              <c:idx val="1"/>
              <c:layout>
                <c:manualLayout>
                  <c:x val="-5.8798269482369749E-2"/>
                  <c:y val="-0.14036147280690364"/>
                </c:manualLayout>
              </c:layout>
              <c:tx>
                <c:rich>
                  <a:bodyPr/>
                  <a:lstStyle/>
                  <a:p>
                    <a:fld id="{3A264A0C-4EAD-A141-BC51-A26556156D58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67580BFF-1E91-ED4C-9034-69EFDD07A2D9}" type="VALUE">
                      <a:rPr lang="en-US" baseline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E01-1A41-96F9-CB7A25CB39CB}"/>
                </c:ext>
              </c:extLst>
            </c:dLbl>
            <c:dLbl>
              <c:idx val="2"/>
              <c:layout>
                <c:manualLayout>
                  <c:x val="0.16391228619358356"/>
                  <c:y val="1.448842507879918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1-1A41-96F9-CB7A25CB39CB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47-DD49-AB40-EDB74E4A8031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47-DD49-AB40-EDB74E4A8031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01-1A41-96F9-CB7A25CB39CB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47-DD49-AB40-EDB74E4A803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47-DD49-AB40-EDB74E4A803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47-DD49-AB40-EDB74E4A803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E01-1A41-96F9-CB7A25CB39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Sheet3!$A$2:$A$4</c:f>
              <c:strCache>
                <c:ptCount val="3"/>
                <c:pt idx="0">
                  <c:v>Italian</c:v>
                </c:pt>
                <c:pt idx="1">
                  <c:v>Eastern Mediterranean</c:v>
                </c:pt>
                <c:pt idx="2">
                  <c:v>Aegean</c:v>
                </c:pt>
              </c:strCache>
            </c:strRef>
          </c:cat>
          <c:val>
            <c:numRef>
              <c:f>Sheet3!$B$2:$B$4</c:f>
              <c:numCache>
                <c:formatCode>General\%</c:formatCode>
                <c:ptCount val="3"/>
                <c:pt idx="0">
                  <c:v>40</c:v>
                </c:pt>
                <c:pt idx="1">
                  <c:v>14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DD49-AB40-EDB74E4A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Gortyn Fine Ware Percentage</a:t>
            </a:r>
            <a:r>
              <a:rPr lang="en-GB" baseline="0"/>
              <a:t> C - 51-100 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61-624B-AD0B-E2472762270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61-624B-AD0B-E2472762270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61-624B-AD0B-E2472762270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61-624B-AD0B-E24727622704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61-624B-AD0B-E24727622704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A61-624B-AD0B-E247276227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A61-624B-AD0B-E24727622704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A61-624B-AD0B-E24727622704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A61-624B-AD0B-E24727622704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A61-624B-AD0B-E24727622704}"/>
              </c:ext>
            </c:extLst>
          </c:dPt>
          <c:dLbls>
            <c:dLbl>
              <c:idx val="0"/>
              <c:layout>
                <c:manualLayout>
                  <c:x val="-0.1502476181303026"/>
                  <c:y val="7.79426035013988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61-624B-AD0B-E24727622704}"/>
                </c:ext>
              </c:extLst>
            </c:dLbl>
            <c:dLbl>
              <c:idx val="1"/>
              <c:layout>
                <c:manualLayout>
                  <c:x val="-5.8798269482369749E-2"/>
                  <c:y val="-0.14036147280690364"/>
                </c:manualLayout>
              </c:layout>
              <c:tx>
                <c:rich>
                  <a:bodyPr/>
                  <a:lstStyle/>
                  <a:p>
                    <a:fld id="{3A264A0C-4EAD-A141-BC51-A26556156D58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67580BFF-1E91-ED4C-9034-69EFDD07A2D9}" type="VALUE">
                      <a:rPr lang="en-US" baseline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A61-624B-AD0B-E24727622704}"/>
                </c:ext>
              </c:extLst>
            </c:dLbl>
            <c:dLbl>
              <c:idx val="2"/>
              <c:layout>
                <c:manualLayout>
                  <c:x val="0.16391228619358356"/>
                  <c:y val="1.448842507879918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61-624B-AD0B-E24727622704}"/>
                </c:ext>
              </c:extLst>
            </c:dLbl>
            <c:dLbl>
              <c:idx val="3"/>
              <c:layout>
                <c:manualLayout>
                  <c:x val="-1.9657379544238362E-2"/>
                  <c:y val="-2.02700230652987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61-624B-AD0B-E24727622704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61-624B-AD0B-E24727622704}"/>
                </c:ext>
              </c:extLst>
            </c:dLbl>
            <c:dLbl>
              <c:idx val="5"/>
              <c:layout>
                <c:manualLayout>
                  <c:x val="-5.9817500747093282E-3"/>
                  <c:y val="-7.710967947188419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61-624B-AD0B-E24727622704}"/>
                </c:ext>
              </c:extLst>
            </c:dLbl>
            <c:dLbl>
              <c:idx val="6"/>
              <c:layout>
                <c:manualLayout>
                  <c:x val="-1.1319679479606414E-3"/>
                  <c:y val="-1.70985445001193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61-624B-AD0B-E2472762270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61-624B-AD0B-E24727622704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61-624B-AD0B-E24727622704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A61-624B-AD0B-E247276227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Sheet3!$A$2:$A$4</c:f>
              <c:strCache>
                <c:ptCount val="3"/>
                <c:pt idx="0">
                  <c:v>Italian</c:v>
                </c:pt>
                <c:pt idx="1">
                  <c:v>Eastern Mediterranean</c:v>
                </c:pt>
                <c:pt idx="2">
                  <c:v>Aegean</c:v>
                </c:pt>
              </c:strCache>
            </c:strRef>
          </c:cat>
          <c:val>
            <c:numRef>
              <c:f>Sheet3!$B$2:$B$4</c:f>
              <c:numCache>
                <c:formatCode>General\%</c:formatCode>
                <c:ptCount val="3"/>
                <c:pt idx="0">
                  <c:v>40</c:v>
                </c:pt>
                <c:pt idx="1">
                  <c:v>14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A61-624B-AD0B-E24727622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7</xdr:row>
      <xdr:rowOff>82550</xdr:rowOff>
    </xdr:from>
    <xdr:to>
      <xdr:col>14</xdr:col>
      <xdr:colOff>190500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C8A81-9469-72FD-6432-9F833D68D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5</xdr:row>
      <xdr:rowOff>19050</xdr:rowOff>
    </xdr:from>
    <xdr:to>
      <xdr:col>7</xdr:col>
      <xdr:colOff>647700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2D6E4-D975-3407-6C68-F7EED9188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762000</xdr:colOff>
      <xdr:row>5</xdr:row>
      <xdr:rowOff>25400</xdr:rowOff>
    </xdr:from>
    <xdr:to>
      <xdr:col>15</xdr:col>
      <xdr:colOff>387350</xdr:colOff>
      <xdr:row>25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82F4B9-64FB-C941-9ADD-5509B5265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0.66667</cdr:x>
      <cdr:y>0.83658</cdr:y>
    </cdr:from>
    <cdr:to>
      <cdr:x>0.95209</cdr:x>
      <cdr:y>0.90255</cdr:y>
    </cdr:to>
    <cdr:sp macro="" textlink="">
      <cdr:nvSpPr>
        <cdr:cNvPr id="3" name="TextBox 3">
          <a:extLst xmlns:a="http://schemas.openxmlformats.org/drawingml/2006/main">
            <a:ext uri="{FF2B5EF4-FFF2-40B4-BE49-F238E27FC236}">
              <a16:creationId xmlns:a16="http://schemas.microsoft.com/office/drawing/2014/main" id="{962D754F-95A2-7309-6B3B-D7C088DCBD67}"/>
            </a:ext>
          </a:extLst>
        </cdr:cNvPr>
        <cdr:cNvSpPr txBox="1"/>
      </cdr:nvSpPr>
      <cdr:spPr>
        <a:xfrm xmlns:a="http://schemas.openxmlformats.org/drawingml/2006/main">
          <a:off x="4152900" y="3543300"/>
          <a:ext cx="17780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/>
            <a:t>Total: 55,5 fragments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0.65036</cdr:x>
      <cdr:y>0.86057</cdr:y>
    </cdr:from>
    <cdr:to>
      <cdr:x>0.93578</cdr:x>
      <cdr:y>0.92654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D975EFBD-7871-89CC-5304-9631709CB1B1}"/>
            </a:ext>
          </a:extLst>
        </cdr:cNvPr>
        <cdr:cNvSpPr txBox="1"/>
      </cdr:nvSpPr>
      <cdr:spPr>
        <a:xfrm xmlns:a="http://schemas.openxmlformats.org/drawingml/2006/main">
          <a:off x="4051300" y="3644900"/>
          <a:ext cx="1778000" cy="279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 i="0" baseline="0"/>
            <a:t>Total: 55,5 fragments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E3A8-C9A0-0244-8B47-1A3932148DF3}">
  <dimension ref="A1:M17"/>
  <sheetViews>
    <sheetView workbookViewId="0">
      <selection activeCell="C16" sqref="C16:D17"/>
    </sheetView>
  </sheetViews>
  <sheetFormatPr baseColWidth="10" defaultRowHeight="16" x14ac:dyDescent="0.2"/>
  <cols>
    <col min="1" max="7" width="10.83203125" style="1"/>
    <col min="8" max="8" width="10.83203125" style="2"/>
    <col min="9" max="9" width="10.83203125" style="1"/>
    <col min="10" max="10" width="10.83203125" style="2"/>
    <col min="11" max="16384" width="10.83203125" style="1"/>
  </cols>
  <sheetData>
    <row r="1" spans="1:13" ht="34" x14ac:dyDescent="0.2">
      <c r="A1" s="1" t="s">
        <v>0</v>
      </c>
    </row>
    <row r="2" spans="1:13" ht="17" x14ac:dyDescent="0.2">
      <c r="H2" s="2" t="s">
        <v>15</v>
      </c>
      <c r="J2" s="2" t="s">
        <v>16</v>
      </c>
    </row>
    <row r="3" spans="1:13" ht="34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2" t="s">
        <v>14</v>
      </c>
      <c r="J3" s="2" t="s">
        <v>14</v>
      </c>
    </row>
    <row r="4" spans="1:13" ht="17" x14ac:dyDescent="0.2">
      <c r="A4" s="1" t="s">
        <v>1</v>
      </c>
      <c r="B4" s="1">
        <v>44</v>
      </c>
      <c r="C4" s="1" t="s">
        <v>4</v>
      </c>
      <c r="D4" s="1" t="s">
        <v>11</v>
      </c>
      <c r="E4" s="1" t="s">
        <v>14</v>
      </c>
      <c r="F4" s="1">
        <v>2</v>
      </c>
      <c r="G4" s="1">
        <v>1</v>
      </c>
      <c r="H4" s="2">
        <v>22</v>
      </c>
      <c r="J4" s="2">
        <v>22</v>
      </c>
    </row>
    <row r="5" spans="1:13" ht="51" x14ac:dyDescent="0.2">
      <c r="A5" s="1" t="s">
        <v>2</v>
      </c>
      <c r="B5" s="1">
        <v>16</v>
      </c>
      <c r="C5" s="1" t="s">
        <v>4</v>
      </c>
      <c r="D5" s="1" t="s">
        <v>12</v>
      </c>
      <c r="E5" s="1" t="s">
        <v>14</v>
      </c>
      <c r="F5" s="1">
        <v>2</v>
      </c>
      <c r="G5" s="1">
        <v>1</v>
      </c>
      <c r="H5" s="2">
        <v>8</v>
      </c>
      <c r="J5" s="2">
        <v>8</v>
      </c>
    </row>
    <row r="6" spans="1:13" ht="17" x14ac:dyDescent="0.2">
      <c r="A6" s="1" t="s">
        <v>3</v>
      </c>
      <c r="B6" s="1">
        <v>51</v>
      </c>
      <c r="C6" s="1" t="s">
        <v>4</v>
      </c>
      <c r="D6" s="1" t="s">
        <v>13</v>
      </c>
      <c r="E6" s="1" t="s">
        <v>14</v>
      </c>
      <c r="F6" s="1">
        <v>2</v>
      </c>
      <c r="G6" s="1">
        <v>1</v>
      </c>
      <c r="H6" s="2">
        <v>25.5</v>
      </c>
      <c r="J6" s="2">
        <v>25.5</v>
      </c>
    </row>
    <row r="7" spans="1:13" x14ac:dyDescent="0.2">
      <c r="I7" s="1">
        <f>SUM(H4:H6)</f>
        <v>55.5</v>
      </c>
      <c r="K7" s="1">
        <f>SUM(J4:J6)</f>
        <v>55.5</v>
      </c>
      <c r="M7" s="1">
        <v>111</v>
      </c>
    </row>
    <row r="16" spans="1:13" ht="17" x14ac:dyDescent="0.2">
      <c r="C16" s="1" t="s">
        <v>15</v>
      </c>
      <c r="D16" s="1" t="s">
        <v>16</v>
      </c>
    </row>
    <row r="17" spans="3:4" x14ac:dyDescent="0.2">
      <c r="C17" s="1">
        <v>55.5</v>
      </c>
      <c r="D17" s="1">
        <v>55.5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46DF-A359-C049-A4F4-F67FA3C30807}">
  <dimension ref="A1:C4"/>
  <sheetViews>
    <sheetView tabSelected="1" workbookViewId="0">
      <selection activeCell="H29" sqref="H29"/>
    </sheetView>
  </sheetViews>
  <sheetFormatPr baseColWidth="10" defaultRowHeight="16" x14ac:dyDescent="0.2"/>
  <sheetData>
    <row r="1" spans="1:3" x14ac:dyDescent="0.2">
      <c r="B1" t="s">
        <v>15</v>
      </c>
      <c r="C1" t="s">
        <v>16</v>
      </c>
    </row>
    <row r="2" spans="1:3" x14ac:dyDescent="0.2">
      <c r="A2" t="s">
        <v>1</v>
      </c>
      <c r="B2" s="4">
        <v>40</v>
      </c>
      <c r="C2" s="4">
        <v>40</v>
      </c>
    </row>
    <row r="3" spans="1:3" x14ac:dyDescent="0.2">
      <c r="A3" t="s">
        <v>12</v>
      </c>
      <c r="B3" s="4">
        <v>14</v>
      </c>
      <c r="C3" s="4">
        <v>14</v>
      </c>
    </row>
    <row r="4" spans="1:3" x14ac:dyDescent="0.2">
      <c r="A4" t="s">
        <v>13</v>
      </c>
      <c r="B4" s="4">
        <v>46</v>
      </c>
      <c r="C4" s="4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0D1A-79F2-1544-A76F-286B31500571}">
  <dimension ref="A1:I6"/>
  <sheetViews>
    <sheetView workbookViewId="0">
      <selection activeCell="C16" sqref="C16"/>
    </sheetView>
  </sheetViews>
  <sheetFormatPr baseColWidth="10" defaultRowHeight="16" x14ac:dyDescent="0.2"/>
  <sheetData>
    <row r="1" spans="1:9" x14ac:dyDescent="0.2">
      <c r="B1" t="s">
        <v>15</v>
      </c>
      <c r="C1" t="s">
        <v>16</v>
      </c>
      <c r="E1" t="s">
        <v>15</v>
      </c>
      <c r="F1" t="s">
        <v>16</v>
      </c>
      <c r="H1" t="s">
        <v>15</v>
      </c>
      <c r="I1" t="s">
        <v>16</v>
      </c>
    </row>
    <row r="2" spans="1:9" x14ac:dyDescent="0.2">
      <c r="A2" t="s">
        <v>11</v>
      </c>
      <c r="B2" s="2">
        <v>22</v>
      </c>
      <c r="C2" s="2">
        <v>22</v>
      </c>
      <c r="E2">
        <f>B2/(55.5/100)</f>
        <v>39.639639639639633</v>
      </c>
      <c r="F2">
        <f>C2/(55.5/100)</f>
        <v>39.639639639639633</v>
      </c>
      <c r="H2">
        <f>ROUND(E2,0)</f>
        <v>40</v>
      </c>
      <c r="I2">
        <f>ROUND(F2,0)</f>
        <v>40</v>
      </c>
    </row>
    <row r="3" spans="1:9" x14ac:dyDescent="0.2">
      <c r="A3" t="s">
        <v>12</v>
      </c>
      <c r="B3" s="2">
        <v>8</v>
      </c>
      <c r="C3" s="2">
        <v>8</v>
      </c>
      <c r="E3">
        <f t="shared" ref="E3:F4" si="0">B3/(55.5/100)</f>
        <v>14.414414414414413</v>
      </c>
      <c r="F3">
        <f t="shared" si="0"/>
        <v>14.414414414414413</v>
      </c>
      <c r="H3">
        <f t="shared" ref="H3:H4" si="1">ROUND(E3,0)</f>
        <v>14</v>
      </c>
      <c r="I3">
        <f t="shared" ref="I3:I4" si="2">ROUND(F3,0)</f>
        <v>14</v>
      </c>
    </row>
    <row r="4" spans="1:9" x14ac:dyDescent="0.2">
      <c r="A4" t="s">
        <v>13</v>
      </c>
      <c r="B4" s="2">
        <v>25.5</v>
      </c>
      <c r="C4" s="2">
        <v>25.5</v>
      </c>
      <c r="E4">
        <f t="shared" si="0"/>
        <v>45.945945945945944</v>
      </c>
      <c r="F4">
        <f t="shared" si="0"/>
        <v>45.945945945945944</v>
      </c>
      <c r="H4">
        <f t="shared" si="1"/>
        <v>46</v>
      </c>
      <c r="I4">
        <f t="shared" si="2"/>
        <v>46</v>
      </c>
    </row>
    <row r="6" spans="1:9" x14ac:dyDescent="0.2">
      <c r="B6" s="3">
        <v>55.5</v>
      </c>
      <c r="C6" s="3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publication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2022-07-20T10:47:02Z</dcterms:created>
  <dcterms:modified xsi:type="dcterms:W3CDTF">2022-07-27T13:53:54Z</dcterms:modified>
</cp:coreProperties>
</file>