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FEA6EBC9-1188-6843-B8B3-28AC9DF514CB}" xr6:coauthVersionLast="47" xr6:coauthVersionMax="47" xr10:uidLastSave="{00000000-0000-0000-0000-000000000000}"/>
  <bookViews>
    <workbookView xWindow="34900" yWindow="1260" windowWidth="27520" windowHeight="16940" activeTab="3" xr2:uid="{19E9FDE6-D33D-954A-9CBF-A19761F406A6}"/>
  </bookViews>
  <sheets>
    <sheet name="by publication" sheetId="1" r:id="rId1"/>
    <sheet name="by origin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O3" i="3"/>
  <c r="L4" i="3"/>
  <c r="M4" i="3"/>
  <c r="N4" i="3"/>
  <c r="O4" i="3"/>
  <c r="L5" i="3"/>
  <c r="M5" i="3"/>
  <c r="N5" i="3"/>
  <c r="O5" i="3"/>
  <c r="M2" i="3"/>
  <c r="N2" i="3"/>
  <c r="O2" i="3"/>
  <c r="L2" i="3"/>
  <c r="J3" i="3"/>
  <c r="J4" i="3"/>
  <c r="J5" i="3"/>
  <c r="J2" i="3"/>
  <c r="I3" i="3"/>
  <c r="I4" i="3"/>
  <c r="I5" i="3"/>
  <c r="I2" i="3"/>
  <c r="H3" i="3"/>
  <c r="H4" i="3"/>
  <c r="H5" i="3"/>
  <c r="H2" i="3"/>
  <c r="G3" i="3"/>
  <c r="G4" i="3"/>
  <c r="G5" i="3"/>
  <c r="G2" i="3"/>
  <c r="C7" i="3"/>
  <c r="D7" i="3"/>
  <c r="E7" i="3"/>
  <c r="B7" i="3"/>
  <c r="U52" i="2"/>
  <c r="R52" i="2"/>
  <c r="N52" i="2"/>
  <c r="J52" i="2"/>
  <c r="U37" i="2"/>
  <c r="R37" i="2"/>
  <c r="N37" i="2"/>
  <c r="J37" i="2"/>
  <c r="U29" i="2"/>
  <c r="R29" i="2"/>
  <c r="N29" i="2"/>
  <c r="J29" i="2"/>
  <c r="U20" i="2"/>
  <c r="R20" i="2"/>
  <c r="N20" i="2"/>
  <c r="J20" i="2"/>
  <c r="T19" i="2"/>
  <c r="S19" i="2"/>
  <c r="Q19" i="2"/>
  <c r="P19" i="2"/>
  <c r="O19" i="2"/>
  <c r="M19" i="2"/>
  <c r="L19" i="2"/>
  <c r="K19" i="2"/>
  <c r="I19" i="2"/>
  <c r="H19" i="2"/>
  <c r="F19" i="2"/>
  <c r="T18" i="2"/>
  <c r="S18" i="2"/>
  <c r="Q18" i="2"/>
  <c r="P18" i="2"/>
  <c r="O18" i="2"/>
  <c r="M18" i="2"/>
  <c r="L18" i="2"/>
  <c r="K18" i="2"/>
  <c r="I18" i="2"/>
  <c r="H18" i="2"/>
  <c r="F18" i="2"/>
  <c r="T36" i="2"/>
  <c r="Q36" i="2"/>
  <c r="P36" i="2"/>
  <c r="M36" i="2"/>
  <c r="K36" i="2"/>
  <c r="H36" i="2"/>
  <c r="F36" i="2"/>
  <c r="I36" i="2" s="1"/>
  <c r="T35" i="2"/>
  <c r="Q35" i="2"/>
  <c r="P35" i="2"/>
  <c r="M35" i="2"/>
  <c r="K35" i="2"/>
  <c r="H35" i="2"/>
  <c r="F35" i="2"/>
  <c r="L35" i="2" s="1"/>
  <c r="T34" i="2"/>
  <c r="Q34" i="2"/>
  <c r="P34" i="2"/>
  <c r="M34" i="2"/>
  <c r="K34" i="2"/>
  <c r="H34" i="2"/>
  <c r="F34" i="2"/>
  <c r="O34" i="2" s="1"/>
  <c r="T33" i="2"/>
  <c r="Q33" i="2"/>
  <c r="P33" i="2"/>
  <c r="M33" i="2"/>
  <c r="K33" i="2"/>
  <c r="H33" i="2"/>
  <c r="F33" i="2"/>
  <c r="L33" i="2" s="1"/>
  <c r="S32" i="2"/>
  <c r="P32" i="2"/>
  <c r="O32" i="2"/>
  <c r="M32" i="2"/>
  <c r="L32" i="2"/>
  <c r="K32" i="2"/>
  <c r="I32" i="2"/>
  <c r="H32" i="2"/>
  <c r="F32" i="2"/>
  <c r="Q32" i="2" s="1"/>
  <c r="T28" i="2"/>
  <c r="S28" i="2"/>
  <c r="Q28" i="2"/>
  <c r="P28" i="2"/>
  <c r="O28" i="2"/>
  <c r="M28" i="2"/>
  <c r="L28" i="2"/>
  <c r="I28" i="2"/>
  <c r="F28" i="2"/>
  <c r="H28" i="2" s="1"/>
  <c r="T27" i="2"/>
  <c r="S27" i="2"/>
  <c r="Q27" i="2"/>
  <c r="P27" i="2"/>
  <c r="O27" i="2"/>
  <c r="M27" i="2"/>
  <c r="L27" i="2"/>
  <c r="K27" i="2"/>
  <c r="I27" i="2"/>
  <c r="H27" i="2"/>
  <c r="F27" i="2"/>
  <c r="S26" i="2"/>
  <c r="P26" i="2"/>
  <c r="O26" i="2"/>
  <c r="M26" i="2"/>
  <c r="L26" i="2"/>
  <c r="K26" i="2"/>
  <c r="I26" i="2"/>
  <c r="H26" i="2"/>
  <c r="F26" i="2"/>
  <c r="Q26" i="2" s="1"/>
  <c r="S25" i="2"/>
  <c r="P25" i="2"/>
  <c r="O25" i="2"/>
  <c r="M25" i="2"/>
  <c r="L25" i="2"/>
  <c r="K25" i="2"/>
  <c r="I25" i="2"/>
  <c r="H25" i="2"/>
  <c r="F25" i="2"/>
  <c r="T25" i="2" s="1"/>
  <c r="S24" i="2"/>
  <c r="P24" i="2"/>
  <c r="O24" i="2"/>
  <c r="M24" i="2"/>
  <c r="L24" i="2"/>
  <c r="K24" i="2"/>
  <c r="I24" i="2"/>
  <c r="H24" i="2"/>
  <c r="F24" i="2"/>
  <c r="T24" i="2" s="1"/>
  <c r="S23" i="2"/>
  <c r="P23" i="2"/>
  <c r="O23" i="2"/>
  <c r="M23" i="2"/>
  <c r="L23" i="2"/>
  <c r="K23" i="2"/>
  <c r="I23" i="2"/>
  <c r="H23" i="2"/>
  <c r="F23" i="2"/>
  <c r="T23" i="2" s="1"/>
  <c r="U63" i="1"/>
  <c r="R63" i="1"/>
  <c r="N63" i="1"/>
  <c r="J63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T22" i="1"/>
  <c r="Q22" i="1"/>
  <c r="P22" i="1"/>
  <c r="M22" i="1"/>
  <c r="K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S22" i="1"/>
  <c r="O22" i="1"/>
  <c r="L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3" i="1"/>
  <c r="H24" i="1"/>
  <c r="H25" i="1"/>
  <c r="H26" i="1"/>
  <c r="H27" i="1"/>
  <c r="H28" i="1"/>
  <c r="H29" i="1"/>
  <c r="H30" i="1"/>
  <c r="H31" i="1"/>
  <c r="H32" i="1"/>
  <c r="H33" i="1"/>
  <c r="H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2" i="1"/>
  <c r="K28" i="2" l="1"/>
  <c r="I34" i="2"/>
  <c r="O33" i="2"/>
  <c r="L34" i="2"/>
  <c r="Q25" i="2"/>
  <c r="L36" i="2"/>
  <c r="S33" i="2"/>
  <c r="I33" i="2"/>
  <c r="O36" i="2"/>
  <c r="Q23" i="2"/>
  <c r="S34" i="2"/>
  <c r="S36" i="2"/>
  <c r="O35" i="2"/>
  <c r="T32" i="2"/>
  <c r="S35" i="2"/>
  <c r="I35" i="2"/>
  <c r="T26" i="2"/>
  <c r="Q24" i="2"/>
</calcChain>
</file>

<file path=xl/sharedStrings.xml><?xml version="1.0" encoding="utf-8"?>
<sst xmlns="http://schemas.openxmlformats.org/spreadsheetml/2006/main" count="320" uniqueCount="62">
  <si>
    <t>Karanis Fine Ware</t>
  </si>
  <si>
    <t>Egyptian Red Slip Ware A</t>
  </si>
  <si>
    <t>1 to 33</t>
  </si>
  <si>
    <t>Egyptian Red Slip Ware B</t>
  </si>
  <si>
    <t>34 to 76</t>
  </si>
  <si>
    <t>Egyptian Red Slip Ware A ?</t>
  </si>
  <si>
    <t>77 to 79</t>
  </si>
  <si>
    <t>Egyptian Red Slip Ware B ?</t>
  </si>
  <si>
    <t>80 to 94</t>
  </si>
  <si>
    <t>Coptic Painted Wares</t>
  </si>
  <si>
    <t>95 to 149</t>
  </si>
  <si>
    <t>Jugs with Black Decoration</t>
  </si>
  <si>
    <t>150 to 174</t>
  </si>
  <si>
    <t>Decorated Red Wares</t>
  </si>
  <si>
    <t>175 to 191</t>
  </si>
  <si>
    <t>Misc Decorated Wares</t>
  </si>
  <si>
    <t>192 to 198</t>
  </si>
  <si>
    <t>Memphis Black Ware</t>
  </si>
  <si>
    <t>199 to 202A</t>
  </si>
  <si>
    <t>Gray Ware Plates</t>
  </si>
  <si>
    <t xml:space="preserve">Keeled Rim Bowls </t>
  </si>
  <si>
    <t>204 to 206</t>
  </si>
  <si>
    <t>Italian Thin Walled</t>
  </si>
  <si>
    <t>Egg shell thin ware</t>
  </si>
  <si>
    <t>208 to 209</t>
  </si>
  <si>
    <t>Egyptian Barbotine Ware</t>
  </si>
  <si>
    <t>210 to 212</t>
  </si>
  <si>
    <t>African Red Slip</t>
  </si>
  <si>
    <t>213 to 254</t>
  </si>
  <si>
    <t>mid 1st to mid 3rd</t>
  </si>
  <si>
    <t>late 1st to early 2nd</t>
  </si>
  <si>
    <t>1st BC - early 2nd AD</t>
  </si>
  <si>
    <t>late 1st BC to early 1st AD</t>
  </si>
  <si>
    <t>post Ptolemaic to 3rd</t>
  </si>
  <si>
    <t>mid 2nd</t>
  </si>
  <si>
    <t>mid 1st</t>
  </si>
  <si>
    <t>Catalog number</t>
  </si>
  <si>
    <t>sherd number</t>
  </si>
  <si>
    <t>dating</t>
  </si>
  <si>
    <t>dating slice</t>
  </si>
  <si>
    <t>slice number</t>
  </si>
  <si>
    <t>dating percentage</t>
  </si>
  <si>
    <t>CD</t>
  </si>
  <si>
    <t>ABCD</t>
  </si>
  <si>
    <t>AB</t>
  </si>
  <si>
    <t>D</t>
  </si>
  <si>
    <t>BC</t>
  </si>
  <si>
    <t>ware</t>
  </si>
  <si>
    <t>Egyptian Red Slip A</t>
  </si>
  <si>
    <t>Egyptian Red Slip B</t>
  </si>
  <si>
    <t>Coptic Painted Ware</t>
  </si>
  <si>
    <t>Black Decorated Jugs</t>
  </si>
  <si>
    <t>Decorated Red Ware</t>
  </si>
  <si>
    <t>Misc Decorated Ware</t>
  </si>
  <si>
    <t>Keeled Rim Bowl</t>
  </si>
  <si>
    <t>A</t>
  </si>
  <si>
    <t>B</t>
  </si>
  <si>
    <t>C</t>
  </si>
  <si>
    <t>Egyptian</t>
  </si>
  <si>
    <t>Coptic</t>
  </si>
  <si>
    <t>African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</si>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</sst>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Karanis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publication'!$H$71:$K$71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publication'!$H$72:$K$72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4.9000000000000004</c:v>
                </c:pt>
                <c:pt idx="2">
                  <c:v>8.15</c:v>
                </c:pt>
                <c:pt idx="3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Karanis Fine Ware Percentage A - 50 BCE - 0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630258210966872"/>
                  <c:y val="-6.40250801983085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0017485989926934"/>
                  <c:y val="-0.121487605715952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331063346811378"/>
                  <c:y val="-1.6535433070866143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9.3386169120164328E-2"/>
                  <c:y val="0.162828546079627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Egyptian</c:v>
                </c:pt>
                <c:pt idx="1">
                  <c:v>Coptic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Sheet3!$B$2:$B$5</c:f>
              <c:numCache>
                <c:formatCode>General\%</c:formatCode>
                <c:ptCount val="4"/>
                <c:pt idx="0">
                  <c:v>58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Karanis</a:t>
            </a:r>
            <a:r>
              <a:rPr lang="en-GB" baseline="0"/>
              <a:t>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519142607174103"/>
                  <c:y val="-1.11097185516170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7.3658442694663165E-2"/>
                  <c:y val="-0.151899027327466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38510936132983"/>
                  <c:y val="-7.98397951121161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2923149606299209"/>
                  <c:y val="0.149280167833692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3EC64F76-702B-F84B-BAB4-9752027FF4B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2A500B7-F907-234F-8ADA-912A6065EB2F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Egyptian</c:v>
                </c:pt>
                <c:pt idx="1">
                  <c:v>Coptic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Sheet3!$C$2:$C$5</c:f>
              <c:numCache>
                <c:formatCode>General\%</c:formatCode>
                <c:ptCount val="4"/>
                <c:pt idx="0">
                  <c:v>52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Karanis Fine Ware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704010173507072"/>
                  <c:y val="4.77138108601476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583164936241377E-4"/>
                  <c:y val="-0.155359234939923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4942686920772026E-2"/>
                  <c:y val="-0.142123532136337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627186258797295"/>
                  <c:y val="0.125058714546494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FF34C216-E42E-B247-9FB8-8CB13BE7DD6E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7A643CA-1124-B944-94E7-7A91D3D57E27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Egyptian</c:v>
                </c:pt>
                <c:pt idx="1">
                  <c:v>Coptic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Sheet3!$D$2:$D$5</c:f>
              <c:numCache>
                <c:formatCode>General\%</c:formatCode>
                <c:ptCount val="4"/>
                <c:pt idx="0">
                  <c:v>44</c:v>
                </c:pt>
                <c:pt idx="1">
                  <c:v>12</c:v>
                </c:pt>
                <c:pt idx="2">
                  <c:v>10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Karanis Fine Ware Percentage</a:t>
            </a:r>
            <a:r>
              <a:rPr lang="en-GB" baseline="0"/>
              <a:t>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7305933886642549"/>
                  <c:y val="4.96558465906046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3868553592963044E-2"/>
                  <c:y val="-0.164798060956666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979711995460023"/>
                  <c:y val="-0.108404038780866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475704050507199"/>
                  <c:y val="0.139593979324013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Sheet3!$A$2:$A$5</c:f>
              <c:strCache>
                <c:ptCount val="4"/>
                <c:pt idx="0">
                  <c:v>Egyptian</c:v>
                </c:pt>
                <c:pt idx="1">
                  <c:v>Coptic</c:v>
                </c:pt>
                <c:pt idx="2">
                  <c:v>African</c:v>
                </c:pt>
                <c:pt idx="3">
                  <c:v>unknown</c:v>
                </c:pt>
              </c:strCache>
            </c:strRef>
          </c:cat>
          <c:val>
            <c:numRef>
              <c:f>Sheet3!$E$2:$E$5</c:f>
              <c:numCache>
                <c:formatCode>General\%</c:formatCode>
                <c:ptCount val="4"/>
                <c:pt idx="0">
                  <c:v>46</c:v>
                </c:pt>
                <c:pt idx="1">
                  <c:v>13</c:v>
                </c:pt>
                <c:pt idx="2">
                  <c:v>11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67</xdr:row>
      <xdr:rowOff>76200</xdr:rowOff>
    </xdr:from>
    <xdr:to>
      <xdr:col>18</xdr:col>
      <xdr:colOff>107950</xdr:colOff>
      <xdr:row>80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FD3F6-0F68-A077-58CD-1A3987E41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76200</xdr:rowOff>
    </xdr:from>
    <xdr:to>
      <xdr:col>7</xdr:col>
      <xdr:colOff>254000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F05F1-5D65-5AA0-3523-C6AA85EAE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9</xdr:row>
      <xdr:rowOff>101600</xdr:rowOff>
    </xdr:from>
    <xdr:to>
      <xdr:col>14</xdr:col>
      <xdr:colOff>393700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D5150-0BE7-BE6C-1C05-E75F0139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28</xdr:row>
      <xdr:rowOff>25400</xdr:rowOff>
    </xdr:from>
    <xdr:to>
      <xdr:col>7</xdr:col>
      <xdr:colOff>114300</xdr:colOff>
      <xdr:row>46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1048C-5E25-EE7D-1618-DE134307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28</xdr:row>
      <xdr:rowOff>38100</xdr:rowOff>
    </xdr:from>
    <xdr:to>
      <xdr:col>14</xdr:col>
      <xdr:colOff>190500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570859-75D9-DD21-466C-DF8BDD1F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0.65217</cdr:x>
      <cdr:y>0.82394</cdr:y>
    </cdr:from>
    <cdr:to>
      <cdr:x>0.90652</cdr:x>
      <cdr:y>0.90845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4A96C67C-BCAC-C888-9F40-CE23B22B3F00}"/>
            </a:ext>
          </a:extLst>
        </cdr:cNvPr>
        <cdr:cNvSpPr txBox="1"/>
      </cdr:nvSpPr>
      <cdr:spPr>
        <a:xfrm xmlns:a="http://schemas.openxmlformats.org/drawingml/2006/main">
          <a:off x="3810000" y="2971800"/>
          <a:ext cx="14859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 4,4</a:t>
          </a:r>
          <a:r>
            <a:rPr lang="en-GB" sz="1100" b="1" i="0" baseline="0"/>
            <a:t> fragments</a:t>
          </a:r>
          <a:endParaRPr lang="en-GB" sz="11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0.65111</cdr:x>
      <cdr:y>0.83045</cdr:y>
    </cdr:from>
    <cdr:to>
      <cdr:x>0.91111</cdr:x>
      <cdr:y>0.91349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4A96C67C-BCAC-C888-9F40-CE23B22B3F00}"/>
            </a:ext>
          </a:extLst>
        </cdr:cNvPr>
        <cdr:cNvSpPr txBox="1"/>
      </cdr:nvSpPr>
      <cdr:spPr>
        <a:xfrm xmlns:a="http://schemas.openxmlformats.org/drawingml/2006/main">
          <a:off x="3721100" y="3048000"/>
          <a:ext cx="14859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 4,9</a:t>
          </a:r>
          <a:r>
            <a:rPr lang="en-GB" sz="1100" b="1" i="0" baseline="0"/>
            <a:t> fragments</a:t>
          </a:r>
          <a:endParaRPr lang="en-GB" sz="1100" b="1" i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0.66372</cdr:x>
      <cdr:y>0.83391</cdr:y>
    </cdr:from>
    <cdr:to>
      <cdr:x>0.92257</cdr:x>
      <cdr:y>0.91696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4A96C67C-BCAC-C888-9F40-CE23B22B3F00}"/>
            </a:ext>
          </a:extLst>
        </cdr:cNvPr>
        <cdr:cNvSpPr txBox="1"/>
      </cdr:nvSpPr>
      <cdr:spPr>
        <a:xfrm xmlns:a="http://schemas.openxmlformats.org/drawingml/2006/main">
          <a:off x="3810000" y="3060700"/>
          <a:ext cx="14859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 8,15</a:t>
          </a:r>
          <a:r>
            <a:rPr lang="en-GB" sz="1100" b="1" i="0" baseline="0"/>
            <a:t> fragments</a:t>
          </a:r>
          <a:endParaRPr lang="en-GB" sz="1100" b="1" i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0.64189</cdr:x>
      <cdr:y>0.84014</cdr:y>
    </cdr:from>
    <cdr:to>
      <cdr:x>0.90541</cdr:x>
      <cdr:y>0.92177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4A96C67C-BCAC-C888-9F40-CE23B22B3F00}"/>
            </a:ext>
          </a:extLst>
        </cdr:cNvPr>
        <cdr:cNvSpPr txBox="1"/>
      </cdr:nvSpPr>
      <cdr:spPr>
        <a:xfrm xmlns:a="http://schemas.openxmlformats.org/drawingml/2006/main">
          <a:off x="3619500" y="3136900"/>
          <a:ext cx="14859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 7,65</a:t>
          </a:r>
          <a:r>
            <a:rPr lang="en-GB" sz="1100" b="1" i="0" baseline="0"/>
            <a:t> fragments</a:t>
          </a:r>
          <a:endParaRPr lang="en-GB" sz="11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929-5690-5047-AF99-285CB0394F9C}">
  <dimension ref="A1:U72"/>
  <sheetViews>
    <sheetView topLeftCell="G36" workbookViewId="0">
      <selection activeCell="D57" activeCellId="3" sqref="A44:XFD52 A55:XFD55 A56:XFD56 A57:XFD57"/>
    </sheetView>
  </sheetViews>
  <sheetFormatPr baseColWidth="10" defaultRowHeight="16" x14ac:dyDescent="0.2"/>
  <cols>
    <col min="1" max="1" width="43.1640625" customWidth="1"/>
    <col min="3" max="4" width="20.1640625" customWidth="1"/>
    <col min="8" max="8" width="10.83203125" style="3"/>
    <col min="11" max="11" width="10.83203125" style="3"/>
    <col min="15" max="15" width="10.83203125" style="3"/>
    <col min="19" max="19" width="10.83203125" style="3"/>
  </cols>
  <sheetData>
    <row r="1" spans="1:19" x14ac:dyDescent="0.2">
      <c r="A1" t="s">
        <v>0</v>
      </c>
    </row>
    <row r="3" spans="1:19" s="1" customFormat="1" ht="17" x14ac:dyDescent="0.2">
      <c r="A3" s="1" t="s">
        <v>1</v>
      </c>
      <c r="B3" s="2" t="s">
        <v>2</v>
      </c>
      <c r="H3" s="4"/>
      <c r="K3" s="4"/>
      <c r="O3" s="4"/>
      <c r="S3" s="4"/>
    </row>
    <row r="4" spans="1:19" x14ac:dyDescent="0.2">
      <c r="A4" t="s">
        <v>3</v>
      </c>
      <c r="B4" t="s">
        <v>4</v>
      </c>
    </row>
    <row r="5" spans="1:19" x14ac:dyDescent="0.2">
      <c r="A5" t="s">
        <v>5</v>
      </c>
      <c r="B5" t="s">
        <v>6</v>
      </c>
    </row>
    <row r="6" spans="1:19" x14ac:dyDescent="0.2">
      <c r="A6" t="s">
        <v>7</v>
      </c>
      <c r="B6" t="s">
        <v>8</v>
      </c>
    </row>
    <row r="7" spans="1:19" x14ac:dyDescent="0.2">
      <c r="A7" t="s">
        <v>9</v>
      </c>
      <c r="B7" t="s">
        <v>10</v>
      </c>
    </row>
    <row r="8" spans="1:19" x14ac:dyDescent="0.2">
      <c r="A8" t="s">
        <v>11</v>
      </c>
      <c r="B8" t="s">
        <v>12</v>
      </c>
    </row>
    <row r="9" spans="1:19" x14ac:dyDescent="0.2">
      <c r="A9" t="s">
        <v>13</v>
      </c>
      <c r="B9" t="s">
        <v>14</v>
      </c>
    </row>
    <row r="10" spans="1:19" x14ac:dyDescent="0.2">
      <c r="A10" t="s">
        <v>15</v>
      </c>
      <c r="B10" t="s">
        <v>16</v>
      </c>
    </row>
    <row r="11" spans="1:19" x14ac:dyDescent="0.2">
      <c r="A11" t="s">
        <v>17</v>
      </c>
      <c r="B11" t="s">
        <v>18</v>
      </c>
    </row>
    <row r="12" spans="1:19" x14ac:dyDescent="0.2">
      <c r="A12" t="s">
        <v>19</v>
      </c>
      <c r="B12">
        <v>203</v>
      </c>
    </row>
    <row r="13" spans="1:19" x14ac:dyDescent="0.2">
      <c r="A13" t="s">
        <v>20</v>
      </c>
      <c r="B13" t="s">
        <v>21</v>
      </c>
    </row>
    <row r="14" spans="1:19" x14ac:dyDescent="0.2">
      <c r="A14" t="s">
        <v>22</v>
      </c>
      <c r="B14">
        <v>207</v>
      </c>
    </row>
    <row r="15" spans="1:19" x14ac:dyDescent="0.2">
      <c r="A15" t="s">
        <v>23</v>
      </c>
      <c r="B15" t="s">
        <v>24</v>
      </c>
    </row>
    <row r="16" spans="1:19" x14ac:dyDescent="0.2">
      <c r="A16" t="s">
        <v>25</v>
      </c>
      <c r="B16" t="s">
        <v>26</v>
      </c>
    </row>
    <row r="17" spans="1:20" x14ac:dyDescent="0.2">
      <c r="A17" t="s">
        <v>27</v>
      </c>
      <c r="B17" t="s">
        <v>28</v>
      </c>
    </row>
    <row r="20" spans="1:20" x14ac:dyDescent="0.2">
      <c r="H20" s="3" t="s">
        <v>55</v>
      </c>
      <c r="K20" s="3" t="s">
        <v>56</v>
      </c>
      <c r="O20" s="3" t="s">
        <v>57</v>
      </c>
      <c r="S20" s="3" t="s">
        <v>45</v>
      </c>
    </row>
    <row r="21" spans="1:20" x14ac:dyDescent="0.2">
      <c r="A21" t="s">
        <v>36</v>
      </c>
      <c r="B21" t="s">
        <v>37</v>
      </c>
      <c r="C21" t="s">
        <v>38</v>
      </c>
      <c r="D21" t="s">
        <v>47</v>
      </c>
      <c r="E21" t="s">
        <v>39</v>
      </c>
      <c r="F21" t="s">
        <v>40</v>
      </c>
      <c r="G21" t="s">
        <v>41</v>
      </c>
      <c r="H21" s="3" t="s">
        <v>44</v>
      </c>
      <c r="I21" t="s">
        <v>43</v>
      </c>
      <c r="K21" s="3" t="s">
        <v>44</v>
      </c>
      <c r="L21" t="s">
        <v>43</v>
      </c>
      <c r="M21" t="s">
        <v>46</v>
      </c>
      <c r="O21" s="3" t="s">
        <v>43</v>
      </c>
      <c r="P21" t="s">
        <v>46</v>
      </c>
      <c r="Q21" t="s">
        <v>42</v>
      </c>
      <c r="S21" s="3" t="s">
        <v>43</v>
      </c>
      <c r="T21" t="s">
        <v>42</v>
      </c>
    </row>
    <row r="22" spans="1:20" x14ac:dyDescent="0.2">
      <c r="A22">
        <v>10</v>
      </c>
      <c r="B22">
        <v>1</v>
      </c>
      <c r="C22" t="s">
        <v>29</v>
      </c>
      <c r="D22" t="s">
        <v>48</v>
      </c>
      <c r="E22" t="s">
        <v>42</v>
      </c>
      <c r="F22">
        <f>LEN(E22)</f>
        <v>2</v>
      </c>
      <c r="G22">
        <v>0.5</v>
      </c>
      <c r="H22" s="3">
        <f>IF(E22="AB",((B22/F22)*G22),0)</f>
        <v>0</v>
      </c>
      <c r="I22">
        <f>IF(E22="ABCD",((B22/F22)*G22),0)</f>
        <v>0</v>
      </c>
      <c r="K22" s="3">
        <f>IF(E22="AB",((B22/F22)*G22),0)</f>
        <v>0</v>
      </c>
      <c r="L22">
        <f>IF(E22="ABCD",((B22/F22)*G22),0)</f>
        <v>0</v>
      </c>
      <c r="M22">
        <f>IF(E22="BC",((B22/F22)*G22),0)</f>
        <v>0</v>
      </c>
      <c r="O22" s="3">
        <f>IF(E22="ABCD",((B22/F22)*G22),0)</f>
        <v>0</v>
      </c>
      <c r="P22">
        <f>IF(E22="BC",((B22/F22)*G22),0)</f>
        <v>0</v>
      </c>
      <c r="Q22">
        <f>IF(E22="CD",((B22/F22)*G22),0)</f>
        <v>0.25</v>
      </c>
      <c r="S22" s="3">
        <f>IF(E22="ABCD",((B22/F22)*G22),0)</f>
        <v>0</v>
      </c>
      <c r="T22">
        <f>IF(E22="CD",((B22/F22)*G22),0)</f>
        <v>0.25</v>
      </c>
    </row>
    <row r="23" spans="1:20" x14ac:dyDescent="0.2">
      <c r="A23">
        <v>20</v>
      </c>
      <c r="B23">
        <v>1</v>
      </c>
      <c r="C23" t="s">
        <v>29</v>
      </c>
      <c r="D23" t="s">
        <v>48</v>
      </c>
      <c r="E23" t="s">
        <v>42</v>
      </c>
      <c r="F23">
        <f t="shared" ref="F23:F62" si="0">LEN(E23)</f>
        <v>2</v>
      </c>
      <c r="G23">
        <v>0.5</v>
      </c>
      <c r="H23" s="3">
        <f t="shared" ref="H23:H62" si="1">IF(E23="AB",((B23/F23)*G23),0)</f>
        <v>0</v>
      </c>
      <c r="I23">
        <f t="shared" ref="I23:I62" si="2">IF(E23="ABCD",((B23/F23)*G23),0)</f>
        <v>0</v>
      </c>
      <c r="K23" s="3">
        <f t="shared" ref="K23:K62" si="3">IF(E23="AB",((B23/F23)*G23),0)</f>
        <v>0</v>
      </c>
      <c r="L23">
        <f t="shared" ref="L23:L62" si="4">IF(E23="ABCD",((B23/F23)*G23),0)</f>
        <v>0</v>
      </c>
      <c r="M23">
        <f t="shared" ref="M23:M62" si="5">IF(E23="BC",((B23/F23)*G23),0)</f>
        <v>0</v>
      </c>
      <c r="O23" s="3">
        <f t="shared" ref="O23:O62" si="6">IF(E23="ABCD",((B23/F23)*G23),0)</f>
        <v>0</v>
      </c>
      <c r="P23">
        <f t="shared" ref="P23:P62" si="7">IF(E23="BC",((B23/F23)*G23),0)</f>
        <v>0</v>
      </c>
      <c r="Q23">
        <f t="shared" ref="Q23:Q62" si="8">IF(E23="CD",((B23/F23)*G23),0)</f>
        <v>0.25</v>
      </c>
      <c r="S23" s="3">
        <f t="shared" ref="S23:S62" si="9">IF(E23="ABCD",((B23/F23)*G23),0)</f>
        <v>0</v>
      </c>
      <c r="T23">
        <f t="shared" ref="T23:T62" si="10">IF(E23="CD",((B23/F23)*G23),0)</f>
        <v>0.25</v>
      </c>
    </row>
    <row r="24" spans="1:20" x14ac:dyDescent="0.2">
      <c r="A24">
        <v>33</v>
      </c>
      <c r="B24">
        <v>1</v>
      </c>
      <c r="C24" t="s">
        <v>29</v>
      </c>
      <c r="D24" t="s">
        <v>48</v>
      </c>
      <c r="E24" t="s">
        <v>42</v>
      </c>
      <c r="F24">
        <f t="shared" si="0"/>
        <v>2</v>
      </c>
      <c r="G24">
        <v>0.5</v>
      </c>
      <c r="H24" s="3">
        <f t="shared" si="1"/>
        <v>0</v>
      </c>
      <c r="I24">
        <f t="shared" si="2"/>
        <v>0</v>
      </c>
      <c r="K24" s="3">
        <f t="shared" si="3"/>
        <v>0</v>
      </c>
      <c r="L24">
        <f t="shared" si="4"/>
        <v>0</v>
      </c>
      <c r="M24">
        <f t="shared" si="5"/>
        <v>0</v>
      </c>
      <c r="O24" s="3">
        <f t="shared" si="6"/>
        <v>0</v>
      </c>
      <c r="P24">
        <f t="shared" si="7"/>
        <v>0</v>
      </c>
      <c r="Q24">
        <f t="shared" si="8"/>
        <v>0.25</v>
      </c>
      <c r="S24" s="3">
        <f t="shared" si="9"/>
        <v>0</v>
      </c>
      <c r="T24">
        <f t="shared" si="10"/>
        <v>0.25</v>
      </c>
    </row>
    <row r="25" spans="1:20" x14ac:dyDescent="0.2">
      <c r="A25">
        <v>36</v>
      </c>
      <c r="B25">
        <v>1</v>
      </c>
      <c r="C25" t="s">
        <v>29</v>
      </c>
      <c r="D25" t="s">
        <v>49</v>
      </c>
      <c r="E25" t="s">
        <v>42</v>
      </c>
      <c r="F25">
        <f t="shared" si="0"/>
        <v>2</v>
      </c>
      <c r="G25">
        <v>0.5</v>
      </c>
      <c r="H25" s="3">
        <f t="shared" si="1"/>
        <v>0</v>
      </c>
      <c r="I25">
        <f t="shared" si="2"/>
        <v>0</v>
      </c>
      <c r="K25" s="3">
        <f t="shared" si="3"/>
        <v>0</v>
      </c>
      <c r="L25">
        <f t="shared" si="4"/>
        <v>0</v>
      </c>
      <c r="M25">
        <f t="shared" si="5"/>
        <v>0</v>
      </c>
      <c r="O25" s="3">
        <f t="shared" si="6"/>
        <v>0</v>
      </c>
      <c r="P25">
        <f t="shared" si="7"/>
        <v>0</v>
      </c>
      <c r="Q25">
        <f t="shared" si="8"/>
        <v>0.25</v>
      </c>
      <c r="S25" s="3">
        <f t="shared" si="9"/>
        <v>0</v>
      </c>
      <c r="T25">
        <f t="shared" si="10"/>
        <v>0.25</v>
      </c>
    </row>
    <row r="26" spans="1:20" x14ac:dyDescent="0.2">
      <c r="A26">
        <v>38</v>
      </c>
      <c r="B26">
        <v>1</v>
      </c>
      <c r="C26" t="s">
        <v>29</v>
      </c>
      <c r="D26" t="s">
        <v>49</v>
      </c>
      <c r="E26" t="s">
        <v>42</v>
      </c>
      <c r="F26">
        <f t="shared" si="0"/>
        <v>2</v>
      </c>
      <c r="G26">
        <v>0.5</v>
      </c>
      <c r="H26" s="3">
        <f t="shared" si="1"/>
        <v>0</v>
      </c>
      <c r="I26">
        <f t="shared" si="2"/>
        <v>0</v>
      </c>
      <c r="K26" s="3">
        <f t="shared" si="3"/>
        <v>0</v>
      </c>
      <c r="L26">
        <f t="shared" si="4"/>
        <v>0</v>
      </c>
      <c r="M26">
        <f t="shared" si="5"/>
        <v>0</v>
      </c>
      <c r="O26" s="3">
        <f t="shared" si="6"/>
        <v>0</v>
      </c>
      <c r="P26">
        <f t="shared" si="7"/>
        <v>0</v>
      </c>
      <c r="Q26">
        <f t="shared" si="8"/>
        <v>0.25</v>
      </c>
      <c r="S26" s="3">
        <f t="shared" si="9"/>
        <v>0</v>
      </c>
      <c r="T26">
        <f t="shared" si="10"/>
        <v>0.25</v>
      </c>
    </row>
    <row r="27" spans="1:20" x14ac:dyDescent="0.2">
      <c r="A27">
        <v>39</v>
      </c>
      <c r="B27">
        <v>1</v>
      </c>
      <c r="C27" t="s">
        <v>30</v>
      </c>
      <c r="D27" t="s">
        <v>49</v>
      </c>
      <c r="E27" t="s">
        <v>42</v>
      </c>
      <c r="F27">
        <f t="shared" si="0"/>
        <v>2</v>
      </c>
      <c r="G27">
        <v>1</v>
      </c>
      <c r="H27" s="3">
        <f t="shared" si="1"/>
        <v>0</v>
      </c>
      <c r="I27">
        <f t="shared" si="2"/>
        <v>0</v>
      </c>
      <c r="K27" s="3">
        <f t="shared" si="3"/>
        <v>0</v>
      </c>
      <c r="L27">
        <f t="shared" si="4"/>
        <v>0</v>
      </c>
      <c r="M27">
        <f t="shared" si="5"/>
        <v>0</v>
      </c>
      <c r="O27" s="3">
        <f t="shared" si="6"/>
        <v>0</v>
      </c>
      <c r="P27">
        <f t="shared" si="7"/>
        <v>0</v>
      </c>
      <c r="Q27">
        <f t="shared" si="8"/>
        <v>0.5</v>
      </c>
      <c r="S27" s="3">
        <f t="shared" si="9"/>
        <v>0</v>
      </c>
      <c r="T27">
        <f t="shared" si="10"/>
        <v>0.5</v>
      </c>
    </row>
    <row r="28" spans="1:20" x14ac:dyDescent="0.2">
      <c r="A28">
        <v>47</v>
      </c>
      <c r="B28">
        <v>1</v>
      </c>
      <c r="C28" t="s">
        <v>29</v>
      </c>
      <c r="D28" t="s">
        <v>49</v>
      </c>
      <c r="E28" t="s">
        <v>42</v>
      </c>
      <c r="F28">
        <f t="shared" si="0"/>
        <v>2</v>
      </c>
      <c r="G28">
        <v>0.5</v>
      </c>
      <c r="H28" s="3">
        <f t="shared" si="1"/>
        <v>0</v>
      </c>
      <c r="I28">
        <f t="shared" si="2"/>
        <v>0</v>
      </c>
      <c r="K28" s="3">
        <f t="shared" si="3"/>
        <v>0</v>
      </c>
      <c r="L28">
        <f t="shared" si="4"/>
        <v>0</v>
      </c>
      <c r="M28">
        <f t="shared" si="5"/>
        <v>0</v>
      </c>
      <c r="O28" s="3">
        <f t="shared" si="6"/>
        <v>0</v>
      </c>
      <c r="P28">
        <f t="shared" si="7"/>
        <v>0</v>
      </c>
      <c r="Q28">
        <f t="shared" si="8"/>
        <v>0.25</v>
      </c>
      <c r="S28" s="3">
        <f t="shared" si="9"/>
        <v>0</v>
      </c>
      <c r="T28">
        <f t="shared" si="10"/>
        <v>0.25</v>
      </c>
    </row>
    <row r="29" spans="1:20" x14ac:dyDescent="0.2">
      <c r="A29">
        <v>52</v>
      </c>
      <c r="B29">
        <v>1</v>
      </c>
      <c r="C29" t="s">
        <v>31</v>
      </c>
      <c r="D29" t="s">
        <v>49</v>
      </c>
      <c r="E29" t="s">
        <v>43</v>
      </c>
      <c r="F29">
        <f t="shared" si="0"/>
        <v>4</v>
      </c>
      <c r="G29">
        <v>0.8</v>
      </c>
      <c r="H29" s="3">
        <f t="shared" si="1"/>
        <v>0</v>
      </c>
      <c r="I29">
        <f t="shared" si="2"/>
        <v>0.2</v>
      </c>
      <c r="K29" s="3">
        <f t="shared" si="3"/>
        <v>0</v>
      </c>
      <c r="L29">
        <f t="shared" si="4"/>
        <v>0.2</v>
      </c>
      <c r="M29">
        <f t="shared" si="5"/>
        <v>0</v>
      </c>
      <c r="O29" s="3">
        <f t="shared" si="6"/>
        <v>0.2</v>
      </c>
      <c r="P29">
        <f t="shared" si="7"/>
        <v>0</v>
      </c>
      <c r="Q29">
        <f t="shared" si="8"/>
        <v>0</v>
      </c>
      <c r="S29" s="3">
        <f t="shared" si="9"/>
        <v>0.2</v>
      </c>
      <c r="T29">
        <f t="shared" si="10"/>
        <v>0</v>
      </c>
    </row>
    <row r="30" spans="1:20" x14ac:dyDescent="0.2">
      <c r="A30">
        <v>57</v>
      </c>
      <c r="B30">
        <v>1</v>
      </c>
      <c r="C30" t="s">
        <v>29</v>
      </c>
      <c r="D30" t="s">
        <v>49</v>
      </c>
      <c r="E30" t="s">
        <v>42</v>
      </c>
      <c r="F30">
        <f t="shared" si="0"/>
        <v>2</v>
      </c>
      <c r="G30">
        <v>0.5</v>
      </c>
      <c r="H30" s="3">
        <f t="shared" si="1"/>
        <v>0</v>
      </c>
      <c r="I30">
        <f t="shared" si="2"/>
        <v>0</v>
      </c>
      <c r="K30" s="3">
        <f t="shared" si="3"/>
        <v>0</v>
      </c>
      <c r="L30">
        <f t="shared" si="4"/>
        <v>0</v>
      </c>
      <c r="M30">
        <f t="shared" si="5"/>
        <v>0</v>
      </c>
      <c r="O30" s="3">
        <f t="shared" si="6"/>
        <v>0</v>
      </c>
      <c r="P30">
        <f t="shared" si="7"/>
        <v>0</v>
      </c>
      <c r="Q30">
        <f t="shared" si="8"/>
        <v>0.25</v>
      </c>
      <c r="S30" s="3">
        <f t="shared" si="9"/>
        <v>0</v>
      </c>
      <c r="T30">
        <f t="shared" si="10"/>
        <v>0.25</v>
      </c>
    </row>
    <row r="31" spans="1:20" x14ac:dyDescent="0.2">
      <c r="A31">
        <v>58</v>
      </c>
      <c r="B31">
        <v>1</v>
      </c>
      <c r="C31" t="s">
        <v>29</v>
      </c>
      <c r="D31" t="s">
        <v>49</v>
      </c>
      <c r="E31" t="s">
        <v>42</v>
      </c>
      <c r="F31">
        <f t="shared" si="0"/>
        <v>2</v>
      </c>
      <c r="G31">
        <v>0.5</v>
      </c>
      <c r="H31" s="3">
        <f t="shared" si="1"/>
        <v>0</v>
      </c>
      <c r="I31">
        <f t="shared" si="2"/>
        <v>0</v>
      </c>
      <c r="K31" s="3">
        <f t="shared" si="3"/>
        <v>0</v>
      </c>
      <c r="L31">
        <f t="shared" si="4"/>
        <v>0</v>
      </c>
      <c r="M31">
        <f t="shared" si="5"/>
        <v>0</v>
      </c>
      <c r="O31" s="3">
        <f t="shared" si="6"/>
        <v>0</v>
      </c>
      <c r="P31">
        <f t="shared" si="7"/>
        <v>0</v>
      </c>
      <c r="Q31">
        <f t="shared" si="8"/>
        <v>0.25</v>
      </c>
      <c r="S31" s="3">
        <f t="shared" si="9"/>
        <v>0</v>
      </c>
      <c r="T31">
        <f t="shared" si="10"/>
        <v>0.25</v>
      </c>
    </row>
    <row r="32" spans="1:20" x14ac:dyDescent="0.2">
      <c r="A32">
        <v>62</v>
      </c>
      <c r="B32">
        <v>1</v>
      </c>
      <c r="C32" t="s">
        <v>32</v>
      </c>
      <c r="D32" t="s">
        <v>49</v>
      </c>
      <c r="E32" t="s">
        <v>44</v>
      </c>
      <c r="F32">
        <f t="shared" si="0"/>
        <v>2</v>
      </c>
      <c r="G32">
        <v>1</v>
      </c>
      <c r="H32" s="3">
        <f t="shared" si="1"/>
        <v>0.5</v>
      </c>
      <c r="I32">
        <f t="shared" si="2"/>
        <v>0</v>
      </c>
      <c r="K32" s="3">
        <f t="shared" si="3"/>
        <v>0.5</v>
      </c>
      <c r="L32">
        <f t="shared" si="4"/>
        <v>0</v>
      </c>
      <c r="M32">
        <f t="shared" si="5"/>
        <v>0</v>
      </c>
      <c r="O32" s="3">
        <f t="shared" si="6"/>
        <v>0</v>
      </c>
      <c r="P32">
        <f t="shared" si="7"/>
        <v>0</v>
      </c>
      <c r="Q32">
        <f t="shared" si="8"/>
        <v>0</v>
      </c>
      <c r="S32" s="3">
        <f t="shared" si="9"/>
        <v>0</v>
      </c>
      <c r="T32">
        <f t="shared" si="10"/>
        <v>0</v>
      </c>
    </row>
    <row r="33" spans="1:20" x14ac:dyDescent="0.2">
      <c r="A33">
        <v>69</v>
      </c>
      <c r="B33">
        <v>1</v>
      </c>
      <c r="C33" t="s">
        <v>31</v>
      </c>
      <c r="D33" t="s">
        <v>49</v>
      </c>
      <c r="E33" t="s">
        <v>43</v>
      </c>
      <c r="F33">
        <f t="shared" si="0"/>
        <v>4</v>
      </c>
      <c r="G33">
        <v>0.8</v>
      </c>
      <c r="H33" s="3">
        <f t="shared" si="1"/>
        <v>0</v>
      </c>
      <c r="I33">
        <f t="shared" si="2"/>
        <v>0.2</v>
      </c>
      <c r="K33" s="3">
        <f t="shared" si="3"/>
        <v>0</v>
      </c>
      <c r="L33">
        <f t="shared" si="4"/>
        <v>0.2</v>
      </c>
      <c r="M33">
        <f t="shared" si="5"/>
        <v>0</v>
      </c>
      <c r="O33" s="3">
        <f t="shared" si="6"/>
        <v>0.2</v>
      </c>
      <c r="P33">
        <f t="shared" si="7"/>
        <v>0</v>
      </c>
      <c r="Q33">
        <f t="shared" si="8"/>
        <v>0</v>
      </c>
      <c r="S33" s="3">
        <f t="shared" si="9"/>
        <v>0.2</v>
      </c>
      <c r="T33">
        <f t="shared" si="10"/>
        <v>0</v>
      </c>
    </row>
    <row r="34" spans="1:20" x14ac:dyDescent="0.2">
      <c r="A34">
        <v>70</v>
      </c>
      <c r="B34">
        <v>1</v>
      </c>
      <c r="C34" t="s">
        <v>29</v>
      </c>
      <c r="D34" t="s">
        <v>49</v>
      </c>
      <c r="E34" t="s">
        <v>42</v>
      </c>
      <c r="F34">
        <f t="shared" si="0"/>
        <v>2</v>
      </c>
      <c r="G34">
        <v>0.5</v>
      </c>
      <c r="H34" s="3">
        <f t="shared" si="1"/>
        <v>0</v>
      </c>
      <c r="I34">
        <f t="shared" si="2"/>
        <v>0</v>
      </c>
      <c r="K34" s="3">
        <f t="shared" si="3"/>
        <v>0</v>
      </c>
      <c r="L34">
        <f t="shared" si="4"/>
        <v>0</v>
      </c>
      <c r="M34">
        <f t="shared" si="5"/>
        <v>0</v>
      </c>
      <c r="O34" s="3">
        <f t="shared" si="6"/>
        <v>0</v>
      </c>
      <c r="P34">
        <f t="shared" si="7"/>
        <v>0</v>
      </c>
      <c r="Q34">
        <f t="shared" si="8"/>
        <v>0.25</v>
      </c>
      <c r="S34" s="3">
        <f t="shared" si="9"/>
        <v>0</v>
      </c>
      <c r="T34">
        <f t="shared" si="10"/>
        <v>0.25</v>
      </c>
    </row>
    <row r="35" spans="1:20" x14ac:dyDescent="0.2">
      <c r="A35">
        <v>83</v>
      </c>
      <c r="B35">
        <v>1</v>
      </c>
      <c r="C35" t="s">
        <v>32</v>
      </c>
      <c r="D35" t="s">
        <v>49</v>
      </c>
      <c r="E35" t="s">
        <v>44</v>
      </c>
      <c r="F35">
        <f t="shared" si="0"/>
        <v>2</v>
      </c>
      <c r="G35">
        <v>1</v>
      </c>
      <c r="H35" s="3">
        <f t="shared" si="1"/>
        <v>0.5</v>
      </c>
      <c r="I35">
        <f t="shared" si="2"/>
        <v>0</v>
      </c>
      <c r="K35" s="3">
        <f t="shared" si="3"/>
        <v>0.5</v>
      </c>
      <c r="L35">
        <f t="shared" si="4"/>
        <v>0</v>
      </c>
      <c r="M35">
        <f t="shared" si="5"/>
        <v>0</v>
      </c>
      <c r="O35" s="3">
        <f t="shared" si="6"/>
        <v>0</v>
      </c>
      <c r="P35">
        <f t="shared" si="7"/>
        <v>0</v>
      </c>
      <c r="Q35">
        <f t="shared" si="8"/>
        <v>0</v>
      </c>
      <c r="S35" s="3">
        <f t="shared" si="9"/>
        <v>0</v>
      </c>
      <c r="T35">
        <f t="shared" si="10"/>
        <v>0</v>
      </c>
    </row>
    <row r="36" spans="1:20" x14ac:dyDescent="0.2">
      <c r="A36">
        <v>88</v>
      </c>
      <c r="B36">
        <v>1</v>
      </c>
      <c r="C36" t="s">
        <v>33</v>
      </c>
      <c r="D36" t="s">
        <v>49</v>
      </c>
      <c r="E36" t="s">
        <v>43</v>
      </c>
      <c r="F36">
        <f t="shared" si="0"/>
        <v>4</v>
      </c>
      <c r="G36">
        <v>0.6</v>
      </c>
      <c r="H36" s="3">
        <f t="shared" si="1"/>
        <v>0</v>
      </c>
      <c r="I36">
        <f t="shared" si="2"/>
        <v>0.15</v>
      </c>
      <c r="K36" s="3">
        <f t="shared" si="3"/>
        <v>0</v>
      </c>
      <c r="L36">
        <f t="shared" si="4"/>
        <v>0.15</v>
      </c>
      <c r="M36">
        <f t="shared" si="5"/>
        <v>0</v>
      </c>
      <c r="O36" s="3">
        <f t="shared" si="6"/>
        <v>0.15</v>
      </c>
      <c r="P36">
        <f t="shared" si="7"/>
        <v>0</v>
      </c>
      <c r="Q36">
        <f t="shared" si="8"/>
        <v>0</v>
      </c>
      <c r="S36" s="3">
        <f t="shared" si="9"/>
        <v>0.15</v>
      </c>
      <c r="T36">
        <f t="shared" si="10"/>
        <v>0</v>
      </c>
    </row>
    <row r="37" spans="1:20" x14ac:dyDescent="0.2">
      <c r="A37">
        <v>89</v>
      </c>
      <c r="B37">
        <v>1</v>
      </c>
      <c r="C37" t="s">
        <v>29</v>
      </c>
      <c r="D37" t="s">
        <v>49</v>
      </c>
      <c r="E37" t="s">
        <v>42</v>
      </c>
      <c r="F37">
        <f t="shared" si="0"/>
        <v>2</v>
      </c>
      <c r="G37">
        <v>0.5</v>
      </c>
      <c r="H37" s="3">
        <f t="shared" si="1"/>
        <v>0</v>
      </c>
      <c r="I37">
        <f t="shared" si="2"/>
        <v>0</v>
      </c>
      <c r="K37" s="3">
        <f t="shared" si="3"/>
        <v>0</v>
      </c>
      <c r="L37">
        <f t="shared" si="4"/>
        <v>0</v>
      </c>
      <c r="M37">
        <f t="shared" si="5"/>
        <v>0</v>
      </c>
      <c r="O37" s="3">
        <f t="shared" si="6"/>
        <v>0</v>
      </c>
      <c r="P37">
        <f t="shared" si="7"/>
        <v>0</v>
      </c>
      <c r="Q37">
        <f t="shared" si="8"/>
        <v>0.25</v>
      </c>
      <c r="S37" s="3">
        <f t="shared" si="9"/>
        <v>0</v>
      </c>
      <c r="T37">
        <f t="shared" si="10"/>
        <v>0.25</v>
      </c>
    </row>
    <row r="38" spans="1:20" x14ac:dyDescent="0.2">
      <c r="A38">
        <v>96</v>
      </c>
      <c r="B38">
        <v>1</v>
      </c>
      <c r="C38" t="s">
        <v>29</v>
      </c>
      <c r="D38" t="s">
        <v>50</v>
      </c>
      <c r="E38" t="s">
        <v>42</v>
      </c>
      <c r="F38">
        <f t="shared" si="0"/>
        <v>2</v>
      </c>
      <c r="G38">
        <v>0.5</v>
      </c>
      <c r="H38" s="3">
        <f t="shared" si="1"/>
        <v>0</v>
      </c>
      <c r="I38">
        <f t="shared" si="2"/>
        <v>0</v>
      </c>
      <c r="K38" s="3">
        <f t="shared" si="3"/>
        <v>0</v>
      </c>
      <c r="L38">
        <f t="shared" si="4"/>
        <v>0</v>
      </c>
      <c r="M38">
        <f t="shared" si="5"/>
        <v>0</v>
      </c>
      <c r="O38" s="3">
        <f t="shared" si="6"/>
        <v>0</v>
      </c>
      <c r="P38">
        <f t="shared" si="7"/>
        <v>0</v>
      </c>
      <c r="Q38">
        <f t="shared" si="8"/>
        <v>0.25</v>
      </c>
      <c r="S38" s="3">
        <f t="shared" si="9"/>
        <v>0</v>
      </c>
      <c r="T38">
        <f t="shared" si="10"/>
        <v>0.25</v>
      </c>
    </row>
    <row r="39" spans="1:20" x14ac:dyDescent="0.2">
      <c r="A39">
        <v>102</v>
      </c>
      <c r="B39">
        <v>1</v>
      </c>
      <c r="C39" t="s">
        <v>29</v>
      </c>
      <c r="D39" t="s">
        <v>50</v>
      </c>
      <c r="E39" t="s">
        <v>42</v>
      </c>
      <c r="F39">
        <f t="shared" si="0"/>
        <v>2</v>
      </c>
      <c r="G39">
        <v>0.5</v>
      </c>
      <c r="H39" s="3">
        <f t="shared" si="1"/>
        <v>0</v>
      </c>
      <c r="I39">
        <f t="shared" si="2"/>
        <v>0</v>
      </c>
      <c r="K39" s="3">
        <f t="shared" si="3"/>
        <v>0</v>
      </c>
      <c r="L39">
        <f t="shared" si="4"/>
        <v>0</v>
      </c>
      <c r="M39">
        <f t="shared" si="5"/>
        <v>0</v>
      </c>
      <c r="O39" s="3">
        <f t="shared" si="6"/>
        <v>0</v>
      </c>
      <c r="P39">
        <f t="shared" si="7"/>
        <v>0</v>
      </c>
      <c r="Q39">
        <f t="shared" si="8"/>
        <v>0.25</v>
      </c>
      <c r="S39" s="3">
        <f t="shared" si="9"/>
        <v>0</v>
      </c>
      <c r="T39">
        <f t="shared" si="10"/>
        <v>0.25</v>
      </c>
    </row>
    <row r="40" spans="1:20" x14ac:dyDescent="0.2">
      <c r="A40">
        <v>132</v>
      </c>
      <c r="B40">
        <v>1</v>
      </c>
      <c r="C40" t="s">
        <v>29</v>
      </c>
      <c r="D40" t="s">
        <v>50</v>
      </c>
      <c r="E40" t="s">
        <v>42</v>
      </c>
      <c r="F40">
        <f t="shared" si="0"/>
        <v>2</v>
      </c>
      <c r="G40">
        <v>0.5</v>
      </c>
      <c r="H40" s="3">
        <f t="shared" si="1"/>
        <v>0</v>
      </c>
      <c r="I40">
        <f t="shared" si="2"/>
        <v>0</v>
      </c>
      <c r="K40" s="3">
        <f t="shared" si="3"/>
        <v>0</v>
      </c>
      <c r="L40">
        <f t="shared" si="4"/>
        <v>0</v>
      </c>
      <c r="M40">
        <f t="shared" si="5"/>
        <v>0</v>
      </c>
      <c r="O40" s="3">
        <f t="shared" si="6"/>
        <v>0</v>
      </c>
      <c r="P40">
        <f t="shared" si="7"/>
        <v>0</v>
      </c>
      <c r="Q40">
        <f t="shared" si="8"/>
        <v>0.25</v>
      </c>
      <c r="S40" s="3">
        <f t="shared" si="9"/>
        <v>0</v>
      </c>
      <c r="T40">
        <f t="shared" si="10"/>
        <v>0.25</v>
      </c>
    </row>
    <row r="41" spans="1:20" x14ac:dyDescent="0.2">
      <c r="A41">
        <v>134</v>
      </c>
      <c r="B41">
        <v>1</v>
      </c>
      <c r="C41" t="s">
        <v>29</v>
      </c>
      <c r="D41" t="s">
        <v>50</v>
      </c>
      <c r="E41" t="s">
        <v>42</v>
      </c>
      <c r="F41">
        <f t="shared" si="0"/>
        <v>2</v>
      </c>
      <c r="G41">
        <v>0.5</v>
      </c>
      <c r="H41" s="3">
        <f t="shared" si="1"/>
        <v>0</v>
      </c>
      <c r="I41">
        <f t="shared" si="2"/>
        <v>0</v>
      </c>
      <c r="K41" s="3">
        <f t="shared" si="3"/>
        <v>0</v>
      </c>
      <c r="L41">
        <f t="shared" si="4"/>
        <v>0</v>
      </c>
      <c r="M41">
        <f t="shared" si="5"/>
        <v>0</v>
      </c>
      <c r="O41" s="3">
        <f t="shared" si="6"/>
        <v>0</v>
      </c>
      <c r="P41">
        <f t="shared" si="7"/>
        <v>0</v>
      </c>
      <c r="Q41">
        <f t="shared" si="8"/>
        <v>0.25</v>
      </c>
      <c r="S41" s="3">
        <f t="shared" si="9"/>
        <v>0</v>
      </c>
      <c r="T41">
        <f t="shared" si="10"/>
        <v>0.25</v>
      </c>
    </row>
    <row r="42" spans="1:20" x14ac:dyDescent="0.2">
      <c r="A42">
        <v>142</v>
      </c>
      <c r="B42">
        <v>1</v>
      </c>
      <c r="C42" t="s">
        <v>34</v>
      </c>
      <c r="D42" t="s">
        <v>50</v>
      </c>
      <c r="E42" t="s">
        <v>45</v>
      </c>
      <c r="F42">
        <f t="shared" si="0"/>
        <v>1</v>
      </c>
      <c r="G42">
        <v>0.5</v>
      </c>
      <c r="H42" s="3">
        <f t="shared" si="1"/>
        <v>0</v>
      </c>
      <c r="I42">
        <f t="shared" si="2"/>
        <v>0</v>
      </c>
      <c r="K42" s="3">
        <f t="shared" si="3"/>
        <v>0</v>
      </c>
      <c r="L42">
        <f t="shared" si="4"/>
        <v>0</v>
      </c>
      <c r="M42">
        <f t="shared" si="5"/>
        <v>0</v>
      </c>
      <c r="O42" s="3">
        <f t="shared" si="6"/>
        <v>0</v>
      </c>
      <c r="P42">
        <f t="shared" si="7"/>
        <v>0</v>
      </c>
      <c r="Q42">
        <f t="shared" si="8"/>
        <v>0</v>
      </c>
      <c r="S42" s="3">
        <f t="shared" si="9"/>
        <v>0</v>
      </c>
      <c r="T42">
        <f t="shared" si="10"/>
        <v>0</v>
      </c>
    </row>
    <row r="43" spans="1:20" x14ac:dyDescent="0.2">
      <c r="A43">
        <v>143</v>
      </c>
      <c r="B43">
        <v>1</v>
      </c>
      <c r="C43" t="s">
        <v>32</v>
      </c>
      <c r="D43" t="s">
        <v>50</v>
      </c>
      <c r="E43" t="s">
        <v>44</v>
      </c>
      <c r="F43">
        <f t="shared" si="0"/>
        <v>2</v>
      </c>
      <c r="G43">
        <v>1</v>
      </c>
      <c r="H43" s="3">
        <f t="shared" si="1"/>
        <v>0.5</v>
      </c>
      <c r="I43">
        <f t="shared" si="2"/>
        <v>0</v>
      </c>
      <c r="K43" s="3">
        <f t="shared" si="3"/>
        <v>0.5</v>
      </c>
      <c r="L43">
        <f t="shared" si="4"/>
        <v>0</v>
      </c>
      <c r="M43">
        <f t="shared" si="5"/>
        <v>0</v>
      </c>
      <c r="O43" s="3">
        <f t="shared" si="6"/>
        <v>0</v>
      </c>
      <c r="P43">
        <f t="shared" si="7"/>
        <v>0</v>
      </c>
      <c r="Q43">
        <f t="shared" si="8"/>
        <v>0</v>
      </c>
      <c r="S43" s="3">
        <f t="shared" si="9"/>
        <v>0</v>
      </c>
      <c r="T43">
        <f t="shared" si="10"/>
        <v>0</v>
      </c>
    </row>
    <row r="44" spans="1:20" x14ac:dyDescent="0.2">
      <c r="A44">
        <v>157</v>
      </c>
      <c r="B44">
        <v>1</v>
      </c>
      <c r="C44" t="s">
        <v>29</v>
      </c>
      <c r="D44" t="s">
        <v>51</v>
      </c>
      <c r="E44" t="s">
        <v>42</v>
      </c>
      <c r="F44">
        <f t="shared" si="0"/>
        <v>2</v>
      </c>
      <c r="G44">
        <v>0.5</v>
      </c>
      <c r="H44" s="3">
        <f t="shared" si="1"/>
        <v>0</v>
      </c>
      <c r="I44">
        <f t="shared" si="2"/>
        <v>0</v>
      </c>
      <c r="K44" s="3">
        <f t="shared" si="3"/>
        <v>0</v>
      </c>
      <c r="L44">
        <f t="shared" si="4"/>
        <v>0</v>
      </c>
      <c r="M44">
        <f t="shared" si="5"/>
        <v>0</v>
      </c>
      <c r="O44" s="3">
        <f t="shared" si="6"/>
        <v>0</v>
      </c>
      <c r="P44">
        <f t="shared" si="7"/>
        <v>0</v>
      </c>
      <c r="Q44">
        <f t="shared" si="8"/>
        <v>0.25</v>
      </c>
      <c r="S44" s="3">
        <f t="shared" si="9"/>
        <v>0</v>
      </c>
      <c r="T44">
        <f t="shared" si="10"/>
        <v>0.25</v>
      </c>
    </row>
    <row r="45" spans="1:20" x14ac:dyDescent="0.2">
      <c r="A45">
        <v>165</v>
      </c>
      <c r="B45">
        <v>1</v>
      </c>
      <c r="C45" t="s">
        <v>35</v>
      </c>
      <c r="D45" t="s">
        <v>51</v>
      </c>
      <c r="E45" t="s">
        <v>46</v>
      </c>
      <c r="F45">
        <f t="shared" si="0"/>
        <v>2</v>
      </c>
      <c r="G45">
        <v>1</v>
      </c>
      <c r="H45" s="3">
        <f t="shared" si="1"/>
        <v>0</v>
      </c>
      <c r="I45">
        <f t="shared" si="2"/>
        <v>0</v>
      </c>
      <c r="K45" s="3">
        <f t="shared" si="3"/>
        <v>0</v>
      </c>
      <c r="L45">
        <f t="shared" si="4"/>
        <v>0</v>
      </c>
      <c r="M45">
        <f t="shared" si="5"/>
        <v>0.5</v>
      </c>
      <c r="O45" s="3">
        <f t="shared" si="6"/>
        <v>0</v>
      </c>
      <c r="P45">
        <f t="shared" si="7"/>
        <v>0.5</v>
      </c>
      <c r="Q45">
        <f t="shared" si="8"/>
        <v>0</v>
      </c>
      <c r="S45" s="3">
        <f t="shared" si="9"/>
        <v>0</v>
      </c>
      <c r="T45">
        <f t="shared" si="10"/>
        <v>0</v>
      </c>
    </row>
    <row r="46" spans="1:20" x14ac:dyDescent="0.2">
      <c r="A46">
        <v>171</v>
      </c>
      <c r="B46">
        <v>1</v>
      </c>
      <c r="C46" t="s">
        <v>29</v>
      </c>
      <c r="D46" t="s">
        <v>51</v>
      </c>
      <c r="E46" t="s">
        <v>42</v>
      </c>
      <c r="F46">
        <f t="shared" si="0"/>
        <v>2</v>
      </c>
      <c r="G46">
        <v>0.5</v>
      </c>
      <c r="H46" s="3">
        <f t="shared" si="1"/>
        <v>0</v>
      </c>
      <c r="I46">
        <f t="shared" si="2"/>
        <v>0</v>
      </c>
      <c r="K46" s="3">
        <f t="shared" si="3"/>
        <v>0</v>
      </c>
      <c r="L46">
        <f t="shared" si="4"/>
        <v>0</v>
      </c>
      <c r="M46">
        <f t="shared" si="5"/>
        <v>0</v>
      </c>
      <c r="O46" s="3">
        <f t="shared" si="6"/>
        <v>0</v>
      </c>
      <c r="P46">
        <f t="shared" si="7"/>
        <v>0</v>
      </c>
      <c r="Q46">
        <f t="shared" si="8"/>
        <v>0.25</v>
      </c>
      <c r="S46" s="3">
        <f t="shared" si="9"/>
        <v>0</v>
      </c>
      <c r="T46">
        <f t="shared" si="10"/>
        <v>0.25</v>
      </c>
    </row>
    <row r="47" spans="1:20" x14ac:dyDescent="0.2">
      <c r="A47">
        <v>172</v>
      </c>
      <c r="B47">
        <v>1</v>
      </c>
      <c r="C47" t="s">
        <v>29</v>
      </c>
      <c r="D47" t="s">
        <v>51</v>
      </c>
      <c r="E47" t="s">
        <v>42</v>
      </c>
      <c r="F47">
        <f t="shared" si="0"/>
        <v>2</v>
      </c>
      <c r="G47">
        <v>0.5</v>
      </c>
      <c r="H47" s="3">
        <f t="shared" si="1"/>
        <v>0</v>
      </c>
      <c r="I47">
        <f t="shared" si="2"/>
        <v>0</v>
      </c>
      <c r="K47" s="3">
        <f t="shared" si="3"/>
        <v>0</v>
      </c>
      <c r="L47">
        <f t="shared" si="4"/>
        <v>0</v>
      </c>
      <c r="M47">
        <f t="shared" si="5"/>
        <v>0</v>
      </c>
      <c r="O47" s="3">
        <f t="shared" si="6"/>
        <v>0</v>
      </c>
      <c r="P47">
        <f t="shared" si="7"/>
        <v>0</v>
      </c>
      <c r="Q47">
        <f t="shared" si="8"/>
        <v>0.25</v>
      </c>
      <c r="S47" s="3">
        <f t="shared" si="9"/>
        <v>0</v>
      </c>
      <c r="T47">
        <f t="shared" si="10"/>
        <v>0.25</v>
      </c>
    </row>
    <row r="48" spans="1:20" x14ac:dyDescent="0.2">
      <c r="A48">
        <v>175</v>
      </c>
      <c r="B48">
        <v>1</v>
      </c>
      <c r="C48" t="s">
        <v>29</v>
      </c>
      <c r="D48" t="s">
        <v>52</v>
      </c>
      <c r="E48" t="s">
        <v>42</v>
      </c>
      <c r="F48">
        <f t="shared" si="0"/>
        <v>2</v>
      </c>
      <c r="G48">
        <v>0.5</v>
      </c>
      <c r="H48" s="3">
        <f t="shared" si="1"/>
        <v>0</v>
      </c>
      <c r="I48">
        <f t="shared" si="2"/>
        <v>0</v>
      </c>
      <c r="K48" s="3">
        <f t="shared" si="3"/>
        <v>0</v>
      </c>
      <c r="L48">
        <f t="shared" si="4"/>
        <v>0</v>
      </c>
      <c r="M48">
        <f t="shared" si="5"/>
        <v>0</v>
      </c>
      <c r="O48" s="3">
        <f t="shared" si="6"/>
        <v>0</v>
      </c>
      <c r="P48">
        <f t="shared" si="7"/>
        <v>0</v>
      </c>
      <c r="Q48">
        <f t="shared" si="8"/>
        <v>0.25</v>
      </c>
      <c r="S48" s="3">
        <f t="shared" si="9"/>
        <v>0</v>
      </c>
      <c r="T48">
        <f t="shared" si="10"/>
        <v>0.25</v>
      </c>
    </row>
    <row r="49" spans="1:21" x14ac:dyDescent="0.2">
      <c r="A49">
        <v>184</v>
      </c>
      <c r="B49">
        <v>1</v>
      </c>
      <c r="C49" t="s">
        <v>29</v>
      </c>
      <c r="D49" t="s">
        <v>52</v>
      </c>
      <c r="E49" t="s">
        <v>42</v>
      </c>
      <c r="F49">
        <f t="shared" si="0"/>
        <v>2</v>
      </c>
      <c r="G49">
        <v>0.5</v>
      </c>
      <c r="H49" s="3">
        <f t="shared" si="1"/>
        <v>0</v>
      </c>
      <c r="I49">
        <f t="shared" si="2"/>
        <v>0</v>
      </c>
      <c r="K49" s="3">
        <f t="shared" si="3"/>
        <v>0</v>
      </c>
      <c r="L49">
        <f t="shared" si="4"/>
        <v>0</v>
      </c>
      <c r="M49">
        <f t="shared" si="5"/>
        <v>0</v>
      </c>
      <c r="O49" s="3">
        <f t="shared" si="6"/>
        <v>0</v>
      </c>
      <c r="P49">
        <f t="shared" si="7"/>
        <v>0</v>
      </c>
      <c r="Q49">
        <f t="shared" si="8"/>
        <v>0.25</v>
      </c>
      <c r="S49" s="3">
        <f t="shared" si="9"/>
        <v>0</v>
      </c>
      <c r="T49">
        <f t="shared" si="10"/>
        <v>0.25</v>
      </c>
    </row>
    <row r="50" spans="1:21" x14ac:dyDescent="0.2">
      <c r="A50">
        <v>190</v>
      </c>
      <c r="B50">
        <v>1</v>
      </c>
      <c r="C50" t="s">
        <v>29</v>
      </c>
      <c r="D50" t="s">
        <v>52</v>
      </c>
      <c r="E50" t="s">
        <v>42</v>
      </c>
      <c r="F50">
        <f t="shared" si="0"/>
        <v>2</v>
      </c>
      <c r="G50">
        <v>0.5</v>
      </c>
      <c r="H50" s="3">
        <f t="shared" si="1"/>
        <v>0</v>
      </c>
      <c r="I50">
        <f t="shared" si="2"/>
        <v>0</v>
      </c>
      <c r="K50" s="3">
        <f t="shared" si="3"/>
        <v>0</v>
      </c>
      <c r="L50">
        <f t="shared" si="4"/>
        <v>0</v>
      </c>
      <c r="M50">
        <f t="shared" si="5"/>
        <v>0</v>
      </c>
      <c r="O50" s="3">
        <f t="shared" si="6"/>
        <v>0</v>
      </c>
      <c r="P50">
        <f t="shared" si="7"/>
        <v>0</v>
      </c>
      <c r="Q50">
        <f t="shared" si="8"/>
        <v>0.25</v>
      </c>
      <c r="S50" s="3">
        <f t="shared" si="9"/>
        <v>0</v>
      </c>
      <c r="T50">
        <f t="shared" si="10"/>
        <v>0.25</v>
      </c>
    </row>
    <row r="51" spans="1:21" x14ac:dyDescent="0.2">
      <c r="A51">
        <v>191</v>
      </c>
      <c r="B51">
        <v>1</v>
      </c>
      <c r="C51" t="s">
        <v>31</v>
      </c>
      <c r="D51" t="s">
        <v>52</v>
      </c>
      <c r="E51" t="s">
        <v>43</v>
      </c>
      <c r="F51">
        <f t="shared" si="0"/>
        <v>4</v>
      </c>
      <c r="G51">
        <v>1</v>
      </c>
      <c r="H51" s="3">
        <f t="shared" si="1"/>
        <v>0</v>
      </c>
      <c r="I51">
        <f t="shared" si="2"/>
        <v>0.25</v>
      </c>
      <c r="K51" s="3">
        <f t="shared" si="3"/>
        <v>0</v>
      </c>
      <c r="L51">
        <f t="shared" si="4"/>
        <v>0.25</v>
      </c>
      <c r="M51">
        <f t="shared" si="5"/>
        <v>0</v>
      </c>
      <c r="O51" s="3">
        <f t="shared" si="6"/>
        <v>0.25</v>
      </c>
      <c r="P51">
        <f t="shared" si="7"/>
        <v>0</v>
      </c>
      <c r="Q51">
        <f t="shared" si="8"/>
        <v>0</v>
      </c>
      <c r="S51" s="3">
        <f t="shared" si="9"/>
        <v>0.25</v>
      </c>
      <c r="T51">
        <f t="shared" si="10"/>
        <v>0</v>
      </c>
    </row>
    <row r="52" spans="1:21" x14ac:dyDescent="0.2">
      <c r="A52">
        <v>198</v>
      </c>
      <c r="B52">
        <v>1</v>
      </c>
      <c r="C52" t="s">
        <v>31</v>
      </c>
      <c r="D52" t="s">
        <v>53</v>
      </c>
      <c r="E52" t="s">
        <v>43</v>
      </c>
      <c r="F52">
        <f t="shared" si="0"/>
        <v>4</v>
      </c>
      <c r="G52">
        <v>1</v>
      </c>
      <c r="H52" s="3">
        <f t="shared" si="1"/>
        <v>0</v>
      </c>
      <c r="I52">
        <f t="shared" si="2"/>
        <v>0.25</v>
      </c>
      <c r="K52" s="3">
        <f t="shared" si="3"/>
        <v>0</v>
      </c>
      <c r="L52">
        <f t="shared" si="4"/>
        <v>0.25</v>
      </c>
      <c r="M52">
        <f t="shared" si="5"/>
        <v>0</v>
      </c>
      <c r="O52" s="3">
        <f t="shared" si="6"/>
        <v>0.25</v>
      </c>
      <c r="P52">
        <f t="shared" si="7"/>
        <v>0</v>
      </c>
      <c r="Q52">
        <f t="shared" si="8"/>
        <v>0</v>
      </c>
      <c r="S52" s="3">
        <f t="shared" si="9"/>
        <v>0.25</v>
      </c>
      <c r="T52">
        <f t="shared" si="10"/>
        <v>0</v>
      </c>
    </row>
    <row r="53" spans="1:21" x14ac:dyDescent="0.2">
      <c r="A53">
        <v>199</v>
      </c>
      <c r="B53">
        <v>1</v>
      </c>
      <c r="C53" t="s">
        <v>32</v>
      </c>
      <c r="D53" t="s">
        <v>17</v>
      </c>
      <c r="E53" t="s">
        <v>44</v>
      </c>
      <c r="F53">
        <f t="shared" si="0"/>
        <v>2</v>
      </c>
      <c r="G53">
        <v>1</v>
      </c>
      <c r="H53" s="3">
        <f t="shared" si="1"/>
        <v>0.5</v>
      </c>
      <c r="I53">
        <f t="shared" si="2"/>
        <v>0</v>
      </c>
      <c r="K53" s="3">
        <f t="shared" si="3"/>
        <v>0.5</v>
      </c>
      <c r="L53">
        <f t="shared" si="4"/>
        <v>0</v>
      </c>
      <c r="M53">
        <f t="shared" si="5"/>
        <v>0</v>
      </c>
      <c r="O53" s="3">
        <f t="shared" si="6"/>
        <v>0</v>
      </c>
      <c r="P53">
        <f t="shared" si="7"/>
        <v>0</v>
      </c>
      <c r="Q53">
        <f t="shared" si="8"/>
        <v>0</v>
      </c>
      <c r="S53" s="3">
        <f t="shared" si="9"/>
        <v>0</v>
      </c>
      <c r="T53">
        <f t="shared" si="10"/>
        <v>0</v>
      </c>
    </row>
    <row r="54" spans="1:21" x14ac:dyDescent="0.2">
      <c r="A54">
        <v>200</v>
      </c>
      <c r="B54">
        <v>1</v>
      </c>
      <c r="C54" t="s">
        <v>32</v>
      </c>
      <c r="D54" t="s">
        <v>17</v>
      </c>
      <c r="E54" t="s">
        <v>44</v>
      </c>
      <c r="F54">
        <f t="shared" si="0"/>
        <v>2</v>
      </c>
      <c r="G54">
        <v>1</v>
      </c>
      <c r="H54" s="3">
        <f t="shared" si="1"/>
        <v>0.5</v>
      </c>
      <c r="I54">
        <f t="shared" si="2"/>
        <v>0</v>
      </c>
      <c r="K54" s="3">
        <f t="shared" si="3"/>
        <v>0.5</v>
      </c>
      <c r="L54">
        <f t="shared" si="4"/>
        <v>0</v>
      </c>
      <c r="M54">
        <f t="shared" si="5"/>
        <v>0</v>
      </c>
      <c r="O54" s="3">
        <f t="shared" si="6"/>
        <v>0</v>
      </c>
      <c r="P54">
        <f t="shared" si="7"/>
        <v>0</v>
      </c>
      <c r="Q54">
        <f t="shared" si="8"/>
        <v>0</v>
      </c>
      <c r="S54" s="3">
        <f t="shared" si="9"/>
        <v>0</v>
      </c>
      <c r="T54">
        <f t="shared" si="10"/>
        <v>0</v>
      </c>
    </row>
    <row r="55" spans="1:21" x14ac:dyDescent="0.2">
      <c r="A55">
        <v>204</v>
      </c>
      <c r="B55">
        <v>1</v>
      </c>
      <c r="C55" t="s">
        <v>31</v>
      </c>
      <c r="D55" t="s">
        <v>54</v>
      </c>
      <c r="E55" t="s">
        <v>43</v>
      </c>
      <c r="F55">
        <f t="shared" si="0"/>
        <v>4</v>
      </c>
      <c r="G55">
        <v>0.5</v>
      </c>
      <c r="H55" s="3">
        <f t="shared" si="1"/>
        <v>0</v>
      </c>
      <c r="I55">
        <f t="shared" si="2"/>
        <v>0.125</v>
      </c>
      <c r="K55" s="3">
        <f t="shared" si="3"/>
        <v>0</v>
      </c>
      <c r="L55">
        <f t="shared" si="4"/>
        <v>0.125</v>
      </c>
      <c r="M55">
        <f t="shared" si="5"/>
        <v>0</v>
      </c>
      <c r="O55" s="3">
        <f t="shared" si="6"/>
        <v>0.125</v>
      </c>
      <c r="P55">
        <f t="shared" si="7"/>
        <v>0</v>
      </c>
      <c r="Q55">
        <f t="shared" si="8"/>
        <v>0</v>
      </c>
      <c r="S55" s="3">
        <f t="shared" si="9"/>
        <v>0.125</v>
      </c>
      <c r="T55">
        <f t="shared" si="10"/>
        <v>0</v>
      </c>
    </row>
    <row r="56" spans="1:21" x14ac:dyDescent="0.2">
      <c r="A56">
        <v>205</v>
      </c>
      <c r="B56">
        <v>1</v>
      </c>
      <c r="C56" t="s">
        <v>31</v>
      </c>
      <c r="D56" t="s">
        <v>54</v>
      </c>
      <c r="E56" t="s">
        <v>43</v>
      </c>
      <c r="F56">
        <f t="shared" si="0"/>
        <v>4</v>
      </c>
      <c r="G56">
        <v>0.5</v>
      </c>
      <c r="H56" s="3">
        <f t="shared" si="1"/>
        <v>0</v>
      </c>
      <c r="I56">
        <f t="shared" si="2"/>
        <v>0.125</v>
      </c>
      <c r="K56" s="3">
        <f t="shared" si="3"/>
        <v>0</v>
      </c>
      <c r="L56">
        <f t="shared" si="4"/>
        <v>0.125</v>
      </c>
      <c r="M56">
        <f t="shared" si="5"/>
        <v>0</v>
      </c>
      <c r="O56" s="3">
        <f t="shared" si="6"/>
        <v>0.125</v>
      </c>
      <c r="P56">
        <f t="shared" si="7"/>
        <v>0</v>
      </c>
      <c r="Q56">
        <f t="shared" si="8"/>
        <v>0</v>
      </c>
      <c r="S56" s="3">
        <f t="shared" si="9"/>
        <v>0.125</v>
      </c>
      <c r="T56">
        <f t="shared" si="10"/>
        <v>0</v>
      </c>
    </row>
    <row r="57" spans="1:21" x14ac:dyDescent="0.2">
      <c r="A57">
        <v>210</v>
      </c>
      <c r="B57">
        <v>1</v>
      </c>
      <c r="C57" t="s">
        <v>34</v>
      </c>
      <c r="D57" t="s">
        <v>23</v>
      </c>
      <c r="E57" t="s">
        <v>45</v>
      </c>
      <c r="F57">
        <f t="shared" si="0"/>
        <v>1</v>
      </c>
      <c r="G57">
        <v>0.5</v>
      </c>
      <c r="H57" s="3">
        <f t="shared" si="1"/>
        <v>0</v>
      </c>
      <c r="I57">
        <f t="shared" si="2"/>
        <v>0</v>
      </c>
      <c r="K57" s="3">
        <f t="shared" si="3"/>
        <v>0</v>
      </c>
      <c r="L57">
        <f t="shared" si="4"/>
        <v>0</v>
      </c>
      <c r="M57">
        <f t="shared" si="5"/>
        <v>0</v>
      </c>
      <c r="O57" s="3">
        <f t="shared" si="6"/>
        <v>0</v>
      </c>
      <c r="P57">
        <f t="shared" si="7"/>
        <v>0</v>
      </c>
      <c r="Q57">
        <f t="shared" si="8"/>
        <v>0</v>
      </c>
      <c r="S57" s="3">
        <f t="shared" si="9"/>
        <v>0</v>
      </c>
      <c r="T57">
        <f t="shared" si="10"/>
        <v>0</v>
      </c>
    </row>
    <row r="58" spans="1:21" x14ac:dyDescent="0.2">
      <c r="A58">
        <v>218</v>
      </c>
      <c r="B58">
        <v>1</v>
      </c>
      <c r="C58" t="s">
        <v>29</v>
      </c>
      <c r="D58" t="s">
        <v>27</v>
      </c>
      <c r="E58" t="s">
        <v>42</v>
      </c>
      <c r="F58">
        <f t="shared" si="0"/>
        <v>2</v>
      </c>
      <c r="G58">
        <v>0.5</v>
      </c>
      <c r="H58" s="3">
        <f t="shared" si="1"/>
        <v>0</v>
      </c>
      <c r="I58">
        <f t="shared" si="2"/>
        <v>0</v>
      </c>
      <c r="K58" s="3">
        <f t="shared" si="3"/>
        <v>0</v>
      </c>
      <c r="L58">
        <f t="shared" si="4"/>
        <v>0</v>
      </c>
      <c r="M58">
        <f t="shared" si="5"/>
        <v>0</v>
      </c>
      <c r="O58" s="3">
        <f t="shared" si="6"/>
        <v>0</v>
      </c>
      <c r="P58">
        <f t="shared" si="7"/>
        <v>0</v>
      </c>
      <c r="Q58">
        <f t="shared" si="8"/>
        <v>0.25</v>
      </c>
      <c r="S58" s="3">
        <f t="shared" si="9"/>
        <v>0</v>
      </c>
      <c r="T58">
        <f t="shared" si="10"/>
        <v>0.25</v>
      </c>
    </row>
    <row r="59" spans="1:21" x14ac:dyDescent="0.2">
      <c r="A59">
        <v>221</v>
      </c>
      <c r="B59">
        <v>1</v>
      </c>
      <c r="C59" t="s">
        <v>33</v>
      </c>
      <c r="D59" t="s">
        <v>27</v>
      </c>
      <c r="E59" t="s">
        <v>43</v>
      </c>
      <c r="F59">
        <f t="shared" si="0"/>
        <v>4</v>
      </c>
      <c r="G59">
        <v>0.6</v>
      </c>
      <c r="H59" s="3">
        <f t="shared" si="1"/>
        <v>0</v>
      </c>
      <c r="I59">
        <f t="shared" si="2"/>
        <v>0.15</v>
      </c>
      <c r="K59" s="3">
        <f t="shared" si="3"/>
        <v>0</v>
      </c>
      <c r="L59">
        <f t="shared" si="4"/>
        <v>0.15</v>
      </c>
      <c r="M59">
        <f t="shared" si="5"/>
        <v>0</v>
      </c>
      <c r="O59" s="3">
        <f t="shared" si="6"/>
        <v>0.15</v>
      </c>
      <c r="P59">
        <f t="shared" si="7"/>
        <v>0</v>
      </c>
      <c r="Q59">
        <f t="shared" si="8"/>
        <v>0</v>
      </c>
      <c r="S59" s="3">
        <f t="shared" si="9"/>
        <v>0.15</v>
      </c>
      <c r="T59">
        <f t="shared" si="10"/>
        <v>0</v>
      </c>
    </row>
    <row r="60" spans="1:21" x14ac:dyDescent="0.2">
      <c r="A60">
        <v>225</v>
      </c>
      <c r="B60">
        <v>1</v>
      </c>
      <c r="C60" t="s">
        <v>33</v>
      </c>
      <c r="D60" t="s">
        <v>27</v>
      </c>
      <c r="E60" t="s">
        <v>43</v>
      </c>
      <c r="F60">
        <f t="shared" si="0"/>
        <v>4</v>
      </c>
      <c r="G60">
        <v>0.6</v>
      </c>
      <c r="H60" s="3">
        <f t="shared" si="1"/>
        <v>0</v>
      </c>
      <c r="I60">
        <f t="shared" si="2"/>
        <v>0.15</v>
      </c>
      <c r="K60" s="3">
        <f t="shared" si="3"/>
        <v>0</v>
      </c>
      <c r="L60">
        <f t="shared" si="4"/>
        <v>0.15</v>
      </c>
      <c r="M60">
        <f t="shared" si="5"/>
        <v>0</v>
      </c>
      <c r="O60" s="3">
        <f t="shared" si="6"/>
        <v>0.15</v>
      </c>
      <c r="P60">
        <f t="shared" si="7"/>
        <v>0</v>
      </c>
      <c r="Q60">
        <f t="shared" si="8"/>
        <v>0</v>
      </c>
      <c r="S60" s="3">
        <f t="shared" si="9"/>
        <v>0.15</v>
      </c>
      <c r="T60">
        <f t="shared" si="10"/>
        <v>0</v>
      </c>
    </row>
    <row r="61" spans="1:21" x14ac:dyDescent="0.2">
      <c r="A61">
        <v>236</v>
      </c>
      <c r="B61">
        <v>1</v>
      </c>
      <c r="C61" t="s">
        <v>33</v>
      </c>
      <c r="D61" t="s">
        <v>27</v>
      </c>
      <c r="E61" t="s">
        <v>43</v>
      </c>
      <c r="F61">
        <f t="shared" si="0"/>
        <v>4</v>
      </c>
      <c r="G61">
        <v>0.6</v>
      </c>
      <c r="H61" s="3">
        <f t="shared" si="1"/>
        <v>0</v>
      </c>
      <c r="I61">
        <f t="shared" si="2"/>
        <v>0.15</v>
      </c>
      <c r="K61" s="3">
        <f t="shared" si="3"/>
        <v>0</v>
      </c>
      <c r="L61">
        <f t="shared" si="4"/>
        <v>0.15</v>
      </c>
      <c r="M61">
        <f t="shared" si="5"/>
        <v>0</v>
      </c>
      <c r="O61" s="3">
        <f t="shared" si="6"/>
        <v>0.15</v>
      </c>
      <c r="P61">
        <f t="shared" si="7"/>
        <v>0</v>
      </c>
      <c r="Q61">
        <f t="shared" si="8"/>
        <v>0</v>
      </c>
      <c r="S61" s="3">
        <f t="shared" si="9"/>
        <v>0.15</v>
      </c>
      <c r="T61">
        <f t="shared" si="10"/>
        <v>0</v>
      </c>
    </row>
    <row r="62" spans="1:21" x14ac:dyDescent="0.2">
      <c r="A62">
        <v>238</v>
      </c>
      <c r="B62">
        <v>1</v>
      </c>
      <c r="C62" t="s">
        <v>33</v>
      </c>
      <c r="D62" t="s">
        <v>27</v>
      </c>
      <c r="E62" t="s">
        <v>43</v>
      </c>
      <c r="F62">
        <f t="shared" si="0"/>
        <v>4</v>
      </c>
      <c r="G62">
        <v>0.6</v>
      </c>
      <c r="H62" s="3">
        <f t="shared" si="1"/>
        <v>0</v>
      </c>
      <c r="I62">
        <f t="shared" si="2"/>
        <v>0.15</v>
      </c>
      <c r="K62" s="3">
        <f t="shared" si="3"/>
        <v>0</v>
      </c>
      <c r="L62">
        <f t="shared" si="4"/>
        <v>0.15</v>
      </c>
      <c r="M62">
        <f t="shared" si="5"/>
        <v>0</v>
      </c>
      <c r="O62" s="3">
        <f t="shared" si="6"/>
        <v>0.15</v>
      </c>
      <c r="P62">
        <f t="shared" si="7"/>
        <v>0</v>
      </c>
      <c r="Q62">
        <f t="shared" si="8"/>
        <v>0</v>
      </c>
      <c r="S62" s="3">
        <f t="shared" si="9"/>
        <v>0.15</v>
      </c>
      <c r="T62">
        <f t="shared" si="10"/>
        <v>0</v>
      </c>
    </row>
    <row r="63" spans="1:21" x14ac:dyDescent="0.2">
      <c r="J63">
        <f>SUM(H22:I62)</f>
        <v>4.4000000000000004</v>
      </c>
      <c r="N63">
        <f>SUM(K22:M62)</f>
        <v>4.9000000000000012</v>
      </c>
      <c r="R63">
        <f>SUM(O22:Q62)</f>
        <v>8.1500000000000021</v>
      </c>
      <c r="U63">
        <f>SUM(S22:T62)</f>
        <v>7.6500000000000021</v>
      </c>
    </row>
    <row r="71" spans="8:11" x14ac:dyDescent="0.2">
      <c r="H71" s="3" t="s">
        <v>55</v>
      </c>
      <c r="I71" t="s">
        <v>56</v>
      </c>
      <c r="J71" t="s">
        <v>57</v>
      </c>
      <c r="K71" s="3" t="s">
        <v>45</v>
      </c>
    </row>
    <row r="72" spans="8:11" x14ac:dyDescent="0.2">
      <c r="H72" s="3">
        <v>4.4000000000000004</v>
      </c>
      <c r="I72">
        <v>4.9000000000000004</v>
      </c>
      <c r="J72">
        <v>8.15</v>
      </c>
      <c r="K72" s="3">
        <v>7.65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1E6-61F8-B94A-B7CF-D4EC4B5C5C5D}">
  <dimension ref="A1:U52"/>
  <sheetViews>
    <sheetView topLeftCell="G17" workbookViewId="0">
      <selection activeCell="U52" activeCellId="15" sqref="J20 N20 R20 U20 J29 N29 R29 U29 J37 N37 R37 U37 J52 N52 R52 U52"/>
    </sheetView>
  </sheetViews>
  <sheetFormatPr baseColWidth="10" defaultRowHeight="16" x14ac:dyDescent="0.2"/>
  <sheetData>
    <row r="1" spans="1:21" s="7" customFormat="1" x14ac:dyDescent="0.2">
      <c r="A1" s="7" t="s">
        <v>58</v>
      </c>
    </row>
    <row r="2" spans="1:21" x14ac:dyDescent="0.2">
      <c r="A2" s="5">
        <v>10</v>
      </c>
      <c r="B2" s="5">
        <v>1</v>
      </c>
      <c r="C2" s="5" t="s">
        <v>29</v>
      </c>
      <c r="D2" s="5" t="s">
        <v>48</v>
      </c>
      <c r="E2" s="5" t="s">
        <v>42</v>
      </c>
      <c r="F2" s="5">
        <v>2</v>
      </c>
      <c r="G2" s="5">
        <v>0.5</v>
      </c>
      <c r="H2" s="6">
        <v>0</v>
      </c>
      <c r="I2" s="5">
        <v>0</v>
      </c>
      <c r="J2" s="5"/>
      <c r="K2" s="6">
        <v>0</v>
      </c>
      <c r="L2" s="5">
        <v>0</v>
      </c>
      <c r="M2" s="5">
        <v>0</v>
      </c>
      <c r="N2" s="5"/>
      <c r="O2" s="6">
        <v>0</v>
      </c>
      <c r="P2" s="5">
        <v>0</v>
      </c>
      <c r="Q2" s="5">
        <v>0.25</v>
      </c>
      <c r="R2" s="5"/>
      <c r="S2" s="6">
        <v>0</v>
      </c>
      <c r="T2" s="5">
        <v>0.25</v>
      </c>
      <c r="U2" s="5"/>
    </row>
    <row r="3" spans="1:21" x14ac:dyDescent="0.2">
      <c r="A3" s="5">
        <v>20</v>
      </c>
      <c r="B3" s="5">
        <v>1</v>
      </c>
      <c r="C3" s="5" t="s">
        <v>29</v>
      </c>
      <c r="D3" s="5" t="s">
        <v>48</v>
      </c>
      <c r="E3" s="5" t="s">
        <v>42</v>
      </c>
      <c r="F3" s="5">
        <v>2</v>
      </c>
      <c r="G3" s="5">
        <v>0.5</v>
      </c>
      <c r="H3" s="6">
        <v>0</v>
      </c>
      <c r="I3" s="5">
        <v>0</v>
      </c>
      <c r="J3" s="5"/>
      <c r="K3" s="6">
        <v>0</v>
      </c>
      <c r="L3" s="5">
        <v>0</v>
      </c>
      <c r="M3" s="5">
        <v>0</v>
      </c>
      <c r="N3" s="5"/>
      <c r="O3" s="6">
        <v>0</v>
      </c>
      <c r="P3" s="5">
        <v>0</v>
      </c>
      <c r="Q3" s="5">
        <v>0.25</v>
      </c>
      <c r="R3" s="5"/>
      <c r="S3" s="6">
        <v>0</v>
      </c>
      <c r="T3" s="5">
        <v>0.25</v>
      </c>
      <c r="U3" s="5"/>
    </row>
    <row r="4" spans="1:21" x14ac:dyDescent="0.2">
      <c r="A4" s="5">
        <v>33</v>
      </c>
      <c r="B4" s="5">
        <v>1</v>
      </c>
      <c r="C4" s="5" t="s">
        <v>29</v>
      </c>
      <c r="D4" s="5" t="s">
        <v>48</v>
      </c>
      <c r="E4" s="5" t="s">
        <v>42</v>
      </c>
      <c r="F4" s="5">
        <v>2</v>
      </c>
      <c r="G4" s="5">
        <v>0.5</v>
      </c>
      <c r="H4" s="6">
        <v>0</v>
      </c>
      <c r="I4" s="5">
        <v>0</v>
      </c>
      <c r="J4" s="5"/>
      <c r="K4" s="6">
        <v>0</v>
      </c>
      <c r="L4" s="5">
        <v>0</v>
      </c>
      <c r="M4" s="5">
        <v>0</v>
      </c>
      <c r="N4" s="5"/>
      <c r="O4" s="6">
        <v>0</v>
      </c>
      <c r="P4" s="5">
        <v>0</v>
      </c>
      <c r="Q4" s="5">
        <v>0.25</v>
      </c>
      <c r="R4" s="5"/>
      <c r="S4" s="6">
        <v>0</v>
      </c>
      <c r="T4" s="5">
        <v>0.25</v>
      </c>
      <c r="U4" s="5"/>
    </row>
    <row r="5" spans="1:21" x14ac:dyDescent="0.2">
      <c r="A5" s="5">
        <v>36</v>
      </c>
      <c r="B5" s="5">
        <v>1</v>
      </c>
      <c r="C5" s="5" t="s">
        <v>29</v>
      </c>
      <c r="D5" s="5" t="s">
        <v>49</v>
      </c>
      <c r="E5" s="5" t="s">
        <v>42</v>
      </c>
      <c r="F5" s="5">
        <v>2</v>
      </c>
      <c r="G5" s="5">
        <v>0.5</v>
      </c>
      <c r="H5" s="6">
        <v>0</v>
      </c>
      <c r="I5" s="5">
        <v>0</v>
      </c>
      <c r="J5" s="5"/>
      <c r="K5" s="6">
        <v>0</v>
      </c>
      <c r="L5" s="5">
        <v>0</v>
      </c>
      <c r="M5" s="5">
        <v>0</v>
      </c>
      <c r="N5" s="5"/>
      <c r="O5" s="6">
        <v>0</v>
      </c>
      <c r="P5" s="5">
        <v>0</v>
      </c>
      <c r="Q5" s="5">
        <v>0.25</v>
      </c>
      <c r="R5" s="5"/>
      <c r="S5" s="6">
        <v>0</v>
      </c>
      <c r="T5" s="5">
        <v>0.25</v>
      </c>
      <c r="U5" s="5"/>
    </row>
    <row r="6" spans="1:21" x14ac:dyDescent="0.2">
      <c r="A6" s="5">
        <v>38</v>
      </c>
      <c r="B6" s="5">
        <v>1</v>
      </c>
      <c r="C6" s="5" t="s">
        <v>29</v>
      </c>
      <c r="D6" s="5" t="s">
        <v>49</v>
      </c>
      <c r="E6" s="5" t="s">
        <v>42</v>
      </c>
      <c r="F6" s="5">
        <v>2</v>
      </c>
      <c r="G6" s="5">
        <v>0.5</v>
      </c>
      <c r="H6" s="6">
        <v>0</v>
      </c>
      <c r="I6" s="5">
        <v>0</v>
      </c>
      <c r="J6" s="5"/>
      <c r="K6" s="6">
        <v>0</v>
      </c>
      <c r="L6" s="5">
        <v>0</v>
      </c>
      <c r="M6" s="5">
        <v>0</v>
      </c>
      <c r="N6" s="5"/>
      <c r="O6" s="6">
        <v>0</v>
      </c>
      <c r="P6" s="5">
        <v>0</v>
      </c>
      <c r="Q6" s="5">
        <v>0.25</v>
      </c>
      <c r="R6" s="5"/>
      <c r="S6" s="6">
        <v>0</v>
      </c>
      <c r="T6" s="5">
        <v>0.25</v>
      </c>
      <c r="U6" s="5"/>
    </row>
    <row r="7" spans="1:21" x14ac:dyDescent="0.2">
      <c r="A7" s="5">
        <v>39</v>
      </c>
      <c r="B7" s="5">
        <v>1</v>
      </c>
      <c r="C7" s="5" t="s">
        <v>30</v>
      </c>
      <c r="D7" s="5" t="s">
        <v>49</v>
      </c>
      <c r="E7" s="5" t="s">
        <v>42</v>
      </c>
      <c r="F7" s="5">
        <v>2</v>
      </c>
      <c r="G7" s="5">
        <v>1</v>
      </c>
      <c r="H7" s="6">
        <v>0</v>
      </c>
      <c r="I7" s="5">
        <v>0</v>
      </c>
      <c r="J7" s="5"/>
      <c r="K7" s="6">
        <v>0</v>
      </c>
      <c r="L7" s="5">
        <v>0</v>
      </c>
      <c r="M7" s="5">
        <v>0</v>
      </c>
      <c r="N7" s="5"/>
      <c r="O7" s="6">
        <v>0</v>
      </c>
      <c r="P7" s="5">
        <v>0</v>
      </c>
      <c r="Q7" s="5">
        <v>0.5</v>
      </c>
      <c r="R7" s="5"/>
      <c r="S7" s="6">
        <v>0</v>
      </c>
      <c r="T7" s="5">
        <v>0.5</v>
      </c>
      <c r="U7" s="5"/>
    </row>
    <row r="8" spans="1:21" x14ac:dyDescent="0.2">
      <c r="A8" s="5">
        <v>47</v>
      </c>
      <c r="B8" s="5">
        <v>1</v>
      </c>
      <c r="C8" s="5" t="s">
        <v>29</v>
      </c>
      <c r="D8" s="5" t="s">
        <v>49</v>
      </c>
      <c r="E8" s="5" t="s">
        <v>42</v>
      </c>
      <c r="F8" s="5">
        <v>2</v>
      </c>
      <c r="G8" s="5">
        <v>0.5</v>
      </c>
      <c r="H8" s="6">
        <v>0</v>
      </c>
      <c r="I8" s="5">
        <v>0</v>
      </c>
      <c r="J8" s="5"/>
      <c r="K8" s="6">
        <v>0</v>
      </c>
      <c r="L8" s="5">
        <v>0</v>
      </c>
      <c r="M8" s="5">
        <v>0</v>
      </c>
      <c r="N8" s="5"/>
      <c r="O8" s="6">
        <v>0</v>
      </c>
      <c r="P8" s="5">
        <v>0</v>
      </c>
      <c r="Q8" s="5">
        <v>0.25</v>
      </c>
      <c r="R8" s="5"/>
      <c r="S8" s="6">
        <v>0</v>
      </c>
      <c r="T8" s="5">
        <v>0.25</v>
      </c>
      <c r="U8" s="5"/>
    </row>
    <row r="9" spans="1:21" x14ac:dyDescent="0.2">
      <c r="A9" s="5">
        <v>52</v>
      </c>
      <c r="B9" s="5">
        <v>1</v>
      </c>
      <c r="C9" s="5" t="s">
        <v>31</v>
      </c>
      <c r="D9" s="5" t="s">
        <v>49</v>
      </c>
      <c r="E9" s="5" t="s">
        <v>43</v>
      </c>
      <c r="F9" s="5">
        <v>4</v>
      </c>
      <c r="G9" s="5">
        <v>0.8</v>
      </c>
      <c r="H9" s="6">
        <v>0</v>
      </c>
      <c r="I9" s="5">
        <v>0.2</v>
      </c>
      <c r="J9" s="5"/>
      <c r="K9" s="6">
        <v>0</v>
      </c>
      <c r="L9" s="5">
        <v>0.2</v>
      </c>
      <c r="M9" s="5">
        <v>0</v>
      </c>
      <c r="N9" s="5"/>
      <c r="O9" s="6">
        <v>0.2</v>
      </c>
      <c r="P9" s="5">
        <v>0</v>
      </c>
      <c r="Q9" s="5">
        <v>0</v>
      </c>
      <c r="R9" s="5"/>
      <c r="S9" s="6">
        <v>0.2</v>
      </c>
      <c r="T9" s="5">
        <v>0</v>
      </c>
      <c r="U9" s="5"/>
    </row>
    <row r="10" spans="1:21" x14ac:dyDescent="0.2">
      <c r="A10" s="5">
        <v>57</v>
      </c>
      <c r="B10" s="5">
        <v>1</v>
      </c>
      <c r="C10" s="5" t="s">
        <v>29</v>
      </c>
      <c r="D10" s="5" t="s">
        <v>49</v>
      </c>
      <c r="E10" s="5" t="s">
        <v>42</v>
      </c>
      <c r="F10" s="5">
        <v>2</v>
      </c>
      <c r="G10" s="5">
        <v>0.5</v>
      </c>
      <c r="H10" s="6">
        <v>0</v>
      </c>
      <c r="I10" s="5">
        <v>0</v>
      </c>
      <c r="J10" s="5"/>
      <c r="K10" s="6">
        <v>0</v>
      </c>
      <c r="L10" s="5">
        <v>0</v>
      </c>
      <c r="M10" s="5">
        <v>0</v>
      </c>
      <c r="N10" s="5"/>
      <c r="O10" s="6">
        <v>0</v>
      </c>
      <c r="P10" s="5">
        <v>0</v>
      </c>
      <c r="Q10" s="5">
        <v>0.25</v>
      </c>
      <c r="R10" s="5"/>
      <c r="S10" s="6">
        <v>0</v>
      </c>
      <c r="T10" s="5">
        <v>0.25</v>
      </c>
      <c r="U10" s="5"/>
    </row>
    <row r="11" spans="1:21" x14ac:dyDescent="0.2">
      <c r="A11" s="5">
        <v>58</v>
      </c>
      <c r="B11" s="5">
        <v>1</v>
      </c>
      <c r="C11" s="5" t="s">
        <v>29</v>
      </c>
      <c r="D11" s="5" t="s">
        <v>49</v>
      </c>
      <c r="E11" s="5" t="s">
        <v>42</v>
      </c>
      <c r="F11" s="5">
        <v>2</v>
      </c>
      <c r="G11" s="5">
        <v>0.5</v>
      </c>
      <c r="H11" s="6">
        <v>0</v>
      </c>
      <c r="I11" s="5">
        <v>0</v>
      </c>
      <c r="J11" s="5"/>
      <c r="K11" s="6">
        <v>0</v>
      </c>
      <c r="L11" s="5">
        <v>0</v>
      </c>
      <c r="M11" s="5">
        <v>0</v>
      </c>
      <c r="N11" s="5"/>
      <c r="O11" s="6">
        <v>0</v>
      </c>
      <c r="P11" s="5">
        <v>0</v>
      </c>
      <c r="Q11" s="5">
        <v>0.25</v>
      </c>
      <c r="R11" s="5"/>
      <c r="S11" s="6">
        <v>0</v>
      </c>
      <c r="T11" s="5">
        <v>0.25</v>
      </c>
      <c r="U11" s="5"/>
    </row>
    <row r="12" spans="1:21" x14ac:dyDescent="0.2">
      <c r="A12" s="5">
        <v>62</v>
      </c>
      <c r="B12" s="5">
        <v>1</v>
      </c>
      <c r="C12" s="5" t="s">
        <v>32</v>
      </c>
      <c r="D12" s="5" t="s">
        <v>49</v>
      </c>
      <c r="E12" s="5" t="s">
        <v>44</v>
      </c>
      <c r="F12" s="5">
        <v>2</v>
      </c>
      <c r="G12" s="5">
        <v>1</v>
      </c>
      <c r="H12" s="6">
        <v>0.5</v>
      </c>
      <c r="I12" s="5">
        <v>0</v>
      </c>
      <c r="J12" s="5"/>
      <c r="K12" s="6">
        <v>0.5</v>
      </c>
      <c r="L12" s="5">
        <v>0</v>
      </c>
      <c r="M12" s="5">
        <v>0</v>
      </c>
      <c r="N12" s="5"/>
      <c r="O12" s="6">
        <v>0</v>
      </c>
      <c r="P12" s="5">
        <v>0</v>
      </c>
      <c r="Q12" s="5">
        <v>0</v>
      </c>
      <c r="R12" s="5"/>
      <c r="S12" s="6">
        <v>0</v>
      </c>
      <c r="T12" s="5">
        <v>0</v>
      </c>
      <c r="U12" s="5"/>
    </row>
    <row r="13" spans="1:21" x14ac:dyDescent="0.2">
      <c r="A13" s="5">
        <v>69</v>
      </c>
      <c r="B13" s="5">
        <v>1</v>
      </c>
      <c r="C13" s="5" t="s">
        <v>31</v>
      </c>
      <c r="D13" s="5" t="s">
        <v>49</v>
      </c>
      <c r="E13" s="5" t="s">
        <v>43</v>
      </c>
      <c r="F13" s="5">
        <v>4</v>
      </c>
      <c r="G13" s="5">
        <v>0.8</v>
      </c>
      <c r="H13" s="6">
        <v>0</v>
      </c>
      <c r="I13" s="5">
        <v>0.2</v>
      </c>
      <c r="J13" s="5"/>
      <c r="K13" s="6">
        <v>0</v>
      </c>
      <c r="L13" s="5">
        <v>0.2</v>
      </c>
      <c r="M13" s="5">
        <v>0</v>
      </c>
      <c r="N13" s="5"/>
      <c r="O13" s="6">
        <v>0.2</v>
      </c>
      <c r="P13" s="5">
        <v>0</v>
      </c>
      <c r="Q13" s="5">
        <v>0</v>
      </c>
      <c r="R13" s="5"/>
      <c r="S13" s="6">
        <v>0.2</v>
      </c>
      <c r="T13" s="5">
        <v>0</v>
      </c>
      <c r="U13" s="5"/>
    </row>
    <row r="14" spans="1:21" x14ac:dyDescent="0.2">
      <c r="A14" s="5">
        <v>70</v>
      </c>
      <c r="B14" s="5">
        <v>1</v>
      </c>
      <c r="C14" s="5" t="s">
        <v>29</v>
      </c>
      <c r="D14" s="5" t="s">
        <v>49</v>
      </c>
      <c r="E14" s="5" t="s">
        <v>42</v>
      </c>
      <c r="F14" s="5">
        <v>2</v>
      </c>
      <c r="G14" s="5">
        <v>0.5</v>
      </c>
      <c r="H14" s="6">
        <v>0</v>
      </c>
      <c r="I14" s="5">
        <v>0</v>
      </c>
      <c r="J14" s="5"/>
      <c r="K14" s="6">
        <v>0</v>
      </c>
      <c r="L14" s="5">
        <v>0</v>
      </c>
      <c r="M14" s="5">
        <v>0</v>
      </c>
      <c r="N14" s="5"/>
      <c r="O14" s="6">
        <v>0</v>
      </c>
      <c r="P14" s="5">
        <v>0</v>
      </c>
      <c r="Q14" s="5">
        <v>0.25</v>
      </c>
      <c r="R14" s="5"/>
      <c r="S14" s="6">
        <v>0</v>
      </c>
      <c r="T14" s="5">
        <v>0.25</v>
      </c>
      <c r="U14" s="5"/>
    </row>
    <row r="15" spans="1:21" x14ac:dyDescent="0.2">
      <c r="A15" s="5">
        <v>83</v>
      </c>
      <c r="B15" s="5">
        <v>1</v>
      </c>
      <c r="C15" s="5" t="s">
        <v>32</v>
      </c>
      <c r="D15" s="5" t="s">
        <v>49</v>
      </c>
      <c r="E15" s="5" t="s">
        <v>44</v>
      </c>
      <c r="F15" s="5">
        <v>2</v>
      </c>
      <c r="G15" s="5">
        <v>1</v>
      </c>
      <c r="H15" s="6">
        <v>0.5</v>
      </c>
      <c r="I15" s="5">
        <v>0</v>
      </c>
      <c r="J15" s="5"/>
      <c r="K15" s="6">
        <v>0.5</v>
      </c>
      <c r="L15" s="5">
        <v>0</v>
      </c>
      <c r="M15" s="5">
        <v>0</v>
      </c>
      <c r="N15" s="5"/>
      <c r="O15" s="6">
        <v>0</v>
      </c>
      <c r="P15" s="5">
        <v>0</v>
      </c>
      <c r="Q15" s="5">
        <v>0</v>
      </c>
      <c r="R15" s="5"/>
      <c r="S15" s="6">
        <v>0</v>
      </c>
      <c r="T15" s="5">
        <v>0</v>
      </c>
      <c r="U15" s="5"/>
    </row>
    <row r="16" spans="1:21" x14ac:dyDescent="0.2">
      <c r="A16" s="5">
        <v>88</v>
      </c>
      <c r="B16" s="5">
        <v>1</v>
      </c>
      <c r="C16" s="5" t="s">
        <v>33</v>
      </c>
      <c r="D16" s="5" t="s">
        <v>49</v>
      </c>
      <c r="E16" s="5" t="s">
        <v>43</v>
      </c>
      <c r="F16" s="5">
        <v>4</v>
      </c>
      <c r="G16" s="5">
        <v>0.6</v>
      </c>
      <c r="H16" s="6">
        <v>0</v>
      </c>
      <c r="I16" s="5">
        <v>0.15</v>
      </c>
      <c r="J16" s="5"/>
      <c r="K16" s="6">
        <v>0</v>
      </c>
      <c r="L16" s="5">
        <v>0.15</v>
      </c>
      <c r="M16" s="5">
        <v>0</v>
      </c>
      <c r="N16" s="5"/>
      <c r="O16" s="6">
        <v>0.15</v>
      </c>
      <c r="P16" s="5">
        <v>0</v>
      </c>
      <c r="Q16" s="5">
        <v>0</v>
      </c>
      <c r="R16" s="5"/>
      <c r="S16" s="6">
        <v>0.15</v>
      </c>
      <c r="T16" s="5">
        <v>0</v>
      </c>
      <c r="U16" s="5"/>
    </row>
    <row r="17" spans="1:21" x14ac:dyDescent="0.2">
      <c r="A17" s="5">
        <v>89</v>
      </c>
      <c r="B17" s="5">
        <v>1</v>
      </c>
      <c r="C17" s="5" t="s">
        <v>29</v>
      </c>
      <c r="D17" s="5" t="s">
        <v>49</v>
      </c>
      <c r="E17" s="5" t="s">
        <v>42</v>
      </c>
      <c r="F17" s="5">
        <v>2</v>
      </c>
      <c r="G17" s="5">
        <v>0.5</v>
      </c>
      <c r="H17" s="6">
        <v>0</v>
      </c>
      <c r="I17" s="5">
        <v>0</v>
      </c>
      <c r="J17" s="5"/>
      <c r="K17" s="6">
        <v>0</v>
      </c>
      <c r="L17" s="5">
        <v>0</v>
      </c>
      <c r="M17" s="5">
        <v>0</v>
      </c>
      <c r="N17" s="5"/>
      <c r="O17" s="6">
        <v>0</v>
      </c>
      <c r="P17" s="5">
        <v>0</v>
      </c>
      <c r="Q17" s="5">
        <v>0.25</v>
      </c>
      <c r="R17" s="5"/>
      <c r="S17" s="6">
        <v>0</v>
      </c>
      <c r="T17" s="5">
        <v>0.25</v>
      </c>
      <c r="U17" s="5"/>
    </row>
    <row r="18" spans="1:21" x14ac:dyDescent="0.2">
      <c r="A18">
        <v>199</v>
      </c>
      <c r="B18">
        <v>1</v>
      </c>
      <c r="C18" t="s">
        <v>32</v>
      </c>
      <c r="D18" t="s">
        <v>17</v>
      </c>
      <c r="E18" t="s">
        <v>44</v>
      </c>
      <c r="F18">
        <f t="shared" ref="F18:F19" si="0">LEN(E18)</f>
        <v>2</v>
      </c>
      <c r="G18">
        <v>1</v>
      </c>
      <c r="H18" s="3">
        <f t="shared" ref="H18:H19" si="1">IF(E18="AB",((B18/F18)*G18),0)</f>
        <v>0.5</v>
      </c>
      <c r="I18">
        <f t="shared" ref="I18:I19" si="2">IF(E18="ABCD",((B18/F18)*G18),0)</f>
        <v>0</v>
      </c>
      <c r="K18" s="3">
        <f t="shared" ref="K18:K19" si="3">IF(E18="AB",((B18/F18)*G18),0)</f>
        <v>0.5</v>
      </c>
      <c r="L18">
        <f t="shared" ref="L18:L19" si="4">IF(E18="ABCD",((B18/F18)*G18),0)</f>
        <v>0</v>
      </c>
      <c r="M18">
        <f t="shared" ref="M18:M19" si="5">IF(E18="BC",((B18/F18)*G18),0)</f>
        <v>0</v>
      </c>
      <c r="O18" s="3">
        <f t="shared" ref="O18:O19" si="6">IF(E18="ABCD",((B18/F18)*G18),0)</f>
        <v>0</v>
      </c>
      <c r="P18">
        <f t="shared" ref="P18:P19" si="7">IF(E18="BC",((B18/F18)*G18),0)</f>
        <v>0</v>
      </c>
      <c r="Q18">
        <f t="shared" ref="Q18:Q19" si="8">IF(E18="CD",((B18/F18)*G18),0)</f>
        <v>0</v>
      </c>
      <c r="S18" s="3">
        <f t="shared" ref="S18:S19" si="9">IF(E18="ABCD",((B18/F18)*G18),0)</f>
        <v>0</v>
      </c>
      <c r="T18">
        <f t="shared" ref="T18:T19" si="10">IF(E18="CD",((B18/F18)*G18),0)</f>
        <v>0</v>
      </c>
    </row>
    <row r="19" spans="1:21" x14ac:dyDescent="0.2">
      <c r="A19">
        <v>200</v>
      </c>
      <c r="B19">
        <v>1</v>
      </c>
      <c r="C19" t="s">
        <v>32</v>
      </c>
      <c r="D19" t="s">
        <v>17</v>
      </c>
      <c r="E19" t="s">
        <v>44</v>
      </c>
      <c r="F19">
        <f t="shared" si="0"/>
        <v>2</v>
      </c>
      <c r="G19">
        <v>1</v>
      </c>
      <c r="H19" s="3">
        <f t="shared" si="1"/>
        <v>0.5</v>
      </c>
      <c r="I19">
        <f t="shared" si="2"/>
        <v>0</v>
      </c>
      <c r="K19" s="3">
        <f t="shared" si="3"/>
        <v>0.5</v>
      </c>
      <c r="L19">
        <f t="shared" si="4"/>
        <v>0</v>
      </c>
      <c r="M19">
        <f t="shared" si="5"/>
        <v>0</v>
      </c>
      <c r="O19" s="3">
        <f t="shared" si="6"/>
        <v>0</v>
      </c>
      <c r="P19">
        <f t="shared" si="7"/>
        <v>0</v>
      </c>
      <c r="Q19">
        <f t="shared" si="8"/>
        <v>0</v>
      </c>
      <c r="S19" s="3">
        <f t="shared" si="9"/>
        <v>0</v>
      </c>
      <c r="T19">
        <f t="shared" si="10"/>
        <v>0</v>
      </c>
    </row>
    <row r="20" spans="1:21" x14ac:dyDescent="0.2">
      <c r="J20">
        <f>SUM(H2:I19)</f>
        <v>2.5499999999999998</v>
      </c>
      <c r="N20">
        <f>SUM(K2:M19)</f>
        <v>2.5499999999999998</v>
      </c>
      <c r="R20">
        <f>SUM(O2:Q19)</f>
        <v>3.5500000000000003</v>
      </c>
      <c r="U20">
        <f>SUM(S2:T19)</f>
        <v>3.5500000000000003</v>
      </c>
    </row>
    <row r="22" spans="1:21" s="7" customFormat="1" x14ac:dyDescent="0.2">
      <c r="A22" s="7" t="s">
        <v>59</v>
      </c>
    </row>
    <row r="23" spans="1:21" x14ac:dyDescent="0.2">
      <c r="A23">
        <v>96</v>
      </c>
      <c r="B23">
        <v>1</v>
      </c>
      <c r="C23" t="s">
        <v>29</v>
      </c>
      <c r="D23" t="s">
        <v>50</v>
      </c>
      <c r="E23" t="s">
        <v>42</v>
      </c>
      <c r="F23">
        <f t="shared" ref="F23:F28" si="11">LEN(E23)</f>
        <v>2</v>
      </c>
      <c r="G23">
        <v>0.5</v>
      </c>
      <c r="H23" s="3">
        <f t="shared" ref="H23:H28" si="12">IF(E23="AB",((B23/F23)*G23),0)</f>
        <v>0</v>
      </c>
      <c r="I23">
        <f t="shared" ref="I23:I28" si="13">IF(E23="ABCD",((B23/F23)*G23),0)</f>
        <v>0</v>
      </c>
      <c r="K23" s="3">
        <f t="shared" ref="K23:K28" si="14">IF(E23="AB",((B23/F23)*G23),0)</f>
        <v>0</v>
      </c>
      <c r="L23">
        <f t="shared" ref="L23:L28" si="15">IF(E23="ABCD",((B23/F23)*G23),0)</f>
        <v>0</v>
      </c>
      <c r="M23">
        <f t="shared" ref="M23:M28" si="16">IF(E23="BC",((B23/F23)*G23),0)</f>
        <v>0</v>
      </c>
      <c r="O23" s="3">
        <f t="shared" ref="O23:O28" si="17">IF(E23="ABCD",((B23/F23)*G23),0)</f>
        <v>0</v>
      </c>
      <c r="P23">
        <f t="shared" ref="P23:P28" si="18">IF(E23="BC",((B23/F23)*G23),0)</f>
        <v>0</v>
      </c>
      <c r="Q23">
        <f t="shared" ref="Q23:Q28" si="19">IF(E23="CD",((B23/F23)*G23),0)</f>
        <v>0.25</v>
      </c>
      <c r="S23" s="3">
        <f t="shared" ref="S23:S28" si="20">IF(E23="ABCD",((B23/F23)*G23),0)</f>
        <v>0</v>
      </c>
      <c r="T23">
        <f t="shared" ref="T23:T28" si="21">IF(E23="CD",((B23/F23)*G23),0)</f>
        <v>0.25</v>
      </c>
    </row>
    <row r="24" spans="1:21" x14ac:dyDescent="0.2">
      <c r="A24">
        <v>102</v>
      </c>
      <c r="B24">
        <v>1</v>
      </c>
      <c r="C24" t="s">
        <v>29</v>
      </c>
      <c r="D24" t="s">
        <v>50</v>
      </c>
      <c r="E24" t="s">
        <v>42</v>
      </c>
      <c r="F24">
        <f t="shared" si="11"/>
        <v>2</v>
      </c>
      <c r="G24">
        <v>0.5</v>
      </c>
      <c r="H24" s="3">
        <f t="shared" si="12"/>
        <v>0</v>
      </c>
      <c r="I24">
        <f t="shared" si="13"/>
        <v>0</v>
      </c>
      <c r="K24" s="3">
        <f t="shared" si="14"/>
        <v>0</v>
      </c>
      <c r="L24">
        <f t="shared" si="15"/>
        <v>0</v>
      </c>
      <c r="M24">
        <f t="shared" si="16"/>
        <v>0</v>
      </c>
      <c r="O24" s="3">
        <f t="shared" si="17"/>
        <v>0</v>
      </c>
      <c r="P24">
        <f t="shared" si="18"/>
        <v>0</v>
      </c>
      <c r="Q24">
        <f t="shared" si="19"/>
        <v>0.25</v>
      </c>
      <c r="S24" s="3">
        <f t="shared" si="20"/>
        <v>0</v>
      </c>
      <c r="T24">
        <f t="shared" si="21"/>
        <v>0.25</v>
      </c>
    </row>
    <row r="25" spans="1:21" x14ac:dyDescent="0.2">
      <c r="A25">
        <v>132</v>
      </c>
      <c r="B25">
        <v>1</v>
      </c>
      <c r="C25" t="s">
        <v>29</v>
      </c>
      <c r="D25" t="s">
        <v>50</v>
      </c>
      <c r="E25" t="s">
        <v>42</v>
      </c>
      <c r="F25">
        <f t="shared" si="11"/>
        <v>2</v>
      </c>
      <c r="G25">
        <v>0.5</v>
      </c>
      <c r="H25" s="3">
        <f t="shared" si="12"/>
        <v>0</v>
      </c>
      <c r="I25">
        <f t="shared" si="13"/>
        <v>0</v>
      </c>
      <c r="K25" s="3">
        <f t="shared" si="14"/>
        <v>0</v>
      </c>
      <c r="L25">
        <f t="shared" si="15"/>
        <v>0</v>
      </c>
      <c r="M25">
        <f t="shared" si="16"/>
        <v>0</v>
      </c>
      <c r="O25" s="3">
        <f t="shared" si="17"/>
        <v>0</v>
      </c>
      <c r="P25">
        <f t="shared" si="18"/>
        <v>0</v>
      </c>
      <c r="Q25">
        <f t="shared" si="19"/>
        <v>0.25</v>
      </c>
      <c r="S25" s="3">
        <f t="shared" si="20"/>
        <v>0</v>
      </c>
      <c r="T25">
        <f t="shared" si="21"/>
        <v>0.25</v>
      </c>
    </row>
    <row r="26" spans="1:21" x14ac:dyDescent="0.2">
      <c r="A26">
        <v>134</v>
      </c>
      <c r="B26">
        <v>1</v>
      </c>
      <c r="C26" t="s">
        <v>29</v>
      </c>
      <c r="D26" t="s">
        <v>50</v>
      </c>
      <c r="E26" t="s">
        <v>42</v>
      </c>
      <c r="F26">
        <f t="shared" si="11"/>
        <v>2</v>
      </c>
      <c r="G26">
        <v>0.5</v>
      </c>
      <c r="H26" s="3">
        <f t="shared" si="12"/>
        <v>0</v>
      </c>
      <c r="I26">
        <f t="shared" si="13"/>
        <v>0</v>
      </c>
      <c r="K26" s="3">
        <f t="shared" si="14"/>
        <v>0</v>
      </c>
      <c r="L26">
        <f t="shared" si="15"/>
        <v>0</v>
      </c>
      <c r="M26">
        <f t="shared" si="16"/>
        <v>0</v>
      </c>
      <c r="O26" s="3">
        <f t="shared" si="17"/>
        <v>0</v>
      </c>
      <c r="P26">
        <f t="shared" si="18"/>
        <v>0</v>
      </c>
      <c r="Q26">
        <f t="shared" si="19"/>
        <v>0.25</v>
      </c>
      <c r="S26" s="3">
        <f t="shared" si="20"/>
        <v>0</v>
      </c>
      <c r="T26">
        <f t="shared" si="21"/>
        <v>0.25</v>
      </c>
    </row>
    <row r="27" spans="1:21" x14ac:dyDescent="0.2">
      <c r="A27">
        <v>142</v>
      </c>
      <c r="B27">
        <v>1</v>
      </c>
      <c r="C27" t="s">
        <v>34</v>
      </c>
      <c r="D27" t="s">
        <v>50</v>
      </c>
      <c r="E27" t="s">
        <v>45</v>
      </c>
      <c r="F27">
        <f t="shared" si="11"/>
        <v>1</v>
      </c>
      <c r="G27">
        <v>0.5</v>
      </c>
      <c r="H27" s="3">
        <f t="shared" si="12"/>
        <v>0</v>
      </c>
      <c r="I27">
        <f t="shared" si="13"/>
        <v>0</v>
      </c>
      <c r="K27" s="3">
        <f t="shared" si="14"/>
        <v>0</v>
      </c>
      <c r="L27">
        <f t="shared" si="15"/>
        <v>0</v>
      </c>
      <c r="M27">
        <f t="shared" si="16"/>
        <v>0</v>
      </c>
      <c r="O27" s="3">
        <f t="shared" si="17"/>
        <v>0</v>
      </c>
      <c r="P27">
        <f t="shared" si="18"/>
        <v>0</v>
      </c>
      <c r="Q27">
        <f t="shared" si="19"/>
        <v>0</v>
      </c>
      <c r="S27" s="3">
        <f t="shared" si="20"/>
        <v>0</v>
      </c>
      <c r="T27">
        <f t="shared" si="21"/>
        <v>0</v>
      </c>
    </row>
    <row r="28" spans="1:21" x14ac:dyDescent="0.2">
      <c r="A28">
        <v>143</v>
      </c>
      <c r="B28">
        <v>1</v>
      </c>
      <c r="C28" t="s">
        <v>32</v>
      </c>
      <c r="D28" t="s">
        <v>50</v>
      </c>
      <c r="E28" t="s">
        <v>44</v>
      </c>
      <c r="F28">
        <f t="shared" si="11"/>
        <v>2</v>
      </c>
      <c r="G28">
        <v>1</v>
      </c>
      <c r="H28" s="3">
        <f t="shared" si="12"/>
        <v>0.5</v>
      </c>
      <c r="I28">
        <f t="shared" si="13"/>
        <v>0</v>
      </c>
      <c r="K28" s="3">
        <f t="shared" si="14"/>
        <v>0.5</v>
      </c>
      <c r="L28">
        <f t="shared" si="15"/>
        <v>0</v>
      </c>
      <c r="M28">
        <f t="shared" si="16"/>
        <v>0</v>
      </c>
      <c r="O28" s="3">
        <f t="shared" si="17"/>
        <v>0</v>
      </c>
      <c r="P28">
        <f t="shared" si="18"/>
        <v>0</v>
      </c>
      <c r="Q28">
        <f t="shared" si="19"/>
        <v>0</v>
      </c>
      <c r="S28" s="3">
        <f t="shared" si="20"/>
        <v>0</v>
      </c>
      <c r="T28">
        <f t="shared" si="21"/>
        <v>0</v>
      </c>
    </row>
    <row r="29" spans="1:21" x14ac:dyDescent="0.2">
      <c r="J29">
        <f>SUM(H23:I28)</f>
        <v>0.5</v>
      </c>
      <c r="N29">
        <f>SUM(K23:M28)</f>
        <v>0.5</v>
      </c>
      <c r="R29">
        <f>SUM(O23:Q28)</f>
        <v>1</v>
      </c>
      <c r="U29">
        <f>SUM(S23:T28)</f>
        <v>1</v>
      </c>
    </row>
    <row r="31" spans="1:21" s="7" customFormat="1" x14ac:dyDescent="0.2">
      <c r="A31" s="7" t="s">
        <v>60</v>
      </c>
    </row>
    <row r="32" spans="1:21" x14ac:dyDescent="0.2">
      <c r="A32">
        <v>218</v>
      </c>
      <c r="B32">
        <v>1</v>
      </c>
      <c r="C32" t="s">
        <v>29</v>
      </c>
      <c r="D32" t="s">
        <v>27</v>
      </c>
      <c r="E32" t="s">
        <v>42</v>
      </c>
      <c r="F32">
        <f t="shared" ref="F32:F36" si="22">LEN(E32)</f>
        <v>2</v>
      </c>
      <c r="G32">
        <v>0.5</v>
      </c>
      <c r="H32" s="3">
        <f t="shared" ref="H32:H36" si="23">IF(E32="AB",((B32/F32)*G32),0)</f>
        <v>0</v>
      </c>
      <c r="I32">
        <f t="shared" ref="I32:I36" si="24">IF(E32="ABCD",((B32/F32)*G32),0)</f>
        <v>0</v>
      </c>
      <c r="K32" s="3">
        <f t="shared" ref="K32:K36" si="25">IF(E32="AB",((B32/F32)*G32),0)</f>
        <v>0</v>
      </c>
      <c r="L32">
        <f t="shared" ref="L32:L36" si="26">IF(E32="ABCD",((B32/F32)*G32),0)</f>
        <v>0</v>
      </c>
      <c r="M32">
        <f t="shared" ref="M32:M36" si="27">IF(E32="BC",((B32/F32)*G32),0)</f>
        <v>0</v>
      </c>
      <c r="O32" s="3">
        <f t="shared" ref="O32:O36" si="28">IF(E32="ABCD",((B32/F32)*G32),0)</f>
        <v>0</v>
      </c>
      <c r="P32">
        <f t="shared" ref="P32:P36" si="29">IF(E32="BC",((B32/F32)*G32),0)</f>
        <v>0</v>
      </c>
      <c r="Q32">
        <f t="shared" ref="Q32:Q36" si="30">IF(E32="CD",((B32/F32)*G32),0)</f>
        <v>0.25</v>
      </c>
      <c r="S32" s="3">
        <f t="shared" ref="S32:S36" si="31">IF(E32="ABCD",((B32/F32)*G32),0)</f>
        <v>0</v>
      </c>
      <c r="T32">
        <f t="shared" ref="T32:T36" si="32">IF(E32="CD",((B32/F32)*G32),0)</f>
        <v>0.25</v>
      </c>
    </row>
    <row r="33" spans="1:21" x14ac:dyDescent="0.2">
      <c r="A33">
        <v>221</v>
      </c>
      <c r="B33">
        <v>1</v>
      </c>
      <c r="C33" t="s">
        <v>33</v>
      </c>
      <c r="D33" t="s">
        <v>27</v>
      </c>
      <c r="E33" t="s">
        <v>43</v>
      </c>
      <c r="F33">
        <f t="shared" si="22"/>
        <v>4</v>
      </c>
      <c r="G33">
        <v>0.6</v>
      </c>
      <c r="H33" s="3">
        <f t="shared" si="23"/>
        <v>0</v>
      </c>
      <c r="I33">
        <f t="shared" si="24"/>
        <v>0.15</v>
      </c>
      <c r="K33" s="3">
        <f t="shared" si="25"/>
        <v>0</v>
      </c>
      <c r="L33">
        <f t="shared" si="26"/>
        <v>0.15</v>
      </c>
      <c r="M33">
        <f t="shared" si="27"/>
        <v>0</v>
      </c>
      <c r="O33" s="3">
        <f t="shared" si="28"/>
        <v>0.15</v>
      </c>
      <c r="P33">
        <f t="shared" si="29"/>
        <v>0</v>
      </c>
      <c r="Q33">
        <f t="shared" si="30"/>
        <v>0</v>
      </c>
      <c r="S33" s="3">
        <f t="shared" si="31"/>
        <v>0.15</v>
      </c>
      <c r="T33">
        <f t="shared" si="32"/>
        <v>0</v>
      </c>
    </row>
    <row r="34" spans="1:21" x14ac:dyDescent="0.2">
      <c r="A34">
        <v>225</v>
      </c>
      <c r="B34">
        <v>1</v>
      </c>
      <c r="C34" t="s">
        <v>33</v>
      </c>
      <c r="D34" t="s">
        <v>27</v>
      </c>
      <c r="E34" t="s">
        <v>43</v>
      </c>
      <c r="F34">
        <f t="shared" si="22"/>
        <v>4</v>
      </c>
      <c r="G34">
        <v>0.6</v>
      </c>
      <c r="H34" s="3">
        <f t="shared" si="23"/>
        <v>0</v>
      </c>
      <c r="I34">
        <f t="shared" si="24"/>
        <v>0.15</v>
      </c>
      <c r="K34" s="3">
        <f t="shared" si="25"/>
        <v>0</v>
      </c>
      <c r="L34">
        <f t="shared" si="26"/>
        <v>0.15</v>
      </c>
      <c r="M34">
        <f t="shared" si="27"/>
        <v>0</v>
      </c>
      <c r="O34" s="3">
        <f t="shared" si="28"/>
        <v>0.15</v>
      </c>
      <c r="P34">
        <f t="shared" si="29"/>
        <v>0</v>
      </c>
      <c r="Q34">
        <f t="shared" si="30"/>
        <v>0</v>
      </c>
      <c r="S34" s="3">
        <f t="shared" si="31"/>
        <v>0.15</v>
      </c>
      <c r="T34">
        <f t="shared" si="32"/>
        <v>0</v>
      </c>
    </row>
    <row r="35" spans="1:21" x14ac:dyDescent="0.2">
      <c r="A35">
        <v>236</v>
      </c>
      <c r="B35">
        <v>1</v>
      </c>
      <c r="C35" t="s">
        <v>33</v>
      </c>
      <c r="D35" t="s">
        <v>27</v>
      </c>
      <c r="E35" t="s">
        <v>43</v>
      </c>
      <c r="F35">
        <f t="shared" si="22"/>
        <v>4</v>
      </c>
      <c r="G35">
        <v>0.6</v>
      </c>
      <c r="H35" s="3">
        <f t="shared" si="23"/>
        <v>0</v>
      </c>
      <c r="I35">
        <f t="shared" si="24"/>
        <v>0.15</v>
      </c>
      <c r="K35" s="3">
        <f t="shared" si="25"/>
        <v>0</v>
      </c>
      <c r="L35">
        <f t="shared" si="26"/>
        <v>0.15</v>
      </c>
      <c r="M35">
        <f t="shared" si="27"/>
        <v>0</v>
      </c>
      <c r="O35" s="3">
        <f t="shared" si="28"/>
        <v>0.15</v>
      </c>
      <c r="P35">
        <f t="shared" si="29"/>
        <v>0</v>
      </c>
      <c r="Q35">
        <f t="shared" si="30"/>
        <v>0</v>
      </c>
      <c r="S35" s="3">
        <f t="shared" si="31"/>
        <v>0.15</v>
      </c>
      <c r="T35">
        <f t="shared" si="32"/>
        <v>0</v>
      </c>
    </row>
    <row r="36" spans="1:21" x14ac:dyDescent="0.2">
      <c r="A36">
        <v>238</v>
      </c>
      <c r="B36">
        <v>1</v>
      </c>
      <c r="C36" t="s">
        <v>33</v>
      </c>
      <c r="D36" t="s">
        <v>27</v>
      </c>
      <c r="E36" t="s">
        <v>43</v>
      </c>
      <c r="F36">
        <f t="shared" si="22"/>
        <v>4</v>
      </c>
      <c r="G36">
        <v>0.6</v>
      </c>
      <c r="H36" s="3">
        <f t="shared" si="23"/>
        <v>0</v>
      </c>
      <c r="I36">
        <f t="shared" si="24"/>
        <v>0.15</v>
      </c>
      <c r="K36" s="3">
        <f t="shared" si="25"/>
        <v>0</v>
      </c>
      <c r="L36">
        <f t="shared" si="26"/>
        <v>0.15</v>
      </c>
      <c r="M36">
        <f t="shared" si="27"/>
        <v>0</v>
      </c>
      <c r="O36" s="3">
        <f t="shared" si="28"/>
        <v>0.15</v>
      </c>
      <c r="P36">
        <f t="shared" si="29"/>
        <v>0</v>
      </c>
      <c r="Q36">
        <f t="shared" si="30"/>
        <v>0</v>
      </c>
      <c r="S36" s="3">
        <f t="shared" si="31"/>
        <v>0.15</v>
      </c>
      <c r="T36">
        <f t="shared" si="32"/>
        <v>0</v>
      </c>
    </row>
    <row r="37" spans="1:21" x14ac:dyDescent="0.2">
      <c r="J37">
        <f>SUM(H32:I36)</f>
        <v>0.6</v>
      </c>
      <c r="N37">
        <f>SUM(K32:M36)</f>
        <v>0.6</v>
      </c>
      <c r="R37">
        <f>SUM(O32:Q36)</f>
        <v>0.85000000000000009</v>
      </c>
      <c r="U37">
        <f>SUM(S32:T36)</f>
        <v>0.85000000000000009</v>
      </c>
    </row>
    <row r="39" spans="1:21" s="7" customFormat="1" x14ac:dyDescent="0.2">
      <c r="A39" s="7" t="s">
        <v>61</v>
      </c>
    </row>
    <row r="40" spans="1:21" x14ac:dyDescent="0.2">
      <c r="A40">
        <v>157</v>
      </c>
      <c r="B40">
        <v>1</v>
      </c>
      <c r="C40" t="s">
        <v>29</v>
      </c>
      <c r="D40" t="s">
        <v>51</v>
      </c>
      <c r="E40" t="s">
        <v>42</v>
      </c>
      <c r="F40">
        <v>2</v>
      </c>
      <c r="G40">
        <v>0.5</v>
      </c>
      <c r="H40" s="3">
        <v>0</v>
      </c>
      <c r="I40">
        <v>0</v>
      </c>
      <c r="K40" s="3">
        <v>0</v>
      </c>
      <c r="L40">
        <v>0</v>
      </c>
      <c r="M40">
        <v>0</v>
      </c>
      <c r="O40" s="3">
        <v>0</v>
      </c>
      <c r="P40">
        <v>0</v>
      </c>
      <c r="Q40">
        <v>0.25</v>
      </c>
      <c r="S40" s="3">
        <v>0</v>
      </c>
      <c r="T40">
        <v>0.25</v>
      </c>
    </row>
    <row r="41" spans="1:21" x14ac:dyDescent="0.2">
      <c r="A41">
        <v>165</v>
      </c>
      <c r="B41">
        <v>1</v>
      </c>
      <c r="C41" t="s">
        <v>35</v>
      </c>
      <c r="D41" t="s">
        <v>51</v>
      </c>
      <c r="E41" t="s">
        <v>46</v>
      </c>
      <c r="F41">
        <v>2</v>
      </c>
      <c r="G41">
        <v>1</v>
      </c>
      <c r="H41" s="3">
        <v>0</v>
      </c>
      <c r="I41">
        <v>0</v>
      </c>
      <c r="K41" s="3">
        <v>0</v>
      </c>
      <c r="L41">
        <v>0</v>
      </c>
      <c r="M41">
        <v>0.5</v>
      </c>
      <c r="O41" s="3">
        <v>0</v>
      </c>
      <c r="P41">
        <v>0.5</v>
      </c>
      <c r="Q41">
        <v>0</v>
      </c>
      <c r="S41" s="3">
        <v>0</v>
      </c>
      <c r="T41">
        <v>0</v>
      </c>
    </row>
    <row r="42" spans="1:21" x14ac:dyDescent="0.2">
      <c r="A42">
        <v>171</v>
      </c>
      <c r="B42">
        <v>1</v>
      </c>
      <c r="C42" t="s">
        <v>29</v>
      </c>
      <c r="D42" t="s">
        <v>51</v>
      </c>
      <c r="E42" t="s">
        <v>42</v>
      </c>
      <c r="F42">
        <v>2</v>
      </c>
      <c r="G42">
        <v>0.5</v>
      </c>
      <c r="H42" s="3">
        <v>0</v>
      </c>
      <c r="I42">
        <v>0</v>
      </c>
      <c r="K42" s="3">
        <v>0</v>
      </c>
      <c r="L42">
        <v>0</v>
      </c>
      <c r="M42">
        <v>0</v>
      </c>
      <c r="O42" s="3">
        <v>0</v>
      </c>
      <c r="P42">
        <v>0</v>
      </c>
      <c r="Q42">
        <v>0.25</v>
      </c>
      <c r="S42" s="3">
        <v>0</v>
      </c>
      <c r="T42">
        <v>0.25</v>
      </c>
    </row>
    <row r="43" spans="1:21" x14ac:dyDescent="0.2">
      <c r="A43">
        <v>172</v>
      </c>
      <c r="B43">
        <v>1</v>
      </c>
      <c r="C43" t="s">
        <v>29</v>
      </c>
      <c r="D43" t="s">
        <v>51</v>
      </c>
      <c r="E43" t="s">
        <v>42</v>
      </c>
      <c r="F43">
        <v>2</v>
      </c>
      <c r="G43">
        <v>0.5</v>
      </c>
      <c r="H43" s="3">
        <v>0</v>
      </c>
      <c r="I43">
        <v>0</v>
      </c>
      <c r="K43" s="3">
        <v>0</v>
      </c>
      <c r="L43">
        <v>0</v>
      </c>
      <c r="M43">
        <v>0</v>
      </c>
      <c r="O43" s="3">
        <v>0</v>
      </c>
      <c r="P43">
        <v>0</v>
      </c>
      <c r="Q43">
        <v>0.25</v>
      </c>
      <c r="S43" s="3">
        <v>0</v>
      </c>
      <c r="T43">
        <v>0.25</v>
      </c>
    </row>
    <row r="44" spans="1:21" x14ac:dyDescent="0.2">
      <c r="A44">
        <v>175</v>
      </c>
      <c r="B44">
        <v>1</v>
      </c>
      <c r="C44" t="s">
        <v>29</v>
      </c>
      <c r="D44" t="s">
        <v>52</v>
      </c>
      <c r="E44" t="s">
        <v>42</v>
      </c>
      <c r="F44">
        <v>2</v>
      </c>
      <c r="G44">
        <v>0.5</v>
      </c>
      <c r="H44" s="3">
        <v>0</v>
      </c>
      <c r="I44">
        <v>0</v>
      </c>
      <c r="K44" s="3">
        <v>0</v>
      </c>
      <c r="L44">
        <v>0</v>
      </c>
      <c r="M44">
        <v>0</v>
      </c>
      <c r="O44" s="3">
        <v>0</v>
      </c>
      <c r="P44">
        <v>0</v>
      </c>
      <c r="Q44">
        <v>0.25</v>
      </c>
      <c r="S44" s="3">
        <v>0</v>
      </c>
      <c r="T44">
        <v>0.25</v>
      </c>
    </row>
    <row r="45" spans="1:21" x14ac:dyDescent="0.2">
      <c r="A45">
        <v>184</v>
      </c>
      <c r="B45">
        <v>1</v>
      </c>
      <c r="C45" t="s">
        <v>29</v>
      </c>
      <c r="D45" t="s">
        <v>52</v>
      </c>
      <c r="E45" t="s">
        <v>42</v>
      </c>
      <c r="F45">
        <v>2</v>
      </c>
      <c r="G45">
        <v>0.5</v>
      </c>
      <c r="H45" s="3">
        <v>0</v>
      </c>
      <c r="I45">
        <v>0</v>
      </c>
      <c r="K45" s="3">
        <v>0</v>
      </c>
      <c r="L45">
        <v>0</v>
      </c>
      <c r="M45">
        <v>0</v>
      </c>
      <c r="O45" s="3">
        <v>0</v>
      </c>
      <c r="P45">
        <v>0</v>
      </c>
      <c r="Q45">
        <v>0.25</v>
      </c>
      <c r="S45" s="3">
        <v>0</v>
      </c>
      <c r="T45">
        <v>0.25</v>
      </c>
    </row>
    <row r="46" spans="1:21" x14ac:dyDescent="0.2">
      <c r="A46">
        <v>190</v>
      </c>
      <c r="B46">
        <v>1</v>
      </c>
      <c r="C46" t="s">
        <v>29</v>
      </c>
      <c r="D46" t="s">
        <v>52</v>
      </c>
      <c r="E46" t="s">
        <v>42</v>
      </c>
      <c r="F46">
        <v>2</v>
      </c>
      <c r="G46">
        <v>0.5</v>
      </c>
      <c r="H46" s="3">
        <v>0</v>
      </c>
      <c r="I46">
        <v>0</v>
      </c>
      <c r="K46" s="3">
        <v>0</v>
      </c>
      <c r="L46">
        <v>0</v>
      </c>
      <c r="M46">
        <v>0</v>
      </c>
      <c r="O46" s="3">
        <v>0</v>
      </c>
      <c r="P46">
        <v>0</v>
      </c>
      <c r="Q46">
        <v>0.25</v>
      </c>
      <c r="S46" s="3">
        <v>0</v>
      </c>
      <c r="T46">
        <v>0.25</v>
      </c>
    </row>
    <row r="47" spans="1:21" x14ac:dyDescent="0.2">
      <c r="A47">
        <v>191</v>
      </c>
      <c r="B47">
        <v>1</v>
      </c>
      <c r="C47" t="s">
        <v>31</v>
      </c>
      <c r="D47" t="s">
        <v>52</v>
      </c>
      <c r="E47" t="s">
        <v>43</v>
      </c>
      <c r="F47">
        <v>4</v>
      </c>
      <c r="G47">
        <v>1</v>
      </c>
      <c r="H47" s="3">
        <v>0</v>
      </c>
      <c r="I47">
        <v>0.25</v>
      </c>
      <c r="K47" s="3">
        <v>0</v>
      </c>
      <c r="L47">
        <v>0.25</v>
      </c>
      <c r="M47">
        <v>0</v>
      </c>
      <c r="O47" s="3">
        <v>0.25</v>
      </c>
      <c r="P47">
        <v>0</v>
      </c>
      <c r="Q47">
        <v>0</v>
      </c>
      <c r="S47" s="3">
        <v>0.25</v>
      </c>
      <c r="T47">
        <v>0</v>
      </c>
    </row>
    <row r="48" spans="1:21" x14ac:dyDescent="0.2">
      <c r="A48">
        <v>198</v>
      </c>
      <c r="B48">
        <v>1</v>
      </c>
      <c r="C48" t="s">
        <v>31</v>
      </c>
      <c r="D48" t="s">
        <v>53</v>
      </c>
      <c r="E48" t="s">
        <v>43</v>
      </c>
      <c r="F48">
        <v>4</v>
      </c>
      <c r="G48">
        <v>1</v>
      </c>
      <c r="H48" s="3">
        <v>0</v>
      </c>
      <c r="I48">
        <v>0.25</v>
      </c>
      <c r="K48" s="3">
        <v>0</v>
      </c>
      <c r="L48">
        <v>0.25</v>
      </c>
      <c r="M48">
        <v>0</v>
      </c>
      <c r="O48" s="3">
        <v>0.25</v>
      </c>
      <c r="P48">
        <v>0</v>
      </c>
      <c r="Q48">
        <v>0</v>
      </c>
      <c r="S48" s="3">
        <v>0.25</v>
      </c>
      <c r="T48">
        <v>0</v>
      </c>
    </row>
    <row r="49" spans="1:21" x14ac:dyDescent="0.2">
      <c r="A49">
        <v>204</v>
      </c>
      <c r="B49">
        <v>1</v>
      </c>
      <c r="C49" t="s">
        <v>31</v>
      </c>
      <c r="D49" t="s">
        <v>54</v>
      </c>
      <c r="E49" t="s">
        <v>43</v>
      </c>
      <c r="F49">
        <v>4</v>
      </c>
      <c r="G49">
        <v>0.5</v>
      </c>
      <c r="H49" s="3">
        <v>0</v>
      </c>
      <c r="I49">
        <v>0.125</v>
      </c>
      <c r="K49" s="3">
        <v>0</v>
      </c>
      <c r="L49">
        <v>0.125</v>
      </c>
      <c r="M49">
        <v>0</v>
      </c>
      <c r="O49" s="3">
        <v>0.125</v>
      </c>
      <c r="P49">
        <v>0</v>
      </c>
      <c r="Q49">
        <v>0</v>
      </c>
      <c r="S49" s="3">
        <v>0.125</v>
      </c>
      <c r="T49">
        <v>0</v>
      </c>
    </row>
    <row r="50" spans="1:21" x14ac:dyDescent="0.2">
      <c r="A50">
        <v>205</v>
      </c>
      <c r="B50">
        <v>1</v>
      </c>
      <c r="C50" t="s">
        <v>31</v>
      </c>
      <c r="D50" t="s">
        <v>54</v>
      </c>
      <c r="E50" t="s">
        <v>43</v>
      </c>
      <c r="F50">
        <v>4</v>
      </c>
      <c r="G50">
        <v>0.5</v>
      </c>
      <c r="H50" s="3">
        <v>0</v>
      </c>
      <c r="I50">
        <v>0.125</v>
      </c>
      <c r="K50" s="3">
        <v>0</v>
      </c>
      <c r="L50">
        <v>0.125</v>
      </c>
      <c r="M50">
        <v>0</v>
      </c>
      <c r="O50" s="3">
        <v>0.125</v>
      </c>
      <c r="P50">
        <v>0</v>
      </c>
      <c r="Q50">
        <v>0</v>
      </c>
      <c r="S50" s="3">
        <v>0.125</v>
      </c>
      <c r="T50">
        <v>0</v>
      </c>
    </row>
    <row r="51" spans="1:21" x14ac:dyDescent="0.2">
      <c r="A51">
        <v>210</v>
      </c>
      <c r="B51">
        <v>1</v>
      </c>
      <c r="C51" t="s">
        <v>34</v>
      </c>
      <c r="D51" t="s">
        <v>23</v>
      </c>
      <c r="E51" t="s">
        <v>45</v>
      </c>
      <c r="F51">
        <v>1</v>
      </c>
      <c r="G51">
        <v>0.5</v>
      </c>
      <c r="H51" s="3">
        <v>0</v>
      </c>
      <c r="I51">
        <v>0</v>
      </c>
      <c r="K51" s="3">
        <v>0</v>
      </c>
      <c r="L51">
        <v>0</v>
      </c>
      <c r="M51">
        <v>0</v>
      </c>
      <c r="O51" s="3">
        <v>0</v>
      </c>
      <c r="P51">
        <v>0</v>
      </c>
      <c r="Q51">
        <v>0</v>
      </c>
      <c r="S51" s="3">
        <v>0</v>
      </c>
      <c r="T51">
        <v>0</v>
      </c>
    </row>
    <row r="52" spans="1:21" x14ac:dyDescent="0.2">
      <c r="J52">
        <f>SUM(H40:I51)</f>
        <v>0.75</v>
      </c>
      <c r="N52">
        <f>SUM(K40:M51)</f>
        <v>1.25</v>
      </c>
      <c r="R52">
        <f>SUM(O40:Q51)</f>
        <v>2.75</v>
      </c>
      <c r="U52">
        <f>SUM(S40:T51)</f>
        <v>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0831-5A09-3049-95E6-5E8B7DC2D93F}">
  <dimension ref="A1:O7"/>
  <sheetViews>
    <sheetView workbookViewId="0">
      <selection activeCell="B7" sqref="B7:E7"/>
    </sheetView>
  </sheetViews>
  <sheetFormatPr baseColWidth="10" defaultRowHeight="16" x14ac:dyDescent="0.2"/>
  <sheetData>
    <row r="1" spans="1:15" x14ac:dyDescent="0.2">
      <c r="B1" t="s">
        <v>55</v>
      </c>
      <c r="C1" t="s">
        <v>56</v>
      </c>
      <c r="D1" t="s">
        <v>57</v>
      </c>
      <c r="E1" t="s">
        <v>45</v>
      </c>
    </row>
    <row r="2" spans="1:15" x14ac:dyDescent="0.2">
      <c r="A2" s="8" t="s">
        <v>58</v>
      </c>
      <c r="B2">
        <v>2.5499999999999998</v>
      </c>
      <c r="C2">
        <v>2.5499999999999998</v>
      </c>
      <c r="D2">
        <v>3.5500000000000003</v>
      </c>
      <c r="E2">
        <v>3.5500000000000003</v>
      </c>
      <c r="G2">
        <f>B2/(4.4/100)</f>
        <v>57.954545454545446</v>
      </c>
      <c r="H2">
        <f>C2/(4.9/100)</f>
        <v>52.04081632653061</v>
      </c>
      <c r="I2">
        <f>D2/(8.15/100)</f>
        <v>43.558282208588956</v>
      </c>
      <c r="J2">
        <f>E2/(7.65/100)</f>
        <v>46.40522875816994</v>
      </c>
      <c r="L2">
        <f>ROUND(G2,0)</f>
        <v>58</v>
      </c>
      <c r="M2">
        <f t="shared" ref="M2:O2" si="0">ROUND(H2,0)</f>
        <v>52</v>
      </c>
      <c r="N2">
        <f t="shared" si="0"/>
        <v>44</v>
      </c>
      <c r="O2">
        <f t="shared" si="0"/>
        <v>46</v>
      </c>
    </row>
    <row r="3" spans="1:15" x14ac:dyDescent="0.2">
      <c r="A3" s="8" t="s">
        <v>59</v>
      </c>
      <c r="B3">
        <v>0.5</v>
      </c>
      <c r="C3">
        <v>0.5</v>
      </c>
      <c r="D3">
        <v>1</v>
      </c>
      <c r="E3">
        <v>1</v>
      </c>
      <c r="G3">
        <f t="shared" ref="G3:G5" si="1">B3/(4.4/100)</f>
        <v>11.363636363636363</v>
      </c>
      <c r="H3">
        <f t="shared" ref="H3:H5" si="2">C3/(4.9/100)</f>
        <v>10.204081632653061</v>
      </c>
      <c r="I3">
        <f t="shared" ref="I3:I5" si="3">D3/(8.15/100)</f>
        <v>12.269938650306749</v>
      </c>
      <c r="J3">
        <f t="shared" ref="J3:J5" si="4">E3/(7.65/100)</f>
        <v>13.071895424836601</v>
      </c>
      <c r="L3">
        <f t="shared" ref="L3:L5" si="5">ROUND(G3,0)</f>
        <v>11</v>
      </c>
      <c r="M3">
        <f t="shared" ref="M3:M5" si="6">ROUND(H3,0)</f>
        <v>10</v>
      </c>
      <c r="N3">
        <f t="shared" ref="N3:N5" si="7">ROUND(I3,0)</f>
        <v>12</v>
      </c>
      <c r="O3">
        <f t="shared" ref="O3:O5" si="8">ROUND(J3,0)</f>
        <v>13</v>
      </c>
    </row>
    <row r="4" spans="1:15" x14ac:dyDescent="0.2">
      <c r="A4" s="8" t="s">
        <v>60</v>
      </c>
      <c r="B4">
        <v>0.6</v>
      </c>
      <c r="C4">
        <v>0.6</v>
      </c>
      <c r="D4">
        <v>0.85000000000000009</v>
      </c>
      <c r="E4">
        <v>0.85000000000000009</v>
      </c>
      <c r="G4">
        <f t="shared" si="1"/>
        <v>13.636363636363635</v>
      </c>
      <c r="H4">
        <f t="shared" si="2"/>
        <v>12.244897959183673</v>
      </c>
      <c r="I4">
        <f t="shared" si="3"/>
        <v>10.429447852760736</v>
      </c>
      <c r="J4">
        <f t="shared" si="4"/>
        <v>11.111111111111112</v>
      </c>
      <c r="L4">
        <f t="shared" si="5"/>
        <v>14</v>
      </c>
      <c r="M4">
        <f t="shared" si="6"/>
        <v>12</v>
      </c>
      <c r="N4">
        <f t="shared" si="7"/>
        <v>10</v>
      </c>
      <c r="O4">
        <f t="shared" si="8"/>
        <v>11</v>
      </c>
    </row>
    <row r="5" spans="1:15" x14ac:dyDescent="0.2">
      <c r="A5" s="8" t="s">
        <v>61</v>
      </c>
      <c r="B5">
        <v>0.75</v>
      </c>
      <c r="C5">
        <v>1.25</v>
      </c>
      <c r="D5">
        <v>2.75</v>
      </c>
      <c r="E5">
        <v>2.25</v>
      </c>
      <c r="G5">
        <f t="shared" si="1"/>
        <v>17.045454545454543</v>
      </c>
      <c r="H5">
        <f t="shared" si="2"/>
        <v>25.510204081632651</v>
      </c>
      <c r="I5">
        <f t="shared" si="3"/>
        <v>33.742331288343557</v>
      </c>
      <c r="J5">
        <f t="shared" si="4"/>
        <v>29.411764705882355</v>
      </c>
      <c r="L5">
        <f t="shared" si="5"/>
        <v>17</v>
      </c>
      <c r="M5">
        <f t="shared" si="6"/>
        <v>26</v>
      </c>
      <c r="N5">
        <f t="shared" si="7"/>
        <v>34</v>
      </c>
      <c r="O5">
        <f t="shared" si="8"/>
        <v>29</v>
      </c>
    </row>
    <row r="7" spans="1:15" x14ac:dyDescent="0.2">
      <c r="B7">
        <f>SUM(B2:B5)</f>
        <v>4.4000000000000004</v>
      </c>
      <c r="C7">
        <f t="shared" ref="C7:E7" si="9">SUM(C2:C5)</f>
        <v>4.9000000000000004</v>
      </c>
      <c r="D7">
        <f t="shared" si="9"/>
        <v>8.15</v>
      </c>
      <c r="E7">
        <f t="shared" si="9"/>
        <v>7.65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0487-8ECA-A846-A21E-BF3F11C4B790}">
  <dimension ref="A1:E7"/>
  <sheetViews>
    <sheetView tabSelected="1" topLeftCell="A9" workbookViewId="0">
      <selection activeCell="E2" activeCellId="1" sqref="A2:A5 E2:E5"/>
    </sheetView>
  </sheetViews>
  <sheetFormatPr baseColWidth="10" defaultRowHeight="16" x14ac:dyDescent="0.2"/>
  <sheetData>
    <row r="1" spans="1:5" x14ac:dyDescent="0.2">
      <c r="B1" t="s">
        <v>55</v>
      </c>
      <c r="C1" t="s">
        <v>56</v>
      </c>
      <c r="D1" t="s">
        <v>57</v>
      </c>
      <c r="E1" t="s">
        <v>45</v>
      </c>
    </row>
    <row r="2" spans="1:5" x14ac:dyDescent="0.2">
      <c r="A2" s="8" t="s">
        <v>58</v>
      </c>
      <c r="B2" s="9">
        <v>58</v>
      </c>
      <c r="C2" s="9">
        <v>52</v>
      </c>
      <c r="D2" s="9">
        <v>44</v>
      </c>
      <c r="E2" s="9">
        <v>46</v>
      </c>
    </row>
    <row r="3" spans="1:5" x14ac:dyDescent="0.2">
      <c r="A3" s="8" t="s">
        <v>59</v>
      </c>
      <c r="B3" s="9">
        <v>11</v>
      </c>
      <c r="C3" s="9">
        <v>10</v>
      </c>
      <c r="D3" s="9">
        <v>12</v>
      </c>
      <c r="E3" s="9">
        <v>13</v>
      </c>
    </row>
    <row r="4" spans="1:5" x14ac:dyDescent="0.2">
      <c r="A4" s="8" t="s">
        <v>60</v>
      </c>
      <c r="B4" s="9">
        <v>14</v>
      </c>
      <c r="C4" s="9">
        <v>12</v>
      </c>
      <c r="D4" s="9">
        <v>10</v>
      </c>
      <c r="E4" s="9">
        <v>11</v>
      </c>
    </row>
    <row r="5" spans="1:5" x14ac:dyDescent="0.2">
      <c r="A5" s="8" t="s">
        <v>61</v>
      </c>
      <c r="B5" s="9">
        <v>17</v>
      </c>
      <c r="C5" s="9">
        <v>26</v>
      </c>
      <c r="D5" s="9">
        <v>34</v>
      </c>
      <c r="E5" s="9">
        <v>29</v>
      </c>
    </row>
    <row r="7" spans="1:5" x14ac:dyDescent="0.2">
      <c r="B7">
        <v>4.4000000000000004</v>
      </c>
      <c r="C7">
        <v>4.9000000000000004</v>
      </c>
      <c r="D7">
        <v>8.15</v>
      </c>
      <c r="E7">
        <v>7.65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2022-08-15T08:08:40Z</dcterms:created>
  <dcterms:modified xsi:type="dcterms:W3CDTF">2022-08-16T09:12:22Z</dcterms:modified>
</cp:coreProperties>
</file>