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Fine Ware Pottery/"/>
    </mc:Choice>
  </mc:AlternateContent>
  <xr:revisionPtr revIDLastSave="0" documentId="13_ncr:1_{52C49106-B353-DA4B-9B00-4EA72640DE92}" xr6:coauthVersionLast="47" xr6:coauthVersionMax="47" xr10:uidLastSave="{00000000-0000-0000-0000-000000000000}"/>
  <bookViews>
    <workbookView xWindow="0" yWindow="500" windowWidth="27900" windowHeight="17500" activeTab="3" xr2:uid="{9DCD4F2C-82FF-5440-BF87-81360CE852EC}"/>
  </bookViews>
  <sheets>
    <sheet name="dating" sheetId="1" r:id="rId1"/>
    <sheet name="origin" sheetId="2" r:id="rId2"/>
    <sheet name="charts" sheetId="3" r:id="rId3"/>
    <sheet name="Sheet1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H3" i="4"/>
  <c r="H4" i="4"/>
  <c r="H5" i="4"/>
  <c r="H2" i="4"/>
  <c r="F2" i="4"/>
  <c r="F3" i="4"/>
  <c r="F4" i="4"/>
  <c r="F5" i="4"/>
  <c r="E3" i="4"/>
  <c r="E4" i="4"/>
  <c r="E5" i="4"/>
  <c r="E2" i="4"/>
  <c r="C7" i="4"/>
  <c r="B7" i="4"/>
  <c r="J17" i="2"/>
  <c r="H17" i="2"/>
  <c r="J5" i="2"/>
  <c r="H5" i="2"/>
  <c r="J4" i="2"/>
  <c r="H4" i="2"/>
  <c r="K11" i="1"/>
  <c r="I11" i="1"/>
  <c r="J5" i="1"/>
  <c r="J6" i="1"/>
  <c r="J7" i="1"/>
  <c r="J8" i="1"/>
  <c r="J9" i="1"/>
  <c r="J10" i="1"/>
  <c r="J4" i="1"/>
  <c r="H5" i="1"/>
  <c r="H6" i="1"/>
  <c r="H7" i="1"/>
  <c r="H8" i="1"/>
  <c r="H9" i="1"/>
  <c r="H10" i="1"/>
  <c r="H4" i="1"/>
</calcChain>
</file>

<file path=xl/sharedStrings.xml><?xml version="1.0" encoding="utf-8"?>
<sst xmlns="http://schemas.openxmlformats.org/spreadsheetml/2006/main" count="82" uniqueCount="27">
  <si>
    <t>Leptis Magna</t>
  </si>
  <si>
    <t>Type</t>
  </si>
  <si>
    <t>sherds</t>
  </si>
  <si>
    <t>NMI</t>
  </si>
  <si>
    <t>Italian TS</t>
  </si>
  <si>
    <t>Campanian Orange Sigillata / Tripolitanian Sigillata</t>
  </si>
  <si>
    <t>thin-walled wares</t>
  </si>
  <si>
    <t>ESA</t>
  </si>
  <si>
    <t>Cypriot Sigillata</t>
  </si>
  <si>
    <t>Candarli</t>
  </si>
  <si>
    <t>ESB</t>
  </si>
  <si>
    <t xml:space="preserve">dating </t>
  </si>
  <si>
    <t>early-mid 1st</t>
  </si>
  <si>
    <t>dating slice</t>
  </si>
  <si>
    <t>BC</t>
  </si>
  <si>
    <t>7 (?)</t>
  </si>
  <si>
    <t>dating slices</t>
  </si>
  <si>
    <t>dating percentage</t>
  </si>
  <si>
    <t>B</t>
  </si>
  <si>
    <t>C</t>
  </si>
  <si>
    <t>Italian</t>
  </si>
  <si>
    <t>Aegaean</t>
  </si>
  <si>
    <t>Eastern Aegaean</t>
  </si>
  <si>
    <t>Western Aegaean</t>
  </si>
  <si>
    <t>Eastern Mediterranean</t>
  </si>
  <si>
    <t>Western Mediterranean</t>
  </si>
  <si>
    <t>Aegean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</si>
</sst>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Leptis Magna</a:t>
            </a:r>
            <a:r>
              <a:rPr lang="en-GB" baseline="0"/>
              <a:t>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Italian</c:v>
                </c:pt>
                <c:pt idx="1">
                  <c:v>Aegaean</c:v>
                </c:pt>
                <c:pt idx="2">
                  <c:v>Eastern Mediterranean</c:v>
                </c:pt>
                <c:pt idx="3">
                  <c:v>Western Mediterranean</c:v>
                </c:pt>
              </c:strCache>
            </c:strRef>
          </c:cat>
          <c:val>
            <c:numRef>
              <c:f>charts!$B$2:$B$5</c:f>
              <c:numCache>
                <c:formatCode>General</c:formatCode>
                <c:ptCount val="4"/>
                <c:pt idx="0">
                  <c:v>11.5</c:v>
                </c:pt>
                <c:pt idx="1">
                  <c:v>1</c:v>
                </c:pt>
                <c:pt idx="2">
                  <c:v>6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7-0F4E-94D9-8575E687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200224"/>
        <c:axId val="430458112"/>
      </c:barChart>
      <c:catAx>
        <c:axId val="43220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0458112"/>
        <c:crosses val="autoZero"/>
        <c:auto val="1"/>
        <c:lblAlgn val="ctr"/>
        <c:lblOffset val="100"/>
        <c:noMultiLvlLbl val="0"/>
      </c:catAx>
      <c:valAx>
        <c:axId val="4304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220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Leptis Magna</a:t>
            </a:r>
            <a:r>
              <a:rPr lang="en-GB" baseline="0"/>
              <a:t>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Italian</c:v>
                </c:pt>
                <c:pt idx="1">
                  <c:v>Aegaean</c:v>
                </c:pt>
                <c:pt idx="2">
                  <c:v>Eastern Mediterranean</c:v>
                </c:pt>
                <c:pt idx="3">
                  <c:v>Western Mediterranean</c:v>
                </c:pt>
              </c:strCache>
            </c:strRef>
          </c:cat>
          <c:val>
            <c:numRef>
              <c:f>charts!$C$2:$C$5</c:f>
              <c:numCache>
                <c:formatCode>General</c:formatCode>
                <c:ptCount val="4"/>
                <c:pt idx="0">
                  <c:v>11.5</c:v>
                </c:pt>
                <c:pt idx="1">
                  <c:v>1</c:v>
                </c:pt>
                <c:pt idx="2">
                  <c:v>6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E-6446-B750-A75BA5E9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784400"/>
        <c:axId val="423537664"/>
      </c:barChart>
      <c:catAx>
        <c:axId val="42278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3537664"/>
        <c:crosses val="autoZero"/>
        <c:auto val="1"/>
        <c:lblAlgn val="ctr"/>
        <c:lblOffset val="100"/>
        <c:noMultiLvlLbl val="0"/>
      </c:catAx>
      <c:valAx>
        <c:axId val="4235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278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Leptis Magna Fine Ware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Sheet1!$H$13:$I$13</c:f>
              <c:strCache>
                <c:ptCount val="2"/>
                <c:pt idx="0">
                  <c:v>B</c:v>
                </c:pt>
                <c:pt idx="1">
                  <c:v>C</c:v>
                </c:pt>
              </c:strCache>
            </c:strRef>
          </c:cat>
          <c:val>
            <c:numRef>
              <c:f>Sheet1!$H$14:$I$14</c:f>
              <c:numCache>
                <c:formatCode>General</c:formatCode>
                <c:ptCount val="2"/>
                <c:pt idx="0">
                  <c:v>21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Leptis Magna Fine Ware Percentage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4260221772737131"/>
                  <c:y val="-3.577366782640549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9.575037925305209E-2"/>
                  <c:y val="-4.44848318378807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9143520190710112"/>
                  <c:y val="-1.988982481840932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9.3051903489128077E-2"/>
                  <c:y val="8.05050967466276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4"/>
                <c:pt idx="0">
                  <c:v>Italian</c:v>
                </c:pt>
                <c:pt idx="1">
                  <c:v>Aegean</c:v>
                </c:pt>
                <c:pt idx="2">
                  <c:v>Eastern Mediterranean</c:v>
                </c:pt>
                <c:pt idx="3">
                  <c:v>Western Mediterranean</c:v>
                </c:pt>
              </c:strCache>
            </c:strRef>
          </c:cat>
          <c:val>
            <c:numRef>
              <c:f>Sheet2!$B$2:$B$5</c:f>
              <c:numCache>
                <c:formatCode>General\%</c:formatCode>
                <c:ptCount val="4"/>
                <c:pt idx="0">
                  <c:v>55</c:v>
                </c:pt>
                <c:pt idx="1">
                  <c:v>5</c:v>
                </c:pt>
                <c:pt idx="2">
                  <c:v>29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Leptis Magna Fine Ware Percentage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70-9445-BD3C-AB7A6D8ADBB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70-9445-BD3C-AB7A6D8ADBB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70-9445-BD3C-AB7A6D8ADB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70-9445-BD3C-AB7A6D8ADB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70-9445-BD3C-AB7A6D8ADBB2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70-9445-BD3C-AB7A6D8ADBB2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970-9445-BD3C-AB7A6D8ADBB2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970-9445-BD3C-AB7A6D8ADBB2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970-9445-BD3C-AB7A6D8ADBB2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970-9445-BD3C-AB7A6D8ADBB2}"/>
              </c:ext>
            </c:extLst>
          </c:dPt>
          <c:dLbls>
            <c:dLbl>
              <c:idx val="0"/>
              <c:layout>
                <c:manualLayout>
                  <c:x val="-0.14260221772737131"/>
                  <c:y val="-3.577366782640549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70-9445-BD3C-AB7A6D8ADBB2}"/>
                </c:ext>
              </c:extLst>
            </c:dLbl>
            <c:dLbl>
              <c:idx val="1"/>
              <c:layout>
                <c:manualLayout>
                  <c:x val="-9.575037925305209E-2"/>
                  <c:y val="-4.44848318378807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70-9445-BD3C-AB7A6D8ADBB2}"/>
                </c:ext>
              </c:extLst>
            </c:dLbl>
            <c:dLbl>
              <c:idx val="2"/>
              <c:layout>
                <c:manualLayout>
                  <c:x val="0.19143520190710112"/>
                  <c:y val="-1.988982481840932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70-9445-BD3C-AB7A6D8ADBB2}"/>
                </c:ext>
              </c:extLst>
            </c:dLbl>
            <c:dLbl>
              <c:idx val="3"/>
              <c:layout>
                <c:manualLayout>
                  <c:x val="-9.3051903489128077E-2"/>
                  <c:y val="8.05050967466276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70-9445-BD3C-AB7A6D8ADBB2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70-9445-BD3C-AB7A6D8ADBB2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70-9445-BD3C-AB7A6D8ADBB2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970-9445-BD3C-AB7A6D8ADBB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970-9445-BD3C-AB7A6D8ADBB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970-9445-BD3C-AB7A6D8ADBB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970-9445-BD3C-AB7A6D8ADB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4"/>
                <c:pt idx="0">
                  <c:v>Italian</c:v>
                </c:pt>
                <c:pt idx="1">
                  <c:v>Aegean</c:v>
                </c:pt>
                <c:pt idx="2">
                  <c:v>Eastern Mediterranean</c:v>
                </c:pt>
                <c:pt idx="3">
                  <c:v>Western Mediterranean</c:v>
                </c:pt>
              </c:strCache>
            </c:strRef>
          </c:cat>
          <c:val>
            <c:numRef>
              <c:f>Sheet2!$B$2:$B$5</c:f>
              <c:numCache>
                <c:formatCode>General\%</c:formatCode>
                <c:ptCount val="4"/>
                <c:pt idx="0">
                  <c:v>55</c:v>
                </c:pt>
                <c:pt idx="1">
                  <c:v>5</c:v>
                </c:pt>
                <c:pt idx="2">
                  <c:v>29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970-9445-BD3C-AB7A6D8AD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6</xdr:row>
      <xdr:rowOff>158750</xdr:rowOff>
    </xdr:from>
    <xdr:to>
      <xdr:col>5</xdr:col>
      <xdr:colOff>603250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7A359-E443-8748-93A8-2CB8BFE8E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177800</xdr:colOff>
      <xdr:row>6</xdr:row>
      <xdr:rowOff>133350</xdr:rowOff>
    </xdr:from>
    <xdr:to>
      <xdr:col>11</xdr:col>
      <xdr:colOff>622300</xdr:colOff>
      <xdr:row>20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40DB06-8C13-8B4C-91A3-57368B244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8</xdr:row>
      <xdr:rowOff>44450</xdr:rowOff>
    </xdr:from>
    <xdr:to>
      <xdr:col>13</xdr:col>
      <xdr:colOff>266700</xdr:colOff>
      <xdr:row>21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EAB15-BF03-0AC7-71A9-18A387DCC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9</xdr:row>
      <xdr:rowOff>38100</xdr:rowOff>
    </xdr:from>
    <xdr:to>
      <xdr:col>6</xdr:col>
      <xdr:colOff>723900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6ABE7-DCC2-204B-8FAD-6D9216ABB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9</xdr:row>
      <xdr:rowOff>76200</xdr:rowOff>
    </xdr:from>
    <xdr:to>
      <xdr:col>13</xdr:col>
      <xdr:colOff>698500</xdr:colOff>
      <xdr:row>25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A23EA6-7E61-0C40-8B1D-2F424FA74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0.63303</cdr:x>
      <cdr:y>0.83721</cdr:y>
    </cdr:from>
    <cdr:to>
      <cdr:x>0.91514</cdr:x>
      <cdr:y>0.93411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7F381E2-E1E6-3A9C-3FB7-3A1CE0FD76BD}"/>
            </a:ext>
          </a:extLst>
        </cdr:cNvPr>
        <cdr:cNvSpPr txBox="1"/>
      </cdr:nvSpPr>
      <cdr:spPr>
        <a:xfrm xmlns:a="http://schemas.openxmlformats.org/drawingml/2006/main">
          <a:off x="3505200" y="2743200"/>
          <a:ext cx="1562099" cy="3175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21 fragments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0.6445</cdr:x>
      <cdr:y>0.82558</cdr:y>
    </cdr:from>
    <cdr:to>
      <cdr:x>0.92661</cdr:x>
      <cdr:y>0.92248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A1CF926-5E44-DB4F-A911-31FCAFAE982A}"/>
            </a:ext>
          </a:extLst>
        </cdr:cNvPr>
        <cdr:cNvSpPr txBox="1"/>
      </cdr:nvSpPr>
      <cdr:spPr>
        <a:xfrm xmlns:a="http://schemas.openxmlformats.org/drawingml/2006/main">
          <a:off x="3568705" y="2705110"/>
          <a:ext cx="1562099" cy="3175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21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40DD-FACE-A04E-B693-C356A3718528}">
  <dimension ref="A1:K11"/>
  <sheetViews>
    <sheetView workbookViewId="0">
      <selection activeCell="A6" sqref="A6:XFD6"/>
    </sheetView>
  </sheetViews>
  <sheetFormatPr baseColWidth="10" defaultRowHeight="16" x14ac:dyDescent="0.2"/>
  <cols>
    <col min="1" max="1" width="19.83203125" style="1" customWidth="1"/>
    <col min="2" max="7" width="10.83203125" style="1"/>
    <col min="8" max="8" width="10.83203125" style="2"/>
    <col min="9" max="9" width="10.83203125" style="1"/>
    <col min="10" max="10" width="10.83203125" style="2"/>
    <col min="11" max="16384" width="10.83203125" style="1"/>
  </cols>
  <sheetData>
    <row r="1" spans="1:11" ht="17" x14ac:dyDescent="0.2">
      <c r="A1" s="1" t="s">
        <v>0</v>
      </c>
    </row>
    <row r="2" spans="1:11" ht="17" x14ac:dyDescent="0.2">
      <c r="H2" s="2" t="s">
        <v>18</v>
      </c>
      <c r="J2" s="2" t="s">
        <v>19</v>
      </c>
    </row>
    <row r="3" spans="1:11" ht="34" x14ac:dyDescent="0.2">
      <c r="A3" s="1" t="s">
        <v>1</v>
      </c>
      <c r="B3" s="1" t="s">
        <v>2</v>
      </c>
      <c r="C3" s="1" t="s">
        <v>3</v>
      </c>
      <c r="D3" s="1" t="s">
        <v>11</v>
      </c>
      <c r="E3" s="1" t="s">
        <v>13</v>
      </c>
      <c r="F3" s="1" t="s">
        <v>16</v>
      </c>
      <c r="G3" s="1" t="s">
        <v>17</v>
      </c>
      <c r="H3" s="2" t="s">
        <v>14</v>
      </c>
      <c r="J3" s="2" t="s">
        <v>14</v>
      </c>
    </row>
    <row r="4" spans="1:11" ht="34" x14ac:dyDescent="0.2">
      <c r="A4" s="1" t="s">
        <v>4</v>
      </c>
      <c r="B4" s="1">
        <v>18</v>
      </c>
      <c r="C4" s="1">
        <v>16</v>
      </c>
      <c r="D4" s="1" t="s">
        <v>12</v>
      </c>
      <c r="E4" s="1" t="s">
        <v>14</v>
      </c>
      <c r="F4" s="1">
        <v>2</v>
      </c>
      <c r="G4" s="1">
        <v>1</v>
      </c>
      <c r="H4" s="2">
        <f>B4/F4</f>
        <v>9</v>
      </c>
      <c r="J4" s="2">
        <f>B4/F4</f>
        <v>9</v>
      </c>
    </row>
    <row r="5" spans="1:11" ht="51" x14ac:dyDescent="0.2">
      <c r="A5" s="1" t="s">
        <v>5</v>
      </c>
      <c r="B5" s="1">
        <v>5</v>
      </c>
      <c r="D5" s="1" t="s">
        <v>12</v>
      </c>
      <c r="E5" s="1" t="s">
        <v>14</v>
      </c>
      <c r="F5" s="1">
        <v>2</v>
      </c>
      <c r="G5" s="1">
        <v>1</v>
      </c>
      <c r="H5" s="2">
        <f t="shared" ref="H5:H10" si="0">B5/F5</f>
        <v>2.5</v>
      </c>
      <c r="J5" s="2">
        <f t="shared" ref="J5:J10" si="1">B5/F5</f>
        <v>2.5</v>
      </c>
    </row>
    <row r="6" spans="1:11" ht="34" x14ac:dyDescent="0.2">
      <c r="A6" s="1" t="s">
        <v>6</v>
      </c>
      <c r="B6" s="1">
        <v>5</v>
      </c>
      <c r="D6" s="1" t="s">
        <v>12</v>
      </c>
      <c r="E6" s="1" t="s">
        <v>14</v>
      </c>
      <c r="F6" s="1">
        <v>2</v>
      </c>
      <c r="G6" s="1">
        <v>1</v>
      </c>
      <c r="H6" s="2">
        <f t="shared" si="0"/>
        <v>2.5</v>
      </c>
      <c r="J6" s="2">
        <f t="shared" si="1"/>
        <v>2.5</v>
      </c>
    </row>
    <row r="7" spans="1:11" ht="34" x14ac:dyDescent="0.2">
      <c r="A7" s="1" t="s">
        <v>7</v>
      </c>
      <c r="B7" s="1">
        <v>4</v>
      </c>
      <c r="C7" s="1" t="s">
        <v>15</v>
      </c>
      <c r="D7" s="1" t="s">
        <v>12</v>
      </c>
      <c r="E7" s="1" t="s">
        <v>14</v>
      </c>
      <c r="F7" s="1">
        <v>2</v>
      </c>
      <c r="G7" s="1">
        <v>1</v>
      </c>
      <c r="H7" s="2">
        <f t="shared" si="0"/>
        <v>2</v>
      </c>
      <c r="J7" s="2">
        <f t="shared" si="1"/>
        <v>2</v>
      </c>
    </row>
    <row r="8" spans="1:11" ht="34" x14ac:dyDescent="0.2">
      <c r="A8" s="1" t="s">
        <v>8</v>
      </c>
      <c r="B8" s="1">
        <v>8</v>
      </c>
      <c r="C8" s="1">
        <v>7</v>
      </c>
      <c r="D8" s="1" t="s">
        <v>12</v>
      </c>
      <c r="E8" s="1" t="s">
        <v>14</v>
      </c>
      <c r="F8" s="1">
        <v>2</v>
      </c>
      <c r="G8" s="1">
        <v>1</v>
      </c>
      <c r="H8" s="2">
        <f t="shared" si="0"/>
        <v>4</v>
      </c>
      <c r="J8" s="2">
        <f t="shared" si="1"/>
        <v>4</v>
      </c>
    </row>
    <row r="9" spans="1:11" ht="34" x14ac:dyDescent="0.2">
      <c r="A9" s="1" t="s">
        <v>9</v>
      </c>
      <c r="B9" s="1">
        <v>1</v>
      </c>
      <c r="D9" s="1" t="s">
        <v>12</v>
      </c>
      <c r="E9" s="1" t="s">
        <v>14</v>
      </c>
      <c r="F9" s="1">
        <v>2</v>
      </c>
      <c r="G9" s="1">
        <v>1</v>
      </c>
      <c r="H9" s="2">
        <f t="shared" si="0"/>
        <v>0.5</v>
      </c>
      <c r="J9" s="2">
        <f t="shared" si="1"/>
        <v>0.5</v>
      </c>
    </row>
    <row r="10" spans="1:11" ht="34" x14ac:dyDescent="0.2">
      <c r="A10" s="1" t="s">
        <v>10</v>
      </c>
      <c r="B10" s="1">
        <v>1</v>
      </c>
      <c r="D10" s="1" t="s">
        <v>12</v>
      </c>
      <c r="E10" s="1" t="s">
        <v>14</v>
      </c>
      <c r="F10" s="1">
        <v>2</v>
      </c>
      <c r="G10" s="1">
        <v>1</v>
      </c>
      <c r="H10" s="2">
        <f t="shared" si="0"/>
        <v>0.5</v>
      </c>
      <c r="J10" s="2">
        <f t="shared" si="1"/>
        <v>0.5</v>
      </c>
    </row>
    <row r="11" spans="1:11" x14ac:dyDescent="0.2">
      <c r="I11" s="1">
        <f>SUM(H4:H10)</f>
        <v>21</v>
      </c>
      <c r="K11" s="1">
        <f>SUM(J4:J10)</f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CFBD-7545-ED4F-82C9-116668D9388E}">
  <dimension ref="A2:M18"/>
  <sheetViews>
    <sheetView workbookViewId="0">
      <selection activeCell="I26" sqref="I26"/>
    </sheetView>
  </sheetViews>
  <sheetFormatPr baseColWidth="10" defaultRowHeight="16" x14ac:dyDescent="0.2"/>
  <sheetData>
    <row r="2" spans="1:13" x14ac:dyDescent="0.2">
      <c r="H2" t="s">
        <v>18</v>
      </c>
      <c r="J2" t="s">
        <v>19</v>
      </c>
    </row>
    <row r="3" spans="1:13" s="3" customFormat="1" x14ac:dyDescent="0.2">
      <c r="A3" s="3" t="s">
        <v>20</v>
      </c>
    </row>
    <row r="4" spans="1:13" s="1" customFormat="1" ht="34" x14ac:dyDescent="0.2">
      <c r="A4" s="1" t="s">
        <v>4</v>
      </c>
      <c r="B4" s="1">
        <v>18</v>
      </c>
      <c r="C4" s="1">
        <v>16</v>
      </c>
      <c r="D4" s="1" t="s">
        <v>12</v>
      </c>
      <c r="E4" s="1" t="s">
        <v>14</v>
      </c>
      <c r="F4" s="1">
        <v>2</v>
      </c>
      <c r="G4" s="1">
        <v>1</v>
      </c>
      <c r="H4" s="2">
        <f>B4/F4</f>
        <v>9</v>
      </c>
      <c r="J4" s="2">
        <f>B4/F4</f>
        <v>9</v>
      </c>
    </row>
    <row r="5" spans="1:13" s="1" customFormat="1" ht="51" x14ac:dyDescent="0.2">
      <c r="A5" s="1" t="s">
        <v>5</v>
      </c>
      <c r="B5" s="1">
        <v>5</v>
      </c>
      <c r="D5" s="1" t="s">
        <v>12</v>
      </c>
      <c r="E5" s="1" t="s">
        <v>14</v>
      </c>
      <c r="F5" s="1">
        <v>2</v>
      </c>
      <c r="G5" s="1">
        <v>1</v>
      </c>
      <c r="H5" s="2">
        <f t="shared" ref="H5" si="0">B5/F5</f>
        <v>2.5</v>
      </c>
      <c r="J5" s="2">
        <f t="shared" ref="J5" si="1">B5/F5</f>
        <v>2.5</v>
      </c>
    </row>
    <row r="6" spans="1:13" x14ac:dyDescent="0.2">
      <c r="I6">
        <v>11.5</v>
      </c>
      <c r="K6">
        <v>11.5</v>
      </c>
      <c r="M6">
        <v>23</v>
      </c>
    </row>
    <row r="8" spans="1:13" s="3" customFormat="1" x14ac:dyDescent="0.2">
      <c r="A8" s="3" t="s">
        <v>21</v>
      </c>
    </row>
    <row r="9" spans="1:13" s="1" customFormat="1" ht="34" x14ac:dyDescent="0.2">
      <c r="A9" s="1" t="s">
        <v>9</v>
      </c>
      <c r="B9" s="1">
        <v>1</v>
      </c>
      <c r="D9" s="1" t="s">
        <v>12</v>
      </c>
      <c r="E9" s="1" t="s">
        <v>14</v>
      </c>
      <c r="F9" s="1">
        <v>2</v>
      </c>
      <c r="G9" s="1">
        <v>1</v>
      </c>
      <c r="H9" s="2">
        <v>0.5</v>
      </c>
      <c r="J9" s="2">
        <v>0.5</v>
      </c>
    </row>
    <row r="10" spans="1:13" s="1" customFormat="1" ht="34" x14ac:dyDescent="0.2">
      <c r="A10" s="1" t="s">
        <v>10</v>
      </c>
      <c r="B10" s="1">
        <v>1</v>
      </c>
      <c r="D10" s="1" t="s">
        <v>12</v>
      </c>
      <c r="E10" s="1" t="s">
        <v>14</v>
      </c>
      <c r="F10" s="1">
        <v>2</v>
      </c>
      <c r="G10" s="1">
        <v>1</v>
      </c>
      <c r="H10" s="2">
        <v>0.5</v>
      </c>
      <c r="J10" s="2">
        <v>0.5</v>
      </c>
    </row>
    <row r="11" spans="1:13" x14ac:dyDescent="0.2">
      <c r="I11">
        <v>1</v>
      </c>
      <c r="K11">
        <v>1</v>
      </c>
      <c r="M11">
        <v>2</v>
      </c>
    </row>
    <row r="12" spans="1:13" s="3" customFormat="1" x14ac:dyDescent="0.2">
      <c r="A12" s="3" t="s">
        <v>22</v>
      </c>
    </row>
    <row r="13" spans="1:13" s="1" customFormat="1" ht="34" x14ac:dyDescent="0.2">
      <c r="A13" s="1" t="s">
        <v>7</v>
      </c>
      <c r="B13" s="1">
        <v>4</v>
      </c>
      <c r="C13" s="1" t="s">
        <v>15</v>
      </c>
      <c r="D13" s="1" t="s">
        <v>12</v>
      </c>
      <c r="E13" s="1" t="s">
        <v>14</v>
      </c>
      <c r="F13" s="1">
        <v>2</v>
      </c>
      <c r="G13" s="1">
        <v>1</v>
      </c>
      <c r="H13" s="2">
        <v>2</v>
      </c>
      <c r="J13" s="2">
        <v>2</v>
      </c>
    </row>
    <row r="14" spans="1:13" s="1" customFormat="1" ht="34" x14ac:dyDescent="0.2">
      <c r="A14" s="1" t="s">
        <v>8</v>
      </c>
      <c r="B14" s="1">
        <v>8</v>
      </c>
      <c r="C14" s="1">
        <v>7</v>
      </c>
      <c r="D14" s="1" t="s">
        <v>12</v>
      </c>
      <c r="E14" s="1" t="s">
        <v>14</v>
      </c>
      <c r="F14" s="1">
        <v>2</v>
      </c>
      <c r="G14" s="1">
        <v>1</v>
      </c>
      <c r="H14" s="2">
        <v>4</v>
      </c>
      <c r="J14" s="2">
        <v>4</v>
      </c>
    </row>
    <row r="15" spans="1:13" x14ac:dyDescent="0.2">
      <c r="I15">
        <v>6</v>
      </c>
      <c r="K15">
        <v>6</v>
      </c>
      <c r="M15">
        <v>12</v>
      </c>
    </row>
    <row r="16" spans="1:13" s="3" customFormat="1" x14ac:dyDescent="0.2">
      <c r="A16" s="3" t="s">
        <v>23</v>
      </c>
    </row>
    <row r="17" spans="1:13" s="1" customFormat="1" ht="34" x14ac:dyDescent="0.2">
      <c r="A17" s="1" t="s">
        <v>6</v>
      </c>
      <c r="B17" s="1">
        <v>5</v>
      </c>
      <c r="D17" s="1" t="s">
        <v>12</v>
      </c>
      <c r="E17" s="1" t="s">
        <v>14</v>
      </c>
      <c r="F17" s="1">
        <v>2</v>
      </c>
      <c r="G17" s="1">
        <v>1</v>
      </c>
      <c r="H17" s="2">
        <f t="shared" ref="H17" si="2">B17/F17</f>
        <v>2.5</v>
      </c>
      <c r="J17" s="2">
        <f t="shared" ref="J17" si="3">B17/F17</f>
        <v>2.5</v>
      </c>
    </row>
    <row r="18" spans="1:13" x14ac:dyDescent="0.2">
      <c r="I18">
        <v>2.5</v>
      </c>
      <c r="K18">
        <v>2.5</v>
      </c>
      <c r="M18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1063-BB53-0542-A3D3-26C1545847E5}">
  <dimension ref="A1:C5"/>
  <sheetViews>
    <sheetView workbookViewId="0">
      <selection sqref="A1:C5"/>
    </sheetView>
  </sheetViews>
  <sheetFormatPr baseColWidth="10" defaultRowHeight="16" x14ac:dyDescent="0.2"/>
  <cols>
    <col min="1" max="1" width="10.83203125" style="1"/>
  </cols>
  <sheetData>
    <row r="1" spans="1:3" x14ac:dyDescent="0.2">
      <c r="B1" t="s">
        <v>18</v>
      </c>
      <c r="C1" t="s">
        <v>19</v>
      </c>
    </row>
    <row r="2" spans="1:3" ht="17" x14ac:dyDescent="0.2">
      <c r="A2" s="1" t="s">
        <v>20</v>
      </c>
      <c r="B2">
        <v>11.5</v>
      </c>
      <c r="C2">
        <v>11.5</v>
      </c>
    </row>
    <row r="3" spans="1:3" ht="17" x14ac:dyDescent="0.2">
      <c r="A3" s="1" t="s">
        <v>21</v>
      </c>
      <c r="B3">
        <v>1</v>
      </c>
      <c r="C3">
        <v>1</v>
      </c>
    </row>
    <row r="4" spans="1:3" ht="51" x14ac:dyDescent="0.2">
      <c r="A4" s="1" t="s">
        <v>24</v>
      </c>
      <c r="B4">
        <v>6</v>
      </c>
      <c r="C4">
        <v>6</v>
      </c>
    </row>
    <row r="5" spans="1:3" ht="51" x14ac:dyDescent="0.2">
      <c r="A5" s="1" t="s">
        <v>25</v>
      </c>
      <c r="B5">
        <v>2.5</v>
      </c>
      <c r="C5">
        <v>2.5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45D9-27E1-6E48-84B1-A3D704211237}">
  <dimension ref="A1:I14"/>
  <sheetViews>
    <sheetView tabSelected="1" workbookViewId="0">
      <selection activeCell="O15" sqref="O15"/>
    </sheetView>
  </sheetViews>
  <sheetFormatPr baseColWidth="10" defaultRowHeight="16" x14ac:dyDescent="0.2"/>
  <sheetData>
    <row r="1" spans="1:9" x14ac:dyDescent="0.2">
      <c r="A1" s="1"/>
      <c r="B1" t="s">
        <v>18</v>
      </c>
      <c r="C1" t="s">
        <v>19</v>
      </c>
    </row>
    <row r="2" spans="1:9" ht="17" x14ac:dyDescent="0.2">
      <c r="A2" s="1" t="s">
        <v>20</v>
      </c>
      <c r="B2">
        <v>11.5</v>
      </c>
      <c r="C2">
        <v>11.5</v>
      </c>
      <c r="E2">
        <f>B2/(B7/100)</f>
        <v>54.761904761904766</v>
      </c>
      <c r="F2">
        <f>C2/(C7/100)</f>
        <v>54.761904761904766</v>
      </c>
      <c r="H2">
        <f>ROUND(E2,0)</f>
        <v>55</v>
      </c>
      <c r="I2">
        <f>ROUND(F2,0)</f>
        <v>55</v>
      </c>
    </row>
    <row r="3" spans="1:9" ht="17" x14ac:dyDescent="0.2">
      <c r="A3" s="1" t="s">
        <v>21</v>
      </c>
      <c r="B3">
        <v>1</v>
      </c>
      <c r="C3">
        <v>1</v>
      </c>
      <c r="E3">
        <f t="shared" ref="E3:F5" si="0">B3/(B8/100)</f>
        <v>4.7619047619047619</v>
      </c>
      <c r="F3">
        <f t="shared" si="0"/>
        <v>4.7619047619047619</v>
      </c>
      <c r="H3">
        <f t="shared" ref="H3:I5" si="1">ROUND(E3,0)</f>
        <v>5</v>
      </c>
      <c r="I3">
        <f t="shared" si="1"/>
        <v>5</v>
      </c>
    </row>
    <row r="4" spans="1:9" ht="51" x14ac:dyDescent="0.2">
      <c r="A4" s="1" t="s">
        <v>24</v>
      </c>
      <c r="B4">
        <v>6</v>
      </c>
      <c r="C4">
        <v>6</v>
      </c>
      <c r="E4">
        <f t="shared" si="0"/>
        <v>28.571428571428573</v>
      </c>
      <c r="F4">
        <f t="shared" si="0"/>
        <v>28.571428571428573</v>
      </c>
      <c r="H4">
        <f t="shared" si="1"/>
        <v>29</v>
      </c>
      <c r="I4">
        <f t="shared" si="1"/>
        <v>29</v>
      </c>
    </row>
    <row r="5" spans="1:9" ht="51" x14ac:dyDescent="0.2">
      <c r="A5" s="1" t="s">
        <v>25</v>
      </c>
      <c r="B5">
        <v>2.5</v>
      </c>
      <c r="C5">
        <v>2.5</v>
      </c>
      <c r="E5">
        <f t="shared" si="0"/>
        <v>11.904761904761905</v>
      </c>
      <c r="F5">
        <f t="shared" si="0"/>
        <v>11.904761904761905</v>
      </c>
      <c r="H5">
        <f t="shared" si="1"/>
        <v>12</v>
      </c>
      <c r="I5">
        <f t="shared" si="1"/>
        <v>12</v>
      </c>
    </row>
    <row r="7" spans="1:9" x14ac:dyDescent="0.2">
      <c r="B7">
        <f>SUM(B2:B5)</f>
        <v>21</v>
      </c>
      <c r="C7">
        <f>SUM(C2:C5)</f>
        <v>21</v>
      </c>
    </row>
    <row r="8" spans="1:9" x14ac:dyDescent="0.2">
      <c r="B8">
        <v>21</v>
      </c>
      <c r="C8">
        <v>21</v>
      </c>
    </row>
    <row r="9" spans="1:9" x14ac:dyDescent="0.2">
      <c r="B9">
        <v>21</v>
      </c>
      <c r="C9">
        <v>21</v>
      </c>
    </row>
    <row r="10" spans="1:9" x14ac:dyDescent="0.2">
      <c r="B10">
        <v>21</v>
      </c>
      <c r="C10">
        <v>21</v>
      </c>
    </row>
    <row r="11" spans="1:9" x14ac:dyDescent="0.2">
      <c r="B11">
        <v>21</v>
      </c>
      <c r="C11">
        <v>21</v>
      </c>
    </row>
    <row r="12" spans="1:9" x14ac:dyDescent="0.2">
      <c r="B12">
        <v>21</v>
      </c>
      <c r="C12">
        <v>21</v>
      </c>
    </row>
    <row r="13" spans="1:9" x14ac:dyDescent="0.2">
      <c r="B13">
        <v>21</v>
      </c>
      <c r="C13">
        <v>21</v>
      </c>
      <c r="H13" t="s">
        <v>18</v>
      </c>
      <c r="I13" t="s">
        <v>19</v>
      </c>
    </row>
    <row r="14" spans="1:9" x14ac:dyDescent="0.2">
      <c r="B14">
        <v>21</v>
      </c>
      <c r="C14">
        <v>21</v>
      </c>
      <c r="H14">
        <v>21</v>
      </c>
      <c r="I14">
        <v>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B4BFF-7BCF-C447-BB2C-DD73E8AC74E5}">
  <dimension ref="A1:C7"/>
  <sheetViews>
    <sheetView workbookViewId="0">
      <selection activeCell="O21" sqref="O21"/>
    </sheetView>
  </sheetViews>
  <sheetFormatPr baseColWidth="10" defaultRowHeight="16" x14ac:dyDescent="0.2"/>
  <sheetData>
    <row r="1" spans="1:3" x14ac:dyDescent="0.2">
      <c r="B1" t="s">
        <v>18</v>
      </c>
      <c r="C1" t="s">
        <v>19</v>
      </c>
    </row>
    <row r="2" spans="1:3" ht="17" x14ac:dyDescent="0.2">
      <c r="A2" s="1" t="s">
        <v>20</v>
      </c>
      <c r="B2" s="4">
        <v>55</v>
      </c>
      <c r="C2" s="4">
        <v>55</v>
      </c>
    </row>
    <row r="3" spans="1:3" ht="17" x14ac:dyDescent="0.2">
      <c r="A3" s="1" t="s">
        <v>26</v>
      </c>
      <c r="B3" s="4">
        <v>5</v>
      </c>
      <c r="C3" s="4">
        <v>5</v>
      </c>
    </row>
    <row r="4" spans="1:3" ht="51" x14ac:dyDescent="0.2">
      <c r="A4" s="1" t="s">
        <v>24</v>
      </c>
      <c r="B4" s="4">
        <v>29</v>
      </c>
      <c r="C4" s="4">
        <v>29</v>
      </c>
    </row>
    <row r="5" spans="1:3" ht="51" x14ac:dyDescent="0.2">
      <c r="A5" s="1" t="s">
        <v>25</v>
      </c>
      <c r="B5" s="4">
        <v>12</v>
      </c>
      <c r="C5" s="4">
        <v>12</v>
      </c>
    </row>
    <row r="7" spans="1:3" x14ac:dyDescent="0.2">
      <c r="B7" s="4">
        <v>21</v>
      </c>
      <c r="C7" s="4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dating</vt:lpstr>
      <vt:lpstr>origin</vt:lpstr>
      <vt:lpstr>charts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K. Zerzeropulos</cp:lastModifiedBy>
  <dcterms:created xsi:type="dcterms:W3CDTF">2022-01-28T11:01:20Z</dcterms:created>
  <dcterms:modified xsi:type="dcterms:W3CDTF">2022-04-19T08:27:13Z</dcterms:modified>
</cp:coreProperties>
</file>