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AbgabeKSMTeil2/Diss/RomanEconomy/Material/Fine Ware Pottery/"/>
    </mc:Choice>
  </mc:AlternateContent>
  <xr:revisionPtr revIDLastSave="0" documentId="13_ncr:1_{6385FA0A-092B-8F4F-8AE6-2C4741980095}" xr6:coauthVersionLast="47" xr6:coauthVersionMax="47" xr10:uidLastSave="{00000000-0000-0000-0000-000000000000}"/>
  <bookViews>
    <workbookView xWindow="34160" yWindow="2600" windowWidth="27120" windowHeight="16440" activeTab="3" xr2:uid="{BFADA388-4C89-164C-8021-457E426FE3CD}"/>
  </bookViews>
  <sheets>
    <sheet name="Sheet1" sheetId="1" r:id="rId1"/>
    <sheet name="by origin" sheetId="3" r:id="rId2"/>
    <sheet name="Sheet3" sheetId="4" r:id="rId3"/>
    <sheet name="char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4" l="1"/>
  <c r="L2" i="4"/>
  <c r="K3" i="4"/>
  <c r="L3" i="4"/>
  <c r="K4" i="4"/>
  <c r="L4" i="4"/>
  <c r="K5" i="4"/>
  <c r="L5" i="4"/>
  <c r="K6" i="4"/>
  <c r="L6" i="4"/>
  <c r="J3" i="4"/>
  <c r="J4" i="4"/>
  <c r="J5" i="4"/>
  <c r="J6" i="4"/>
  <c r="J2" i="4"/>
  <c r="H3" i="4"/>
  <c r="H4" i="4"/>
  <c r="H5" i="4"/>
  <c r="H6" i="4"/>
  <c r="G3" i="4"/>
  <c r="G4" i="4"/>
  <c r="G5" i="4"/>
  <c r="G6" i="4"/>
  <c r="G2" i="4"/>
  <c r="H2" i="4"/>
  <c r="F3" i="4"/>
  <c r="F4" i="4"/>
  <c r="F5" i="4"/>
  <c r="F6" i="4"/>
  <c r="F2" i="4"/>
  <c r="C8" i="4"/>
  <c r="D8" i="4"/>
  <c r="B8" i="4"/>
  <c r="Q95" i="1"/>
  <c r="O95" i="1"/>
  <c r="K95" i="1"/>
  <c r="O79" i="3"/>
  <c r="L79" i="3"/>
  <c r="O53" i="3"/>
  <c r="L53" i="3"/>
  <c r="O43" i="3"/>
  <c r="L43" i="3"/>
  <c r="O31" i="3"/>
  <c r="L31" i="3"/>
  <c r="P56" i="3"/>
  <c r="N56" i="3"/>
  <c r="M56" i="3"/>
  <c r="K56" i="3"/>
  <c r="J56" i="3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2" i="1"/>
  <c r="P23" i="1"/>
  <c r="P24" i="1"/>
  <c r="P25" i="1"/>
  <c r="P26" i="1"/>
  <c r="P27" i="1"/>
  <c r="P28" i="1"/>
  <c r="P31" i="1"/>
  <c r="P32" i="1"/>
  <c r="P33" i="1"/>
  <c r="P34" i="1"/>
  <c r="P37" i="1"/>
  <c r="P38" i="1"/>
  <c r="P39" i="1"/>
  <c r="P40" i="1"/>
  <c r="P43" i="1"/>
  <c r="P44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2" i="1"/>
  <c r="P63" i="1"/>
  <c r="P64" i="1"/>
  <c r="P67" i="1"/>
  <c r="P68" i="1"/>
  <c r="P69" i="1"/>
  <c r="P72" i="1"/>
  <c r="P73" i="1"/>
  <c r="P74" i="1"/>
  <c r="P75" i="1"/>
  <c r="P76" i="1"/>
  <c r="P79" i="1"/>
  <c r="P80" i="1"/>
  <c r="P81" i="1"/>
  <c r="P82" i="1"/>
  <c r="P83" i="1"/>
  <c r="P84" i="1"/>
  <c r="P85" i="1"/>
  <c r="P86" i="1"/>
  <c r="P88" i="1"/>
  <c r="P89" i="1"/>
  <c r="P90" i="1"/>
  <c r="P91" i="1"/>
  <c r="P92" i="1"/>
  <c r="P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2" i="1"/>
  <c r="N23" i="1"/>
  <c r="N24" i="1"/>
  <c r="N25" i="1"/>
  <c r="N26" i="1"/>
  <c r="N27" i="1"/>
  <c r="N28" i="1"/>
  <c r="N31" i="1"/>
  <c r="N32" i="1"/>
  <c r="N33" i="1"/>
  <c r="N34" i="1"/>
  <c r="N37" i="1"/>
  <c r="N38" i="1"/>
  <c r="N39" i="1"/>
  <c r="N40" i="1"/>
  <c r="N43" i="1"/>
  <c r="N44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2" i="1"/>
  <c r="N63" i="1"/>
  <c r="N64" i="1"/>
  <c r="N67" i="1"/>
  <c r="N68" i="1"/>
  <c r="N69" i="1"/>
  <c r="N72" i="1"/>
  <c r="N73" i="1"/>
  <c r="N74" i="1"/>
  <c r="N75" i="1"/>
  <c r="N76" i="1"/>
  <c r="N79" i="1"/>
  <c r="N80" i="1"/>
  <c r="N81" i="1"/>
  <c r="N82" i="1"/>
  <c r="N83" i="1"/>
  <c r="N84" i="1"/>
  <c r="N85" i="1"/>
  <c r="N86" i="1"/>
  <c r="N88" i="1"/>
  <c r="N89" i="1"/>
  <c r="N90" i="1"/>
  <c r="N91" i="1"/>
  <c r="N92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2" i="1"/>
  <c r="M23" i="1"/>
  <c r="M24" i="1"/>
  <c r="M25" i="1"/>
  <c r="M26" i="1"/>
  <c r="M27" i="1"/>
  <c r="M28" i="1"/>
  <c r="M31" i="1"/>
  <c r="M32" i="1"/>
  <c r="M33" i="1"/>
  <c r="M34" i="1"/>
  <c r="M37" i="1"/>
  <c r="M38" i="1"/>
  <c r="M39" i="1"/>
  <c r="M40" i="1"/>
  <c r="M43" i="1"/>
  <c r="M44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2" i="1"/>
  <c r="M63" i="1"/>
  <c r="M64" i="1"/>
  <c r="M67" i="1"/>
  <c r="M68" i="1"/>
  <c r="M69" i="1"/>
  <c r="M72" i="1"/>
  <c r="M73" i="1"/>
  <c r="M74" i="1"/>
  <c r="M75" i="1"/>
  <c r="M76" i="1"/>
  <c r="M79" i="1"/>
  <c r="M80" i="1"/>
  <c r="M81" i="1"/>
  <c r="M82" i="1"/>
  <c r="M83" i="1"/>
  <c r="M84" i="1"/>
  <c r="M85" i="1"/>
  <c r="M86" i="1"/>
  <c r="M88" i="1"/>
  <c r="M89" i="1"/>
  <c r="M90" i="1"/>
  <c r="M91" i="1"/>
  <c r="M92" i="1"/>
  <c r="M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31" i="1"/>
  <c r="K32" i="1"/>
  <c r="K33" i="1"/>
  <c r="K34" i="1"/>
  <c r="K37" i="1"/>
  <c r="K38" i="1"/>
  <c r="K39" i="1"/>
  <c r="K40" i="1"/>
  <c r="K43" i="1"/>
  <c r="K44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2" i="1"/>
  <c r="K63" i="1"/>
  <c r="K64" i="1"/>
  <c r="K67" i="1"/>
  <c r="K68" i="1"/>
  <c r="K69" i="1"/>
  <c r="K72" i="1"/>
  <c r="K73" i="1"/>
  <c r="K74" i="1"/>
  <c r="K75" i="1"/>
  <c r="K76" i="1"/>
  <c r="K79" i="1"/>
  <c r="K80" i="1"/>
  <c r="K81" i="1"/>
  <c r="K82" i="1"/>
  <c r="K83" i="1"/>
  <c r="K84" i="1"/>
  <c r="K85" i="1"/>
  <c r="K86" i="1"/>
  <c r="K88" i="1"/>
  <c r="K89" i="1"/>
  <c r="K90" i="1"/>
  <c r="K91" i="1"/>
  <c r="K92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31" i="1"/>
  <c r="J32" i="1"/>
  <c r="J33" i="1"/>
  <c r="J34" i="1"/>
  <c r="J37" i="1"/>
  <c r="J38" i="1"/>
  <c r="J39" i="1"/>
  <c r="J40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2" i="1"/>
  <c r="J63" i="1"/>
  <c r="J64" i="1"/>
  <c r="J67" i="1"/>
  <c r="J68" i="1"/>
  <c r="J69" i="1"/>
  <c r="J72" i="1"/>
  <c r="J73" i="1"/>
  <c r="J74" i="1"/>
  <c r="J75" i="1"/>
  <c r="J76" i="1"/>
  <c r="J79" i="1"/>
  <c r="J80" i="1"/>
  <c r="J81" i="1"/>
  <c r="J82" i="1"/>
  <c r="J83" i="1"/>
  <c r="J84" i="1"/>
  <c r="J85" i="1"/>
  <c r="J86" i="1"/>
  <c r="J88" i="1"/>
  <c r="J89" i="1"/>
  <c r="J90" i="1"/>
  <c r="J91" i="1"/>
  <c r="J92" i="1"/>
  <c r="J4" i="1"/>
</calcChain>
</file>

<file path=xl/sharedStrings.xml><?xml version="1.0" encoding="utf-8"?>
<sst xmlns="http://schemas.openxmlformats.org/spreadsheetml/2006/main" count="441" uniqueCount="80">
  <si>
    <t>Mediatheque</t>
  </si>
  <si>
    <t>type</t>
  </si>
  <si>
    <t>dating</t>
  </si>
  <si>
    <t>50/40 BCE</t>
  </si>
  <si>
    <t>Campana A</t>
  </si>
  <si>
    <t>NFR</t>
  </si>
  <si>
    <t>NMI</t>
  </si>
  <si>
    <t>NBD</t>
  </si>
  <si>
    <t>Der-A</t>
  </si>
  <si>
    <t>Campana B</t>
  </si>
  <si>
    <t>Celtique</t>
  </si>
  <si>
    <t>Pre Sigillata</t>
  </si>
  <si>
    <t>autres</t>
  </si>
  <si>
    <t>Narbonne Fine Wares</t>
  </si>
  <si>
    <t>Parois fines</t>
  </si>
  <si>
    <t>pre-Augusteen</t>
  </si>
  <si>
    <t>camp-A</t>
  </si>
  <si>
    <t>der-A</t>
  </si>
  <si>
    <t>camp-B</t>
  </si>
  <si>
    <t>camp-C</t>
  </si>
  <si>
    <t>celtique</t>
  </si>
  <si>
    <t>par-fin</t>
  </si>
  <si>
    <t>sig-it</t>
  </si>
  <si>
    <t>pre-sigga</t>
  </si>
  <si>
    <t>30 BCE - 5 CE</t>
  </si>
  <si>
    <t>camp-a</t>
  </si>
  <si>
    <t>camp-b</t>
  </si>
  <si>
    <t>31 BCE - 5 CE</t>
  </si>
  <si>
    <t>32 BCE - 5 CE</t>
  </si>
  <si>
    <t>33 BCE - 5 CE</t>
  </si>
  <si>
    <t>34 BCE - 5 CE</t>
  </si>
  <si>
    <t>35 BCE - 5 CE</t>
  </si>
  <si>
    <t>36 BCE - 5 CE</t>
  </si>
  <si>
    <t>Le Tassigny</t>
  </si>
  <si>
    <t>40-20 BCE</t>
  </si>
  <si>
    <t>pre-sig</t>
  </si>
  <si>
    <t>Le Tassigny puits</t>
  </si>
  <si>
    <t>80/70 BCE - second half 1st BCE</t>
  </si>
  <si>
    <t>engobe</t>
  </si>
  <si>
    <t>camp</t>
  </si>
  <si>
    <t>Rue Cuvier</t>
  </si>
  <si>
    <t>1st BCE</t>
  </si>
  <si>
    <t>Saint Eutrope</t>
  </si>
  <si>
    <t>Pomp-red</t>
  </si>
  <si>
    <t>75/50 BCE</t>
  </si>
  <si>
    <t>50 BCE - early 1st CE</t>
  </si>
  <si>
    <t>sig-gau</t>
  </si>
  <si>
    <t>pate-clair</t>
  </si>
  <si>
    <t>pomp-red</t>
  </si>
  <si>
    <t>1st c CE</t>
  </si>
  <si>
    <t>Saint-Felix</t>
  </si>
  <si>
    <t>50 BCE</t>
  </si>
  <si>
    <t>Maraussan</t>
  </si>
  <si>
    <t>augusteen</t>
  </si>
  <si>
    <t>Kursaal</t>
  </si>
  <si>
    <t>30 BCE - 25 CE</t>
  </si>
  <si>
    <t>sig-sg</t>
  </si>
  <si>
    <t>1-fin</t>
  </si>
  <si>
    <t>Le Clos de la Lombarde</t>
  </si>
  <si>
    <t>75/40 BCE</t>
  </si>
  <si>
    <t>ib-peinte</t>
  </si>
  <si>
    <t>cot-cat</t>
  </si>
  <si>
    <t>40 BCE</t>
  </si>
  <si>
    <t>autres BG</t>
  </si>
  <si>
    <t>time slice</t>
  </si>
  <si>
    <t>number of slices</t>
  </si>
  <si>
    <t>dating percentage</t>
  </si>
  <si>
    <t>A</t>
  </si>
  <si>
    <t>AB</t>
  </si>
  <si>
    <t>BC</t>
  </si>
  <si>
    <t>Italy</t>
  </si>
  <si>
    <t>Gallic</t>
  </si>
  <si>
    <t>Spain</t>
  </si>
  <si>
    <t>Western Mediterranean</t>
  </si>
  <si>
    <t>B</t>
  </si>
  <si>
    <t>C</t>
  </si>
  <si>
    <t>A frag</t>
  </si>
  <si>
    <t>B frag</t>
  </si>
  <si>
    <t>C frag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</si>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</sst>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General\%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2" borderId="0" xfId="0" applyFill="1"/>
    <xf numFmtId="0" fontId="0" fillId="0" borderId="0" xfId="0" applyFill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Narbonne Fine Ware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(Sheet1!$K$94,Sheet1!$O$94,Sheet1!$Q$94)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(Sheet1!$K$95,Sheet1!$O$95,Sheet1!$Q$95)</c:f>
              <c:numCache>
                <c:formatCode>General</c:formatCode>
                <c:ptCount val="3"/>
                <c:pt idx="0">
                  <c:v>655.69999999999993</c:v>
                </c:pt>
                <c:pt idx="1">
                  <c:v>152.5</c:v>
                </c:pt>
                <c:pt idx="2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Narbonne</a:t>
            </a:r>
            <a:r>
              <a:rPr lang="en-GB" baseline="0"/>
              <a:t> Fine Ware Percentages A - 50 BCE - 0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4763434016475432"/>
                  <c:y val="1.565559739815131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5.9857976759833426E-2"/>
                  <c:y val="-0.157807102175469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1.1098725245949338E-2"/>
                  <c:y val="-3.6894899007189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8.9444454547107713E-2"/>
                  <c:y val="0.1705527372319566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charts!$A$2:$A$6</c:f>
              <c:strCache>
                <c:ptCount val="5"/>
                <c:pt idx="0">
                  <c:v>Italy</c:v>
                </c:pt>
                <c:pt idx="1">
                  <c:v>Gallic</c:v>
                </c:pt>
                <c:pt idx="2">
                  <c:v>Western Mediterranean</c:v>
                </c:pt>
                <c:pt idx="3">
                  <c:v>Spain</c:v>
                </c:pt>
                <c:pt idx="4">
                  <c:v>Other</c:v>
                </c:pt>
              </c:strCache>
            </c:strRef>
          </c:cat>
          <c:val>
            <c:numRef>
              <c:f>charts!$B$2:$B$6</c:f>
              <c:numCache>
                <c:formatCode>General\%</c:formatCode>
                <c:ptCount val="5"/>
                <c:pt idx="0">
                  <c:v>48</c:v>
                </c:pt>
                <c:pt idx="1">
                  <c:v>14</c:v>
                </c:pt>
                <c:pt idx="2">
                  <c:v>17</c:v>
                </c:pt>
                <c:pt idx="3">
                  <c:v>0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Narbonne Fine Ware Percentages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8.2969261454851173E-2"/>
                  <c:y val="0.161900699912510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5.9567379592425092E-2"/>
                  <c:y val="-0.2250007780647972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4.2205264959729004E-2"/>
                  <c:y val="4.73072733497245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charts!$A$2:$A$6</c:f>
              <c:strCache>
                <c:ptCount val="5"/>
                <c:pt idx="0">
                  <c:v>Italy</c:v>
                </c:pt>
                <c:pt idx="1">
                  <c:v>Gallic</c:v>
                </c:pt>
                <c:pt idx="2">
                  <c:v>Western Mediterranean</c:v>
                </c:pt>
                <c:pt idx="3">
                  <c:v>Spain</c:v>
                </c:pt>
                <c:pt idx="4">
                  <c:v>Other</c:v>
                </c:pt>
              </c:strCache>
            </c:strRef>
          </c:cat>
          <c:val>
            <c:numRef>
              <c:f>charts!$C$2:$C$6</c:f>
              <c:numCache>
                <c:formatCode>General\%</c:formatCode>
                <c:ptCount val="5"/>
                <c:pt idx="0">
                  <c:v>21</c:v>
                </c:pt>
                <c:pt idx="1">
                  <c:v>65</c:v>
                </c:pt>
                <c:pt idx="2">
                  <c:v>2</c:v>
                </c:pt>
                <c:pt idx="3">
                  <c:v>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Narbonne Fine Ware Percentages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8.2969261454851173E-2"/>
                  <c:y val="0.161900699912510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1590641895569505"/>
                  <c:y val="-0.1492870492355770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14417268405965389"/>
                  <c:y val="6.349826894206317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charts!$A$2:$A$6</c:f>
              <c:strCache>
                <c:ptCount val="5"/>
                <c:pt idx="0">
                  <c:v>Italy</c:v>
                </c:pt>
                <c:pt idx="1">
                  <c:v>Gallic</c:v>
                </c:pt>
                <c:pt idx="2">
                  <c:v>Western Mediterranean</c:v>
                </c:pt>
                <c:pt idx="3">
                  <c:v>Spain</c:v>
                </c:pt>
                <c:pt idx="4">
                  <c:v>Other</c:v>
                </c:pt>
              </c:strCache>
            </c:strRef>
          </c:cat>
          <c:val>
            <c:numRef>
              <c:f>charts!$D$2:$D$6</c:f>
              <c:numCache>
                <c:formatCode>General\%</c:formatCode>
                <c:ptCount val="5"/>
                <c:pt idx="0">
                  <c:v>18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95</xdr:row>
      <xdr:rowOff>190500</xdr:rowOff>
    </xdr:from>
    <xdr:to>
      <xdr:col>7</xdr:col>
      <xdr:colOff>19050</xdr:colOff>
      <xdr:row>109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A4429-CF79-FC31-88EB-3A6351FF4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63500</xdr:rowOff>
    </xdr:from>
    <xdr:to>
      <xdr:col>6</xdr:col>
      <xdr:colOff>622300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0D153-DB2F-1841-46BF-46F5C3E5B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8</xdr:row>
      <xdr:rowOff>63500</xdr:rowOff>
    </xdr:from>
    <xdr:to>
      <xdr:col>13</xdr:col>
      <xdr:colOff>711200</xdr:colOff>
      <xdr:row>24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5A8E13-D037-40BE-FE6F-994C34114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</xdr:colOff>
      <xdr:row>25</xdr:row>
      <xdr:rowOff>38100</xdr:rowOff>
    </xdr:from>
    <xdr:to>
      <xdr:col>6</xdr:col>
      <xdr:colOff>609600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6AE620-D2C8-EF90-2E01-340DE4212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6</xdr:col>
      <xdr:colOff>609600</xdr:colOff>
      <xdr:row>7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52E32E1-5AA3-1B46-A749-7DB6B8719D7C}"/>
            </a:ext>
          </a:extLst>
        </xdr:cNvPr>
        <xdr:cNvSpPr txBox="1"/>
      </xdr:nvSpPr>
      <xdr:spPr>
        <a:xfrm>
          <a:off x="4127500" y="1219200"/>
          <a:ext cx="14351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baseline="0">
              <a:solidFill>
                <a:schemeClr val="dk1"/>
              </a:solidFill>
            </a:rPr>
            <a:t>Total: 576 fragments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0.6351</cdr:x>
      <cdr:y>0.81423</cdr:y>
    </cdr:from>
    <cdr:to>
      <cdr:x>0.89607</cdr:x>
      <cdr:y>0.9249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0EE03367-6D8F-1EB4-8AE2-F1B811DA3B53}"/>
            </a:ext>
          </a:extLst>
        </cdr:cNvPr>
        <cdr:cNvSpPr txBox="1"/>
      </cdr:nvSpPr>
      <cdr:spPr>
        <a:xfrm xmlns:a="http://schemas.openxmlformats.org/drawingml/2006/main">
          <a:off x="3492500" y="2616200"/>
          <a:ext cx="1435100" cy="355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solidFill>
                <a:schemeClr val="dk1"/>
              </a:solidFill>
            </a:rPr>
            <a:t>Total: 576 fragments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0.64531</cdr:x>
      <cdr:y>0.80632</cdr:y>
    </cdr:from>
    <cdr:to>
      <cdr:x>0.90389</cdr:x>
      <cdr:y>0.917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0EE03367-6D8F-1EB4-8AE2-F1B811DA3B53}"/>
            </a:ext>
          </a:extLst>
        </cdr:cNvPr>
        <cdr:cNvSpPr txBox="1"/>
      </cdr:nvSpPr>
      <cdr:spPr>
        <a:xfrm xmlns:a="http://schemas.openxmlformats.org/drawingml/2006/main">
          <a:off x="3581400" y="2590800"/>
          <a:ext cx="1435100" cy="355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solidFill>
                <a:schemeClr val="dk1"/>
              </a:solidFill>
            </a:rPr>
            <a:t>Total: 84,5 fragments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0.65207</cdr:x>
      <cdr:y>0.8249</cdr:y>
    </cdr:from>
    <cdr:to>
      <cdr:x>0.91244</cdr:x>
      <cdr:y>0.93385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0EE03367-6D8F-1EB4-8AE2-F1B811DA3B53}"/>
            </a:ext>
          </a:extLst>
        </cdr:cNvPr>
        <cdr:cNvSpPr txBox="1"/>
      </cdr:nvSpPr>
      <cdr:spPr>
        <a:xfrm xmlns:a="http://schemas.openxmlformats.org/drawingml/2006/main">
          <a:off x="3594100" y="2692400"/>
          <a:ext cx="1435100" cy="355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solidFill>
                <a:schemeClr val="dk1"/>
              </a:solidFill>
            </a:rPr>
            <a:t>Total: 5,5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B132-5DE6-964C-98AA-AE4F2F0EEF81}">
  <dimension ref="A1:V95"/>
  <sheetViews>
    <sheetView topLeftCell="A78" workbookViewId="0">
      <selection activeCell="Q94" activeCellId="2" sqref="K94:K95 O94:O95 Q94:Q95"/>
    </sheetView>
  </sheetViews>
  <sheetFormatPr baseColWidth="10" defaultRowHeight="16" x14ac:dyDescent="0.2"/>
  <cols>
    <col min="1" max="9" width="10.83203125" style="1"/>
    <col min="10" max="10" width="10.83203125" style="3"/>
    <col min="11" max="12" width="10.83203125" style="1"/>
    <col min="13" max="13" width="10.83203125" style="3"/>
    <col min="14" max="15" width="10.83203125" style="1"/>
    <col min="16" max="16" width="10.83203125" style="3"/>
    <col min="17" max="16384" width="10.83203125" style="1"/>
  </cols>
  <sheetData>
    <row r="1" spans="1:22" ht="34" x14ac:dyDescent="0.2">
      <c r="A1" s="1" t="s">
        <v>13</v>
      </c>
      <c r="J1" s="3" t="s">
        <v>76</v>
      </c>
      <c r="M1" s="3" t="s">
        <v>77</v>
      </c>
      <c r="P1" s="3" t="s">
        <v>78</v>
      </c>
      <c r="V1" s="1" t="s">
        <v>74</v>
      </c>
    </row>
    <row r="2" spans="1:22" ht="34" x14ac:dyDescent="0.2">
      <c r="B2" s="1" t="s">
        <v>1</v>
      </c>
      <c r="C2" s="1" t="s">
        <v>5</v>
      </c>
      <c r="D2" s="1" t="s">
        <v>6</v>
      </c>
      <c r="E2" s="1" t="s">
        <v>7</v>
      </c>
      <c r="F2" s="1" t="s">
        <v>2</v>
      </c>
      <c r="G2" s="1" t="s">
        <v>64</v>
      </c>
      <c r="H2" s="1" t="s">
        <v>65</v>
      </c>
      <c r="I2" s="1" t="s">
        <v>66</v>
      </c>
      <c r="J2" s="3" t="s">
        <v>67</v>
      </c>
      <c r="K2" s="1" t="s">
        <v>68</v>
      </c>
      <c r="M2" s="3" t="s">
        <v>68</v>
      </c>
      <c r="N2" s="1" t="s">
        <v>69</v>
      </c>
      <c r="P2" s="3" t="s">
        <v>69</v>
      </c>
    </row>
    <row r="3" spans="1:22" s="2" customFormat="1" ht="34" x14ac:dyDescent="0.2">
      <c r="A3" s="2" t="s">
        <v>0</v>
      </c>
      <c r="J3" s="4"/>
      <c r="M3" s="4"/>
      <c r="P3" s="4"/>
    </row>
    <row r="4" spans="1:22" ht="17" x14ac:dyDescent="0.2">
      <c r="B4" s="1" t="s">
        <v>4</v>
      </c>
      <c r="C4" s="1">
        <v>10</v>
      </c>
      <c r="D4" s="1">
        <v>6</v>
      </c>
      <c r="E4" s="1">
        <v>4</v>
      </c>
      <c r="F4" s="1" t="s">
        <v>3</v>
      </c>
      <c r="G4" s="1" t="s">
        <v>67</v>
      </c>
      <c r="H4" s="1">
        <v>1</v>
      </c>
      <c r="I4" s="1">
        <v>1</v>
      </c>
      <c r="J4" s="3">
        <f>IF(G4="A",(C4*I4)/H4,0)</f>
        <v>10</v>
      </c>
      <c r="K4" s="1">
        <f>IF(G4="AB",(C4*I4)/H4,0)</f>
        <v>0</v>
      </c>
      <c r="M4" s="3">
        <f>IF(G4="AB",(C4*I4)/H4,0)</f>
        <v>0</v>
      </c>
      <c r="N4" s="1">
        <f>IF(G4="BC",(C4*I4)/H4,0)</f>
        <v>0</v>
      </c>
      <c r="P4" s="3">
        <f>IF(G4="BC",(C4*I4)/H4,0)</f>
        <v>0</v>
      </c>
    </row>
    <row r="5" spans="1:22" ht="17" x14ac:dyDescent="0.2">
      <c r="B5" s="1" t="s">
        <v>8</v>
      </c>
      <c r="C5" s="1">
        <v>4</v>
      </c>
      <c r="D5" s="1">
        <v>2</v>
      </c>
      <c r="E5" s="1">
        <v>2</v>
      </c>
      <c r="F5" s="1" t="s">
        <v>3</v>
      </c>
      <c r="G5" s="1" t="s">
        <v>67</v>
      </c>
      <c r="H5" s="1">
        <v>1</v>
      </c>
      <c r="I5" s="1">
        <v>1</v>
      </c>
      <c r="J5" s="3">
        <f t="shared" ref="J5:J68" si="0">IF(G5="A",(C5*I5)/H5,0)</f>
        <v>4</v>
      </c>
      <c r="K5" s="1">
        <f t="shared" ref="K5:K68" si="1">IF(G5="AB",(C5*I5)/H5,0)</f>
        <v>0</v>
      </c>
      <c r="M5" s="3">
        <f t="shared" ref="M5:M68" si="2">IF(G5="AB",(C5*I5)/H5,0)</f>
        <v>0</v>
      </c>
      <c r="N5" s="1">
        <f t="shared" ref="N5:N68" si="3">IF(G5="BC",(C5*I5)/H5,0)</f>
        <v>0</v>
      </c>
      <c r="P5" s="3">
        <f t="shared" ref="P5:P68" si="4">IF(G5="BC",(C5*I5)/H5,0)</f>
        <v>0</v>
      </c>
    </row>
    <row r="6" spans="1:22" ht="17" x14ac:dyDescent="0.2">
      <c r="B6" s="1" t="s">
        <v>9</v>
      </c>
      <c r="C6" s="1">
        <v>5</v>
      </c>
      <c r="D6" s="1">
        <v>3</v>
      </c>
      <c r="E6" s="1">
        <v>2</v>
      </c>
      <c r="F6" s="1" t="s">
        <v>3</v>
      </c>
      <c r="G6" s="1" t="s">
        <v>67</v>
      </c>
      <c r="H6" s="1">
        <v>1</v>
      </c>
      <c r="I6" s="1">
        <v>1</v>
      </c>
      <c r="J6" s="3">
        <f t="shared" si="0"/>
        <v>5</v>
      </c>
      <c r="K6" s="1">
        <f t="shared" si="1"/>
        <v>0</v>
      </c>
      <c r="M6" s="3">
        <f t="shared" si="2"/>
        <v>0</v>
      </c>
      <c r="N6" s="1">
        <f t="shared" si="3"/>
        <v>0</v>
      </c>
      <c r="P6" s="3">
        <f t="shared" si="4"/>
        <v>0</v>
      </c>
    </row>
    <row r="7" spans="1:22" ht="17" x14ac:dyDescent="0.2">
      <c r="B7" s="1" t="s">
        <v>10</v>
      </c>
      <c r="C7" s="1">
        <v>1</v>
      </c>
      <c r="D7" s="1">
        <v>1</v>
      </c>
      <c r="E7" s="1">
        <v>0</v>
      </c>
      <c r="F7" s="1" t="s">
        <v>3</v>
      </c>
      <c r="G7" s="1" t="s">
        <v>67</v>
      </c>
      <c r="H7" s="1">
        <v>1</v>
      </c>
      <c r="I7" s="1">
        <v>1</v>
      </c>
      <c r="J7" s="3">
        <f t="shared" si="0"/>
        <v>1</v>
      </c>
      <c r="K7" s="1">
        <f t="shared" si="1"/>
        <v>0</v>
      </c>
      <c r="M7" s="3">
        <f t="shared" si="2"/>
        <v>0</v>
      </c>
      <c r="N7" s="1">
        <f t="shared" si="3"/>
        <v>0</v>
      </c>
      <c r="P7" s="3">
        <f t="shared" si="4"/>
        <v>0</v>
      </c>
    </row>
    <row r="8" spans="1:22" ht="17" x14ac:dyDescent="0.2">
      <c r="B8" s="1" t="s">
        <v>14</v>
      </c>
      <c r="C8" s="1">
        <v>9</v>
      </c>
      <c r="D8" s="1">
        <v>5</v>
      </c>
      <c r="E8" s="1">
        <v>2</v>
      </c>
      <c r="F8" s="1" t="s">
        <v>3</v>
      </c>
      <c r="G8" s="1" t="s">
        <v>67</v>
      </c>
      <c r="H8" s="1">
        <v>1</v>
      </c>
      <c r="I8" s="1">
        <v>1</v>
      </c>
      <c r="J8" s="3">
        <f t="shared" si="0"/>
        <v>9</v>
      </c>
      <c r="K8" s="1">
        <f t="shared" si="1"/>
        <v>0</v>
      </c>
      <c r="M8" s="3">
        <f t="shared" si="2"/>
        <v>0</v>
      </c>
      <c r="N8" s="1">
        <f t="shared" si="3"/>
        <v>0</v>
      </c>
      <c r="P8" s="3">
        <f t="shared" si="4"/>
        <v>0</v>
      </c>
    </row>
    <row r="9" spans="1:22" ht="34" x14ac:dyDescent="0.2">
      <c r="B9" s="1" t="s">
        <v>11</v>
      </c>
      <c r="C9" s="1">
        <v>5</v>
      </c>
      <c r="D9" s="1">
        <v>4</v>
      </c>
      <c r="F9" s="1" t="s">
        <v>3</v>
      </c>
      <c r="G9" s="1" t="s">
        <v>67</v>
      </c>
      <c r="H9" s="1">
        <v>1</v>
      </c>
      <c r="I9" s="1">
        <v>1</v>
      </c>
      <c r="J9" s="3">
        <f t="shared" si="0"/>
        <v>5</v>
      </c>
      <c r="K9" s="1">
        <f t="shared" si="1"/>
        <v>0</v>
      </c>
      <c r="M9" s="3">
        <f t="shared" si="2"/>
        <v>0</v>
      </c>
      <c r="N9" s="1">
        <f t="shared" si="3"/>
        <v>0</v>
      </c>
      <c r="P9" s="3">
        <f t="shared" si="4"/>
        <v>0</v>
      </c>
    </row>
    <row r="10" spans="1:22" ht="17" x14ac:dyDescent="0.2">
      <c r="B10" s="1" t="s">
        <v>12</v>
      </c>
      <c r="C10" s="1">
        <v>1</v>
      </c>
      <c r="D10" s="1">
        <v>1</v>
      </c>
      <c r="E10" s="1">
        <v>1</v>
      </c>
      <c r="F10" s="1" t="s">
        <v>3</v>
      </c>
      <c r="G10" s="1" t="s">
        <v>67</v>
      </c>
      <c r="H10" s="1">
        <v>1</v>
      </c>
      <c r="I10" s="1">
        <v>1</v>
      </c>
      <c r="J10" s="3">
        <f t="shared" si="0"/>
        <v>1</v>
      </c>
      <c r="K10" s="1">
        <f t="shared" si="1"/>
        <v>0</v>
      </c>
      <c r="M10" s="3">
        <f t="shared" si="2"/>
        <v>0</v>
      </c>
      <c r="N10" s="1">
        <f t="shared" si="3"/>
        <v>0</v>
      </c>
      <c r="P10" s="3">
        <f t="shared" si="4"/>
        <v>0</v>
      </c>
    </row>
    <row r="11" spans="1:22" x14ac:dyDescent="0.2">
      <c r="J11" s="3">
        <f t="shared" si="0"/>
        <v>0</v>
      </c>
      <c r="K11" s="1">
        <f t="shared" si="1"/>
        <v>0</v>
      </c>
      <c r="M11" s="3">
        <f t="shared" si="2"/>
        <v>0</v>
      </c>
      <c r="N11" s="1">
        <f t="shared" si="3"/>
        <v>0</v>
      </c>
      <c r="P11" s="3">
        <f t="shared" si="4"/>
        <v>0</v>
      </c>
    </row>
    <row r="12" spans="1:22" ht="34" x14ac:dyDescent="0.2">
      <c r="B12" s="1" t="s">
        <v>16</v>
      </c>
      <c r="C12" s="1">
        <v>5</v>
      </c>
      <c r="D12" s="1">
        <v>2</v>
      </c>
      <c r="E12" s="1">
        <v>2</v>
      </c>
      <c r="F12" s="1" t="s">
        <v>15</v>
      </c>
      <c r="G12" s="1" t="s">
        <v>67</v>
      </c>
      <c r="H12" s="1">
        <v>1</v>
      </c>
      <c r="I12" s="1">
        <v>1</v>
      </c>
      <c r="J12" s="3">
        <f t="shared" si="0"/>
        <v>5</v>
      </c>
      <c r="K12" s="1">
        <f t="shared" si="1"/>
        <v>0</v>
      </c>
      <c r="M12" s="3">
        <f t="shared" si="2"/>
        <v>0</v>
      </c>
      <c r="N12" s="1">
        <f t="shared" si="3"/>
        <v>0</v>
      </c>
      <c r="P12" s="3">
        <f t="shared" si="4"/>
        <v>0</v>
      </c>
    </row>
    <row r="13" spans="1:22" ht="34" x14ac:dyDescent="0.2">
      <c r="B13" s="1" t="s">
        <v>17</v>
      </c>
      <c r="C13" s="1">
        <v>1</v>
      </c>
      <c r="D13" s="1">
        <v>1</v>
      </c>
      <c r="F13" s="1" t="s">
        <v>15</v>
      </c>
      <c r="G13" s="1" t="s">
        <v>67</v>
      </c>
      <c r="H13" s="1">
        <v>1</v>
      </c>
      <c r="I13" s="1">
        <v>1</v>
      </c>
      <c r="J13" s="3">
        <f t="shared" si="0"/>
        <v>1</v>
      </c>
      <c r="K13" s="1">
        <f t="shared" si="1"/>
        <v>0</v>
      </c>
      <c r="M13" s="3">
        <f t="shared" si="2"/>
        <v>0</v>
      </c>
      <c r="N13" s="1">
        <f t="shared" si="3"/>
        <v>0</v>
      </c>
      <c r="P13" s="3">
        <f t="shared" si="4"/>
        <v>0</v>
      </c>
    </row>
    <row r="14" spans="1:22" ht="34" x14ac:dyDescent="0.2">
      <c r="B14" s="1" t="s">
        <v>18</v>
      </c>
      <c r="C14" s="1">
        <v>27</v>
      </c>
      <c r="D14" s="1">
        <v>14</v>
      </c>
      <c r="E14" s="1">
        <v>9</v>
      </c>
      <c r="F14" s="1" t="s">
        <v>15</v>
      </c>
      <c r="G14" s="1" t="s">
        <v>67</v>
      </c>
      <c r="H14" s="1">
        <v>1</v>
      </c>
      <c r="I14" s="1">
        <v>1</v>
      </c>
      <c r="J14" s="3">
        <f t="shared" si="0"/>
        <v>27</v>
      </c>
      <c r="K14" s="1">
        <f t="shared" si="1"/>
        <v>0</v>
      </c>
      <c r="M14" s="3">
        <f t="shared" si="2"/>
        <v>0</v>
      </c>
      <c r="N14" s="1">
        <f t="shared" si="3"/>
        <v>0</v>
      </c>
      <c r="P14" s="3">
        <f t="shared" si="4"/>
        <v>0</v>
      </c>
    </row>
    <row r="15" spans="1:22" ht="34" x14ac:dyDescent="0.2">
      <c r="B15" s="1" t="s">
        <v>19</v>
      </c>
      <c r="C15" s="1">
        <v>2</v>
      </c>
      <c r="D15" s="1">
        <v>2</v>
      </c>
      <c r="E15" s="1">
        <v>2</v>
      </c>
      <c r="F15" s="1" t="s">
        <v>15</v>
      </c>
      <c r="G15" s="1" t="s">
        <v>67</v>
      </c>
      <c r="H15" s="1">
        <v>1</v>
      </c>
      <c r="I15" s="1">
        <v>1</v>
      </c>
      <c r="J15" s="3">
        <f t="shared" si="0"/>
        <v>2</v>
      </c>
      <c r="K15" s="1">
        <f t="shared" si="1"/>
        <v>0</v>
      </c>
      <c r="M15" s="3">
        <f t="shared" si="2"/>
        <v>0</v>
      </c>
      <c r="N15" s="1">
        <f t="shared" si="3"/>
        <v>0</v>
      </c>
      <c r="P15" s="3">
        <f t="shared" si="4"/>
        <v>0</v>
      </c>
    </row>
    <row r="16" spans="1:22" ht="34" x14ac:dyDescent="0.2">
      <c r="B16" s="1" t="s">
        <v>20</v>
      </c>
      <c r="C16" s="1">
        <v>27</v>
      </c>
      <c r="D16" s="1">
        <v>9</v>
      </c>
      <c r="E16" s="1">
        <v>12</v>
      </c>
      <c r="F16" s="1" t="s">
        <v>15</v>
      </c>
      <c r="G16" s="1" t="s">
        <v>67</v>
      </c>
      <c r="H16" s="1">
        <v>1</v>
      </c>
      <c r="I16" s="1">
        <v>1</v>
      </c>
      <c r="J16" s="3">
        <f t="shared" si="0"/>
        <v>27</v>
      </c>
      <c r="K16" s="1">
        <f t="shared" si="1"/>
        <v>0</v>
      </c>
      <c r="M16" s="3">
        <f t="shared" si="2"/>
        <v>0</v>
      </c>
      <c r="N16" s="1">
        <f t="shared" si="3"/>
        <v>0</v>
      </c>
      <c r="P16" s="3">
        <f t="shared" si="4"/>
        <v>0</v>
      </c>
    </row>
    <row r="17" spans="1:16" ht="34" x14ac:dyDescent="0.2">
      <c r="B17" s="1" t="s">
        <v>21</v>
      </c>
      <c r="C17" s="1">
        <v>27</v>
      </c>
      <c r="D17" s="1">
        <v>7</v>
      </c>
      <c r="E17" s="1">
        <v>7</v>
      </c>
      <c r="F17" s="1" t="s">
        <v>15</v>
      </c>
      <c r="G17" s="1" t="s">
        <v>67</v>
      </c>
      <c r="H17" s="1">
        <v>1</v>
      </c>
      <c r="I17" s="1">
        <v>1</v>
      </c>
      <c r="J17" s="3">
        <f t="shared" si="0"/>
        <v>27</v>
      </c>
      <c r="K17" s="1">
        <f t="shared" si="1"/>
        <v>0</v>
      </c>
      <c r="M17" s="3">
        <f t="shared" si="2"/>
        <v>0</v>
      </c>
      <c r="N17" s="1">
        <f t="shared" si="3"/>
        <v>0</v>
      </c>
      <c r="P17" s="3">
        <f t="shared" si="4"/>
        <v>0</v>
      </c>
    </row>
    <row r="18" spans="1:16" ht="34" x14ac:dyDescent="0.2">
      <c r="B18" s="1" t="s">
        <v>22</v>
      </c>
      <c r="C18" s="1">
        <v>2</v>
      </c>
      <c r="D18" s="1">
        <v>2</v>
      </c>
      <c r="E18" s="1">
        <v>2</v>
      </c>
      <c r="F18" s="1" t="s">
        <v>15</v>
      </c>
      <c r="G18" s="1" t="s">
        <v>67</v>
      </c>
      <c r="H18" s="1">
        <v>1</v>
      </c>
      <c r="I18" s="1">
        <v>1</v>
      </c>
      <c r="J18" s="3">
        <f t="shared" si="0"/>
        <v>2</v>
      </c>
      <c r="K18" s="1">
        <f t="shared" si="1"/>
        <v>0</v>
      </c>
      <c r="M18" s="3">
        <f t="shared" si="2"/>
        <v>0</v>
      </c>
      <c r="N18" s="1">
        <f t="shared" si="3"/>
        <v>0</v>
      </c>
      <c r="P18" s="3">
        <f t="shared" si="4"/>
        <v>0</v>
      </c>
    </row>
    <row r="19" spans="1:16" ht="34" x14ac:dyDescent="0.2">
      <c r="B19" s="1" t="s">
        <v>23</v>
      </c>
      <c r="C19" s="1">
        <v>43</v>
      </c>
      <c r="D19" s="1">
        <v>15</v>
      </c>
      <c r="E19" s="1">
        <v>15</v>
      </c>
      <c r="F19" s="1" t="s">
        <v>15</v>
      </c>
      <c r="G19" s="1" t="s">
        <v>67</v>
      </c>
      <c r="H19" s="1">
        <v>1</v>
      </c>
      <c r="I19" s="1">
        <v>1</v>
      </c>
      <c r="J19" s="3">
        <f t="shared" si="0"/>
        <v>43</v>
      </c>
      <c r="K19" s="1">
        <f t="shared" si="1"/>
        <v>0</v>
      </c>
      <c r="M19" s="3">
        <f t="shared" si="2"/>
        <v>0</v>
      </c>
      <c r="N19" s="1">
        <f t="shared" si="3"/>
        <v>0</v>
      </c>
      <c r="P19" s="3">
        <f t="shared" si="4"/>
        <v>0</v>
      </c>
    </row>
    <row r="20" spans="1:16" ht="34" x14ac:dyDescent="0.2">
      <c r="B20" s="1" t="s">
        <v>12</v>
      </c>
      <c r="C20" s="1">
        <v>4</v>
      </c>
      <c r="D20" s="1">
        <v>1</v>
      </c>
      <c r="F20" s="1" t="s">
        <v>15</v>
      </c>
      <c r="G20" s="1" t="s">
        <v>67</v>
      </c>
      <c r="H20" s="1">
        <v>1</v>
      </c>
      <c r="I20" s="1">
        <v>1</v>
      </c>
      <c r="J20" s="3">
        <f t="shared" si="0"/>
        <v>4</v>
      </c>
      <c r="K20" s="1">
        <f t="shared" si="1"/>
        <v>0</v>
      </c>
      <c r="M20" s="3">
        <f t="shared" si="2"/>
        <v>0</v>
      </c>
      <c r="N20" s="1">
        <f t="shared" si="3"/>
        <v>0</v>
      </c>
      <c r="P20" s="3">
        <f t="shared" si="4"/>
        <v>0</v>
      </c>
    </row>
    <row r="22" spans="1:16" ht="34" x14ac:dyDescent="0.2">
      <c r="B22" s="1" t="s">
        <v>25</v>
      </c>
      <c r="C22" s="1">
        <v>4</v>
      </c>
      <c r="D22" s="1">
        <v>3</v>
      </c>
      <c r="E22" s="1">
        <v>1</v>
      </c>
      <c r="F22" s="1" t="s">
        <v>24</v>
      </c>
      <c r="G22" s="1" t="s">
        <v>68</v>
      </c>
      <c r="H22" s="1">
        <v>2</v>
      </c>
      <c r="I22" s="1">
        <v>1</v>
      </c>
      <c r="J22" s="3">
        <f t="shared" si="0"/>
        <v>0</v>
      </c>
      <c r="K22" s="1">
        <f t="shared" si="1"/>
        <v>2</v>
      </c>
      <c r="M22" s="3">
        <f t="shared" si="2"/>
        <v>2</v>
      </c>
      <c r="N22" s="1">
        <f t="shared" si="3"/>
        <v>0</v>
      </c>
      <c r="P22" s="3">
        <f t="shared" si="4"/>
        <v>0</v>
      </c>
    </row>
    <row r="23" spans="1:16" ht="34" x14ac:dyDescent="0.2">
      <c r="B23" s="1" t="s">
        <v>26</v>
      </c>
      <c r="C23" s="1">
        <v>3</v>
      </c>
      <c r="D23" s="1">
        <v>3</v>
      </c>
      <c r="E23" s="1">
        <v>1</v>
      </c>
      <c r="F23" s="1" t="s">
        <v>27</v>
      </c>
      <c r="G23" s="1" t="s">
        <v>68</v>
      </c>
      <c r="H23" s="1">
        <v>2</v>
      </c>
      <c r="I23" s="1">
        <v>1</v>
      </c>
      <c r="J23" s="3">
        <f t="shared" si="0"/>
        <v>0</v>
      </c>
      <c r="K23" s="1">
        <f t="shared" si="1"/>
        <v>1.5</v>
      </c>
      <c r="M23" s="3">
        <f t="shared" si="2"/>
        <v>1.5</v>
      </c>
      <c r="N23" s="1">
        <f t="shared" si="3"/>
        <v>0</v>
      </c>
      <c r="P23" s="3">
        <f t="shared" si="4"/>
        <v>0</v>
      </c>
    </row>
    <row r="24" spans="1:16" ht="34" x14ac:dyDescent="0.2">
      <c r="B24" s="1" t="s">
        <v>20</v>
      </c>
      <c r="C24" s="1">
        <v>92</v>
      </c>
      <c r="D24" s="1">
        <v>12</v>
      </c>
      <c r="E24" s="1">
        <v>9</v>
      </c>
      <c r="F24" s="1" t="s">
        <v>28</v>
      </c>
      <c r="G24" s="1" t="s">
        <v>68</v>
      </c>
      <c r="H24" s="1">
        <v>2</v>
      </c>
      <c r="I24" s="1">
        <v>1</v>
      </c>
      <c r="J24" s="3">
        <f t="shared" si="0"/>
        <v>0</v>
      </c>
      <c r="K24" s="1">
        <f t="shared" si="1"/>
        <v>46</v>
      </c>
      <c r="M24" s="3">
        <f t="shared" si="2"/>
        <v>46</v>
      </c>
      <c r="N24" s="1">
        <f t="shared" si="3"/>
        <v>0</v>
      </c>
      <c r="P24" s="3">
        <f t="shared" si="4"/>
        <v>0</v>
      </c>
    </row>
    <row r="25" spans="1:16" ht="34" x14ac:dyDescent="0.2">
      <c r="B25" s="1" t="s">
        <v>21</v>
      </c>
      <c r="C25" s="1">
        <v>136</v>
      </c>
      <c r="D25" s="1">
        <v>14</v>
      </c>
      <c r="E25" s="1">
        <v>10</v>
      </c>
      <c r="F25" s="1" t="s">
        <v>29</v>
      </c>
      <c r="G25" s="1" t="s">
        <v>68</v>
      </c>
      <c r="H25" s="1">
        <v>2</v>
      </c>
      <c r="I25" s="1">
        <v>1</v>
      </c>
      <c r="J25" s="3">
        <f t="shared" si="0"/>
        <v>0</v>
      </c>
      <c r="K25" s="1">
        <f t="shared" si="1"/>
        <v>68</v>
      </c>
      <c r="M25" s="3">
        <f t="shared" si="2"/>
        <v>68</v>
      </c>
      <c r="N25" s="1">
        <f t="shared" si="3"/>
        <v>0</v>
      </c>
      <c r="P25" s="3">
        <f t="shared" si="4"/>
        <v>0</v>
      </c>
    </row>
    <row r="26" spans="1:16" ht="34" x14ac:dyDescent="0.2">
      <c r="B26" s="1" t="s">
        <v>22</v>
      </c>
      <c r="C26" s="1">
        <v>10</v>
      </c>
      <c r="D26" s="1">
        <v>6</v>
      </c>
      <c r="E26" s="1">
        <v>2</v>
      </c>
      <c r="F26" s="1" t="s">
        <v>30</v>
      </c>
      <c r="G26" s="1" t="s">
        <v>68</v>
      </c>
      <c r="H26" s="1">
        <v>2</v>
      </c>
      <c r="I26" s="1">
        <v>1</v>
      </c>
      <c r="J26" s="3">
        <f t="shared" si="0"/>
        <v>0</v>
      </c>
      <c r="K26" s="1">
        <f t="shared" si="1"/>
        <v>5</v>
      </c>
      <c r="M26" s="3">
        <f t="shared" si="2"/>
        <v>5</v>
      </c>
      <c r="N26" s="1">
        <f t="shared" si="3"/>
        <v>0</v>
      </c>
      <c r="P26" s="3">
        <f t="shared" si="4"/>
        <v>0</v>
      </c>
    </row>
    <row r="27" spans="1:16" ht="34" x14ac:dyDescent="0.2">
      <c r="B27" s="1" t="s">
        <v>23</v>
      </c>
      <c r="C27" s="1">
        <v>12</v>
      </c>
      <c r="D27" s="1">
        <v>6</v>
      </c>
      <c r="E27" s="1">
        <v>4</v>
      </c>
      <c r="F27" s="1" t="s">
        <v>31</v>
      </c>
      <c r="G27" s="1" t="s">
        <v>68</v>
      </c>
      <c r="H27" s="1">
        <v>2</v>
      </c>
      <c r="I27" s="1">
        <v>1</v>
      </c>
      <c r="J27" s="3">
        <f t="shared" si="0"/>
        <v>0</v>
      </c>
      <c r="K27" s="1">
        <f t="shared" si="1"/>
        <v>6</v>
      </c>
      <c r="M27" s="3">
        <f t="shared" si="2"/>
        <v>6</v>
      </c>
      <c r="N27" s="1">
        <f t="shared" si="3"/>
        <v>0</v>
      </c>
      <c r="P27" s="3">
        <f t="shared" si="4"/>
        <v>0</v>
      </c>
    </row>
    <row r="28" spans="1:16" ht="34" x14ac:dyDescent="0.2">
      <c r="B28" s="1" t="s">
        <v>12</v>
      </c>
      <c r="E28" s="1">
        <v>1</v>
      </c>
      <c r="F28" s="1" t="s">
        <v>32</v>
      </c>
      <c r="G28" s="1" t="s">
        <v>68</v>
      </c>
      <c r="H28" s="1">
        <v>2</v>
      </c>
      <c r="I28" s="1">
        <v>1</v>
      </c>
      <c r="J28" s="3">
        <f t="shared" si="0"/>
        <v>0</v>
      </c>
      <c r="K28" s="1">
        <f t="shared" si="1"/>
        <v>0</v>
      </c>
      <c r="M28" s="3">
        <f t="shared" si="2"/>
        <v>0</v>
      </c>
      <c r="N28" s="1">
        <f t="shared" si="3"/>
        <v>0</v>
      </c>
      <c r="P28" s="3">
        <f t="shared" si="4"/>
        <v>0</v>
      </c>
    </row>
    <row r="30" spans="1:16" s="2" customFormat="1" ht="17" x14ac:dyDescent="0.2">
      <c r="A30" s="2" t="s">
        <v>33</v>
      </c>
      <c r="J30" s="4"/>
      <c r="M30" s="4"/>
      <c r="P30" s="4"/>
    </row>
    <row r="31" spans="1:16" ht="17" x14ac:dyDescent="0.2">
      <c r="B31" s="1" t="s">
        <v>22</v>
      </c>
      <c r="C31" s="1">
        <v>121</v>
      </c>
      <c r="F31" s="1" t="s">
        <v>34</v>
      </c>
      <c r="G31" s="1" t="s">
        <v>67</v>
      </c>
      <c r="H31" s="1">
        <v>1</v>
      </c>
      <c r="I31" s="1">
        <v>1</v>
      </c>
      <c r="J31" s="3">
        <f t="shared" si="0"/>
        <v>121</v>
      </c>
      <c r="K31" s="1">
        <f t="shared" si="1"/>
        <v>0</v>
      </c>
      <c r="M31" s="3">
        <f t="shared" si="2"/>
        <v>0</v>
      </c>
      <c r="N31" s="1">
        <f t="shared" si="3"/>
        <v>0</v>
      </c>
      <c r="P31" s="3">
        <f t="shared" si="4"/>
        <v>0</v>
      </c>
    </row>
    <row r="32" spans="1:16" ht="17" x14ac:dyDescent="0.2">
      <c r="B32" s="1" t="s">
        <v>35</v>
      </c>
      <c r="C32" s="1">
        <v>29</v>
      </c>
      <c r="F32" s="1" t="s">
        <v>34</v>
      </c>
      <c r="G32" s="1" t="s">
        <v>67</v>
      </c>
      <c r="H32" s="1">
        <v>1</v>
      </c>
      <c r="I32" s="1">
        <v>1</v>
      </c>
      <c r="J32" s="3">
        <f t="shared" si="0"/>
        <v>29</v>
      </c>
      <c r="K32" s="1">
        <f t="shared" si="1"/>
        <v>0</v>
      </c>
      <c r="M32" s="3">
        <f t="shared" si="2"/>
        <v>0</v>
      </c>
      <c r="N32" s="1">
        <f t="shared" si="3"/>
        <v>0</v>
      </c>
      <c r="P32" s="3">
        <f t="shared" si="4"/>
        <v>0</v>
      </c>
    </row>
    <row r="33" spans="1:16" ht="17" x14ac:dyDescent="0.2">
      <c r="B33" s="1" t="s">
        <v>25</v>
      </c>
      <c r="C33" s="1">
        <v>1</v>
      </c>
      <c r="F33" s="1" t="s">
        <v>34</v>
      </c>
      <c r="G33" s="1" t="s">
        <v>67</v>
      </c>
      <c r="H33" s="1">
        <v>1</v>
      </c>
      <c r="I33" s="1">
        <v>1</v>
      </c>
      <c r="J33" s="3">
        <f t="shared" si="0"/>
        <v>1</v>
      </c>
      <c r="K33" s="1">
        <f t="shared" si="1"/>
        <v>0</v>
      </c>
      <c r="M33" s="3">
        <f t="shared" si="2"/>
        <v>0</v>
      </c>
      <c r="N33" s="1">
        <f t="shared" si="3"/>
        <v>0</v>
      </c>
      <c r="P33" s="3">
        <f t="shared" si="4"/>
        <v>0</v>
      </c>
    </row>
    <row r="34" spans="1:16" ht="17" x14ac:dyDescent="0.2">
      <c r="B34" s="1" t="s">
        <v>26</v>
      </c>
      <c r="C34" s="1">
        <v>1</v>
      </c>
      <c r="F34" s="1" t="s">
        <v>34</v>
      </c>
      <c r="G34" s="1" t="s">
        <v>67</v>
      </c>
      <c r="H34" s="1">
        <v>1</v>
      </c>
      <c r="I34" s="1">
        <v>1</v>
      </c>
      <c r="J34" s="3">
        <f t="shared" si="0"/>
        <v>1</v>
      </c>
      <c r="K34" s="1">
        <f t="shared" si="1"/>
        <v>0</v>
      </c>
      <c r="M34" s="3">
        <f t="shared" si="2"/>
        <v>0</v>
      </c>
      <c r="N34" s="1">
        <f t="shared" si="3"/>
        <v>0</v>
      </c>
      <c r="P34" s="3">
        <f t="shared" si="4"/>
        <v>0</v>
      </c>
    </row>
    <row r="36" spans="1:16" s="2" customFormat="1" ht="51" x14ac:dyDescent="0.2">
      <c r="A36" s="2" t="s">
        <v>36</v>
      </c>
      <c r="F36" s="2" t="s">
        <v>37</v>
      </c>
      <c r="G36" s="2" t="s">
        <v>67</v>
      </c>
      <c r="H36" s="2">
        <v>1</v>
      </c>
      <c r="I36" s="2">
        <v>1</v>
      </c>
      <c r="J36" s="4"/>
      <c r="M36" s="4"/>
      <c r="P36" s="4"/>
    </row>
    <row r="37" spans="1:16" ht="17" x14ac:dyDescent="0.2">
      <c r="B37" s="1" t="s">
        <v>35</v>
      </c>
      <c r="C37" s="1">
        <v>8</v>
      </c>
      <c r="G37" s="1" t="s">
        <v>67</v>
      </c>
      <c r="H37" s="1">
        <v>1</v>
      </c>
      <c r="I37" s="1">
        <v>1</v>
      </c>
      <c r="J37" s="3">
        <f t="shared" si="0"/>
        <v>8</v>
      </c>
      <c r="K37" s="1">
        <f t="shared" si="1"/>
        <v>0</v>
      </c>
      <c r="M37" s="3">
        <f t="shared" si="2"/>
        <v>0</v>
      </c>
      <c r="N37" s="1">
        <f t="shared" si="3"/>
        <v>0</v>
      </c>
      <c r="P37" s="3">
        <f t="shared" si="4"/>
        <v>0</v>
      </c>
    </row>
    <row r="38" spans="1:16" ht="17" x14ac:dyDescent="0.2">
      <c r="B38" s="1" t="s">
        <v>38</v>
      </c>
      <c r="C38" s="1">
        <v>3</v>
      </c>
      <c r="G38" s="1" t="s">
        <v>67</v>
      </c>
      <c r="H38" s="1">
        <v>1</v>
      </c>
      <c r="I38" s="1">
        <v>1</v>
      </c>
      <c r="J38" s="3">
        <f t="shared" si="0"/>
        <v>3</v>
      </c>
      <c r="K38" s="1">
        <f t="shared" si="1"/>
        <v>0</v>
      </c>
      <c r="M38" s="3">
        <f t="shared" si="2"/>
        <v>0</v>
      </c>
      <c r="N38" s="1">
        <f t="shared" si="3"/>
        <v>0</v>
      </c>
      <c r="P38" s="3">
        <f t="shared" si="4"/>
        <v>0</v>
      </c>
    </row>
    <row r="39" spans="1:16" ht="17" x14ac:dyDescent="0.2">
      <c r="B39" s="1" t="s">
        <v>39</v>
      </c>
      <c r="C39" s="1">
        <v>3</v>
      </c>
      <c r="G39" s="1" t="s">
        <v>67</v>
      </c>
      <c r="H39" s="1">
        <v>1</v>
      </c>
      <c r="I39" s="1">
        <v>1</v>
      </c>
      <c r="J39" s="3">
        <f t="shared" si="0"/>
        <v>3</v>
      </c>
      <c r="K39" s="1">
        <f t="shared" si="1"/>
        <v>0</v>
      </c>
      <c r="M39" s="3">
        <f t="shared" si="2"/>
        <v>0</v>
      </c>
      <c r="N39" s="1">
        <f t="shared" si="3"/>
        <v>0</v>
      </c>
      <c r="P39" s="3">
        <f t="shared" si="4"/>
        <v>0</v>
      </c>
    </row>
    <row r="40" spans="1:16" ht="17" x14ac:dyDescent="0.2">
      <c r="B40" s="1" t="s">
        <v>21</v>
      </c>
      <c r="C40" s="1">
        <v>3</v>
      </c>
      <c r="G40" s="1" t="s">
        <v>67</v>
      </c>
      <c r="H40" s="1">
        <v>1</v>
      </c>
      <c r="I40" s="1">
        <v>1</v>
      </c>
      <c r="J40" s="3">
        <f t="shared" si="0"/>
        <v>3</v>
      </c>
      <c r="K40" s="1">
        <f t="shared" si="1"/>
        <v>0</v>
      </c>
      <c r="M40" s="3">
        <f t="shared" si="2"/>
        <v>0</v>
      </c>
      <c r="N40" s="1">
        <f t="shared" si="3"/>
        <v>0</v>
      </c>
      <c r="P40" s="3">
        <f t="shared" si="4"/>
        <v>0</v>
      </c>
    </row>
    <row r="42" spans="1:16" s="2" customFormat="1" ht="17" x14ac:dyDescent="0.2">
      <c r="A42" s="2" t="s">
        <v>40</v>
      </c>
      <c r="F42" s="2" t="s">
        <v>41</v>
      </c>
      <c r="J42" s="4"/>
      <c r="M42" s="4"/>
      <c r="P42" s="4"/>
    </row>
    <row r="43" spans="1:16" ht="17" x14ac:dyDescent="0.2">
      <c r="B43" s="1" t="s">
        <v>39</v>
      </c>
      <c r="C43" s="1">
        <v>4</v>
      </c>
      <c r="G43" s="1" t="s">
        <v>67</v>
      </c>
      <c r="H43" s="1">
        <v>1</v>
      </c>
      <c r="I43" s="1">
        <v>1</v>
      </c>
      <c r="J43" s="3">
        <f t="shared" si="0"/>
        <v>4</v>
      </c>
      <c r="K43" s="1">
        <f t="shared" si="1"/>
        <v>0</v>
      </c>
      <c r="M43" s="3">
        <f t="shared" si="2"/>
        <v>0</v>
      </c>
      <c r="N43" s="1">
        <f t="shared" si="3"/>
        <v>0</v>
      </c>
      <c r="P43" s="3">
        <f t="shared" si="4"/>
        <v>0</v>
      </c>
    </row>
    <row r="44" spans="1:16" ht="17" x14ac:dyDescent="0.2">
      <c r="B44" s="1" t="s">
        <v>22</v>
      </c>
      <c r="C44" s="1">
        <v>1</v>
      </c>
      <c r="G44" s="1" t="s">
        <v>67</v>
      </c>
      <c r="H44" s="1">
        <v>1</v>
      </c>
      <c r="I44" s="1">
        <v>1</v>
      </c>
      <c r="J44" s="3">
        <f t="shared" si="0"/>
        <v>1</v>
      </c>
      <c r="K44" s="1">
        <f t="shared" si="1"/>
        <v>0</v>
      </c>
      <c r="M44" s="3">
        <f t="shared" si="2"/>
        <v>0</v>
      </c>
      <c r="N44" s="1">
        <f t="shared" si="3"/>
        <v>0</v>
      </c>
      <c r="P44" s="3">
        <f t="shared" si="4"/>
        <v>0</v>
      </c>
    </row>
    <row r="46" spans="1:16" s="2" customFormat="1" ht="34" x14ac:dyDescent="0.2">
      <c r="A46" s="2" t="s">
        <v>42</v>
      </c>
      <c r="J46" s="4"/>
      <c r="M46" s="4"/>
      <c r="P46" s="4"/>
    </row>
    <row r="47" spans="1:16" ht="17" x14ac:dyDescent="0.2">
      <c r="B47" s="1" t="s">
        <v>43</v>
      </c>
      <c r="C47" s="1">
        <v>5</v>
      </c>
      <c r="F47" s="1" t="s">
        <v>44</v>
      </c>
      <c r="J47" s="3">
        <f t="shared" si="0"/>
        <v>0</v>
      </c>
      <c r="K47" s="1">
        <f t="shared" si="1"/>
        <v>0</v>
      </c>
      <c r="M47" s="3">
        <f t="shared" si="2"/>
        <v>0</v>
      </c>
      <c r="N47" s="1">
        <f t="shared" si="3"/>
        <v>0</v>
      </c>
      <c r="P47" s="3">
        <f t="shared" si="4"/>
        <v>0</v>
      </c>
    </row>
    <row r="48" spans="1:16" x14ac:dyDescent="0.2">
      <c r="J48" s="3">
        <f t="shared" si="0"/>
        <v>0</v>
      </c>
      <c r="K48" s="1">
        <f t="shared" si="1"/>
        <v>0</v>
      </c>
      <c r="M48" s="3">
        <f t="shared" si="2"/>
        <v>0</v>
      </c>
      <c r="N48" s="1">
        <f t="shared" si="3"/>
        <v>0</v>
      </c>
      <c r="P48" s="3">
        <f t="shared" si="4"/>
        <v>0</v>
      </c>
    </row>
    <row r="49" spans="1:16" ht="34" x14ac:dyDescent="0.2">
      <c r="B49" s="1" t="s">
        <v>46</v>
      </c>
      <c r="C49" s="1">
        <v>2</v>
      </c>
      <c r="F49" s="1" t="s">
        <v>45</v>
      </c>
      <c r="G49" s="1" t="s">
        <v>68</v>
      </c>
      <c r="H49" s="1">
        <v>2</v>
      </c>
      <c r="I49" s="1">
        <v>1</v>
      </c>
      <c r="J49" s="3">
        <f t="shared" si="0"/>
        <v>0</v>
      </c>
      <c r="K49" s="1">
        <f t="shared" si="1"/>
        <v>1</v>
      </c>
      <c r="M49" s="3">
        <f t="shared" si="2"/>
        <v>1</v>
      </c>
      <c r="N49" s="1">
        <f t="shared" si="3"/>
        <v>0</v>
      </c>
      <c r="P49" s="3">
        <f t="shared" si="4"/>
        <v>0</v>
      </c>
    </row>
    <row r="50" spans="1:16" ht="34" x14ac:dyDescent="0.2">
      <c r="B50" s="1" t="s">
        <v>26</v>
      </c>
      <c r="C50" s="1">
        <v>4</v>
      </c>
      <c r="F50" s="1" t="s">
        <v>45</v>
      </c>
      <c r="G50" s="1" t="s">
        <v>68</v>
      </c>
      <c r="H50" s="1">
        <v>2</v>
      </c>
      <c r="I50" s="1">
        <v>1</v>
      </c>
      <c r="J50" s="3">
        <f t="shared" si="0"/>
        <v>0</v>
      </c>
      <c r="K50" s="1">
        <f t="shared" si="1"/>
        <v>2</v>
      </c>
      <c r="M50" s="3">
        <f t="shared" si="2"/>
        <v>2</v>
      </c>
      <c r="N50" s="1">
        <f t="shared" si="3"/>
        <v>0</v>
      </c>
      <c r="P50" s="3">
        <f t="shared" si="4"/>
        <v>0</v>
      </c>
    </row>
    <row r="51" spans="1:16" ht="34" x14ac:dyDescent="0.2">
      <c r="B51" s="1" t="s">
        <v>21</v>
      </c>
      <c r="C51" s="1">
        <v>2</v>
      </c>
      <c r="F51" s="1" t="s">
        <v>45</v>
      </c>
      <c r="G51" s="1" t="s">
        <v>68</v>
      </c>
      <c r="H51" s="1">
        <v>2</v>
      </c>
      <c r="I51" s="1">
        <v>1</v>
      </c>
      <c r="J51" s="3">
        <f t="shared" si="0"/>
        <v>0</v>
      </c>
      <c r="K51" s="1">
        <f t="shared" si="1"/>
        <v>1</v>
      </c>
      <c r="M51" s="3">
        <f t="shared" si="2"/>
        <v>1</v>
      </c>
      <c r="N51" s="1">
        <f t="shared" si="3"/>
        <v>0</v>
      </c>
      <c r="P51" s="3">
        <f t="shared" si="4"/>
        <v>0</v>
      </c>
    </row>
    <row r="52" spans="1:16" ht="34" x14ac:dyDescent="0.2">
      <c r="B52" s="1" t="s">
        <v>47</v>
      </c>
      <c r="C52" s="1">
        <v>2</v>
      </c>
      <c r="F52" s="1" t="s">
        <v>45</v>
      </c>
      <c r="G52" s="1" t="s">
        <v>68</v>
      </c>
      <c r="H52" s="1">
        <v>2</v>
      </c>
      <c r="I52" s="1">
        <v>1</v>
      </c>
      <c r="J52" s="3">
        <f t="shared" si="0"/>
        <v>0</v>
      </c>
      <c r="K52" s="1">
        <f t="shared" si="1"/>
        <v>1</v>
      </c>
      <c r="M52" s="3">
        <f t="shared" si="2"/>
        <v>1</v>
      </c>
      <c r="N52" s="1">
        <f t="shared" si="3"/>
        <v>0</v>
      </c>
      <c r="P52" s="3">
        <f t="shared" si="4"/>
        <v>0</v>
      </c>
    </row>
    <row r="53" spans="1:16" ht="34" x14ac:dyDescent="0.2">
      <c r="B53" s="1" t="s">
        <v>48</v>
      </c>
      <c r="C53" s="1">
        <v>1</v>
      </c>
      <c r="F53" s="1" t="s">
        <v>45</v>
      </c>
      <c r="G53" s="1" t="s">
        <v>68</v>
      </c>
      <c r="H53" s="1">
        <v>2</v>
      </c>
      <c r="I53" s="1">
        <v>1</v>
      </c>
      <c r="J53" s="3">
        <f t="shared" si="0"/>
        <v>0</v>
      </c>
      <c r="K53" s="1">
        <f t="shared" si="1"/>
        <v>0.5</v>
      </c>
      <c r="M53" s="3">
        <f t="shared" si="2"/>
        <v>0.5</v>
      </c>
      <c r="N53" s="1">
        <f t="shared" si="3"/>
        <v>0</v>
      </c>
      <c r="P53" s="3">
        <f t="shared" si="4"/>
        <v>0</v>
      </c>
    </row>
    <row r="54" spans="1:16" ht="34" x14ac:dyDescent="0.2">
      <c r="B54" s="1" t="s">
        <v>25</v>
      </c>
      <c r="C54" s="1">
        <v>8</v>
      </c>
      <c r="F54" s="1" t="s">
        <v>45</v>
      </c>
      <c r="G54" s="1" t="s">
        <v>68</v>
      </c>
      <c r="H54" s="1">
        <v>2</v>
      </c>
      <c r="I54" s="1">
        <v>1</v>
      </c>
      <c r="J54" s="3">
        <f t="shared" si="0"/>
        <v>0</v>
      </c>
      <c r="K54" s="1">
        <f t="shared" si="1"/>
        <v>4</v>
      </c>
      <c r="M54" s="3">
        <f t="shared" si="2"/>
        <v>4</v>
      </c>
      <c r="N54" s="1">
        <f t="shared" si="3"/>
        <v>0</v>
      </c>
      <c r="P54" s="3">
        <f t="shared" si="4"/>
        <v>0</v>
      </c>
    </row>
    <row r="55" spans="1:16" ht="34" x14ac:dyDescent="0.2">
      <c r="B55" s="1" t="s">
        <v>20</v>
      </c>
      <c r="C55" s="1">
        <v>1</v>
      </c>
      <c r="F55" s="1" t="s">
        <v>45</v>
      </c>
      <c r="G55" s="1" t="s">
        <v>68</v>
      </c>
      <c r="H55" s="1">
        <v>2</v>
      </c>
      <c r="I55" s="1">
        <v>1</v>
      </c>
      <c r="J55" s="3">
        <f t="shared" si="0"/>
        <v>0</v>
      </c>
      <c r="K55" s="1">
        <f t="shared" si="1"/>
        <v>0.5</v>
      </c>
      <c r="M55" s="3">
        <f t="shared" si="2"/>
        <v>0.5</v>
      </c>
      <c r="N55" s="1">
        <f t="shared" si="3"/>
        <v>0</v>
      </c>
      <c r="P55" s="3">
        <f t="shared" si="4"/>
        <v>0</v>
      </c>
    </row>
    <row r="56" spans="1:16" x14ac:dyDescent="0.2">
      <c r="J56" s="3">
        <f t="shared" si="0"/>
        <v>0</v>
      </c>
      <c r="K56" s="1">
        <f t="shared" si="1"/>
        <v>0</v>
      </c>
      <c r="M56" s="3">
        <f t="shared" si="2"/>
        <v>0</v>
      </c>
      <c r="N56" s="1">
        <f t="shared" si="3"/>
        <v>0</v>
      </c>
      <c r="P56" s="3">
        <f t="shared" si="4"/>
        <v>0</v>
      </c>
    </row>
    <row r="57" spans="1:16" ht="17" x14ac:dyDescent="0.2">
      <c r="B57" s="1" t="s">
        <v>46</v>
      </c>
      <c r="C57" s="1">
        <v>4</v>
      </c>
      <c r="F57" s="1" t="s">
        <v>49</v>
      </c>
      <c r="G57" s="1" t="s">
        <v>69</v>
      </c>
      <c r="H57" s="1">
        <v>2</v>
      </c>
      <c r="I57" s="1">
        <v>1</v>
      </c>
      <c r="J57" s="3">
        <f t="shared" si="0"/>
        <v>0</v>
      </c>
      <c r="K57" s="1">
        <f t="shared" si="1"/>
        <v>0</v>
      </c>
      <c r="M57" s="3">
        <f t="shared" si="2"/>
        <v>0</v>
      </c>
      <c r="N57" s="1">
        <f t="shared" si="3"/>
        <v>2</v>
      </c>
      <c r="P57" s="3">
        <f t="shared" si="4"/>
        <v>2</v>
      </c>
    </row>
    <row r="58" spans="1:16" ht="17" x14ac:dyDescent="0.2">
      <c r="B58" s="1" t="s">
        <v>47</v>
      </c>
      <c r="C58" s="1">
        <v>5</v>
      </c>
      <c r="F58" s="1" t="s">
        <v>49</v>
      </c>
      <c r="G58" s="1" t="s">
        <v>69</v>
      </c>
      <c r="H58" s="1">
        <v>2</v>
      </c>
      <c r="I58" s="1">
        <v>1</v>
      </c>
      <c r="J58" s="3">
        <f t="shared" si="0"/>
        <v>0</v>
      </c>
      <c r="K58" s="1">
        <f t="shared" si="1"/>
        <v>0</v>
      </c>
      <c r="M58" s="3">
        <f t="shared" si="2"/>
        <v>0</v>
      </c>
      <c r="N58" s="1">
        <f t="shared" si="3"/>
        <v>2.5</v>
      </c>
      <c r="P58" s="3">
        <f t="shared" si="4"/>
        <v>2.5</v>
      </c>
    </row>
    <row r="59" spans="1:16" ht="17" x14ac:dyDescent="0.2">
      <c r="B59" s="1" t="s">
        <v>26</v>
      </c>
      <c r="C59" s="1">
        <v>2</v>
      </c>
      <c r="F59" s="1" t="s">
        <v>49</v>
      </c>
      <c r="G59" s="1" t="s">
        <v>69</v>
      </c>
      <c r="H59" s="1">
        <v>2</v>
      </c>
      <c r="I59" s="1">
        <v>1</v>
      </c>
      <c r="J59" s="3">
        <f t="shared" si="0"/>
        <v>0</v>
      </c>
      <c r="K59" s="1">
        <f t="shared" si="1"/>
        <v>0</v>
      </c>
      <c r="M59" s="3">
        <f t="shared" si="2"/>
        <v>0</v>
      </c>
      <c r="N59" s="1">
        <f t="shared" si="3"/>
        <v>1</v>
      </c>
      <c r="P59" s="3">
        <f t="shared" si="4"/>
        <v>1</v>
      </c>
    </row>
    <row r="61" spans="1:16" s="2" customFormat="1" ht="17" x14ac:dyDescent="0.2">
      <c r="A61" s="2" t="s">
        <v>50</v>
      </c>
      <c r="J61" s="4"/>
      <c r="M61" s="4"/>
      <c r="P61" s="4"/>
    </row>
    <row r="62" spans="1:16" ht="17" x14ac:dyDescent="0.2">
      <c r="B62" s="1" t="s">
        <v>21</v>
      </c>
      <c r="C62" s="1">
        <v>20</v>
      </c>
      <c r="F62" s="1" t="s">
        <v>51</v>
      </c>
      <c r="G62" s="1" t="s">
        <v>67</v>
      </c>
      <c r="H62" s="1">
        <v>1</v>
      </c>
      <c r="I62" s="1">
        <v>1</v>
      </c>
      <c r="J62" s="3">
        <f t="shared" si="0"/>
        <v>20</v>
      </c>
      <c r="K62" s="1">
        <f t="shared" si="1"/>
        <v>0</v>
      </c>
      <c r="M62" s="3">
        <f t="shared" si="2"/>
        <v>0</v>
      </c>
      <c r="N62" s="1">
        <f t="shared" si="3"/>
        <v>0</v>
      </c>
      <c r="P62" s="3">
        <f t="shared" si="4"/>
        <v>0</v>
      </c>
    </row>
    <row r="63" spans="1:16" ht="17" x14ac:dyDescent="0.2">
      <c r="B63" s="1" t="s">
        <v>47</v>
      </c>
      <c r="C63" s="1">
        <v>13</v>
      </c>
      <c r="F63" s="1" t="s">
        <v>51</v>
      </c>
      <c r="G63" s="1" t="s">
        <v>67</v>
      </c>
      <c r="H63" s="1">
        <v>1</v>
      </c>
      <c r="I63" s="1">
        <v>1</v>
      </c>
      <c r="J63" s="3">
        <f t="shared" si="0"/>
        <v>13</v>
      </c>
      <c r="K63" s="1">
        <f t="shared" si="1"/>
        <v>0</v>
      </c>
      <c r="M63" s="3">
        <f t="shared" si="2"/>
        <v>0</v>
      </c>
      <c r="N63" s="1">
        <f t="shared" si="3"/>
        <v>0</v>
      </c>
      <c r="P63" s="3">
        <f t="shared" si="4"/>
        <v>0</v>
      </c>
    </row>
    <row r="64" spans="1:16" ht="17" x14ac:dyDescent="0.2">
      <c r="B64" s="1" t="s">
        <v>25</v>
      </c>
      <c r="C64" s="1">
        <v>2</v>
      </c>
      <c r="F64" s="1" t="s">
        <v>51</v>
      </c>
      <c r="G64" s="1" t="s">
        <v>67</v>
      </c>
      <c r="H64" s="1">
        <v>1</v>
      </c>
      <c r="I64" s="1">
        <v>1</v>
      </c>
      <c r="J64" s="3">
        <f t="shared" si="0"/>
        <v>2</v>
      </c>
      <c r="K64" s="1">
        <f t="shared" si="1"/>
        <v>0</v>
      </c>
      <c r="M64" s="3">
        <f t="shared" si="2"/>
        <v>0</v>
      </c>
      <c r="N64" s="1">
        <f t="shared" si="3"/>
        <v>0</v>
      </c>
      <c r="P64" s="3">
        <f t="shared" si="4"/>
        <v>0</v>
      </c>
    </row>
    <row r="65" spans="1:16" x14ac:dyDescent="0.2">
      <c r="I65" s="1">
        <v>1</v>
      </c>
    </row>
    <row r="66" spans="1:16" s="2" customFormat="1" ht="17" x14ac:dyDescent="0.2">
      <c r="A66" s="2" t="s">
        <v>52</v>
      </c>
      <c r="I66" s="2">
        <v>1</v>
      </c>
      <c r="J66" s="4"/>
      <c r="M66" s="4"/>
      <c r="P66" s="4"/>
    </row>
    <row r="67" spans="1:16" ht="17" x14ac:dyDescent="0.2">
      <c r="B67" s="1" t="s">
        <v>22</v>
      </c>
      <c r="C67" s="1">
        <v>35</v>
      </c>
      <c r="F67" s="1" t="s">
        <v>53</v>
      </c>
      <c r="G67" s="1" t="s">
        <v>67</v>
      </c>
      <c r="H67" s="1">
        <v>1</v>
      </c>
      <c r="I67" s="1">
        <v>1</v>
      </c>
      <c r="J67" s="3">
        <f t="shared" si="0"/>
        <v>35</v>
      </c>
      <c r="K67" s="1">
        <f t="shared" si="1"/>
        <v>0</v>
      </c>
      <c r="M67" s="3">
        <f t="shared" si="2"/>
        <v>0</v>
      </c>
      <c r="N67" s="1">
        <f t="shared" si="3"/>
        <v>0</v>
      </c>
      <c r="P67" s="3">
        <f t="shared" si="4"/>
        <v>0</v>
      </c>
    </row>
    <row r="68" spans="1:16" ht="17" x14ac:dyDescent="0.2">
      <c r="B68" s="1" t="s">
        <v>23</v>
      </c>
      <c r="C68" s="1">
        <v>2</v>
      </c>
      <c r="F68" s="1" t="s">
        <v>53</v>
      </c>
      <c r="G68" s="1" t="s">
        <v>67</v>
      </c>
      <c r="H68" s="1">
        <v>1</v>
      </c>
      <c r="I68" s="1">
        <v>1</v>
      </c>
      <c r="J68" s="3">
        <f t="shared" si="0"/>
        <v>2</v>
      </c>
      <c r="K68" s="1">
        <f t="shared" si="1"/>
        <v>0</v>
      </c>
      <c r="M68" s="3">
        <f t="shared" si="2"/>
        <v>0</v>
      </c>
      <c r="N68" s="1">
        <f t="shared" si="3"/>
        <v>0</v>
      </c>
      <c r="P68" s="3">
        <f t="shared" si="4"/>
        <v>0</v>
      </c>
    </row>
    <row r="69" spans="1:16" ht="17" x14ac:dyDescent="0.2">
      <c r="B69" s="1" t="s">
        <v>21</v>
      </c>
      <c r="C69" s="1">
        <v>3</v>
      </c>
      <c r="F69" s="1" t="s">
        <v>53</v>
      </c>
      <c r="G69" s="1" t="s">
        <v>67</v>
      </c>
      <c r="H69" s="1">
        <v>1</v>
      </c>
      <c r="I69" s="1">
        <v>1</v>
      </c>
      <c r="J69" s="3">
        <f t="shared" ref="J69:J92" si="5">IF(G69="A",(C69*I69)/H69,0)</f>
        <v>3</v>
      </c>
      <c r="K69" s="1">
        <f t="shared" ref="K69:K92" si="6">IF(G69="AB",(C69*I69)/H69,0)</f>
        <v>0</v>
      </c>
      <c r="M69" s="3">
        <f t="shared" ref="M69:M92" si="7">IF(G69="AB",(C69*I69)/H69,0)</f>
        <v>0</v>
      </c>
      <c r="N69" s="1">
        <f t="shared" ref="N69:N92" si="8">IF(G69="BC",(C69*I69)/H69,0)</f>
        <v>0</v>
      </c>
      <c r="P69" s="3">
        <f t="shared" ref="P69:P92" si="9">IF(G69="BC",(C69*I69)/H69,0)</f>
        <v>0</v>
      </c>
    </row>
    <row r="71" spans="1:16" s="2" customFormat="1" ht="17" x14ac:dyDescent="0.2">
      <c r="A71" s="2" t="s">
        <v>54</v>
      </c>
      <c r="J71" s="4"/>
      <c r="M71" s="4"/>
      <c r="P71" s="4"/>
    </row>
    <row r="72" spans="1:16" ht="34" x14ac:dyDescent="0.2">
      <c r="B72" s="1" t="s">
        <v>25</v>
      </c>
      <c r="C72" s="1">
        <v>4</v>
      </c>
      <c r="D72" s="1">
        <v>2</v>
      </c>
      <c r="F72" s="1" t="s">
        <v>55</v>
      </c>
      <c r="G72" s="1" t="s">
        <v>68</v>
      </c>
      <c r="H72" s="1">
        <v>2</v>
      </c>
      <c r="I72" s="1">
        <v>1</v>
      </c>
      <c r="J72" s="3">
        <f t="shared" si="5"/>
        <v>0</v>
      </c>
      <c r="K72" s="1">
        <f t="shared" si="6"/>
        <v>2</v>
      </c>
      <c r="M72" s="3">
        <f t="shared" si="7"/>
        <v>2</v>
      </c>
      <c r="N72" s="1">
        <f t="shared" si="8"/>
        <v>0</v>
      </c>
      <c r="P72" s="3">
        <f t="shared" si="9"/>
        <v>0</v>
      </c>
    </row>
    <row r="73" spans="1:16" ht="34" x14ac:dyDescent="0.2">
      <c r="B73" s="1" t="s">
        <v>20</v>
      </c>
      <c r="C73" s="1">
        <v>10</v>
      </c>
      <c r="D73" s="1">
        <v>3</v>
      </c>
      <c r="F73" s="1" t="s">
        <v>55</v>
      </c>
      <c r="G73" s="1" t="s">
        <v>68</v>
      </c>
      <c r="H73" s="1">
        <v>2</v>
      </c>
      <c r="I73" s="1">
        <v>1</v>
      </c>
      <c r="J73" s="3">
        <f t="shared" si="5"/>
        <v>0</v>
      </c>
      <c r="K73" s="1">
        <f t="shared" si="6"/>
        <v>5</v>
      </c>
      <c r="M73" s="3">
        <f t="shared" si="7"/>
        <v>5</v>
      </c>
      <c r="N73" s="1">
        <f t="shared" si="8"/>
        <v>0</v>
      </c>
      <c r="P73" s="3">
        <f t="shared" si="9"/>
        <v>0</v>
      </c>
    </row>
    <row r="74" spans="1:16" ht="34" x14ac:dyDescent="0.2">
      <c r="B74" s="1" t="s">
        <v>21</v>
      </c>
      <c r="C74" s="1">
        <v>1</v>
      </c>
      <c r="D74" s="1">
        <v>1</v>
      </c>
      <c r="E74" s="1">
        <v>1</v>
      </c>
      <c r="F74" s="1" t="s">
        <v>55</v>
      </c>
      <c r="G74" s="1" t="s">
        <v>68</v>
      </c>
      <c r="H74" s="1">
        <v>2</v>
      </c>
      <c r="I74" s="1">
        <v>1</v>
      </c>
      <c r="J74" s="3">
        <f t="shared" si="5"/>
        <v>0</v>
      </c>
      <c r="K74" s="1">
        <f t="shared" si="6"/>
        <v>0.5</v>
      </c>
      <c r="M74" s="3">
        <f t="shared" si="7"/>
        <v>0.5</v>
      </c>
      <c r="N74" s="1">
        <f t="shared" si="8"/>
        <v>0</v>
      </c>
      <c r="P74" s="3">
        <f t="shared" si="9"/>
        <v>0</v>
      </c>
    </row>
    <row r="75" spans="1:16" ht="34" x14ac:dyDescent="0.2">
      <c r="B75" s="1" t="s">
        <v>56</v>
      </c>
      <c r="C75" s="1">
        <v>1</v>
      </c>
      <c r="D75" s="1">
        <v>1</v>
      </c>
      <c r="F75" s="1" t="s">
        <v>55</v>
      </c>
      <c r="G75" s="1" t="s">
        <v>68</v>
      </c>
      <c r="H75" s="1">
        <v>2</v>
      </c>
      <c r="I75" s="1">
        <v>1</v>
      </c>
      <c r="J75" s="3">
        <f t="shared" si="5"/>
        <v>0</v>
      </c>
      <c r="K75" s="1">
        <f t="shared" si="6"/>
        <v>0.5</v>
      </c>
      <c r="M75" s="3">
        <f t="shared" si="7"/>
        <v>0.5</v>
      </c>
      <c r="N75" s="1">
        <f t="shared" si="8"/>
        <v>0</v>
      </c>
      <c r="P75" s="3">
        <f t="shared" si="9"/>
        <v>0</v>
      </c>
    </row>
    <row r="76" spans="1:16" ht="34" x14ac:dyDescent="0.2">
      <c r="B76" s="1" t="s">
        <v>12</v>
      </c>
      <c r="C76" s="1">
        <v>1</v>
      </c>
      <c r="D76" s="1" t="s">
        <v>57</v>
      </c>
      <c r="F76" s="1" t="s">
        <v>55</v>
      </c>
      <c r="G76" s="1" t="s">
        <v>68</v>
      </c>
      <c r="H76" s="1">
        <v>2</v>
      </c>
      <c r="I76" s="1">
        <v>1</v>
      </c>
      <c r="J76" s="3">
        <f t="shared" si="5"/>
        <v>0</v>
      </c>
      <c r="K76" s="1">
        <f t="shared" si="6"/>
        <v>0.5</v>
      </c>
      <c r="M76" s="3">
        <f t="shared" si="7"/>
        <v>0.5</v>
      </c>
      <c r="N76" s="1">
        <f t="shared" si="8"/>
        <v>0</v>
      </c>
      <c r="P76" s="3">
        <f t="shared" si="9"/>
        <v>0</v>
      </c>
    </row>
    <row r="78" spans="1:16" s="2" customFormat="1" ht="51" x14ac:dyDescent="0.2">
      <c r="A78" s="2" t="s">
        <v>58</v>
      </c>
      <c r="J78" s="4"/>
      <c r="M78" s="4"/>
      <c r="P78" s="4"/>
    </row>
    <row r="79" spans="1:16" ht="17" x14ac:dyDescent="0.2">
      <c r="B79" s="1" t="s">
        <v>25</v>
      </c>
      <c r="C79" s="1">
        <v>12</v>
      </c>
      <c r="D79" s="1">
        <v>4</v>
      </c>
      <c r="E79" s="1">
        <v>3</v>
      </c>
      <c r="F79" s="1" t="s">
        <v>59</v>
      </c>
      <c r="G79" s="1" t="s">
        <v>67</v>
      </c>
      <c r="H79" s="1">
        <v>1</v>
      </c>
      <c r="I79" s="1">
        <v>0.3</v>
      </c>
      <c r="J79" s="3">
        <f t="shared" si="5"/>
        <v>3.5999999999999996</v>
      </c>
      <c r="K79" s="1">
        <f t="shared" si="6"/>
        <v>0</v>
      </c>
      <c r="M79" s="3">
        <f t="shared" si="7"/>
        <v>0</v>
      </c>
      <c r="N79" s="1">
        <f t="shared" si="8"/>
        <v>0</v>
      </c>
      <c r="P79" s="3">
        <f t="shared" si="9"/>
        <v>0</v>
      </c>
    </row>
    <row r="80" spans="1:16" ht="17" x14ac:dyDescent="0.2">
      <c r="B80" s="1" t="s">
        <v>26</v>
      </c>
      <c r="C80" s="1">
        <v>14</v>
      </c>
      <c r="D80" s="1">
        <v>4</v>
      </c>
      <c r="E80" s="1">
        <v>4</v>
      </c>
      <c r="F80" s="1" t="s">
        <v>59</v>
      </c>
      <c r="G80" s="1" t="s">
        <v>67</v>
      </c>
      <c r="H80" s="1">
        <v>1</v>
      </c>
      <c r="I80" s="1">
        <v>0.3</v>
      </c>
      <c r="J80" s="3">
        <f t="shared" si="5"/>
        <v>4.2</v>
      </c>
      <c r="K80" s="1">
        <f t="shared" si="6"/>
        <v>0</v>
      </c>
      <c r="M80" s="3">
        <f t="shared" si="7"/>
        <v>0</v>
      </c>
      <c r="N80" s="1">
        <f t="shared" si="8"/>
        <v>0</v>
      </c>
      <c r="P80" s="3">
        <f t="shared" si="9"/>
        <v>0</v>
      </c>
    </row>
    <row r="81" spans="2:17" ht="17" x14ac:dyDescent="0.2">
      <c r="B81" s="1" t="s">
        <v>20</v>
      </c>
      <c r="C81" s="1">
        <v>1</v>
      </c>
      <c r="D81" s="1">
        <v>1</v>
      </c>
      <c r="F81" s="1" t="s">
        <v>59</v>
      </c>
      <c r="G81" s="1" t="s">
        <v>67</v>
      </c>
      <c r="H81" s="1">
        <v>1</v>
      </c>
      <c r="I81" s="1">
        <v>0.3</v>
      </c>
      <c r="J81" s="3">
        <f t="shared" si="5"/>
        <v>0.3</v>
      </c>
      <c r="K81" s="1">
        <f t="shared" si="6"/>
        <v>0</v>
      </c>
      <c r="M81" s="3">
        <f t="shared" si="7"/>
        <v>0</v>
      </c>
      <c r="N81" s="1">
        <f t="shared" si="8"/>
        <v>0</v>
      </c>
      <c r="P81" s="3">
        <f t="shared" si="9"/>
        <v>0</v>
      </c>
    </row>
    <row r="82" spans="2:17" ht="17" x14ac:dyDescent="0.2">
      <c r="B82" s="1" t="s">
        <v>60</v>
      </c>
      <c r="C82" s="1">
        <v>2</v>
      </c>
      <c r="D82" s="1">
        <v>2</v>
      </c>
      <c r="E82" s="1">
        <v>1</v>
      </c>
      <c r="F82" s="1" t="s">
        <v>59</v>
      </c>
      <c r="G82" s="1" t="s">
        <v>67</v>
      </c>
      <c r="H82" s="1">
        <v>1</v>
      </c>
      <c r="I82" s="1">
        <v>0.3</v>
      </c>
      <c r="J82" s="3">
        <f t="shared" si="5"/>
        <v>0.6</v>
      </c>
      <c r="K82" s="1">
        <f t="shared" si="6"/>
        <v>0</v>
      </c>
      <c r="M82" s="3">
        <f t="shared" si="7"/>
        <v>0</v>
      </c>
      <c r="N82" s="1">
        <f t="shared" si="8"/>
        <v>0</v>
      </c>
      <c r="P82" s="3">
        <f t="shared" si="9"/>
        <v>0</v>
      </c>
    </row>
    <row r="83" spans="2:17" ht="17" x14ac:dyDescent="0.2">
      <c r="B83" s="1" t="s">
        <v>61</v>
      </c>
      <c r="C83" s="1">
        <v>1</v>
      </c>
      <c r="D83" s="1">
        <v>1</v>
      </c>
      <c r="E83" s="1">
        <v>2</v>
      </c>
      <c r="F83" s="1" t="s">
        <v>59</v>
      </c>
      <c r="G83" s="1" t="s">
        <v>67</v>
      </c>
      <c r="H83" s="1">
        <v>1</v>
      </c>
      <c r="I83" s="1">
        <v>0.3</v>
      </c>
      <c r="J83" s="3">
        <f t="shared" si="5"/>
        <v>0.3</v>
      </c>
      <c r="K83" s="1">
        <f t="shared" si="6"/>
        <v>0</v>
      </c>
      <c r="M83" s="3">
        <f t="shared" si="7"/>
        <v>0</v>
      </c>
      <c r="N83" s="1">
        <f t="shared" si="8"/>
        <v>0</v>
      </c>
      <c r="P83" s="3">
        <f t="shared" si="9"/>
        <v>0</v>
      </c>
    </row>
    <row r="84" spans="2:17" ht="17" x14ac:dyDescent="0.2">
      <c r="B84" s="1" t="s">
        <v>21</v>
      </c>
      <c r="C84" s="1">
        <v>37</v>
      </c>
      <c r="D84" s="1">
        <v>14</v>
      </c>
      <c r="E84" s="1">
        <v>14</v>
      </c>
      <c r="F84" s="1" t="s">
        <v>59</v>
      </c>
      <c r="G84" s="1" t="s">
        <v>67</v>
      </c>
      <c r="H84" s="1">
        <v>1</v>
      </c>
      <c r="I84" s="1">
        <v>0.3</v>
      </c>
      <c r="J84" s="3">
        <f t="shared" si="5"/>
        <v>11.1</v>
      </c>
      <c r="K84" s="1">
        <f t="shared" si="6"/>
        <v>0</v>
      </c>
      <c r="M84" s="3">
        <f t="shared" si="7"/>
        <v>0</v>
      </c>
      <c r="N84" s="1">
        <f t="shared" si="8"/>
        <v>0</v>
      </c>
      <c r="P84" s="3">
        <f t="shared" si="9"/>
        <v>0</v>
      </c>
    </row>
    <row r="85" spans="2:17" ht="17" x14ac:dyDescent="0.2">
      <c r="B85" s="1" t="s">
        <v>23</v>
      </c>
      <c r="C85" s="1">
        <v>1</v>
      </c>
      <c r="D85" s="1">
        <v>1</v>
      </c>
      <c r="F85" s="1" t="s">
        <v>59</v>
      </c>
      <c r="G85" s="1" t="s">
        <v>67</v>
      </c>
      <c r="H85" s="1">
        <v>1</v>
      </c>
      <c r="I85" s="1">
        <v>0.3</v>
      </c>
      <c r="J85" s="3">
        <f t="shared" si="5"/>
        <v>0.3</v>
      </c>
      <c r="K85" s="1">
        <f t="shared" si="6"/>
        <v>0</v>
      </c>
      <c r="M85" s="3">
        <f t="shared" si="7"/>
        <v>0</v>
      </c>
      <c r="N85" s="1">
        <f t="shared" si="8"/>
        <v>0</v>
      </c>
      <c r="P85" s="3">
        <f t="shared" si="9"/>
        <v>0</v>
      </c>
    </row>
    <row r="86" spans="2:17" ht="17" x14ac:dyDescent="0.2">
      <c r="B86" s="1" t="s">
        <v>12</v>
      </c>
      <c r="C86" s="1">
        <v>1</v>
      </c>
      <c r="D86" s="1">
        <v>1</v>
      </c>
      <c r="F86" s="1" t="s">
        <v>59</v>
      </c>
      <c r="G86" s="1" t="s">
        <v>67</v>
      </c>
      <c r="H86" s="1">
        <v>1</v>
      </c>
      <c r="I86" s="1">
        <v>0.3</v>
      </c>
      <c r="J86" s="3">
        <f t="shared" si="5"/>
        <v>0.3</v>
      </c>
      <c r="K86" s="1">
        <f t="shared" si="6"/>
        <v>0</v>
      </c>
      <c r="M86" s="3">
        <f t="shared" si="7"/>
        <v>0</v>
      </c>
      <c r="N86" s="1">
        <f t="shared" si="8"/>
        <v>0</v>
      </c>
      <c r="P86" s="3">
        <f t="shared" si="9"/>
        <v>0</v>
      </c>
    </row>
    <row r="88" spans="2:17" ht="17" x14ac:dyDescent="0.2">
      <c r="B88" s="1" t="s">
        <v>25</v>
      </c>
      <c r="C88" s="1">
        <v>18</v>
      </c>
      <c r="D88" s="1">
        <v>7</v>
      </c>
      <c r="E88" s="1">
        <v>2</v>
      </c>
      <c r="F88" s="1" t="s">
        <v>62</v>
      </c>
      <c r="G88" s="1" t="s">
        <v>67</v>
      </c>
      <c r="H88" s="1">
        <v>1</v>
      </c>
      <c r="I88" s="1">
        <v>1</v>
      </c>
      <c r="J88" s="3">
        <f t="shared" si="5"/>
        <v>18</v>
      </c>
      <c r="K88" s="1">
        <f t="shared" si="6"/>
        <v>0</v>
      </c>
      <c r="M88" s="3">
        <f t="shared" si="7"/>
        <v>0</v>
      </c>
      <c r="N88" s="1">
        <f t="shared" si="8"/>
        <v>0</v>
      </c>
      <c r="P88" s="3">
        <f t="shared" si="9"/>
        <v>0</v>
      </c>
    </row>
    <row r="89" spans="2:17" ht="17" x14ac:dyDescent="0.2">
      <c r="B89" s="1" t="s">
        <v>26</v>
      </c>
      <c r="C89" s="1">
        <v>9</v>
      </c>
      <c r="D89" s="1">
        <v>1</v>
      </c>
      <c r="F89" s="1" t="s">
        <v>62</v>
      </c>
      <c r="G89" s="1" t="s">
        <v>67</v>
      </c>
      <c r="H89" s="1">
        <v>1</v>
      </c>
      <c r="I89" s="1">
        <v>1</v>
      </c>
      <c r="J89" s="3">
        <f t="shared" si="5"/>
        <v>9</v>
      </c>
      <c r="K89" s="1">
        <f t="shared" si="6"/>
        <v>0</v>
      </c>
      <c r="M89" s="3">
        <f t="shared" si="7"/>
        <v>0</v>
      </c>
      <c r="N89" s="1">
        <f t="shared" si="8"/>
        <v>0</v>
      </c>
      <c r="P89" s="3">
        <f t="shared" si="9"/>
        <v>0</v>
      </c>
    </row>
    <row r="90" spans="2:17" ht="17" x14ac:dyDescent="0.2">
      <c r="B90" s="1" t="s">
        <v>63</v>
      </c>
      <c r="C90" s="1">
        <v>1</v>
      </c>
      <c r="D90" s="1">
        <v>1</v>
      </c>
      <c r="F90" s="1" t="s">
        <v>62</v>
      </c>
      <c r="G90" s="1" t="s">
        <v>67</v>
      </c>
      <c r="H90" s="1">
        <v>1</v>
      </c>
      <c r="I90" s="1">
        <v>1</v>
      </c>
      <c r="J90" s="3">
        <f t="shared" si="5"/>
        <v>1</v>
      </c>
      <c r="K90" s="1">
        <f t="shared" si="6"/>
        <v>0</v>
      </c>
      <c r="M90" s="3">
        <f t="shared" si="7"/>
        <v>0</v>
      </c>
      <c r="N90" s="1">
        <f t="shared" si="8"/>
        <v>0</v>
      </c>
      <c r="P90" s="3">
        <f t="shared" si="9"/>
        <v>0</v>
      </c>
    </row>
    <row r="91" spans="2:17" ht="17" x14ac:dyDescent="0.2">
      <c r="B91" s="1" t="s">
        <v>21</v>
      </c>
      <c r="C91" s="1">
        <v>33</v>
      </c>
      <c r="D91" s="1">
        <v>7</v>
      </c>
      <c r="E91" s="1">
        <v>2</v>
      </c>
      <c r="F91" s="1" t="s">
        <v>62</v>
      </c>
      <c r="G91" s="1" t="s">
        <v>67</v>
      </c>
      <c r="H91" s="1">
        <v>1</v>
      </c>
      <c r="I91" s="1">
        <v>1</v>
      </c>
      <c r="J91" s="3">
        <f t="shared" si="5"/>
        <v>33</v>
      </c>
      <c r="K91" s="1">
        <f t="shared" si="6"/>
        <v>0</v>
      </c>
      <c r="M91" s="3">
        <f t="shared" si="7"/>
        <v>0</v>
      </c>
      <c r="N91" s="1">
        <f t="shared" si="8"/>
        <v>0</v>
      </c>
      <c r="P91" s="3">
        <f t="shared" si="9"/>
        <v>0</v>
      </c>
    </row>
    <row r="92" spans="2:17" ht="17" x14ac:dyDescent="0.2">
      <c r="B92" s="1" t="s">
        <v>23</v>
      </c>
      <c r="C92" s="1">
        <v>5</v>
      </c>
      <c r="D92" s="1">
        <v>2</v>
      </c>
      <c r="F92" s="1" t="s">
        <v>62</v>
      </c>
      <c r="G92" s="1" t="s">
        <v>67</v>
      </c>
      <c r="H92" s="1">
        <v>1</v>
      </c>
      <c r="I92" s="1">
        <v>1</v>
      </c>
      <c r="J92" s="3">
        <f t="shared" si="5"/>
        <v>5</v>
      </c>
      <c r="K92" s="1">
        <f t="shared" si="6"/>
        <v>0</v>
      </c>
      <c r="M92" s="3">
        <f t="shared" si="7"/>
        <v>0</v>
      </c>
      <c r="N92" s="1">
        <f t="shared" si="8"/>
        <v>0</v>
      </c>
      <c r="P92" s="3">
        <f t="shared" si="9"/>
        <v>0</v>
      </c>
    </row>
    <row r="94" spans="2:17" ht="17" x14ac:dyDescent="0.2">
      <c r="K94" s="1" t="s">
        <v>67</v>
      </c>
      <c r="O94" s="1" t="s">
        <v>74</v>
      </c>
      <c r="Q94" s="1" t="s">
        <v>75</v>
      </c>
    </row>
    <row r="95" spans="2:17" x14ac:dyDescent="0.2">
      <c r="K95" s="1">
        <f>SUM(J4:K93)</f>
        <v>655.69999999999993</v>
      </c>
      <c r="O95" s="1">
        <f>SUM(M3:N92)</f>
        <v>152.5</v>
      </c>
      <c r="Q95" s="1">
        <f>SUM(P4:P92)</f>
        <v>5.5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2B41E-403A-FF43-A199-D3C69A200723}">
  <dimension ref="A1:Q79"/>
  <sheetViews>
    <sheetView workbookViewId="0">
      <selection activeCell="Q79" activeCellId="14" sqref="L31 O31 Q31 L43 O43 Q43 L53 O53 Q53 L57 O57 Q57 L79 O79 Q79"/>
    </sheetView>
  </sheetViews>
  <sheetFormatPr baseColWidth="10" defaultRowHeight="16" x14ac:dyDescent="0.2"/>
  <sheetData>
    <row r="1" spans="1:16" s="6" customFormat="1" x14ac:dyDescent="0.2">
      <c r="A1" s="6" t="s">
        <v>70</v>
      </c>
    </row>
    <row r="2" spans="1:16" s="1" customFormat="1" ht="17" x14ac:dyDescent="0.2">
      <c r="B2" s="1" t="s">
        <v>4</v>
      </c>
      <c r="C2" s="1">
        <v>10</v>
      </c>
      <c r="D2" s="1">
        <v>6</v>
      </c>
      <c r="E2" s="1">
        <v>4</v>
      </c>
      <c r="F2" s="1" t="s">
        <v>3</v>
      </c>
      <c r="G2" s="1" t="s">
        <v>67</v>
      </c>
      <c r="H2" s="1">
        <v>1</v>
      </c>
      <c r="I2" s="1">
        <v>1</v>
      </c>
      <c r="J2" s="3">
        <v>10</v>
      </c>
      <c r="K2" s="1">
        <v>0</v>
      </c>
      <c r="M2" s="3">
        <v>0</v>
      </c>
      <c r="N2" s="1">
        <v>0</v>
      </c>
      <c r="P2" s="3">
        <v>0</v>
      </c>
    </row>
    <row r="3" spans="1:16" s="1" customFormat="1" ht="17" x14ac:dyDescent="0.2">
      <c r="B3" s="1" t="s">
        <v>8</v>
      </c>
      <c r="C3" s="1">
        <v>4</v>
      </c>
      <c r="D3" s="1">
        <v>2</v>
      </c>
      <c r="E3" s="1">
        <v>2</v>
      </c>
      <c r="F3" s="1" t="s">
        <v>3</v>
      </c>
      <c r="G3" s="1" t="s">
        <v>67</v>
      </c>
      <c r="H3" s="1">
        <v>1</v>
      </c>
      <c r="I3" s="1">
        <v>1</v>
      </c>
      <c r="J3" s="3">
        <v>4</v>
      </c>
      <c r="K3" s="1">
        <v>0</v>
      </c>
      <c r="M3" s="3">
        <v>0</v>
      </c>
      <c r="N3" s="1">
        <v>0</v>
      </c>
      <c r="P3" s="3">
        <v>0</v>
      </c>
    </row>
    <row r="4" spans="1:16" s="1" customFormat="1" ht="17" x14ac:dyDescent="0.2">
      <c r="B4" s="1" t="s">
        <v>9</v>
      </c>
      <c r="C4" s="1">
        <v>5</v>
      </c>
      <c r="D4" s="1">
        <v>3</v>
      </c>
      <c r="E4" s="1">
        <v>2</v>
      </c>
      <c r="F4" s="1" t="s">
        <v>3</v>
      </c>
      <c r="G4" s="1" t="s">
        <v>67</v>
      </c>
      <c r="H4" s="1">
        <v>1</v>
      </c>
      <c r="I4" s="1">
        <v>1</v>
      </c>
      <c r="J4" s="3">
        <v>5</v>
      </c>
      <c r="K4" s="1">
        <v>0</v>
      </c>
      <c r="M4" s="3">
        <v>0</v>
      </c>
      <c r="N4" s="1">
        <v>0</v>
      </c>
      <c r="P4" s="3">
        <v>0</v>
      </c>
    </row>
    <row r="5" spans="1:16" s="1" customFormat="1" ht="34" x14ac:dyDescent="0.2">
      <c r="B5" s="1" t="s">
        <v>16</v>
      </c>
      <c r="C5" s="1">
        <v>5</v>
      </c>
      <c r="D5" s="1">
        <v>2</v>
      </c>
      <c r="E5" s="1">
        <v>2</v>
      </c>
      <c r="F5" s="1" t="s">
        <v>15</v>
      </c>
      <c r="G5" s="1" t="s">
        <v>67</v>
      </c>
      <c r="H5" s="1">
        <v>1</v>
      </c>
      <c r="I5" s="1">
        <v>1</v>
      </c>
      <c r="J5" s="3">
        <v>5</v>
      </c>
      <c r="K5" s="1">
        <v>0</v>
      </c>
      <c r="M5" s="3">
        <v>0</v>
      </c>
      <c r="N5" s="1">
        <v>0</v>
      </c>
      <c r="P5" s="3">
        <v>0</v>
      </c>
    </row>
    <row r="6" spans="1:16" s="1" customFormat="1" ht="34" x14ac:dyDescent="0.2">
      <c r="B6" s="1" t="s">
        <v>17</v>
      </c>
      <c r="C6" s="1">
        <v>1</v>
      </c>
      <c r="D6" s="1">
        <v>1</v>
      </c>
      <c r="F6" s="1" t="s">
        <v>15</v>
      </c>
      <c r="G6" s="1" t="s">
        <v>67</v>
      </c>
      <c r="H6" s="1">
        <v>1</v>
      </c>
      <c r="I6" s="1">
        <v>1</v>
      </c>
      <c r="J6" s="3">
        <v>1</v>
      </c>
      <c r="K6" s="1">
        <v>0</v>
      </c>
      <c r="M6" s="3">
        <v>0</v>
      </c>
      <c r="N6" s="1">
        <v>0</v>
      </c>
      <c r="P6" s="3">
        <v>0</v>
      </c>
    </row>
    <row r="7" spans="1:16" s="1" customFormat="1" ht="34" x14ac:dyDescent="0.2">
      <c r="B7" s="1" t="s">
        <v>18</v>
      </c>
      <c r="C7" s="1">
        <v>27</v>
      </c>
      <c r="D7" s="1">
        <v>14</v>
      </c>
      <c r="E7" s="1">
        <v>9</v>
      </c>
      <c r="F7" s="1" t="s">
        <v>15</v>
      </c>
      <c r="G7" s="1" t="s">
        <v>67</v>
      </c>
      <c r="H7" s="1">
        <v>1</v>
      </c>
      <c r="I7" s="1">
        <v>1</v>
      </c>
      <c r="J7" s="3">
        <v>27</v>
      </c>
      <c r="K7" s="1">
        <v>0</v>
      </c>
      <c r="M7" s="3">
        <v>0</v>
      </c>
      <c r="N7" s="1">
        <v>0</v>
      </c>
      <c r="P7" s="3">
        <v>0</v>
      </c>
    </row>
    <row r="8" spans="1:16" s="1" customFormat="1" ht="34" x14ac:dyDescent="0.2">
      <c r="B8" s="1" t="s">
        <v>19</v>
      </c>
      <c r="C8" s="1">
        <v>2</v>
      </c>
      <c r="D8" s="1">
        <v>2</v>
      </c>
      <c r="E8" s="1">
        <v>2</v>
      </c>
      <c r="F8" s="1" t="s">
        <v>15</v>
      </c>
      <c r="G8" s="1" t="s">
        <v>67</v>
      </c>
      <c r="H8" s="1">
        <v>1</v>
      </c>
      <c r="I8" s="1">
        <v>1</v>
      </c>
      <c r="J8" s="3">
        <v>2</v>
      </c>
      <c r="K8" s="1">
        <v>0</v>
      </c>
      <c r="M8" s="3">
        <v>0</v>
      </c>
      <c r="N8" s="1">
        <v>0</v>
      </c>
      <c r="P8" s="3">
        <v>0</v>
      </c>
    </row>
    <row r="9" spans="1:16" s="1" customFormat="1" ht="34" x14ac:dyDescent="0.2">
      <c r="B9" s="1" t="s">
        <v>22</v>
      </c>
      <c r="C9" s="1">
        <v>2</v>
      </c>
      <c r="D9" s="1">
        <v>2</v>
      </c>
      <c r="E9" s="1">
        <v>2</v>
      </c>
      <c r="F9" s="1" t="s">
        <v>15</v>
      </c>
      <c r="G9" s="1" t="s">
        <v>67</v>
      </c>
      <c r="H9" s="1">
        <v>1</v>
      </c>
      <c r="I9" s="1">
        <v>1</v>
      </c>
      <c r="J9" s="3">
        <v>2</v>
      </c>
      <c r="K9" s="1">
        <v>0</v>
      </c>
      <c r="M9" s="3">
        <v>0</v>
      </c>
      <c r="N9" s="1">
        <v>0</v>
      </c>
      <c r="P9" s="3">
        <v>0</v>
      </c>
    </row>
    <row r="10" spans="1:16" s="1" customFormat="1" ht="34" x14ac:dyDescent="0.2">
      <c r="B10" s="1" t="s">
        <v>25</v>
      </c>
      <c r="C10" s="1">
        <v>4</v>
      </c>
      <c r="D10" s="1">
        <v>3</v>
      </c>
      <c r="E10" s="1">
        <v>1</v>
      </c>
      <c r="F10" s="1" t="s">
        <v>24</v>
      </c>
      <c r="G10" s="1" t="s">
        <v>68</v>
      </c>
      <c r="H10" s="1">
        <v>2</v>
      </c>
      <c r="I10" s="1">
        <v>1</v>
      </c>
      <c r="J10" s="3">
        <v>0</v>
      </c>
      <c r="K10" s="1">
        <v>2</v>
      </c>
      <c r="M10" s="3">
        <v>2</v>
      </c>
      <c r="N10" s="1">
        <v>0</v>
      </c>
      <c r="P10" s="3">
        <v>0</v>
      </c>
    </row>
    <row r="11" spans="1:16" s="1" customFormat="1" ht="34" x14ac:dyDescent="0.2">
      <c r="B11" s="1" t="s">
        <v>26</v>
      </c>
      <c r="C11" s="1">
        <v>3</v>
      </c>
      <c r="D11" s="1">
        <v>3</v>
      </c>
      <c r="E11" s="1">
        <v>1</v>
      </c>
      <c r="F11" s="1" t="s">
        <v>27</v>
      </c>
      <c r="G11" s="1" t="s">
        <v>68</v>
      </c>
      <c r="H11" s="1">
        <v>2</v>
      </c>
      <c r="I11" s="1">
        <v>1</v>
      </c>
      <c r="J11" s="3">
        <v>0</v>
      </c>
      <c r="K11" s="1">
        <v>1.5</v>
      </c>
      <c r="M11" s="3">
        <v>1.5</v>
      </c>
      <c r="N11" s="1">
        <v>0</v>
      </c>
      <c r="P11" s="3">
        <v>0</v>
      </c>
    </row>
    <row r="12" spans="1:16" s="1" customFormat="1" ht="34" x14ac:dyDescent="0.2">
      <c r="B12" s="1" t="s">
        <v>22</v>
      </c>
      <c r="C12" s="1">
        <v>10</v>
      </c>
      <c r="D12" s="1">
        <v>6</v>
      </c>
      <c r="E12" s="1">
        <v>2</v>
      </c>
      <c r="F12" s="1" t="s">
        <v>30</v>
      </c>
      <c r="G12" s="1" t="s">
        <v>68</v>
      </c>
      <c r="H12" s="1">
        <v>2</v>
      </c>
      <c r="I12" s="1">
        <v>1</v>
      </c>
      <c r="J12" s="3">
        <v>0</v>
      </c>
      <c r="K12" s="1">
        <v>5</v>
      </c>
      <c r="M12" s="3">
        <v>5</v>
      </c>
      <c r="N12" s="1">
        <v>0</v>
      </c>
      <c r="P12" s="3">
        <v>0</v>
      </c>
    </row>
    <row r="13" spans="1:16" s="1" customFormat="1" ht="17" x14ac:dyDescent="0.2">
      <c r="B13" s="1" t="s">
        <v>22</v>
      </c>
      <c r="C13" s="1">
        <v>121</v>
      </c>
      <c r="F13" s="1" t="s">
        <v>34</v>
      </c>
      <c r="G13" s="1" t="s">
        <v>67</v>
      </c>
      <c r="H13" s="1">
        <v>1</v>
      </c>
      <c r="I13" s="1">
        <v>1</v>
      </c>
      <c r="J13" s="3">
        <v>121</v>
      </c>
      <c r="K13" s="1">
        <v>0</v>
      </c>
      <c r="M13" s="3">
        <v>0</v>
      </c>
      <c r="N13" s="1">
        <v>0</v>
      </c>
      <c r="P13" s="3">
        <v>0</v>
      </c>
    </row>
    <row r="14" spans="1:16" s="1" customFormat="1" ht="17" x14ac:dyDescent="0.2">
      <c r="B14" s="1" t="s">
        <v>25</v>
      </c>
      <c r="C14" s="1">
        <v>1</v>
      </c>
      <c r="F14" s="1" t="s">
        <v>34</v>
      </c>
      <c r="G14" s="1" t="s">
        <v>67</v>
      </c>
      <c r="H14" s="1">
        <v>1</v>
      </c>
      <c r="I14" s="1">
        <v>1</v>
      </c>
      <c r="J14" s="3">
        <v>1</v>
      </c>
      <c r="K14" s="1">
        <v>0</v>
      </c>
      <c r="M14" s="3">
        <v>0</v>
      </c>
      <c r="N14" s="1">
        <v>0</v>
      </c>
      <c r="P14" s="3">
        <v>0</v>
      </c>
    </row>
    <row r="15" spans="1:16" s="1" customFormat="1" ht="17" x14ac:dyDescent="0.2">
      <c r="B15" s="1" t="s">
        <v>26</v>
      </c>
      <c r="C15" s="1">
        <v>1</v>
      </c>
      <c r="F15" s="1" t="s">
        <v>34</v>
      </c>
      <c r="G15" s="1" t="s">
        <v>67</v>
      </c>
      <c r="H15" s="1">
        <v>1</v>
      </c>
      <c r="I15" s="1">
        <v>1</v>
      </c>
      <c r="J15" s="3">
        <v>1</v>
      </c>
      <c r="K15" s="1">
        <v>0</v>
      </c>
      <c r="M15" s="3">
        <v>0</v>
      </c>
      <c r="N15" s="1">
        <v>0</v>
      </c>
      <c r="P15" s="3">
        <v>0</v>
      </c>
    </row>
    <row r="16" spans="1:16" s="1" customFormat="1" ht="17" x14ac:dyDescent="0.2">
      <c r="B16" s="1" t="s">
        <v>39</v>
      </c>
      <c r="C16" s="1">
        <v>3</v>
      </c>
      <c r="G16" s="1" t="s">
        <v>67</v>
      </c>
      <c r="H16" s="1">
        <v>1</v>
      </c>
      <c r="I16" s="1">
        <v>1</v>
      </c>
      <c r="J16" s="3">
        <v>3</v>
      </c>
      <c r="K16" s="1">
        <v>0</v>
      </c>
      <c r="M16" s="3">
        <v>0</v>
      </c>
      <c r="N16" s="1">
        <v>0</v>
      </c>
      <c r="P16" s="3">
        <v>0</v>
      </c>
    </row>
    <row r="17" spans="2:17" s="1" customFormat="1" ht="17" x14ac:dyDescent="0.2">
      <c r="B17" s="1" t="s">
        <v>39</v>
      </c>
      <c r="C17" s="1">
        <v>4</v>
      </c>
      <c r="G17" s="1" t="s">
        <v>67</v>
      </c>
      <c r="H17" s="1">
        <v>1</v>
      </c>
      <c r="I17" s="1">
        <v>1</v>
      </c>
      <c r="J17" s="3">
        <v>4</v>
      </c>
      <c r="K17" s="1">
        <v>0</v>
      </c>
      <c r="M17" s="3">
        <v>0</v>
      </c>
      <c r="N17" s="1">
        <v>0</v>
      </c>
      <c r="P17" s="3">
        <v>0</v>
      </c>
    </row>
    <row r="18" spans="2:17" s="1" customFormat="1" ht="17" x14ac:dyDescent="0.2">
      <c r="B18" s="1" t="s">
        <v>22</v>
      </c>
      <c r="C18" s="1">
        <v>1</v>
      </c>
      <c r="G18" s="1" t="s">
        <v>67</v>
      </c>
      <c r="H18" s="1">
        <v>1</v>
      </c>
      <c r="I18" s="1">
        <v>1</v>
      </c>
      <c r="J18" s="3">
        <v>1</v>
      </c>
      <c r="K18" s="1">
        <v>0</v>
      </c>
      <c r="M18" s="3">
        <v>0</v>
      </c>
      <c r="N18" s="1">
        <v>0</v>
      </c>
      <c r="P18" s="3">
        <v>0</v>
      </c>
    </row>
    <row r="19" spans="2:17" s="1" customFormat="1" ht="17" x14ac:dyDescent="0.2">
      <c r="B19" s="1" t="s">
        <v>43</v>
      </c>
      <c r="C19" s="1">
        <v>5</v>
      </c>
      <c r="F19" s="1" t="s">
        <v>44</v>
      </c>
      <c r="J19" s="3">
        <v>0</v>
      </c>
      <c r="K19" s="1">
        <v>0</v>
      </c>
      <c r="M19" s="3">
        <v>0</v>
      </c>
      <c r="N19" s="1">
        <v>0</v>
      </c>
      <c r="P19" s="3">
        <v>0</v>
      </c>
    </row>
    <row r="20" spans="2:17" s="1" customFormat="1" ht="34" x14ac:dyDescent="0.2">
      <c r="B20" s="1" t="s">
        <v>26</v>
      </c>
      <c r="C20" s="1">
        <v>4</v>
      </c>
      <c r="F20" s="1" t="s">
        <v>45</v>
      </c>
      <c r="G20" s="1" t="s">
        <v>68</v>
      </c>
      <c r="H20" s="1">
        <v>2</v>
      </c>
      <c r="I20" s="1">
        <v>1</v>
      </c>
      <c r="J20" s="3">
        <v>0</v>
      </c>
      <c r="K20" s="1">
        <v>2</v>
      </c>
      <c r="M20" s="3">
        <v>2</v>
      </c>
      <c r="N20" s="1">
        <v>0</v>
      </c>
      <c r="P20" s="3">
        <v>0</v>
      </c>
    </row>
    <row r="21" spans="2:17" s="1" customFormat="1" ht="34" x14ac:dyDescent="0.2">
      <c r="B21" s="1" t="s">
        <v>48</v>
      </c>
      <c r="C21" s="1">
        <v>1</v>
      </c>
      <c r="F21" s="1" t="s">
        <v>45</v>
      </c>
      <c r="G21" s="1" t="s">
        <v>68</v>
      </c>
      <c r="H21" s="1">
        <v>2</v>
      </c>
      <c r="I21" s="1">
        <v>1</v>
      </c>
      <c r="J21" s="3">
        <v>0</v>
      </c>
      <c r="K21" s="1">
        <v>0.5</v>
      </c>
      <c r="M21" s="3">
        <v>0.5</v>
      </c>
      <c r="N21" s="1">
        <v>0</v>
      </c>
      <c r="P21" s="3">
        <v>0</v>
      </c>
    </row>
    <row r="22" spans="2:17" s="1" customFormat="1" ht="34" x14ac:dyDescent="0.2">
      <c r="B22" s="1" t="s">
        <v>25</v>
      </c>
      <c r="C22" s="1">
        <v>8</v>
      </c>
      <c r="F22" s="1" t="s">
        <v>45</v>
      </c>
      <c r="G22" s="1" t="s">
        <v>68</v>
      </c>
      <c r="H22" s="1">
        <v>2</v>
      </c>
      <c r="I22" s="1">
        <v>1</v>
      </c>
      <c r="J22" s="3">
        <v>0</v>
      </c>
      <c r="K22" s="1">
        <v>4</v>
      </c>
      <c r="M22" s="3">
        <v>4</v>
      </c>
      <c r="N22" s="1">
        <v>0</v>
      </c>
      <c r="P22" s="3">
        <v>0</v>
      </c>
    </row>
    <row r="23" spans="2:17" s="1" customFormat="1" ht="17" x14ac:dyDescent="0.2">
      <c r="B23" s="1" t="s">
        <v>26</v>
      </c>
      <c r="C23" s="1">
        <v>2</v>
      </c>
      <c r="F23" s="1" t="s">
        <v>49</v>
      </c>
      <c r="G23" s="1" t="s">
        <v>69</v>
      </c>
      <c r="H23" s="1">
        <v>2</v>
      </c>
      <c r="I23" s="1">
        <v>1</v>
      </c>
      <c r="J23" s="3">
        <v>0</v>
      </c>
      <c r="K23" s="1">
        <v>0</v>
      </c>
      <c r="M23" s="3">
        <v>0</v>
      </c>
      <c r="N23" s="1">
        <v>1</v>
      </c>
      <c r="P23" s="3">
        <v>1</v>
      </c>
    </row>
    <row r="24" spans="2:17" s="1" customFormat="1" ht="17" x14ac:dyDescent="0.2">
      <c r="B24" s="1" t="s">
        <v>25</v>
      </c>
      <c r="C24" s="1">
        <v>2</v>
      </c>
      <c r="F24" s="1" t="s">
        <v>51</v>
      </c>
      <c r="G24" s="1" t="s">
        <v>67</v>
      </c>
      <c r="H24" s="1">
        <v>1</v>
      </c>
      <c r="I24" s="1">
        <v>1</v>
      </c>
      <c r="J24" s="3">
        <v>2</v>
      </c>
      <c r="K24" s="1">
        <v>0</v>
      </c>
      <c r="M24" s="3">
        <v>0</v>
      </c>
      <c r="N24" s="1">
        <v>0</v>
      </c>
      <c r="P24" s="3">
        <v>0</v>
      </c>
    </row>
    <row r="25" spans="2:17" s="1" customFormat="1" ht="17" x14ac:dyDescent="0.2">
      <c r="B25" s="1" t="s">
        <v>22</v>
      </c>
      <c r="C25" s="1">
        <v>35</v>
      </c>
      <c r="F25" s="1" t="s">
        <v>53</v>
      </c>
      <c r="G25" s="1" t="s">
        <v>67</v>
      </c>
      <c r="H25" s="1">
        <v>1</v>
      </c>
      <c r="I25" s="1">
        <v>1</v>
      </c>
      <c r="J25" s="3">
        <v>35</v>
      </c>
      <c r="K25" s="1">
        <v>0</v>
      </c>
      <c r="M25" s="3">
        <v>0</v>
      </c>
      <c r="N25" s="1">
        <v>0</v>
      </c>
      <c r="P25" s="3">
        <v>0</v>
      </c>
    </row>
    <row r="26" spans="2:17" s="1" customFormat="1" ht="34" x14ac:dyDescent="0.2">
      <c r="B26" s="1" t="s">
        <v>25</v>
      </c>
      <c r="C26" s="1">
        <v>4</v>
      </c>
      <c r="D26" s="1">
        <v>2</v>
      </c>
      <c r="F26" s="1" t="s">
        <v>55</v>
      </c>
      <c r="G26" s="1" t="s">
        <v>68</v>
      </c>
      <c r="H26" s="1">
        <v>2</v>
      </c>
      <c r="I26" s="1">
        <v>1</v>
      </c>
      <c r="J26" s="3">
        <v>0</v>
      </c>
      <c r="K26" s="1">
        <v>2</v>
      </c>
      <c r="M26" s="3">
        <v>2</v>
      </c>
      <c r="N26" s="1">
        <v>0</v>
      </c>
      <c r="P26" s="3">
        <v>0</v>
      </c>
    </row>
    <row r="27" spans="2:17" s="1" customFormat="1" ht="17" x14ac:dyDescent="0.2">
      <c r="B27" s="1" t="s">
        <v>25</v>
      </c>
      <c r="C27" s="1">
        <v>12</v>
      </c>
      <c r="D27" s="1">
        <v>4</v>
      </c>
      <c r="E27" s="1">
        <v>3</v>
      </c>
      <c r="F27" s="1" t="s">
        <v>59</v>
      </c>
      <c r="G27" s="1" t="s">
        <v>67</v>
      </c>
      <c r="H27" s="1">
        <v>1</v>
      </c>
      <c r="I27" s="1">
        <v>0.3</v>
      </c>
      <c r="J27" s="3">
        <v>3.5999999999999996</v>
      </c>
      <c r="K27" s="1">
        <v>0</v>
      </c>
      <c r="M27" s="3">
        <v>0</v>
      </c>
      <c r="N27" s="1">
        <v>0</v>
      </c>
      <c r="P27" s="3">
        <v>0</v>
      </c>
    </row>
    <row r="28" spans="2:17" s="1" customFormat="1" ht="17" x14ac:dyDescent="0.2">
      <c r="B28" s="1" t="s">
        <v>26</v>
      </c>
      <c r="C28" s="1">
        <v>14</v>
      </c>
      <c r="D28" s="1">
        <v>4</v>
      </c>
      <c r="E28" s="1">
        <v>4</v>
      </c>
      <c r="F28" s="1" t="s">
        <v>59</v>
      </c>
      <c r="G28" s="1" t="s">
        <v>67</v>
      </c>
      <c r="H28" s="1">
        <v>1</v>
      </c>
      <c r="I28" s="1">
        <v>0.3</v>
      </c>
      <c r="J28" s="3">
        <v>4.2</v>
      </c>
      <c r="K28" s="1">
        <v>0</v>
      </c>
      <c r="M28" s="3">
        <v>0</v>
      </c>
      <c r="N28" s="1">
        <v>0</v>
      </c>
      <c r="P28" s="3">
        <v>0</v>
      </c>
    </row>
    <row r="29" spans="2:17" s="1" customFormat="1" ht="17" x14ac:dyDescent="0.2">
      <c r="B29" s="1" t="s">
        <v>25</v>
      </c>
      <c r="C29" s="1">
        <v>18</v>
      </c>
      <c r="D29" s="1">
        <v>7</v>
      </c>
      <c r="E29" s="1">
        <v>2</v>
      </c>
      <c r="F29" s="1" t="s">
        <v>62</v>
      </c>
      <c r="G29" s="1" t="s">
        <v>67</v>
      </c>
      <c r="H29" s="1">
        <v>1</v>
      </c>
      <c r="I29" s="1">
        <v>1</v>
      </c>
      <c r="J29" s="3">
        <v>18</v>
      </c>
      <c r="K29" s="1">
        <v>0</v>
      </c>
      <c r="M29" s="3">
        <v>0</v>
      </c>
      <c r="N29" s="1">
        <v>0</v>
      </c>
      <c r="P29" s="3">
        <v>0</v>
      </c>
    </row>
    <row r="30" spans="2:17" s="1" customFormat="1" ht="17" x14ac:dyDescent="0.2">
      <c r="B30" s="1" t="s">
        <v>26</v>
      </c>
      <c r="C30" s="1">
        <v>9</v>
      </c>
      <c r="D30" s="1">
        <v>1</v>
      </c>
      <c r="F30" s="1" t="s">
        <v>62</v>
      </c>
      <c r="G30" s="1" t="s">
        <v>67</v>
      </c>
      <c r="H30" s="1">
        <v>1</v>
      </c>
      <c r="I30" s="1">
        <v>1</v>
      </c>
      <c r="J30" s="3">
        <v>9</v>
      </c>
      <c r="K30" s="1">
        <v>0</v>
      </c>
      <c r="M30" s="3">
        <v>0</v>
      </c>
      <c r="N30" s="1">
        <v>0</v>
      </c>
      <c r="P30" s="3">
        <v>0</v>
      </c>
    </row>
    <row r="31" spans="2:17" x14ac:dyDescent="0.2">
      <c r="L31">
        <f>SUM(J2:K30)</f>
        <v>275.79999999999995</v>
      </c>
      <c r="O31">
        <f>SUM(M1:N30)</f>
        <v>18</v>
      </c>
      <c r="Q31">
        <v>1</v>
      </c>
    </row>
    <row r="33" spans="1:17" s="6" customFormat="1" x14ac:dyDescent="0.2">
      <c r="A33" s="6" t="s">
        <v>71</v>
      </c>
    </row>
    <row r="34" spans="1:17" s="1" customFormat="1" ht="17" x14ac:dyDescent="0.2">
      <c r="B34" s="1" t="s">
        <v>10</v>
      </c>
      <c r="C34" s="1">
        <v>1</v>
      </c>
      <c r="D34" s="1">
        <v>1</v>
      </c>
      <c r="E34" s="1">
        <v>0</v>
      </c>
      <c r="F34" s="1" t="s">
        <v>3</v>
      </c>
      <c r="G34" s="1" t="s">
        <v>67</v>
      </c>
      <c r="H34" s="1">
        <v>1</v>
      </c>
      <c r="I34" s="1">
        <v>1</v>
      </c>
      <c r="J34" s="3">
        <v>1</v>
      </c>
      <c r="K34" s="1">
        <v>0</v>
      </c>
      <c r="M34" s="3">
        <v>0</v>
      </c>
      <c r="N34" s="1">
        <v>0</v>
      </c>
      <c r="P34" s="3">
        <v>0</v>
      </c>
    </row>
    <row r="35" spans="1:17" s="1" customFormat="1" ht="34" x14ac:dyDescent="0.2">
      <c r="B35" s="1" t="s">
        <v>20</v>
      </c>
      <c r="C35" s="1">
        <v>27</v>
      </c>
      <c r="D35" s="1">
        <v>9</v>
      </c>
      <c r="E35" s="1">
        <v>12</v>
      </c>
      <c r="F35" s="1" t="s">
        <v>15</v>
      </c>
      <c r="G35" s="1" t="s">
        <v>67</v>
      </c>
      <c r="H35" s="1">
        <v>1</v>
      </c>
      <c r="I35" s="1">
        <v>1</v>
      </c>
      <c r="J35" s="3">
        <v>27</v>
      </c>
      <c r="K35" s="1">
        <v>0</v>
      </c>
      <c r="M35" s="3">
        <v>0</v>
      </c>
      <c r="N35" s="1">
        <v>0</v>
      </c>
      <c r="P35" s="3">
        <v>0</v>
      </c>
    </row>
    <row r="36" spans="1:17" s="1" customFormat="1" ht="34" x14ac:dyDescent="0.2">
      <c r="B36" s="1" t="s">
        <v>20</v>
      </c>
      <c r="C36" s="1">
        <v>92</v>
      </c>
      <c r="D36" s="1">
        <v>12</v>
      </c>
      <c r="E36" s="1">
        <v>9</v>
      </c>
      <c r="F36" s="1" t="s">
        <v>28</v>
      </c>
      <c r="G36" s="1" t="s">
        <v>68</v>
      </c>
      <c r="H36" s="1">
        <v>2</v>
      </c>
      <c r="I36" s="1">
        <v>1</v>
      </c>
      <c r="J36" s="3">
        <v>0</v>
      </c>
      <c r="K36" s="1">
        <v>46</v>
      </c>
      <c r="M36" s="3">
        <v>46</v>
      </c>
      <c r="N36" s="1">
        <v>0</v>
      </c>
      <c r="P36" s="3">
        <v>0</v>
      </c>
    </row>
    <row r="37" spans="1:17" s="1" customFormat="1" ht="34" x14ac:dyDescent="0.2">
      <c r="B37" s="1" t="s">
        <v>46</v>
      </c>
      <c r="C37" s="1">
        <v>2</v>
      </c>
      <c r="F37" s="1" t="s">
        <v>45</v>
      </c>
      <c r="G37" s="1" t="s">
        <v>68</v>
      </c>
      <c r="H37" s="1">
        <v>2</v>
      </c>
      <c r="I37" s="1">
        <v>1</v>
      </c>
      <c r="J37" s="3">
        <v>0</v>
      </c>
      <c r="K37" s="1">
        <v>1</v>
      </c>
      <c r="M37" s="3">
        <v>1</v>
      </c>
      <c r="N37" s="1">
        <v>0</v>
      </c>
      <c r="P37" s="3">
        <v>0</v>
      </c>
    </row>
    <row r="38" spans="1:17" s="1" customFormat="1" ht="34" x14ac:dyDescent="0.2">
      <c r="B38" s="1" t="s">
        <v>20</v>
      </c>
      <c r="C38" s="1">
        <v>1</v>
      </c>
      <c r="F38" s="1" t="s">
        <v>45</v>
      </c>
      <c r="G38" s="1" t="s">
        <v>68</v>
      </c>
      <c r="H38" s="1">
        <v>2</v>
      </c>
      <c r="I38" s="1">
        <v>1</v>
      </c>
      <c r="J38" s="3">
        <v>0</v>
      </c>
      <c r="K38" s="1">
        <v>0.5</v>
      </c>
      <c r="M38" s="3">
        <v>0.5</v>
      </c>
      <c r="N38" s="1">
        <v>0</v>
      </c>
      <c r="P38" s="3">
        <v>0</v>
      </c>
    </row>
    <row r="39" spans="1:17" s="1" customFormat="1" ht="17" x14ac:dyDescent="0.2">
      <c r="B39" s="1" t="s">
        <v>46</v>
      </c>
      <c r="C39" s="1">
        <v>4</v>
      </c>
      <c r="F39" s="1" t="s">
        <v>49</v>
      </c>
      <c r="G39" s="1" t="s">
        <v>69</v>
      </c>
      <c r="H39" s="1">
        <v>2</v>
      </c>
      <c r="I39" s="1">
        <v>1</v>
      </c>
      <c r="J39" s="3">
        <v>0</v>
      </c>
      <c r="K39" s="1">
        <v>0</v>
      </c>
      <c r="M39" s="3">
        <v>0</v>
      </c>
      <c r="N39" s="1">
        <v>2</v>
      </c>
      <c r="P39" s="3">
        <v>2</v>
      </c>
    </row>
    <row r="40" spans="1:17" s="1" customFormat="1" ht="34" x14ac:dyDescent="0.2">
      <c r="B40" s="1" t="s">
        <v>20</v>
      </c>
      <c r="C40" s="1">
        <v>10</v>
      </c>
      <c r="D40" s="1">
        <v>3</v>
      </c>
      <c r="F40" s="1" t="s">
        <v>55</v>
      </c>
      <c r="G40" s="1" t="s">
        <v>68</v>
      </c>
      <c r="H40" s="1">
        <v>2</v>
      </c>
      <c r="I40" s="1">
        <v>1</v>
      </c>
      <c r="J40" s="3">
        <v>0</v>
      </c>
      <c r="K40" s="1">
        <v>5</v>
      </c>
      <c r="M40" s="3">
        <v>5</v>
      </c>
      <c r="N40" s="1">
        <v>0</v>
      </c>
      <c r="P40" s="3">
        <v>0</v>
      </c>
    </row>
    <row r="41" spans="1:17" s="1" customFormat="1" ht="34" x14ac:dyDescent="0.2">
      <c r="B41" s="1" t="s">
        <v>56</v>
      </c>
      <c r="C41" s="1">
        <v>1</v>
      </c>
      <c r="D41" s="1">
        <v>1</v>
      </c>
      <c r="F41" s="1" t="s">
        <v>55</v>
      </c>
      <c r="G41" s="1" t="s">
        <v>68</v>
      </c>
      <c r="H41" s="1">
        <v>2</v>
      </c>
      <c r="I41" s="1">
        <v>1</v>
      </c>
      <c r="J41" s="3">
        <v>0</v>
      </c>
      <c r="K41" s="1">
        <v>0.5</v>
      </c>
      <c r="M41" s="3">
        <v>0.5</v>
      </c>
      <c r="N41" s="1">
        <v>0</v>
      </c>
      <c r="P41" s="3">
        <v>0</v>
      </c>
    </row>
    <row r="42" spans="1:17" s="1" customFormat="1" ht="17" x14ac:dyDescent="0.2">
      <c r="B42" s="1" t="s">
        <v>20</v>
      </c>
      <c r="C42" s="1">
        <v>1</v>
      </c>
      <c r="D42" s="1">
        <v>1</v>
      </c>
      <c r="F42" s="1" t="s">
        <v>59</v>
      </c>
      <c r="G42" s="1" t="s">
        <v>67</v>
      </c>
      <c r="H42" s="1">
        <v>1</v>
      </c>
      <c r="I42" s="1">
        <v>0.3</v>
      </c>
      <c r="J42" s="3">
        <v>0.3</v>
      </c>
      <c r="K42" s="1">
        <v>0</v>
      </c>
      <c r="M42" s="3">
        <v>0</v>
      </c>
      <c r="N42" s="1">
        <v>0</v>
      </c>
      <c r="P42" s="3">
        <v>0</v>
      </c>
    </row>
    <row r="43" spans="1:17" x14ac:dyDescent="0.2">
      <c r="L43">
        <f>SUM(J34:K42)</f>
        <v>81.3</v>
      </c>
      <c r="O43">
        <f>SUM(M34:N42)</f>
        <v>55</v>
      </c>
      <c r="Q43">
        <v>2</v>
      </c>
    </row>
    <row r="45" spans="1:17" s="6" customFormat="1" x14ac:dyDescent="0.2">
      <c r="A45" s="6" t="s">
        <v>73</v>
      </c>
    </row>
    <row r="46" spans="1:17" s="1" customFormat="1" ht="34" x14ac:dyDescent="0.2">
      <c r="B46" s="1" t="s">
        <v>21</v>
      </c>
      <c r="C46" s="1">
        <v>27</v>
      </c>
      <c r="D46" s="1">
        <v>7</v>
      </c>
      <c r="E46" s="1">
        <v>7</v>
      </c>
      <c r="F46" s="1" t="s">
        <v>15</v>
      </c>
      <c r="G46" s="1" t="s">
        <v>67</v>
      </c>
      <c r="H46" s="1">
        <v>1</v>
      </c>
      <c r="I46" s="1">
        <v>1</v>
      </c>
      <c r="J46" s="3">
        <v>27</v>
      </c>
      <c r="K46" s="1">
        <v>0</v>
      </c>
      <c r="M46" s="3">
        <v>0</v>
      </c>
      <c r="N46" s="1">
        <v>0</v>
      </c>
      <c r="P46" s="3">
        <v>0</v>
      </c>
    </row>
    <row r="47" spans="1:17" s="1" customFormat="1" ht="17" x14ac:dyDescent="0.2">
      <c r="B47" s="1" t="s">
        <v>21</v>
      </c>
      <c r="C47" s="1">
        <v>3</v>
      </c>
      <c r="G47" s="1" t="s">
        <v>67</v>
      </c>
      <c r="H47" s="1">
        <v>1</v>
      </c>
      <c r="I47" s="1">
        <v>1</v>
      </c>
      <c r="J47" s="3">
        <v>3</v>
      </c>
      <c r="K47" s="1">
        <v>0</v>
      </c>
      <c r="M47" s="3">
        <v>0</v>
      </c>
      <c r="N47" s="1">
        <v>0</v>
      </c>
      <c r="P47" s="3">
        <v>0</v>
      </c>
    </row>
    <row r="48" spans="1:17" s="1" customFormat="1" ht="34" x14ac:dyDescent="0.2">
      <c r="B48" s="1" t="s">
        <v>21</v>
      </c>
      <c r="C48" s="1">
        <v>2</v>
      </c>
      <c r="F48" s="1" t="s">
        <v>45</v>
      </c>
      <c r="G48" s="1" t="s">
        <v>68</v>
      </c>
      <c r="H48" s="1">
        <v>2</v>
      </c>
      <c r="I48" s="1">
        <v>1</v>
      </c>
      <c r="J48" s="3">
        <v>0</v>
      </c>
      <c r="K48" s="1">
        <v>1</v>
      </c>
      <c r="M48" s="3">
        <v>1</v>
      </c>
      <c r="N48" s="1">
        <v>0</v>
      </c>
      <c r="P48" s="3">
        <v>0</v>
      </c>
    </row>
    <row r="49" spans="1:17" s="1" customFormat="1" ht="17" x14ac:dyDescent="0.2">
      <c r="B49" s="1" t="s">
        <v>21</v>
      </c>
      <c r="C49" s="1">
        <v>20</v>
      </c>
      <c r="F49" s="1" t="s">
        <v>51</v>
      </c>
      <c r="G49" s="1" t="s">
        <v>67</v>
      </c>
      <c r="H49" s="1">
        <v>1</v>
      </c>
      <c r="I49" s="1">
        <v>1</v>
      </c>
      <c r="J49" s="3">
        <v>20</v>
      </c>
      <c r="K49" s="1">
        <v>0</v>
      </c>
      <c r="M49" s="3">
        <v>0</v>
      </c>
      <c r="N49" s="1">
        <v>0</v>
      </c>
      <c r="P49" s="3">
        <v>0</v>
      </c>
    </row>
    <row r="50" spans="1:17" s="1" customFormat="1" ht="34" x14ac:dyDescent="0.2">
      <c r="B50" s="1" t="s">
        <v>21</v>
      </c>
      <c r="C50" s="1">
        <v>1</v>
      </c>
      <c r="D50" s="1">
        <v>1</v>
      </c>
      <c r="E50" s="1">
        <v>1</v>
      </c>
      <c r="F50" s="1" t="s">
        <v>55</v>
      </c>
      <c r="G50" s="1" t="s">
        <v>68</v>
      </c>
      <c r="H50" s="1">
        <v>2</v>
      </c>
      <c r="I50" s="1">
        <v>1</v>
      </c>
      <c r="J50" s="3">
        <v>0</v>
      </c>
      <c r="K50" s="1">
        <v>0.5</v>
      </c>
      <c r="M50" s="3">
        <v>0.5</v>
      </c>
      <c r="N50" s="1">
        <v>0</v>
      </c>
      <c r="P50" s="3">
        <v>0</v>
      </c>
    </row>
    <row r="51" spans="1:17" s="1" customFormat="1" ht="17" x14ac:dyDescent="0.2">
      <c r="B51" s="1" t="s">
        <v>21</v>
      </c>
      <c r="C51" s="1">
        <v>37</v>
      </c>
      <c r="D51" s="1">
        <v>14</v>
      </c>
      <c r="E51" s="1">
        <v>14</v>
      </c>
      <c r="F51" s="1" t="s">
        <v>59</v>
      </c>
      <c r="G51" s="1" t="s">
        <v>67</v>
      </c>
      <c r="H51" s="1">
        <v>1</v>
      </c>
      <c r="I51" s="1">
        <v>0.3</v>
      </c>
      <c r="J51" s="3">
        <v>11.1</v>
      </c>
      <c r="K51" s="1">
        <v>0</v>
      </c>
      <c r="M51" s="3">
        <v>0</v>
      </c>
      <c r="N51" s="1">
        <v>0</v>
      </c>
      <c r="P51" s="3">
        <v>0</v>
      </c>
    </row>
    <row r="52" spans="1:17" s="1" customFormat="1" ht="17" x14ac:dyDescent="0.2">
      <c r="B52" s="1" t="s">
        <v>21</v>
      </c>
      <c r="C52" s="1">
        <v>33</v>
      </c>
      <c r="D52" s="1">
        <v>7</v>
      </c>
      <c r="E52" s="1">
        <v>2</v>
      </c>
      <c r="F52" s="1" t="s">
        <v>62</v>
      </c>
      <c r="G52" s="1" t="s">
        <v>67</v>
      </c>
      <c r="H52" s="1">
        <v>1</v>
      </c>
      <c r="I52" s="1">
        <v>1</v>
      </c>
      <c r="J52" s="3">
        <v>33</v>
      </c>
      <c r="K52" s="1">
        <v>0</v>
      </c>
      <c r="M52" s="3">
        <v>0</v>
      </c>
      <c r="N52" s="1">
        <v>0</v>
      </c>
      <c r="P52" s="3">
        <v>0</v>
      </c>
    </row>
    <row r="53" spans="1:17" s="1" customFormat="1" x14ac:dyDescent="0.2">
      <c r="J53" s="5"/>
      <c r="L53" s="1">
        <f>SUM(J46:K52)</f>
        <v>95.6</v>
      </c>
      <c r="M53" s="5"/>
      <c r="O53" s="1">
        <f>SUM(M46:N52)</f>
        <v>1.5</v>
      </c>
      <c r="P53" s="5"/>
      <c r="Q53" s="1">
        <v>0</v>
      </c>
    </row>
    <row r="55" spans="1:17" s="6" customFormat="1" x14ac:dyDescent="0.2">
      <c r="A55" s="6" t="s">
        <v>72</v>
      </c>
    </row>
    <row r="56" spans="1:17" s="1" customFormat="1" ht="17" x14ac:dyDescent="0.2">
      <c r="B56" s="1" t="s">
        <v>60</v>
      </c>
      <c r="C56" s="1">
        <v>2</v>
      </c>
      <c r="D56" s="1">
        <v>2</v>
      </c>
      <c r="E56" s="1">
        <v>1</v>
      </c>
      <c r="F56" s="1" t="s">
        <v>59</v>
      </c>
      <c r="G56" s="1" t="s">
        <v>67</v>
      </c>
      <c r="H56" s="1">
        <v>1</v>
      </c>
      <c r="I56" s="1">
        <v>0.3</v>
      </c>
      <c r="J56" s="3">
        <f t="shared" ref="J56" si="0">IF(G56="A",(C56*I56)/H56,0)</f>
        <v>0.6</v>
      </c>
      <c r="K56" s="1">
        <f t="shared" ref="K56" si="1">IF(G56="AB",(C56*I56)/H56,0)</f>
        <v>0</v>
      </c>
      <c r="M56" s="3">
        <f t="shared" ref="M56" si="2">IF(G56="AB",(C56*I56)/H56,0)</f>
        <v>0</v>
      </c>
      <c r="N56" s="1">
        <f t="shared" ref="N56" si="3">IF(G56="BC",(C56*I56)/H56,0)</f>
        <v>0</v>
      </c>
      <c r="P56" s="3">
        <f t="shared" ref="P56" si="4">IF(G56="BC",(C56*I56)/H56,0)</f>
        <v>0</v>
      </c>
    </row>
    <row r="57" spans="1:17" x14ac:dyDescent="0.2">
      <c r="L57">
        <v>0.6</v>
      </c>
      <c r="O57">
        <v>0</v>
      </c>
      <c r="Q57">
        <v>0</v>
      </c>
    </row>
    <row r="59" spans="1:17" s="6" customFormat="1" x14ac:dyDescent="0.2">
      <c r="A59" s="6" t="s">
        <v>79</v>
      </c>
    </row>
    <row r="60" spans="1:17" s="1" customFormat="1" ht="34" x14ac:dyDescent="0.2">
      <c r="B60" s="1" t="s">
        <v>11</v>
      </c>
      <c r="C60" s="1">
        <v>5</v>
      </c>
      <c r="D60" s="1">
        <v>4</v>
      </c>
      <c r="F60" s="1" t="s">
        <v>3</v>
      </c>
      <c r="G60" s="1" t="s">
        <v>67</v>
      </c>
      <c r="H60" s="1">
        <v>1</v>
      </c>
      <c r="I60" s="1">
        <v>1</v>
      </c>
      <c r="J60" s="3">
        <v>5</v>
      </c>
      <c r="K60" s="1">
        <v>0</v>
      </c>
      <c r="M60" s="3">
        <v>0</v>
      </c>
      <c r="N60" s="1">
        <v>0</v>
      </c>
      <c r="P60" s="3">
        <v>0</v>
      </c>
    </row>
    <row r="61" spans="1:17" s="1" customFormat="1" ht="17" x14ac:dyDescent="0.2">
      <c r="B61" s="1" t="s">
        <v>12</v>
      </c>
      <c r="C61" s="1">
        <v>1</v>
      </c>
      <c r="D61" s="1">
        <v>1</v>
      </c>
      <c r="E61" s="1">
        <v>1</v>
      </c>
      <c r="F61" s="1" t="s">
        <v>3</v>
      </c>
      <c r="G61" s="1" t="s">
        <v>67</v>
      </c>
      <c r="H61" s="1">
        <v>1</v>
      </c>
      <c r="I61" s="1">
        <v>1</v>
      </c>
      <c r="J61" s="3">
        <v>1</v>
      </c>
      <c r="K61" s="1">
        <v>0</v>
      </c>
      <c r="M61" s="3">
        <v>0</v>
      </c>
      <c r="N61" s="1">
        <v>0</v>
      </c>
      <c r="P61" s="3">
        <v>0</v>
      </c>
    </row>
    <row r="62" spans="1:17" s="1" customFormat="1" ht="34" x14ac:dyDescent="0.2">
      <c r="B62" s="1" t="s">
        <v>23</v>
      </c>
      <c r="C62" s="1">
        <v>43</v>
      </c>
      <c r="D62" s="1">
        <v>15</v>
      </c>
      <c r="E62" s="1">
        <v>15</v>
      </c>
      <c r="F62" s="1" t="s">
        <v>15</v>
      </c>
      <c r="G62" s="1" t="s">
        <v>67</v>
      </c>
      <c r="H62" s="1">
        <v>1</v>
      </c>
      <c r="I62" s="1">
        <v>1</v>
      </c>
      <c r="J62" s="3">
        <v>43</v>
      </c>
      <c r="K62" s="1">
        <v>0</v>
      </c>
      <c r="M62" s="3">
        <v>0</v>
      </c>
      <c r="N62" s="1">
        <v>0</v>
      </c>
      <c r="P62" s="3">
        <v>0</v>
      </c>
    </row>
    <row r="63" spans="1:17" s="1" customFormat="1" ht="34" x14ac:dyDescent="0.2">
      <c r="B63" s="1" t="s">
        <v>12</v>
      </c>
      <c r="C63" s="1">
        <v>4</v>
      </c>
      <c r="D63" s="1">
        <v>1</v>
      </c>
      <c r="F63" s="1" t="s">
        <v>15</v>
      </c>
      <c r="G63" s="1" t="s">
        <v>67</v>
      </c>
      <c r="H63" s="1">
        <v>1</v>
      </c>
      <c r="I63" s="1">
        <v>1</v>
      </c>
      <c r="J63" s="3">
        <v>4</v>
      </c>
      <c r="K63" s="1">
        <v>0</v>
      </c>
      <c r="M63" s="3">
        <v>0</v>
      </c>
      <c r="N63" s="1">
        <v>0</v>
      </c>
      <c r="P63" s="3">
        <v>0</v>
      </c>
    </row>
    <row r="64" spans="1:17" s="1" customFormat="1" ht="34" x14ac:dyDescent="0.2">
      <c r="B64" s="1" t="s">
        <v>23</v>
      </c>
      <c r="C64" s="1">
        <v>12</v>
      </c>
      <c r="D64" s="1">
        <v>6</v>
      </c>
      <c r="E64" s="1">
        <v>4</v>
      </c>
      <c r="F64" s="1" t="s">
        <v>31</v>
      </c>
      <c r="G64" s="1" t="s">
        <v>68</v>
      </c>
      <c r="H64" s="1">
        <v>2</v>
      </c>
      <c r="I64" s="1">
        <v>1</v>
      </c>
      <c r="J64" s="3">
        <v>0</v>
      </c>
      <c r="K64" s="1">
        <v>6</v>
      </c>
      <c r="M64" s="3">
        <v>6</v>
      </c>
      <c r="N64" s="1">
        <v>0</v>
      </c>
      <c r="P64" s="3">
        <v>0</v>
      </c>
    </row>
    <row r="65" spans="2:17" s="1" customFormat="1" ht="34" x14ac:dyDescent="0.2">
      <c r="B65" s="1" t="s">
        <v>12</v>
      </c>
      <c r="E65" s="1">
        <v>1</v>
      </c>
      <c r="F65" s="1" t="s">
        <v>32</v>
      </c>
      <c r="G65" s="1" t="s">
        <v>68</v>
      </c>
      <c r="H65" s="1">
        <v>2</v>
      </c>
      <c r="I65" s="1">
        <v>1</v>
      </c>
      <c r="J65" s="3">
        <v>0</v>
      </c>
      <c r="K65" s="1">
        <v>0</v>
      </c>
      <c r="M65" s="3">
        <v>0</v>
      </c>
      <c r="N65" s="1">
        <v>0</v>
      </c>
      <c r="P65" s="3">
        <v>0</v>
      </c>
    </row>
    <row r="66" spans="2:17" s="1" customFormat="1" ht="17" x14ac:dyDescent="0.2">
      <c r="B66" s="1" t="s">
        <v>35</v>
      </c>
      <c r="C66" s="1">
        <v>29</v>
      </c>
      <c r="F66" s="1" t="s">
        <v>34</v>
      </c>
      <c r="G66" s="1" t="s">
        <v>67</v>
      </c>
      <c r="H66" s="1">
        <v>1</v>
      </c>
      <c r="I66" s="1">
        <v>1</v>
      </c>
      <c r="J66" s="3">
        <v>29</v>
      </c>
      <c r="K66" s="1">
        <v>0</v>
      </c>
      <c r="M66" s="3">
        <v>0</v>
      </c>
      <c r="N66" s="1">
        <v>0</v>
      </c>
      <c r="P66" s="3">
        <v>0</v>
      </c>
    </row>
    <row r="67" spans="2:17" s="1" customFormat="1" ht="17" x14ac:dyDescent="0.2">
      <c r="B67" s="1" t="s">
        <v>35</v>
      </c>
      <c r="C67" s="1">
        <v>8</v>
      </c>
      <c r="G67" s="1" t="s">
        <v>67</v>
      </c>
      <c r="H67" s="1">
        <v>1</v>
      </c>
      <c r="I67" s="1">
        <v>1</v>
      </c>
      <c r="J67" s="3">
        <v>8</v>
      </c>
      <c r="K67" s="1">
        <v>0</v>
      </c>
      <c r="M67" s="3">
        <v>0</v>
      </c>
      <c r="N67" s="1">
        <v>0</v>
      </c>
      <c r="P67" s="3">
        <v>0</v>
      </c>
    </row>
    <row r="68" spans="2:17" s="1" customFormat="1" ht="17" x14ac:dyDescent="0.2">
      <c r="B68" s="1" t="s">
        <v>38</v>
      </c>
      <c r="C68" s="1">
        <v>3</v>
      </c>
      <c r="G68" s="1" t="s">
        <v>67</v>
      </c>
      <c r="H68" s="1">
        <v>1</v>
      </c>
      <c r="I68" s="1">
        <v>1</v>
      </c>
      <c r="J68" s="3">
        <v>3</v>
      </c>
      <c r="K68" s="1">
        <v>0</v>
      </c>
      <c r="M68" s="3">
        <v>0</v>
      </c>
      <c r="N68" s="1">
        <v>0</v>
      </c>
      <c r="P68" s="3">
        <v>0</v>
      </c>
    </row>
    <row r="69" spans="2:17" s="1" customFormat="1" ht="34" x14ac:dyDescent="0.2">
      <c r="B69" s="1" t="s">
        <v>47</v>
      </c>
      <c r="C69" s="1">
        <v>2</v>
      </c>
      <c r="F69" s="1" t="s">
        <v>45</v>
      </c>
      <c r="G69" s="1" t="s">
        <v>68</v>
      </c>
      <c r="H69" s="1">
        <v>2</v>
      </c>
      <c r="I69" s="1">
        <v>1</v>
      </c>
      <c r="J69" s="3">
        <v>0</v>
      </c>
      <c r="K69" s="1">
        <v>1</v>
      </c>
      <c r="M69" s="3">
        <v>1</v>
      </c>
      <c r="N69" s="1">
        <v>0</v>
      </c>
      <c r="P69" s="3">
        <v>0</v>
      </c>
    </row>
    <row r="70" spans="2:17" s="1" customFormat="1" ht="17" x14ac:dyDescent="0.2">
      <c r="B70" s="1" t="s">
        <v>47</v>
      </c>
      <c r="C70" s="1">
        <v>5</v>
      </c>
      <c r="F70" s="1" t="s">
        <v>49</v>
      </c>
      <c r="G70" s="1" t="s">
        <v>69</v>
      </c>
      <c r="H70" s="1">
        <v>2</v>
      </c>
      <c r="I70" s="1">
        <v>1</v>
      </c>
      <c r="J70" s="3">
        <v>0</v>
      </c>
      <c r="K70" s="1">
        <v>0</v>
      </c>
      <c r="M70" s="3">
        <v>0</v>
      </c>
      <c r="N70" s="1">
        <v>2.5</v>
      </c>
      <c r="P70" s="3">
        <v>2.5</v>
      </c>
    </row>
    <row r="71" spans="2:17" s="1" customFormat="1" ht="17" x14ac:dyDescent="0.2">
      <c r="B71" s="1" t="s">
        <v>47</v>
      </c>
      <c r="C71" s="1">
        <v>13</v>
      </c>
      <c r="F71" s="1" t="s">
        <v>51</v>
      </c>
      <c r="G71" s="1" t="s">
        <v>67</v>
      </c>
      <c r="H71" s="1">
        <v>1</v>
      </c>
      <c r="I71" s="1">
        <v>1</v>
      </c>
      <c r="J71" s="3">
        <v>13</v>
      </c>
      <c r="K71" s="1">
        <v>0</v>
      </c>
      <c r="M71" s="3">
        <v>0</v>
      </c>
      <c r="N71" s="1">
        <v>0</v>
      </c>
      <c r="P71" s="3">
        <v>0</v>
      </c>
    </row>
    <row r="72" spans="2:17" s="1" customFormat="1" ht="17" x14ac:dyDescent="0.2">
      <c r="B72" s="1" t="s">
        <v>23</v>
      </c>
      <c r="C72" s="1">
        <v>2</v>
      </c>
      <c r="F72" s="1" t="s">
        <v>53</v>
      </c>
      <c r="G72" s="1" t="s">
        <v>67</v>
      </c>
      <c r="H72" s="1">
        <v>1</v>
      </c>
      <c r="I72" s="1">
        <v>1</v>
      </c>
      <c r="J72" s="3">
        <v>2</v>
      </c>
      <c r="K72" s="1">
        <v>0</v>
      </c>
      <c r="M72" s="3">
        <v>0</v>
      </c>
      <c r="N72" s="1">
        <v>0</v>
      </c>
      <c r="P72" s="3">
        <v>0</v>
      </c>
    </row>
    <row r="73" spans="2:17" s="1" customFormat="1" ht="34" x14ac:dyDescent="0.2">
      <c r="B73" s="1" t="s">
        <v>12</v>
      </c>
      <c r="C73" s="1">
        <v>1</v>
      </c>
      <c r="D73" s="1" t="s">
        <v>57</v>
      </c>
      <c r="F73" s="1" t="s">
        <v>55</v>
      </c>
      <c r="G73" s="1" t="s">
        <v>68</v>
      </c>
      <c r="H73" s="1">
        <v>2</v>
      </c>
      <c r="I73" s="1">
        <v>1</v>
      </c>
      <c r="J73" s="3">
        <v>0</v>
      </c>
      <c r="K73" s="1">
        <v>0.5</v>
      </c>
      <c r="M73" s="3">
        <v>0.5</v>
      </c>
      <c r="N73" s="1">
        <v>0</v>
      </c>
      <c r="P73" s="3">
        <v>0</v>
      </c>
    </row>
    <row r="74" spans="2:17" s="1" customFormat="1" ht="17" x14ac:dyDescent="0.2">
      <c r="B74" s="1" t="s">
        <v>61</v>
      </c>
      <c r="C74" s="1">
        <v>1</v>
      </c>
      <c r="D74" s="1">
        <v>1</v>
      </c>
      <c r="E74" s="1">
        <v>2</v>
      </c>
      <c r="F74" s="1" t="s">
        <v>59</v>
      </c>
      <c r="G74" s="1" t="s">
        <v>67</v>
      </c>
      <c r="H74" s="1">
        <v>1</v>
      </c>
      <c r="I74" s="1">
        <v>0.3</v>
      </c>
      <c r="J74" s="3">
        <v>0.3</v>
      </c>
      <c r="K74" s="1">
        <v>0</v>
      </c>
      <c r="M74" s="3">
        <v>0</v>
      </c>
      <c r="N74" s="1">
        <v>0</v>
      </c>
      <c r="P74" s="3">
        <v>0</v>
      </c>
    </row>
    <row r="75" spans="2:17" s="1" customFormat="1" ht="17" x14ac:dyDescent="0.2">
      <c r="B75" s="1" t="s">
        <v>23</v>
      </c>
      <c r="C75" s="1">
        <v>1</v>
      </c>
      <c r="D75" s="1">
        <v>1</v>
      </c>
      <c r="F75" s="1" t="s">
        <v>59</v>
      </c>
      <c r="G75" s="1" t="s">
        <v>67</v>
      </c>
      <c r="H75" s="1">
        <v>1</v>
      </c>
      <c r="I75" s="1">
        <v>0.3</v>
      </c>
      <c r="J75" s="3">
        <v>0.3</v>
      </c>
      <c r="K75" s="1">
        <v>0</v>
      </c>
      <c r="M75" s="3">
        <v>0</v>
      </c>
      <c r="N75" s="1">
        <v>0</v>
      </c>
      <c r="P75" s="3">
        <v>0</v>
      </c>
    </row>
    <row r="76" spans="2:17" s="1" customFormat="1" ht="17" x14ac:dyDescent="0.2">
      <c r="B76" s="1" t="s">
        <v>12</v>
      </c>
      <c r="C76" s="1">
        <v>1</v>
      </c>
      <c r="D76" s="1">
        <v>1</v>
      </c>
      <c r="F76" s="1" t="s">
        <v>59</v>
      </c>
      <c r="G76" s="1" t="s">
        <v>67</v>
      </c>
      <c r="H76" s="1">
        <v>1</v>
      </c>
      <c r="I76" s="1">
        <v>0.3</v>
      </c>
      <c r="J76" s="3">
        <v>0.3</v>
      </c>
      <c r="K76" s="1">
        <v>0</v>
      </c>
      <c r="M76" s="3">
        <v>0</v>
      </c>
      <c r="N76" s="1">
        <v>0</v>
      </c>
      <c r="P76" s="3">
        <v>0</v>
      </c>
    </row>
    <row r="77" spans="2:17" s="1" customFormat="1" ht="17" x14ac:dyDescent="0.2">
      <c r="B77" s="1" t="s">
        <v>63</v>
      </c>
      <c r="C77" s="1">
        <v>1</v>
      </c>
      <c r="D77" s="1">
        <v>1</v>
      </c>
      <c r="F77" s="1" t="s">
        <v>62</v>
      </c>
      <c r="G77" s="1" t="s">
        <v>67</v>
      </c>
      <c r="H77" s="1">
        <v>1</v>
      </c>
      <c r="I77" s="1">
        <v>1</v>
      </c>
      <c r="J77" s="3">
        <v>1</v>
      </c>
      <c r="K77" s="1">
        <v>0</v>
      </c>
      <c r="M77" s="3">
        <v>0</v>
      </c>
      <c r="N77" s="1">
        <v>0</v>
      </c>
      <c r="P77" s="3">
        <v>0</v>
      </c>
    </row>
    <row r="78" spans="2:17" s="1" customFormat="1" ht="17" x14ac:dyDescent="0.2">
      <c r="B78" s="1" t="s">
        <v>23</v>
      </c>
      <c r="C78" s="1">
        <v>5</v>
      </c>
      <c r="D78" s="1">
        <v>2</v>
      </c>
      <c r="F78" s="1" t="s">
        <v>62</v>
      </c>
      <c r="G78" s="1" t="s">
        <v>67</v>
      </c>
      <c r="H78" s="1">
        <v>1</v>
      </c>
      <c r="I78" s="1">
        <v>1</v>
      </c>
      <c r="J78" s="3">
        <v>5</v>
      </c>
      <c r="K78" s="1">
        <v>0</v>
      </c>
      <c r="M78" s="3">
        <v>0</v>
      </c>
      <c r="N78" s="1">
        <v>0</v>
      </c>
      <c r="P78" s="3">
        <v>0</v>
      </c>
    </row>
    <row r="79" spans="2:17" x14ac:dyDescent="0.2">
      <c r="L79">
        <f>SUM(J60:K78)</f>
        <v>122.39999999999999</v>
      </c>
      <c r="O79">
        <f>SUM(M60:N78)</f>
        <v>10</v>
      </c>
      <c r="Q79">
        <v>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31DEA-49C5-3D49-893E-B35FDFD7B23E}">
  <dimension ref="A1:L17"/>
  <sheetViews>
    <sheetView workbookViewId="0">
      <selection activeCell="B8" sqref="B8:D8"/>
    </sheetView>
  </sheetViews>
  <sheetFormatPr baseColWidth="10" defaultRowHeight="16" x14ac:dyDescent="0.2"/>
  <sheetData>
    <row r="1" spans="1:12" x14ac:dyDescent="0.2">
      <c r="B1" t="s">
        <v>67</v>
      </c>
      <c r="C1" t="s">
        <v>74</v>
      </c>
      <c r="D1" t="s">
        <v>75</v>
      </c>
    </row>
    <row r="2" spans="1:12" x14ac:dyDescent="0.2">
      <c r="A2" s="7" t="s">
        <v>70</v>
      </c>
      <c r="B2">
        <v>275.79999999999995</v>
      </c>
      <c r="C2">
        <v>18</v>
      </c>
      <c r="D2">
        <v>1</v>
      </c>
      <c r="F2">
        <f>B2/(B8/100)</f>
        <v>47.906895952753167</v>
      </c>
      <c r="G2">
        <f t="shared" ref="G2:H6" si="0">C2/(C8/100)</f>
        <v>21.301775147928996</v>
      </c>
      <c r="H2">
        <f t="shared" si="0"/>
        <v>18.181818181818183</v>
      </c>
      <c r="J2" s="8">
        <f>ROUND(F2,0)</f>
        <v>48</v>
      </c>
      <c r="K2" s="8">
        <f t="shared" ref="K2:L6" si="1">ROUND(G2,0)</f>
        <v>21</v>
      </c>
      <c r="L2" s="8">
        <f t="shared" si="1"/>
        <v>18</v>
      </c>
    </row>
    <row r="3" spans="1:12" x14ac:dyDescent="0.2">
      <c r="A3" s="7" t="s">
        <v>71</v>
      </c>
      <c r="B3">
        <v>81.3</v>
      </c>
      <c r="C3">
        <v>55</v>
      </c>
      <c r="D3">
        <v>2</v>
      </c>
      <c r="F3">
        <f t="shared" ref="F3:F6" si="2">B3/(B9/100)</f>
        <v>14.121938509640437</v>
      </c>
      <c r="G3">
        <f t="shared" si="0"/>
        <v>65.088757396449708</v>
      </c>
      <c r="H3">
        <f t="shared" si="0"/>
        <v>36.363636363636367</v>
      </c>
      <c r="J3" s="8">
        <f t="shared" ref="J3:J6" si="3">ROUND(F3,0)</f>
        <v>14</v>
      </c>
      <c r="K3" s="8">
        <f t="shared" si="1"/>
        <v>65</v>
      </c>
      <c r="L3" s="8">
        <f t="shared" si="1"/>
        <v>36</v>
      </c>
    </row>
    <row r="4" spans="1:12" x14ac:dyDescent="0.2">
      <c r="A4" s="7" t="s">
        <v>73</v>
      </c>
      <c r="B4" s="1">
        <v>95.6</v>
      </c>
      <c r="C4" s="1">
        <v>1.5</v>
      </c>
      <c r="D4" s="1">
        <v>0</v>
      </c>
      <c r="F4">
        <f t="shared" si="2"/>
        <v>16.605871113427131</v>
      </c>
      <c r="G4">
        <f t="shared" si="0"/>
        <v>1.7751479289940828</v>
      </c>
      <c r="H4">
        <f t="shared" si="0"/>
        <v>0</v>
      </c>
      <c r="J4" s="8">
        <f t="shared" si="3"/>
        <v>17</v>
      </c>
      <c r="K4" s="8">
        <f t="shared" si="1"/>
        <v>2</v>
      </c>
      <c r="L4" s="8">
        <f t="shared" si="1"/>
        <v>0</v>
      </c>
    </row>
    <row r="5" spans="1:12" x14ac:dyDescent="0.2">
      <c r="A5" s="7" t="s">
        <v>72</v>
      </c>
      <c r="B5">
        <v>0.6</v>
      </c>
      <c r="C5">
        <v>0</v>
      </c>
      <c r="D5">
        <v>0</v>
      </c>
      <c r="F5">
        <f t="shared" si="2"/>
        <v>0.10422094841063052</v>
      </c>
      <c r="G5">
        <f t="shared" si="0"/>
        <v>0</v>
      </c>
      <c r="H5">
        <f t="shared" si="0"/>
        <v>0</v>
      </c>
      <c r="J5" s="8">
        <f t="shared" si="3"/>
        <v>0</v>
      </c>
      <c r="K5" s="8">
        <f t="shared" si="1"/>
        <v>0</v>
      </c>
      <c r="L5" s="8">
        <f t="shared" si="1"/>
        <v>0</v>
      </c>
    </row>
    <row r="6" spans="1:12" x14ac:dyDescent="0.2">
      <c r="A6" s="7" t="s">
        <v>79</v>
      </c>
      <c r="B6">
        <v>122.39999999999999</v>
      </c>
      <c r="C6">
        <v>10</v>
      </c>
      <c r="D6">
        <v>2.5</v>
      </c>
      <c r="F6">
        <f t="shared" si="2"/>
        <v>21.261073475768626</v>
      </c>
      <c r="G6">
        <f t="shared" si="0"/>
        <v>11.834319526627219</v>
      </c>
      <c r="H6">
        <f t="shared" si="0"/>
        <v>45.454545454545453</v>
      </c>
      <c r="J6" s="8">
        <f t="shared" si="3"/>
        <v>21</v>
      </c>
      <c r="K6" s="8">
        <f t="shared" si="1"/>
        <v>12</v>
      </c>
      <c r="L6" s="8">
        <f t="shared" si="1"/>
        <v>45</v>
      </c>
    </row>
    <row r="8" spans="1:12" x14ac:dyDescent="0.2">
      <c r="B8">
        <f>SUM(B2:B6)</f>
        <v>575.69999999999993</v>
      </c>
      <c r="C8">
        <f t="shared" ref="C8:D8" si="4">SUM(C2:C6)</f>
        <v>84.5</v>
      </c>
      <c r="D8">
        <f t="shared" si="4"/>
        <v>5.5</v>
      </c>
    </row>
    <row r="9" spans="1:12" x14ac:dyDescent="0.2">
      <c r="B9">
        <v>575.70000000000005</v>
      </c>
      <c r="C9">
        <v>84.5</v>
      </c>
      <c r="D9">
        <v>5.5</v>
      </c>
    </row>
    <row r="10" spans="1:12" x14ac:dyDescent="0.2">
      <c r="B10">
        <v>575.70000000000005</v>
      </c>
      <c r="C10">
        <v>84.5</v>
      </c>
      <c r="D10">
        <v>5.5</v>
      </c>
    </row>
    <row r="11" spans="1:12" x14ac:dyDescent="0.2">
      <c r="B11">
        <v>575.70000000000005</v>
      </c>
      <c r="C11">
        <v>84.5</v>
      </c>
      <c r="D11">
        <v>5.5</v>
      </c>
    </row>
    <row r="12" spans="1:12" x14ac:dyDescent="0.2">
      <c r="B12">
        <v>575.70000000000005</v>
      </c>
      <c r="C12">
        <v>84.5</v>
      </c>
      <c r="D12">
        <v>5.5</v>
      </c>
    </row>
    <row r="13" spans="1:12" x14ac:dyDescent="0.2">
      <c r="B13">
        <v>575.70000000000005</v>
      </c>
      <c r="C13">
        <v>84.5</v>
      </c>
      <c r="D13">
        <v>5.5</v>
      </c>
    </row>
    <row r="14" spans="1:12" x14ac:dyDescent="0.2">
      <c r="B14">
        <v>575.70000000000005</v>
      </c>
      <c r="C14">
        <v>84.5</v>
      </c>
      <c r="D14">
        <v>5.5</v>
      </c>
    </row>
    <row r="15" spans="1:12" x14ac:dyDescent="0.2">
      <c r="B15">
        <v>575.70000000000005</v>
      </c>
      <c r="C15">
        <v>84.5</v>
      </c>
      <c r="D15">
        <v>5.5</v>
      </c>
    </row>
    <row r="16" spans="1:12" x14ac:dyDescent="0.2">
      <c r="B16">
        <v>575.70000000000005</v>
      </c>
      <c r="C16">
        <v>84.5</v>
      </c>
      <c r="D16">
        <v>5.5</v>
      </c>
    </row>
    <row r="17" spans="2:4" x14ac:dyDescent="0.2">
      <c r="B17">
        <v>575.70000000000005</v>
      </c>
      <c r="C17">
        <v>84.5</v>
      </c>
      <c r="D17">
        <v>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DB56-B07E-F84A-86FC-02A4C8BC1A79}">
  <dimension ref="A1:G8"/>
  <sheetViews>
    <sheetView tabSelected="1" workbookViewId="0">
      <selection activeCell="F7" sqref="F7"/>
    </sheetView>
  </sheetViews>
  <sheetFormatPr baseColWidth="10" defaultRowHeight="16" x14ac:dyDescent="0.2"/>
  <sheetData>
    <row r="1" spans="1:7" x14ac:dyDescent="0.2">
      <c r="B1" t="s">
        <v>67</v>
      </c>
      <c r="C1" t="s">
        <v>74</v>
      </c>
      <c r="D1" t="s">
        <v>75</v>
      </c>
    </row>
    <row r="2" spans="1:7" x14ac:dyDescent="0.2">
      <c r="A2" s="7" t="s">
        <v>70</v>
      </c>
      <c r="B2" s="8">
        <v>48</v>
      </c>
      <c r="C2" s="8">
        <v>21</v>
      </c>
      <c r="D2" s="8">
        <v>18</v>
      </c>
    </row>
    <row r="3" spans="1:7" x14ac:dyDescent="0.2">
      <c r="A3" s="7" t="s">
        <v>71</v>
      </c>
      <c r="B3" s="8">
        <v>14</v>
      </c>
      <c r="C3" s="8">
        <v>65</v>
      </c>
      <c r="D3" s="8">
        <v>36</v>
      </c>
    </row>
    <row r="4" spans="1:7" x14ac:dyDescent="0.2">
      <c r="A4" s="7" t="s">
        <v>73</v>
      </c>
      <c r="B4" s="8">
        <v>17</v>
      </c>
      <c r="C4" s="8">
        <v>2</v>
      </c>
      <c r="D4" s="8">
        <v>0</v>
      </c>
      <c r="G4" s="8">
        <v>576</v>
      </c>
    </row>
    <row r="5" spans="1:7" x14ac:dyDescent="0.2">
      <c r="A5" s="7" t="s">
        <v>72</v>
      </c>
      <c r="B5" s="8">
        <v>0</v>
      </c>
      <c r="C5" s="8">
        <v>0</v>
      </c>
      <c r="D5" s="8">
        <v>0</v>
      </c>
    </row>
    <row r="6" spans="1:7" x14ac:dyDescent="0.2">
      <c r="A6" s="7" t="s">
        <v>79</v>
      </c>
      <c r="B6" s="8">
        <v>21</v>
      </c>
      <c r="C6" s="8">
        <v>12</v>
      </c>
      <c r="D6" s="8">
        <v>45</v>
      </c>
    </row>
    <row r="7" spans="1:7" x14ac:dyDescent="0.2">
      <c r="B7" s="9">
        <v>576</v>
      </c>
      <c r="C7" s="9">
        <v>84.5</v>
      </c>
      <c r="D7" s="9">
        <v>5.5</v>
      </c>
    </row>
    <row r="8" spans="1:7" x14ac:dyDescent="0.2">
      <c r="B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by origin</vt:lpstr>
      <vt:lpstr>Sheet3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Zerzeropulos</dc:creator>
  <cp:lastModifiedBy>K. Zerzeropulos</cp:lastModifiedBy>
  <dcterms:created xsi:type="dcterms:W3CDTF">2022-04-29T07:47:52Z</dcterms:created>
  <dcterms:modified xsi:type="dcterms:W3CDTF">2022-05-05T15:28:21Z</dcterms:modified>
</cp:coreProperties>
</file>